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tables/table3.xml" ContentType="application/vnd.openxmlformats-officedocument.spreadsheetml.tab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6.xml" ContentType="application/vnd.openxmlformats-officedocument.drawing+xml"/>
  <Override PartName="/xl/tables/table4.xml" ContentType="application/vnd.openxmlformats-officedocument.spreadsheetml.tab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hidePivotFieldList="1" defaultThemeVersion="166925"/>
  <mc:AlternateContent xmlns:mc="http://schemas.openxmlformats.org/markup-compatibility/2006">
    <mc:Choice Requires="x15">
      <x15ac:absPath xmlns:x15ac="http://schemas.microsoft.com/office/spreadsheetml/2010/11/ac" url="C:\Users\11201307\Documents\Chatbot_HR\"/>
    </mc:Choice>
  </mc:AlternateContent>
  <xr:revisionPtr revIDLastSave="0" documentId="8_{F8490470-C1D7-43C6-8612-A36BFC8DBD1F}" xr6:coauthVersionLast="45" xr6:coauthVersionMax="45" xr10:uidLastSave="{00000000-0000-0000-0000-000000000000}"/>
  <bookViews>
    <workbookView xWindow="-120" yWindow="-120" windowWidth="20730" windowHeight="11160" tabRatio="777" xr2:uid="{00000000-000D-0000-FFFF-FFFF00000000}"/>
  </bookViews>
  <sheets>
    <sheet name="Dashboard" sheetId="3" r:id="rId1"/>
    <sheet name="Forecast" sheetId="9" state="hidden" r:id="rId2"/>
    <sheet name="Pivot" sheetId="1" state="hidden" r:id="rId3"/>
    <sheet name="Data" sheetId="2" r:id="rId4"/>
    <sheet name="Forecast(Amount)" sheetId="7" state="hidden" r:id="rId5"/>
    <sheet name="Forecast(Cooler)" sheetId="8" state="hidden" r:id="rId6"/>
    <sheet name="Forecast(Fan)" sheetId="11" state="hidden" r:id="rId7"/>
    <sheet name="Forecast(Lamps)" sheetId="12" state="hidden" r:id="rId8"/>
    <sheet name="data_forecast" sheetId="6" state="hidden" r:id="rId9"/>
  </sheets>
  <definedNames>
    <definedName name="_xlnm._FilterDatabase" localSheetId="3" hidden="1">Data!$A$1:$O$73</definedName>
    <definedName name="Slicer_Delivery">#N/A</definedName>
    <definedName name="Slicer_Month">#N/A</definedName>
    <definedName name="Slicer_Payment">#N/A</definedName>
  </definedNames>
  <calcPr calcId="191029"/>
  <pivotCaches>
    <pivotCache cacheId="43"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64" i="12" l="1"/>
  <c r="C72" i="12"/>
  <c r="C80" i="12"/>
  <c r="C88" i="12"/>
  <c r="D64" i="12"/>
  <c r="D72" i="12"/>
  <c r="D80" i="12"/>
  <c r="D88" i="12"/>
  <c r="C66" i="12"/>
  <c r="C82" i="12"/>
  <c r="C90" i="12"/>
  <c r="D74" i="12"/>
  <c r="D90" i="12"/>
  <c r="D86" i="12"/>
  <c r="C87" i="12"/>
  <c r="D87" i="12"/>
  <c r="C65" i="12"/>
  <c r="C73" i="12"/>
  <c r="C81" i="12"/>
  <c r="C89" i="12"/>
  <c r="D65" i="12"/>
  <c r="D73" i="12"/>
  <c r="D81" i="12"/>
  <c r="D89" i="12"/>
  <c r="C74" i="12"/>
  <c r="D66" i="12"/>
  <c r="D82" i="12"/>
  <c r="D84" i="12"/>
  <c r="C63" i="12"/>
  <c r="D63" i="12"/>
  <c r="C67" i="12"/>
  <c r="C75" i="12"/>
  <c r="C83" i="12"/>
  <c r="C91" i="12"/>
  <c r="D67" i="12"/>
  <c r="D75" i="12"/>
  <c r="D83" i="12"/>
  <c r="D91" i="12"/>
  <c r="C68" i="12"/>
  <c r="C76" i="12"/>
  <c r="C84" i="12"/>
  <c r="C92" i="12"/>
  <c r="D68" i="12"/>
  <c r="D76" i="12"/>
  <c r="D92" i="12"/>
  <c r="C71" i="12"/>
  <c r="D71" i="12"/>
  <c r="C69" i="12"/>
  <c r="C77" i="12"/>
  <c r="C85" i="12"/>
  <c r="C93" i="12"/>
  <c r="D69" i="12"/>
  <c r="D77" i="12"/>
  <c r="D85" i="12"/>
  <c r="D93" i="12"/>
  <c r="C62" i="12"/>
  <c r="C70" i="12"/>
  <c r="C78" i="12"/>
  <c r="C86" i="12"/>
  <c r="D62" i="12"/>
  <c r="D70" i="12"/>
  <c r="D78" i="12"/>
  <c r="C79" i="12"/>
  <c r="D79" i="12"/>
  <c r="C65" i="11"/>
  <c r="C73" i="11"/>
  <c r="D66" i="11"/>
  <c r="D74" i="11"/>
  <c r="C67" i="11"/>
  <c r="D76" i="11"/>
  <c r="C76" i="11"/>
  <c r="D72" i="11"/>
  <c r="D65" i="11"/>
  <c r="C66" i="11"/>
  <c r="C74" i="11"/>
  <c r="D67" i="11"/>
  <c r="D75" i="11"/>
  <c r="C75" i="11"/>
  <c r="D68" i="11"/>
  <c r="C68" i="11"/>
  <c r="D69" i="11"/>
  <c r="D64" i="11"/>
  <c r="C72" i="11"/>
  <c r="C69" i="11"/>
  <c r="D62" i="11"/>
  <c r="D70" i="11"/>
  <c r="C62" i="11"/>
  <c r="C70" i="11"/>
  <c r="D63" i="11"/>
  <c r="D71" i="11"/>
  <c r="C63" i="11"/>
  <c r="C71" i="11"/>
  <c r="C64" i="11"/>
  <c r="D73" i="11"/>
  <c r="C68" i="8"/>
  <c r="C76" i="8"/>
  <c r="C70" i="8"/>
  <c r="C63" i="8"/>
  <c r="C64" i="8"/>
  <c r="C73" i="8"/>
  <c r="C74" i="8"/>
  <c r="C67" i="8"/>
  <c r="C69" i="8"/>
  <c r="C62" i="8"/>
  <c r="C71" i="8"/>
  <c r="C72" i="8"/>
  <c r="C65" i="8"/>
  <c r="C66" i="8"/>
  <c r="C75" i="8"/>
  <c r="C65" i="7"/>
  <c r="C73" i="7"/>
  <c r="C67" i="7"/>
  <c r="C68" i="7"/>
  <c r="C71" i="7"/>
  <c r="C64" i="7"/>
  <c r="C66" i="7"/>
  <c r="C74" i="7"/>
  <c r="C75" i="7"/>
  <c r="C76" i="7"/>
  <c r="C69" i="7"/>
  <c r="C62" i="7"/>
  <c r="C70" i="7"/>
  <c r="C63" i="7"/>
  <c r="C72" i="7"/>
  <c r="C2" i="1" l="1"/>
  <c r="B2" i="1"/>
  <c r="A2" i="1"/>
  <c r="E65" i="8"/>
  <c r="D69" i="8"/>
  <c r="E64" i="8"/>
  <c r="E68" i="8"/>
  <c r="D65" i="8"/>
  <c r="E69" i="8"/>
  <c r="D64" i="8"/>
  <c r="D68" i="8"/>
  <c r="E72" i="8"/>
  <c r="E67" i="8"/>
  <c r="D63" i="8"/>
  <c r="E62" i="8"/>
  <c r="E73" i="8"/>
  <c r="E66" i="8"/>
  <c r="D76" i="8"/>
  <c r="D72" i="8"/>
  <c r="D67" i="8"/>
  <c r="E63" i="8"/>
  <c r="D75" i="8"/>
  <c r="E71" i="8"/>
  <c r="E74" i="8"/>
  <c r="E70" i="8"/>
  <c r="E75" i="8"/>
  <c r="D71" i="8"/>
  <c r="D74" i="8"/>
  <c r="D70" i="8"/>
  <c r="D66" i="8"/>
  <c r="E76" i="8"/>
  <c r="D62" i="8"/>
  <c r="D73" i="8"/>
  <c r="D72" i="7"/>
  <c r="E69" i="7"/>
  <c r="E66" i="7"/>
  <c r="D67" i="7"/>
  <c r="E71" i="7"/>
  <c r="E68" i="7"/>
  <c r="E63" i="7"/>
  <c r="E76" i="7"/>
  <c r="E64" i="7"/>
  <c r="D73" i="7"/>
  <c r="E70" i="7"/>
  <c r="E74" i="7"/>
  <c r="D66" i="7"/>
  <c r="D63" i="7"/>
  <c r="D76" i="7"/>
  <c r="D64" i="7"/>
  <c r="E73" i="7"/>
  <c r="E75" i="7"/>
  <c r="E65" i="7"/>
  <c r="E67" i="7"/>
  <c r="D70" i="7"/>
  <c r="D75" i="7"/>
  <c r="D71" i="7"/>
  <c r="D65" i="7"/>
  <c r="D68" i="7"/>
  <c r="E72" i="7"/>
  <c r="E62" i="7"/>
  <c r="D74" i="7"/>
  <c r="D62" i="7"/>
  <c r="D69" i="7"/>
</calcChain>
</file>

<file path=xl/sharedStrings.xml><?xml version="1.0" encoding="utf-8"?>
<sst xmlns="http://schemas.openxmlformats.org/spreadsheetml/2006/main" count="559" uniqueCount="56">
  <si>
    <t>Row Labels</t>
  </si>
  <si>
    <t>Sum of Amount</t>
  </si>
  <si>
    <t xml:space="preserve">Sum of Fan </t>
  </si>
  <si>
    <t>Sum of Lamps</t>
  </si>
  <si>
    <t>Sum of Cooler</t>
  </si>
  <si>
    <t>Jan</t>
  </si>
  <si>
    <t>Paid</t>
  </si>
  <si>
    <t>Feb</t>
  </si>
  <si>
    <t>Pending</t>
  </si>
  <si>
    <t>Mar</t>
  </si>
  <si>
    <t>Grand Total</t>
  </si>
  <si>
    <t>Apr</t>
  </si>
  <si>
    <t>May</t>
  </si>
  <si>
    <t>Jun</t>
  </si>
  <si>
    <t>Jul</t>
  </si>
  <si>
    <t>Sep</t>
  </si>
  <si>
    <t>Oct</t>
  </si>
  <si>
    <t>Nov</t>
  </si>
  <si>
    <t>Dec</t>
  </si>
  <si>
    <t>Lamps</t>
  </si>
  <si>
    <t>Cooler</t>
  </si>
  <si>
    <t>Date</t>
  </si>
  <si>
    <t>Month</t>
  </si>
  <si>
    <t>Name</t>
  </si>
  <si>
    <t>ID</t>
  </si>
  <si>
    <t>Mobile No</t>
  </si>
  <si>
    <t>PO</t>
  </si>
  <si>
    <t>Amount</t>
  </si>
  <si>
    <t xml:space="preserve">Fan </t>
  </si>
  <si>
    <t>Total</t>
  </si>
  <si>
    <t>Hemanth</t>
  </si>
  <si>
    <t>Shipped</t>
  </si>
  <si>
    <t>Not Shipped</t>
  </si>
  <si>
    <t>State</t>
  </si>
  <si>
    <t>City</t>
  </si>
  <si>
    <t>Telangana</t>
  </si>
  <si>
    <t>Hyderbad</t>
  </si>
  <si>
    <t>Values</t>
  </si>
  <si>
    <t>Column Labels</t>
  </si>
  <si>
    <t>Average of Amount</t>
  </si>
  <si>
    <t xml:space="preserve">Average of Fan </t>
  </si>
  <si>
    <t>Average of Lamps</t>
  </si>
  <si>
    <t>Average of Cooler</t>
  </si>
  <si>
    <t xml:space="preserve">Delivery </t>
  </si>
  <si>
    <t>Payment</t>
  </si>
  <si>
    <t>Forecast(Amount)</t>
  </si>
  <si>
    <t>Lower Confidence Bound(Amount)</t>
  </si>
  <si>
    <t>Upper Confidence Bound(Amount)</t>
  </si>
  <si>
    <t>Forecast(Cooler)</t>
  </si>
  <si>
    <t>Lower Confidence Bound(Cooler)</t>
  </si>
  <si>
    <t>Upper Confidence Bound(Cooler)</t>
  </si>
  <si>
    <t>Forecast(Fan )</t>
  </si>
  <si>
    <t>Confidence Interval(Fan )</t>
  </si>
  <si>
    <t>Forecast(Lamps)</t>
  </si>
  <si>
    <t>Confidence Interval(Lamps)</t>
  </si>
  <si>
    <t>Telangana Sales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</si>
</sst>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0"/>
    <numFmt numFmtId="165" formatCode="[$-C09]dd/mmm/yy;@"/>
  </numFmts>
  <fonts count="3" x14ac:knownFonts="1">
    <font>
      <sz val="11"/>
      <color theme="1"/>
      <name val="Calibri"/>
      <family val="2"/>
      <scheme val="minor"/>
    </font>
    <font>
      <b/>
      <sz val="16"/>
      <color theme="0"/>
      <name val="Calibri"/>
      <family val="2"/>
      <scheme val="minor"/>
    </font>
    <font>
      <b/>
      <sz val="20"/>
      <color theme="0"/>
      <name val="Calibri"/>
      <family val="2"/>
      <scheme val="minor"/>
    </font>
  </fonts>
  <fills count="3">
    <fill>
      <patternFill patternType="none"/>
    </fill>
    <fill>
      <patternFill patternType="gray125"/>
    </fill>
    <fill>
      <patternFill patternType="solid">
        <fgColor rgb="FF50A05A"/>
        <bgColor indexed="64"/>
      </patternFill>
    </fill>
  </fills>
  <borders count="9">
    <border>
      <left/>
      <right/>
      <top/>
      <bottom/>
      <diagonal/>
    </border>
    <border>
      <left/>
      <right/>
      <top/>
      <bottom style="double">
        <color theme="0"/>
      </bottom>
      <diagonal/>
    </border>
    <border>
      <left style="double">
        <color theme="0"/>
      </left>
      <right/>
      <top/>
      <bottom/>
      <diagonal/>
    </border>
    <border>
      <left style="double">
        <color theme="0"/>
      </left>
      <right/>
      <top/>
      <bottom style="double">
        <color theme="0"/>
      </bottom>
      <diagonal/>
    </border>
    <border>
      <left style="double">
        <color theme="0"/>
      </left>
      <right/>
      <top style="double">
        <color theme="0"/>
      </top>
      <bottom/>
      <diagonal/>
    </border>
    <border>
      <left/>
      <right/>
      <top style="double">
        <color theme="0"/>
      </top>
      <bottom/>
      <diagonal/>
    </border>
    <border>
      <left/>
      <right style="double">
        <color theme="0"/>
      </right>
      <top style="double">
        <color theme="0"/>
      </top>
      <bottom/>
      <diagonal/>
    </border>
    <border>
      <left/>
      <right style="double">
        <color theme="0"/>
      </right>
      <top/>
      <bottom/>
      <diagonal/>
    </border>
    <border>
      <left/>
      <right style="double">
        <color theme="0"/>
      </right>
      <top/>
      <bottom style="double">
        <color theme="0"/>
      </bottom>
      <diagonal/>
    </border>
  </borders>
  <cellStyleXfs count="1">
    <xf numFmtId="0" fontId="0" fillId="0" borderId="0"/>
  </cellStyleXfs>
  <cellXfs count="24">
    <xf numFmtId="0" fontId="0" fillId="0" borderId="0" xfId="0"/>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xf numFmtId="0" fontId="0" fillId="0" borderId="0" xfId="0" applyNumberFormat="1"/>
    <xf numFmtId="164" fontId="0" fillId="0" borderId="0" xfId="0" applyNumberFormat="1" applyAlignment="1">
      <alignment horizontal="left"/>
    </xf>
    <xf numFmtId="0" fontId="0" fillId="0" borderId="0" xfId="0" applyAlignment="1">
      <alignment horizontal="center" vertical="center"/>
    </xf>
    <xf numFmtId="164" fontId="0" fillId="0" borderId="0" xfId="0" applyNumberFormat="1" applyAlignment="1">
      <alignment horizontal="center" vertical="center"/>
    </xf>
    <xf numFmtId="1" fontId="0" fillId="0" borderId="0" xfId="0" applyNumberFormat="1" applyAlignment="1">
      <alignment horizontal="center" vertical="center"/>
    </xf>
    <xf numFmtId="0" fontId="1" fillId="0" borderId="0" xfId="0" applyFont="1" applyFill="1" applyAlignment="1">
      <alignment vertical="center"/>
    </xf>
    <xf numFmtId="0" fontId="0" fillId="0" borderId="0" xfId="0" applyFill="1"/>
    <xf numFmtId="0" fontId="0" fillId="0" borderId="0" xfId="0" applyFill="1" applyAlignment="1"/>
    <xf numFmtId="2" fontId="0" fillId="0" borderId="0" xfId="0" applyNumberFormat="1"/>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8" xfId="0" applyFont="1" applyFill="1" applyBorder="1" applyAlignment="1">
      <alignment horizontal="center" vertical="center"/>
    </xf>
  </cellXfs>
  <cellStyles count="1">
    <cellStyle name="Normal" xfId="0" builtinId="0"/>
  </cellStyles>
  <dxfs count="46">
    <dxf>
      <numFmt numFmtId="164" formatCode="&quot;₹&quot;\ #,##0.00"/>
    </dxf>
    <dxf>
      <numFmt numFmtId="164" formatCode="&quot;₹&quot;\ #,##0.00"/>
    </dxf>
    <dxf>
      <numFmt numFmtId="164" formatCode="&quot;₹&quot;\ #,##0.00"/>
    </dxf>
    <dxf>
      <numFmt numFmtId="164" formatCode="&quot;₹&quot;\ #,##0.00"/>
    </dxf>
    <dxf>
      <numFmt numFmtId="164" formatCode="&quot;₹&quot;\ #,##0.00"/>
    </dxf>
    <dxf>
      <numFmt numFmtId="1" formatCode="0"/>
    </dxf>
    <dxf>
      <alignment horizontal="center"/>
    </dxf>
    <dxf>
      <alignment horizontal="center"/>
    </dxf>
    <dxf>
      <alignment horizontal="center"/>
    </dxf>
    <dxf>
      <alignment vertical="center"/>
    </dxf>
    <dxf>
      <alignment vertical="center"/>
    </dxf>
    <dxf>
      <alignment vertical="center"/>
    </dxf>
    <dxf>
      <numFmt numFmtId="164" formatCode="&quot;₹&quot;\ #,##0.00"/>
    </dxf>
    <dxf>
      <alignment horizontal="center"/>
    </dxf>
    <dxf>
      <alignment horizontal="center"/>
    </dxf>
    <dxf>
      <alignment horizontal="center"/>
    </dxf>
    <dxf>
      <alignment vertical="center"/>
    </dxf>
    <dxf>
      <alignment vertical="center"/>
    </dxf>
    <dxf>
      <alignment vertical="center"/>
    </dxf>
    <dxf>
      <numFmt numFmtId="165" formatCode="[$-C09]dd/mmm/yy;@"/>
    </dxf>
    <dxf>
      <numFmt numFmtId="165" formatCode="[$-C09]dd/mmm/yy;@"/>
    </dxf>
    <dxf>
      <numFmt numFmtId="2" formatCode="0.00"/>
    </dxf>
    <dxf>
      <numFmt numFmtId="2" formatCode="0.00"/>
    </dxf>
    <dxf>
      <numFmt numFmtId="165" formatCode="[$-C09]dd/mmm/yy;@"/>
    </dxf>
    <dxf>
      <numFmt numFmtId="2" formatCode="0.00"/>
    </dxf>
    <dxf>
      <numFmt numFmtId="2" formatCode="0.00"/>
    </dxf>
    <dxf>
      <numFmt numFmtId="165" formatCode="[$-C09]dd/mmm/yy;@"/>
    </dxf>
    <dxf>
      <alignment vertical="center"/>
    </dxf>
    <dxf>
      <alignment vertical="center"/>
    </dxf>
    <dxf>
      <alignment vertical="center"/>
    </dxf>
    <dxf>
      <alignment horizontal="center"/>
    </dxf>
    <dxf>
      <alignment horizontal="center"/>
    </dxf>
    <dxf>
      <alignment horizontal="center"/>
    </dxf>
    <dxf>
      <numFmt numFmtId="164" formatCode="&quot;₹&quot;\ #,##0.00"/>
    </dxf>
    <dxf>
      <alignment vertical="center"/>
    </dxf>
    <dxf>
      <alignment vertical="center"/>
    </dxf>
    <dxf>
      <alignment vertical="center"/>
    </dxf>
    <dxf>
      <alignment horizontal="center"/>
    </dxf>
    <dxf>
      <alignment horizontal="center"/>
    </dxf>
    <dxf>
      <alignment horizontal="center"/>
    </dxf>
    <dxf>
      <numFmt numFmtId="1" formatCode="0"/>
    </dxf>
    <dxf>
      <numFmt numFmtId="164" formatCode="&quot;₹&quot;\ #,##0.00"/>
    </dxf>
    <dxf>
      <numFmt numFmtId="164" formatCode="&quot;₹&quot;\ #,##0.00"/>
    </dxf>
    <dxf>
      <numFmt numFmtId="164" formatCode="&quot;₹&quot;\ #,##0.00"/>
    </dxf>
    <dxf>
      <numFmt numFmtId="164" formatCode="&quot;₹&quot;\ #,##0.00"/>
    </dxf>
    <dxf>
      <numFmt numFmtId="164" formatCode="&quot;₹&quot;\ #,##0.00"/>
    </dxf>
  </dxfs>
  <tableStyles count="0" defaultTableStyle="TableStyleMedium2" defaultPivotStyle="PivotStyleLight16"/>
  <colors>
    <mruColors>
      <color rgb="FF9D92AB"/>
      <color rgb="FF50A05A"/>
      <color rgb="FF50A041"/>
      <color rgb="FF345FC8"/>
      <color rgb="FF00B4A0"/>
      <color rgb="FFF9C477"/>
      <color rgb="FFF6A836"/>
      <color rgb="FFA56507"/>
      <color rgb="FFA96507"/>
      <color rgb="FF4F69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TG.xlsx]Pivot!PivotTable2</c:name>
    <c:fmtId val="1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Total Sales by Month</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Pivot!$H$5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Pivot!$G$6:$G$17</c:f>
              <c:strCache>
                <c:ptCount val="11"/>
                <c:pt idx="0">
                  <c:v>Jan</c:v>
                </c:pt>
                <c:pt idx="1">
                  <c:v>Feb</c:v>
                </c:pt>
                <c:pt idx="2">
                  <c:v>Mar</c:v>
                </c:pt>
                <c:pt idx="3">
                  <c:v>Apr</c:v>
                </c:pt>
                <c:pt idx="4">
                  <c:v>May</c:v>
                </c:pt>
                <c:pt idx="5">
                  <c:v>Jun</c:v>
                </c:pt>
                <c:pt idx="6">
                  <c:v>Jul</c:v>
                </c:pt>
                <c:pt idx="7">
                  <c:v>Sep</c:v>
                </c:pt>
                <c:pt idx="8">
                  <c:v>Oct</c:v>
                </c:pt>
                <c:pt idx="9">
                  <c:v>Nov</c:v>
                </c:pt>
                <c:pt idx="10">
                  <c:v>Dec</c:v>
                </c:pt>
              </c:strCache>
            </c:strRef>
          </c:cat>
          <c:val>
            <c:numRef>
              <c:f>Pivot!$H$6:$H$17</c:f>
              <c:numCache>
                <c:formatCode>"₹"\ #,##0.00</c:formatCode>
                <c:ptCount val="11"/>
                <c:pt idx="0">
                  <c:v>221736.00000000003</c:v>
                </c:pt>
                <c:pt idx="1">
                  <c:v>119952.5</c:v>
                </c:pt>
                <c:pt idx="2">
                  <c:v>105898.1</c:v>
                </c:pt>
                <c:pt idx="3">
                  <c:v>108636.6</c:v>
                </c:pt>
                <c:pt idx="4">
                  <c:v>117993.60000000001</c:v>
                </c:pt>
                <c:pt idx="5">
                  <c:v>105656.6</c:v>
                </c:pt>
                <c:pt idx="6">
                  <c:v>103913.4</c:v>
                </c:pt>
                <c:pt idx="7">
                  <c:v>108192.9</c:v>
                </c:pt>
                <c:pt idx="8">
                  <c:v>112567.59999999999</c:v>
                </c:pt>
                <c:pt idx="9">
                  <c:v>91724.099999999991</c:v>
                </c:pt>
                <c:pt idx="10">
                  <c:v>116686.70000000001</c:v>
                </c:pt>
              </c:numCache>
            </c:numRef>
          </c:val>
          <c:smooth val="0"/>
          <c:extLst>
            <c:ext xmlns:c16="http://schemas.microsoft.com/office/drawing/2014/chart" uri="{C3380CC4-5D6E-409C-BE32-E72D297353CC}">
              <c16:uniqueId val="{00000000-2035-4874-AA84-4DDADF617249}"/>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79876047"/>
        <c:axId val="505755039"/>
      </c:lineChart>
      <c:catAx>
        <c:axId val="179876047"/>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505755039"/>
        <c:crosses val="autoZero"/>
        <c:auto val="1"/>
        <c:lblAlgn val="ctr"/>
        <c:lblOffset val="100"/>
        <c:noMultiLvlLbl val="0"/>
      </c:catAx>
      <c:valAx>
        <c:axId val="505755039"/>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9876047"/>
        <c:crosses val="autoZero"/>
        <c:crossBetween val="between"/>
      </c:valAx>
      <c:spPr>
        <a:noFill/>
        <a:ln>
          <a:noFill/>
        </a:ln>
        <a:effectLst/>
      </c:spPr>
    </c:plotArea>
    <c:plotVisOnly val="1"/>
    <c:dispBlanksAs val="zero"/>
    <c:showDLblsOverMax val="0"/>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200" b="1">
                <a:solidFill>
                  <a:schemeClr val="accent3"/>
                </a:solidFill>
              </a:rPr>
              <a:t>Forecast(No of Coolers)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tx>
            <c:strRef>
              <c:f>'Forecast(Cooler)'!$B$1</c:f>
              <c:strCache>
                <c:ptCount val="1"/>
                <c:pt idx="0">
                  <c:v>Cooler</c:v>
                </c:pt>
              </c:strCache>
            </c:strRef>
          </c:tx>
          <c:spPr>
            <a:ln w="31750" cap="rnd">
              <a:solidFill>
                <a:schemeClr val="accent1"/>
              </a:solidFill>
              <a:round/>
            </a:ln>
            <a:effectLst/>
          </c:spPr>
          <c:marker>
            <c:symbol val="none"/>
          </c:marker>
          <c:val>
            <c:numRef>
              <c:f>'Forecast(Cooler)'!$B$2:$B$76</c:f>
              <c:numCache>
                <c:formatCode>General</c:formatCode>
                <c:ptCount val="75"/>
                <c:pt idx="0">
                  <c:v>184</c:v>
                </c:pt>
                <c:pt idx="1">
                  <c:v>194</c:v>
                </c:pt>
                <c:pt idx="2">
                  <c:v>167</c:v>
                </c:pt>
                <c:pt idx="3">
                  <c:v>117</c:v>
                </c:pt>
                <c:pt idx="4">
                  <c:v>145</c:v>
                </c:pt>
                <c:pt idx="5">
                  <c:v>396</c:v>
                </c:pt>
                <c:pt idx="6">
                  <c:v>147</c:v>
                </c:pt>
                <c:pt idx="7">
                  <c:v>170</c:v>
                </c:pt>
                <c:pt idx="8">
                  <c:v>178</c:v>
                </c:pt>
                <c:pt idx="9">
                  <c:v>159</c:v>
                </c:pt>
                <c:pt idx="10">
                  <c:v>318</c:v>
                </c:pt>
                <c:pt idx="11">
                  <c:v>174</c:v>
                </c:pt>
                <c:pt idx="12">
                  <c:v>164</c:v>
                </c:pt>
                <c:pt idx="13">
                  <c:v>106</c:v>
                </c:pt>
                <c:pt idx="14">
                  <c:v>107</c:v>
                </c:pt>
                <c:pt idx="15">
                  <c:v>236</c:v>
                </c:pt>
                <c:pt idx="16">
                  <c:v>150</c:v>
                </c:pt>
                <c:pt idx="17">
                  <c:v>173</c:v>
                </c:pt>
                <c:pt idx="18">
                  <c:v>161</c:v>
                </c:pt>
                <c:pt idx="19">
                  <c:v>116</c:v>
                </c:pt>
                <c:pt idx="20">
                  <c:v>190</c:v>
                </c:pt>
                <c:pt idx="21">
                  <c:v>142</c:v>
                </c:pt>
                <c:pt idx="22">
                  <c:v>170</c:v>
                </c:pt>
                <c:pt idx="23">
                  <c:v>179</c:v>
                </c:pt>
                <c:pt idx="24">
                  <c:v>124</c:v>
                </c:pt>
                <c:pt idx="25">
                  <c:v>356</c:v>
                </c:pt>
                <c:pt idx="26">
                  <c:v>122</c:v>
                </c:pt>
                <c:pt idx="27">
                  <c:v>162</c:v>
                </c:pt>
                <c:pt idx="28">
                  <c:v>123</c:v>
                </c:pt>
                <c:pt idx="29">
                  <c:v>171</c:v>
                </c:pt>
                <c:pt idx="30">
                  <c:v>396</c:v>
                </c:pt>
                <c:pt idx="31">
                  <c:v>164</c:v>
                </c:pt>
                <c:pt idx="32">
                  <c:v>159</c:v>
                </c:pt>
                <c:pt idx="33">
                  <c:v>184</c:v>
                </c:pt>
                <c:pt idx="34">
                  <c:v>128</c:v>
                </c:pt>
                <c:pt idx="35">
                  <c:v>326</c:v>
                </c:pt>
                <c:pt idx="36">
                  <c:v>144</c:v>
                </c:pt>
                <c:pt idx="37">
                  <c:v>130</c:v>
                </c:pt>
                <c:pt idx="38">
                  <c:v>125</c:v>
                </c:pt>
                <c:pt idx="39">
                  <c:v>157</c:v>
                </c:pt>
                <c:pt idx="40">
                  <c:v>472</c:v>
                </c:pt>
                <c:pt idx="41">
                  <c:v>180</c:v>
                </c:pt>
                <c:pt idx="42">
                  <c:v>169</c:v>
                </c:pt>
                <c:pt idx="43">
                  <c:v>174</c:v>
                </c:pt>
                <c:pt idx="44">
                  <c:v>176</c:v>
                </c:pt>
                <c:pt idx="45">
                  <c:v>120</c:v>
                </c:pt>
                <c:pt idx="46">
                  <c:v>156</c:v>
                </c:pt>
                <c:pt idx="47">
                  <c:v>172</c:v>
                </c:pt>
                <c:pt idx="48">
                  <c:v>156</c:v>
                </c:pt>
                <c:pt idx="49">
                  <c:v>149</c:v>
                </c:pt>
                <c:pt idx="50">
                  <c:v>244</c:v>
                </c:pt>
                <c:pt idx="51">
                  <c:v>120</c:v>
                </c:pt>
                <c:pt idx="52">
                  <c:v>138</c:v>
                </c:pt>
                <c:pt idx="53">
                  <c:v>126</c:v>
                </c:pt>
                <c:pt idx="54">
                  <c:v>149</c:v>
                </c:pt>
                <c:pt idx="55">
                  <c:v>362</c:v>
                </c:pt>
                <c:pt idx="56">
                  <c:v>206</c:v>
                </c:pt>
                <c:pt idx="57">
                  <c:v>205</c:v>
                </c:pt>
                <c:pt idx="58">
                  <c:v>120</c:v>
                </c:pt>
                <c:pt idx="59">
                  <c:v>174</c:v>
                </c:pt>
              </c:numCache>
            </c:numRef>
          </c:val>
          <c:smooth val="0"/>
          <c:extLst>
            <c:ext xmlns:c16="http://schemas.microsoft.com/office/drawing/2014/chart" uri="{C3380CC4-5D6E-409C-BE32-E72D297353CC}">
              <c16:uniqueId val="{00000000-B101-4CDA-BACD-20ABF07C93A7}"/>
            </c:ext>
          </c:extLst>
        </c:ser>
        <c:ser>
          <c:idx val="1"/>
          <c:order val="1"/>
          <c:tx>
            <c:strRef>
              <c:f>'Forecast(Cooler)'!$C$1</c:f>
              <c:strCache>
                <c:ptCount val="1"/>
                <c:pt idx="0">
                  <c:v>Forecast(Cooler)</c:v>
                </c:pt>
              </c:strCache>
            </c:strRef>
          </c:tx>
          <c:spPr>
            <a:ln w="31750" cap="rnd">
              <a:solidFill>
                <a:schemeClr val="accent2"/>
              </a:solidFill>
              <a:round/>
            </a:ln>
            <a:effectLst/>
          </c:spPr>
          <c:marker>
            <c:symbol val="none"/>
          </c:marker>
          <c:cat>
            <c:numRef>
              <c:f>'Forecast(Cooler)'!$A$2:$A$76</c:f>
              <c:numCache>
                <c:formatCode>[$-C09]dd/mmm/yy;@</c:formatCode>
                <c:ptCount val="75"/>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43591</c:v>
                </c:pt>
                <c:pt idx="71">
                  <c:v>43598</c:v>
                </c:pt>
                <c:pt idx="72">
                  <c:v>43605</c:v>
                </c:pt>
                <c:pt idx="73">
                  <c:v>43612</c:v>
                </c:pt>
                <c:pt idx="74">
                  <c:v>43619</c:v>
                </c:pt>
              </c:numCache>
            </c:numRef>
          </c:cat>
          <c:val>
            <c:numRef>
              <c:f>'Forecast(Cooler)'!$C$2:$C$76</c:f>
              <c:numCache>
                <c:formatCode>General</c:formatCode>
                <c:ptCount val="75"/>
                <c:pt idx="59">
                  <c:v>174</c:v>
                </c:pt>
                <c:pt idx="60">
                  <c:v>334.88077232905903</c:v>
                </c:pt>
                <c:pt idx="61">
                  <c:v>185.62326276905756</c:v>
                </c:pt>
                <c:pt idx="62">
                  <c:v>186.84807304787876</c:v>
                </c:pt>
                <c:pt idx="63">
                  <c:v>155.96799600756441</c:v>
                </c:pt>
                <c:pt idx="64">
                  <c:v>159.71166048001731</c:v>
                </c:pt>
                <c:pt idx="65">
                  <c:v>338.40076139472427</c:v>
                </c:pt>
                <c:pt idx="66">
                  <c:v>189.1432518347228</c:v>
                </c:pt>
                <c:pt idx="67">
                  <c:v>190.368062113544</c:v>
                </c:pt>
                <c:pt idx="68">
                  <c:v>159.48798507322962</c:v>
                </c:pt>
                <c:pt idx="69">
                  <c:v>163.23164954568256</c:v>
                </c:pt>
                <c:pt idx="70">
                  <c:v>341.92075046038951</c:v>
                </c:pt>
                <c:pt idx="71">
                  <c:v>192.66324090038805</c:v>
                </c:pt>
                <c:pt idx="72">
                  <c:v>193.88805117920924</c:v>
                </c:pt>
                <c:pt idx="73">
                  <c:v>163.00797413889487</c:v>
                </c:pt>
                <c:pt idx="74">
                  <c:v>166.7516386113478</c:v>
                </c:pt>
              </c:numCache>
            </c:numRef>
          </c:val>
          <c:smooth val="0"/>
          <c:extLst>
            <c:ext xmlns:c16="http://schemas.microsoft.com/office/drawing/2014/chart" uri="{C3380CC4-5D6E-409C-BE32-E72D297353CC}">
              <c16:uniqueId val="{00000001-B101-4CDA-BACD-20ABF07C93A7}"/>
            </c:ext>
          </c:extLst>
        </c:ser>
        <c:ser>
          <c:idx val="2"/>
          <c:order val="2"/>
          <c:tx>
            <c:strRef>
              <c:f>'Forecast(Cooler)'!$D$1</c:f>
              <c:strCache>
                <c:ptCount val="1"/>
                <c:pt idx="0">
                  <c:v>Lower Confidence Bound(Cooler)</c:v>
                </c:pt>
              </c:strCache>
            </c:strRef>
          </c:tx>
          <c:spPr>
            <a:ln w="31750" cap="rnd">
              <a:solidFill>
                <a:schemeClr val="accent3"/>
              </a:solidFill>
              <a:round/>
            </a:ln>
            <a:effectLst/>
          </c:spPr>
          <c:marker>
            <c:symbol val="none"/>
          </c:marker>
          <c:cat>
            <c:numRef>
              <c:f>'Forecast(Cooler)'!$A$2:$A$76</c:f>
              <c:numCache>
                <c:formatCode>[$-C09]dd/mmm/yy;@</c:formatCode>
                <c:ptCount val="75"/>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43591</c:v>
                </c:pt>
                <c:pt idx="71">
                  <c:v>43598</c:v>
                </c:pt>
                <c:pt idx="72">
                  <c:v>43605</c:v>
                </c:pt>
                <c:pt idx="73">
                  <c:v>43612</c:v>
                </c:pt>
                <c:pt idx="74">
                  <c:v>43619</c:v>
                </c:pt>
              </c:numCache>
            </c:numRef>
          </c:cat>
          <c:val>
            <c:numRef>
              <c:f>'Forecast(Cooler)'!$D$2:$D$76</c:f>
              <c:numCache>
                <c:formatCode>General</c:formatCode>
                <c:ptCount val="75"/>
                <c:pt idx="59" formatCode="0.00">
                  <c:v>174</c:v>
                </c:pt>
                <c:pt idx="60" formatCode="0.00">
                  <c:v>220.91647940312072</c:v>
                </c:pt>
                <c:pt idx="61" formatCode="0.00">
                  <c:v>68.096069628519857</c:v>
                </c:pt>
                <c:pt idx="62" formatCode="0.00">
                  <c:v>65.835755235976677</c:v>
                </c:pt>
                <c:pt idx="63" formatCode="0.00">
                  <c:v>31.541689134878439</c:v>
                </c:pt>
                <c:pt idx="64" formatCode="0.00">
                  <c:v>31.936696412268631</c:v>
                </c:pt>
                <c:pt idx="65" formatCode="0.00">
                  <c:v>207.31194947030141</c:v>
                </c:pt>
                <c:pt idx="66" formatCode="0.00">
                  <c:v>54.822323528673081</c:v>
                </c:pt>
                <c:pt idx="67" formatCode="0.00">
                  <c:v>52.866659581885528</c:v>
                </c:pt>
                <c:pt idx="68" formatCode="0.00">
                  <c:v>18.854154367387309</c:v>
                </c:pt>
                <c:pt idx="69" formatCode="0.00">
                  <c:v>19.510204802046275</c:v>
                </c:pt>
                <c:pt idx="70" formatCode="0.00">
                  <c:v>195.13044987720551</c:v>
                </c:pt>
                <c:pt idx="71" formatCode="0.00">
                  <c:v>42.866942510191109</c:v>
                </c:pt>
                <c:pt idx="72" formatCode="0.00">
                  <c:v>41.122582882080849</c:v>
                </c:pt>
                <c:pt idx="73" formatCode="0.00">
                  <c:v>7.3079735000711707</c:v>
                </c:pt>
                <c:pt idx="74" formatCode="0.00">
                  <c:v>8.1497386486067853</c:v>
                </c:pt>
              </c:numCache>
            </c:numRef>
          </c:val>
          <c:smooth val="0"/>
          <c:extLst>
            <c:ext xmlns:c16="http://schemas.microsoft.com/office/drawing/2014/chart" uri="{C3380CC4-5D6E-409C-BE32-E72D297353CC}">
              <c16:uniqueId val="{00000002-B101-4CDA-BACD-20ABF07C93A7}"/>
            </c:ext>
          </c:extLst>
        </c:ser>
        <c:ser>
          <c:idx val="3"/>
          <c:order val="3"/>
          <c:tx>
            <c:strRef>
              <c:f>'Forecast(Cooler)'!$E$1</c:f>
              <c:strCache>
                <c:ptCount val="1"/>
                <c:pt idx="0">
                  <c:v>Upper Confidence Bound(Cooler)</c:v>
                </c:pt>
              </c:strCache>
            </c:strRef>
          </c:tx>
          <c:spPr>
            <a:ln w="31750" cap="rnd">
              <a:solidFill>
                <a:schemeClr val="accent4"/>
              </a:solidFill>
              <a:round/>
            </a:ln>
            <a:effectLst/>
          </c:spPr>
          <c:marker>
            <c:symbol val="none"/>
          </c:marker>
          <c:cat>
            <c:numRef>
              <c:f>'Forecast(Cooler)'!$A$2:$A$76</c:f>
              <c:numCache>
                <c:formatCode>[$-C09]dd/mmm/yy;@</c:formatCode>
                <c:ptCount val="75"/>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43591</c:v>
                </c:pt>
                <c:pt idx="71">
                  <c:v>43598</c:v>
                </c:pt>
                <c:pt idx="72">
                  <c:v>43605</c:v>
                </c:pt>
                <c:pt idx="73">
                  <c:v>43612</c:v>
                </c:pt>
                <c:pt idx="74">
                  <c:v>43619</c:v>
                </c:pt>
              </c:numCache>
            </c:numRef>
          </c:cat>
          <c:val>
            <c:numRef>
              <c:f>'Forecast(Cooler)'!$E$2:$E$76</c:f>
              <c:numCache>
                <c:formatCode>General</c:formatCode>
                <c:ptCount val="75"/>
                <c:pt idx="59" formatCode="0.00">
                  <c:v>174</c:v>
                </c:pt>
                <c:pt idx="60" formatCode="0.00">
                  <c:v>448.84506525499734</c:v>
                </c:pt>
                <c:pt idx="61" formatCode="0.00">
                  <c:v>303.15045590959528</c:v>
                </c:pt>
                <c:pt idx="62" formatCode="0.00">
                  <c:v>307.86039085978086</c:v>
                </c:pt>
                <c:pt idx="63" formatCode="0.00">
                  <c:v>280.39430288025039</c:v>
                </c:pt>
                <c:pt idx="64" formatCode="0.00">
                  <c:v>287.48662454776598</c:v>
                </c:pt>
                <c:pt idx="65" formatCode="0.00">
                  <c:v>469.4895733191471</c:v>
                </c:pt>
                <c:pt idx="66" formatCode="0.00">
                  <c:v>323.46418014077256</c:v>
                </c:pt>
                <c:pt idx="67" formatCode="0.00">
                  <c:v>327.86946464520247</c:v>
                </c:pt>
                <c:pt idx="68" formatCode="0.00">
                  <c:v>300.12181577907194</c:v>
                </c:pt>
                <c:pt idx="69" formatCode="0.00">
                  <c:v>306.95309428931887</c:v>
                </c:pt>
                <c:pt idx="70" formatCode="0.00">
                  <c:v>488.71105104357355</c:v>
                </c:pt>
                <c:pt idx="71" formatCode="0.00">
                  <c:v>342.45953929058498</c:v>
                </c:pt>
                <c:pt idx="72" formatCode="0.00">
                  <c:v>346.65351947633764</c:v>
                </c:pt>
                <c:pt idx="73" formatCode="0.00">
                  <c:v>318.70797477771856</c:v>
                </c:pt>
                <c:pt idx="74" formatCode="0.00">
                  <c:v>325.35353857408882</c:v>
                </c:pt>
              </c:numCache>
            </c:numRef>
          </c:val>
          <c:smooth val="0"/>
          <c:extLst>
            <c:ext xmlns:c16="http://schemas.microsoft.com/office/drawing/2014/chart" uri="{C3380CC4-5D6E-409C-BE32-E72D297353CC}">
              <c16:uniqueId val="{00000003-B101-4CDA-BACD-20ABF07C93A7}"/>
            </c:ext>
          </c:extLst>
        </c:ser>
        <c:dLbls>
          <c:showLegendKey val="0"/>
          <c:showVal val="0"/>
          <c:showCatName val="0"/>
          <c:showSerName val="0"/>
          <c:showPercent val="0"/>
          <c:showBubbleSize val="0"/>
        </c:dLbls>
        <c:smooth val="0"/>
        <c:axId val="300792608"/>
        <c:axId val="130622448"/>
      </c:lineChart>
      <c:catAx>
        <c:axId val="300792608"/>
        <c:scaling>
          <c:orientation val="minMax"/>
        </c:scaling>
        <c:delete val="0"/>
        <c:axPos val="b"/>
        <c:majorTickMark val="out"/>
        <c:minorTickMark val="none"/>
        <c:tickLblPos val="low"/>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0622448"/>
        <c:crosses val="autoZero"/>
        <c:auto val="1"/>
        <c:lblAlgn val="ctr"/>
        <c:lblOffset val="100"/>
        <c:noMultiLvlLbl val="0"/>
      </c:catAx>
      <c:valAx>
        <c:axId val="1306224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00792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solidFill>
                  <a:schemeClr val="accent3"/>
                </a:solidFill>
              </a:rPr>
              <a:t>Forecast(No of Fans)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'Forecast(Fan)'!$B$1</c:f>
              <c:strCache>
                <c:ptCount val="1"/>
                <c:pt idx="0">
                  <c:v>Fan </c:v>
                </c:pt>
              </c:strCache>
            </c:strRef>
          </c:tx>
          <c:spPr>
            <a:solidFill>
              <a:schemeClr val="accent1"/>
            </a:solidFill>
            <a:ln w="12700">
              <a:solidFill>
                <a:srgbClr val="FFFFFF"/>
              </a:solidFill>
              <a:prstDash val="solid"/>
            </a:ln>
            <a:effectLst/>
          </c:spPr>
          <c:invertIfNegative val="0"/>
          <c:val>
            <c:numRef>
              <c:f>'Forecast(Fan)'!$B$2:$B$76</c:f>
              <c:numCache>
                <c:formatCode>General</c:formatCode>
                <c:ptCount val="75"/>
                <c:pt idx="0">
                  <c:v>870</c:v>
                </c:pt>
                <c:pt idx="1">
                  <c:v>328</c:v>
                </c:pt>
                <c:pt idx="2">
                  <c:v>441</c:v>
                </c:pt>
                <c:pt idx="3">
                  <c:v>427</c:v>
                </c:pt>
                <c:pt idx="4">
                  <c:v>462</c:v>
                </c:pt>
                <c:pt idx="5">
                  <c:v>928</c:v>
                </c:pt>
                <c:pt idx="6">
                  <c:v>397</c:v>
                </c:pt>
                <c:pt idx="7">
                  <c:v>399</c:v>
                </c:pt>
                <c:pt idx="8">
                  <c:v>419</c:v>
                </c:pt>
                <c:pt idx="9">
                  <c:v>442</c:v>
                </c:pt>
                <c:pt idx="10">
                  <c:v>816</c:v>
                </c:pt>
                <c:pt idx="11">
                  <c:v>469</c:v>
                </c:pt>
                <c:pt idx="12">
                  <c:v>404</c:v>
                </c:pt>
                <c:pt idx="13">
                  <c:v>401</c:v>
                </c:pt>
                <c:pt idx="14">
                  <c:v>478</c:v>
                </c:pt>
                <c:pt idx="15">
                  <c:v>838</c:v>
                </c:pt>
                <c:pt idx="16">
                  <c:v>377</c:v>
                </c:pt>
                <c:pt idx="17">
                  <c:v>419</c:v>
                </c:pt>
                <c:pt idx="18">
                  <c:v>392</c:v>
                </c:pt>
                <c:pt idx="19">
                  <c:v>375</c:v>
                </c:pt>
                <c:pt idx="20">
                  <c:v>912</c:v>
                </c:pt>
                <c:pt idx="21">
                  <c:v>446</c:v>
                </c:pt>
                <c:pt idx="22">
                  <c:v>427</c:v>
                </c:pt>
                <c:pt idx="23">
                  <c:v>416</c:v>
                </c:pt>
                <c:pt idx="24">
                  <c:v>395</c:v>
                </c:pt>
                <c:pt idx="25">
                  <c:v>814</c:v>
                </c:pt>
                <c:pt idx="26">
                  <c:v>437</c:v>
                </c:pt>
                <c:pt idx="27">
                  <c:v>386</c:v>
                </c:pt>
                <c:pt idx="28">
                  <c:v>414</c:v>
                </c:pt>
                <c:pt idx="29">
                  <c:v>434</c:v>
                </c:pt>
                <c:pt idx="30">
                  <c:v>800</c:v>
                </c:pt>
                <c:pt idx="31">
                  <c:v>349</c:v>
                </c:pt>
                <c:pt idx="32">
                  <c:v>432</c:v>
                </c:pt>
                <c:pt idx="33">
                  <c:v>377</c:v>
                </c:pt>
                <c:pt idx="34">
                  <c:v>446</c:v>
                </c:pt>
                <c:pt idx="35">
                  <c:v>834</c:v>
                </c:pt>
                <c:pt idx="36">
                  <c:v>429</c:v>
                </c:pt>
                <c:pt idx="37">
                  <c:v>451</c:v>
                </c:pt>
                <c:pt idx="38">
                  <c:v>364</c:v>
                </c:pt>
                <c:pt idx="39">
                  <c:v>432</c:v>
                </c:pt>
                <c:pt idx="40">
                  <c:v>868</c:v>
                </c:pt>
                <c:pt idx="41">
                  <c:v>373</c:v>
                </c:pt>
                <c:pt idx="42">
                  <c:v>383</c:v>
                </c:pt>
                <c:pt idx="43">
                  <c:v>463</c:v>
                </c:pt>
                <c:pt idx="44">
                  <c:v>491</c:v>
                </c:pt>
                <c:pt idx="45">
                  <c:v>702</c:v>
                </c:pt>
                <c:pt idx="46">
                  <c:v>414</c:v>
                </c:pt>
                <c:pt idx="47">
                  <c:v>409</c:v>
                </c:pt>
                <c:pt idx="48">
                  <c:v>402</c:v>
                </c:pt>
                <c:pt idx="49">
                  <c:v>471</c:v>
                </c:pt>
                <c:pt idx="50">
                  <c:v>902</c:v>
                </c:pt>
                <c:pt idx="51">
                  <c:v>388</c:v>
                </c:pt>
                <c:pt idx="52">
                  <c:v>441</c:v>
                </c:pt>
                <c:pt idx="53">
                  <c:v>462</c:v>
                </c:pt>
                <c:pt idx="54">
                  <c:v>459</c:v>
                </c:pt>
                <c:pt idx="55">
                  <c:v>840</c:v>
                </c:pt>
                <c:pt idx="56">
                  <c:v>407</c:v>
                </c:pt>
                <c:pt idx="57">
                  <c:v>455</c:v>
                </c:pt>
                <c:pt idx="58">
                  <c:v>412</c:v>
                </c:pt>
                <c:pt idx="59">
                  <c:v>383</c:v>
                </c:pt>
              </c:numCache>
            </c:numRef>
          </c:val>
          <c:extLst>
            <c:ext xmlns:c16="http://schemas.microsoft.com/office/drawing/2014/chart" uri="{C3380CC4-5D6E-409C-BE32-E72D297353CC}">
              <c16:uniqueId val="{00000000-D868-46BF-A627-B5AAC2BBAD1E}"/>
            </c:ext>
          </c:extLst>
        </c:ser>
        <c:ser>
          <c:idx val="1"/>
          <c:order val="1"/>
          <c:tx>
            <c:strRef>
              <c:f>'Forecast(Fan)'!$C$1</c:f>
              <c:strCache>
                <c:ptCount val="1"/>
                <c:pt idx="0">
                  <c:v>Forecast(Fan )</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'Forecast(Fan)'!$D$2:$D$76</c:f>
                <c:numCache>
                  <c:formatCode>General</c:formatCode>
                  <c:ptCount val="75"/>
                  <c:pt idx="60">
                    <c:v>82.532174658823138</c:v>
                  </c:pt>
                  <c:pt idx="61">
                    <c:v>82.532546052773483</c:v>
                  </c:pt>
                  <c:pt idx="62">
                    <c:v>82.533206304558632</c:v>
                  </c:pt>
                  <c:pt idx="63">
                    <c:v>82.53423793739897</c:v>
                  </c:pt>
                  <c:pt idx="64">
                    <c:v>82.535723466035762</c:v>
                  </c:pt>
                  <c:pt idx="65">
                    <c:v>83.25160819441588</c:v>
                  </c:pt>
                  <c:pt idx="66">
                    <c:v>83.254226359910291</c:v>
                  </c:pt>
                  <c:pt idx="67">
                    <c:v>83.257539857572965</c:v>
                  </c:pt>
                  <c:pt idx="68">
                    <c:v>83.261630413538882</c:v>
                  </c:pt>
                  <c:pt idx="69">
                    <c:v>83.266579717573748</c:v>
                  </c:pt>
                  <c:pt idx="70">
                    <c:v>84.030764989741627</c:v>
                  </c:pt>
                  <c:pt idx="71">
                    <c:v>84.037614306788228</c:v>
                  </c:pt>
                  <c:pt idx="72">
                    <c:v>84.045557194344696</c:v>
                  </c:pt>
                  <c:pt idx="73">
                    <c:v>84.054674379685736</c:v>
                  </c:pt>
                  <c:pt idx="74">
                    <c:v>84.065046508032083</c:v>
                  </c:pt>
                </c:numCache>
              </c:numRef>
            </c:plus>
            <c:minus>
              <c:numRef>
                <c:f>'Forecast(Fan)'!$D$2:$D$76</c:f>
                <c:numCache>
                  <c:formatCode>General</c:formatCode>
                  <c:ptCount val="75"/>
                  <c:pt idx="60">
                    <c:v>82.532174658823138</c:v>
                  </c:pt>
                  <c:pt idx="61">
                    <c:v>82.532546052773483</c:v>
                  </c:pt>
                  <c:pt idx="62">
                    <c:v>82.533206304558632</c:v>
                  </c:pt>
                  <c:pt idx="63">
                    <c:v>82.53423793739897</c:v>
                  </c:pt>
                  <c:pt idx="64">
                    <c:v>82.535723466035762</c:v>
                  </c:pt>
                  <c:pt idx="65">
                    <c:v>83.25160819441588</c:v>
                  </c:pt>
                  <c:pt idx="66">
                    <c:v>83.254226359910291</c:v>
                  </c:pt>
                  <c:pt idx="67">
                    <c:v>83.257539857572965</c:v>
                  </c:pt>
                  <c:pt idx="68">
                    <c:v>83.261630413538882</c:v>
                  </c:pt>
                  <c:pt idx="69">
                    <c:v>83.266579717573748</c:v>
                  </c:pt>
                  <c:pt idx="70">
                    <c:v>84.030764989741627</c:v>
                  </c:pt>
                  <c:pt idx="71">
                    <c:v>84.037614306788228</c:v>
                  </c:pt>
                  <c:pt idx="72">
                    <c:v>84.045557194344696</c:v>
                  </c:pt>
                  <c:pt idx="73">
                    <c:v>84.054674379685736</c:v>
                  </c:pt>
                  <c:pt idx="74">
                    <c:v>84.065046508032083</c:v>
                  </c:pt>
                </c:numCache>
              </c:numRef>
            </c:minus>
            <c:spPr>
              <a:noFill/>
              <a:ln w="15875" cap="flat" cmpd="sng" algn="ctr">
                <a:solidFill>
                  <a:schemeClr val="dk1"/>
                </a:solidFill>
                <a:prstDash val="solid"/>
                <a:round/>
              </a:ln>
              <a:effectLst/>
            </c:spPr>
          </c:errBars>
          <c:cat>
            <c:numRef>
              <c:f>'Forecast(Fan)'!$A$2:$A$76</c:f>
              <c:numCache>
                <c:formatCode>[$-C09]dd/mmm/yy;@</c:formatCode>
                <c:ptCount val="75"/>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43591</c:v>
                </c:pt>
                <c:pt idx="71">
                  <c:v>43598</c:v>
                </c:pt>
                <c:pt idx="72">
                  <c:v>43605</c:v>
                </c:pt>
                <c:pt idx="73">
                  <c:v>43612</c:v>
                </c:pt>
                <c:pt idx="74">
                  <c:v>43619</c:v>
                </c:pt>
              </c:numCache>
            </c:numRef>
          </c:cat>
          <c:val>
            <c:numRef>
              <c:f>'Forecast(Fan)'!$C$2:$C$76</c:f>
              <c:numCache>
                <c:formatCode>General</c:formatCode>
                <c:ptCount val="75"/>
                <c:pt idx="60">
                  <c:v>833.61761801566695</c:v>
                </c:pt>
                <c:pt idx="61">
                  <c:v>392.70719779685317</c:v>
                </c:pt>
                <c:pt idx="62">
                  <c:v>414.36006625537266</c:v>
                </c:pt>
                <c:pt idx="63">
                  <c:v>406.94800538449374</c:v>
                </c:pt>
                <c:pt idx="64">
                  <c:v>434.3716309638009</c:v>
                </c:pt>
                <c:pt idx="65">
                  <c:v>832.3430411258089</c:v>
                </c:pt>
                <c:pt idx="66">
                  <c:v>391.43262090699511</c:v>
                </c:pt>
                <c:pt idx="67">
                  <c:v>413.0854893655146</c:v>
                </c:pt>
                <c:pt idx="68">
                  <c:v>405.67342849463569</c:v>
                </c:pt>
                <c:pt idx="69">
                  <c:v>433.09705407394284</c:v>
                </c:pt>
                <c:pt idx="70">
                  <c:v>831.06846423595084</c:v>
                </c:pt>
                <c:pt idx="71">
                  <c:v>390.15804401713706</c:v>
                </c:pt>
                <c:pt idx="72">
                  <c:v>411.81091247565655</c:v>
                </c:pt>
                <c:pt idx="73">
                  <c:v>404.39885160477763</c:v>
                </c:pt>
                <c:pt idx="74">
                  <c:v>431.82247718408479</c:v>
                </c:pt>
              </c:numCache>
            </c:numRef>
          </c:val>
          <c:extLst>
            <c:ext xmlns:c16="http://schemas.microsoft.com/office/drawing/2014/chart" uri="{C3380CC4-5D6E-409C-BE32-E72D297353CC}">
              <c16:uniqueId val="{00000001-D868-46BF-A627-B5AAC2BBAD1E}"/>
            </c:ext>
          </c:extLst>
        </c:ser>
        <c:dLbls>
          <c:showLegendKey val="0"/>
          <c:showVal val="0"/>
          <c:showCatName val="0"/>
          <c:showSerName val="0"/>
          <c:showPercent val="0"/>
          <c:showBubbleSize val="0"/>
        </c:dLbls>
        <c:gapWidth val="0"/>
        <c:overlap val="100"/>
        <c:axId val="441129760"/>
        <c:axId val="448128256"/>
      </c:barChart>
      <c:catAx>
        <c:axId val="44112976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128256"/>
        <c:crosses val="autoZero"/>
        <c:auto val="1"/>
        <c:lblAlgn val="ctr"/>
        <c:lblOffset val="100"/>
        <c:noMultiLvlLbl val="0"/>
      </c:catAx>
      <c:valAx>
        <c:axId val="44812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129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solidFill>
                  <a:schemeClr val="accent3"/>
                </a:solidFill>
                <a:effectLst/>
              </a:rPr>
              <a:t>Forecast(No of Lamps)</a:t>
            </a:r>
            <a:r>
              <a:rPr lang="en-IN" sz="1400" b="1" i="0" u="none" strike="noStrike" baseline="0">
                <a:solidFill>
                  <a:schemeClr val="accent3"/>
                </a:solidFill>
              </a:rPr>
              <a:t> </a:t>
            </a:r>
            <a:endParaRPr lang="en-IN" b="1">
              <a:solidFill>
                <a:schemeClr val="accent3"/>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'Forecast(Lamps)'!$B$1</c:f>
              <c:strCache>
                <c:ptCount val="1"/>
                <c:pt idx="0">
                  <c:v>Lamps</c:v>
                </c:pt>
              </c:strCache>
            </c:strRef>
          </c:tx>
          <c:spPr>
            <a:solidFill>
              <a:schemeClr val="accent1"/>
            </a:solidFill>
            <a:ln w="12700">
              <a:solidFill>
                <a:srgbClr val="FFFFFF"/>
              </a:solidFill>
              <a:prstDash val="solid"/>
            </a:ln>
            <a:effectLst/>
          </c:spPr>
          <c:invertIfNegative val="0"/>
          <c:val>
            <c:numRef>
              <c:f>'Forecast(Lamps)'!$B$2:$B$93</c:f>
              <c:numCache>
                <c:formatCode>General</c:formatCode>
                <c:ptCount val="92"/>
                <c:pt idx="0">
                  <c:v>1345</c:v>
                </c:pt>
                <c:pt idx="1">
                  <c:v>928</c:v>
                </c:pt>
                <c:pt idx="2">
                  <c:v>1045</c:v>
                </c:pt>
                <c:pt idx="3">
                  <c:v>832</c:v>
                </c:pt>
                <c:pt idx="4">
                  <c:v>891</c:v>
                </c:pt>
                <c:pt idx="5">
                  <c:v>1204</c:v>
                </c:pt>
                <c:pt idx="6">
                  <c:v>759</c:v>
                </c:pt>
                <c:pt idx="7">
                  <c:v>904</c:v>
                </c:pt>
                <c:pt idx="8">
                  <c:v>667</c:v>
                </c:pt>
                <c:pt idx="9">
                  <c:v>542</c:v>
                </c:pt>
                <c:pt idx="10">
                  <c:v>1007</c:v>
                </c:pt>
                <c:pt idx="11">
                  <c:v>852</c:v>
                </c:pt>
                <c:pt idx="12">
                  <c:v>537</c:v>
                </c:pt>
                <c:pt idx="13">
                  <c:v>670</c:v>
                </c:pt>
                <c:pt idx="14">
                  <c:v>902</c:v>
                </c:pt>
                <c:pt idx="15">
                  <c:v>975</c:v>
                </c:pt>
                <c:pt idx="16">
                  <c:v>838</c:v>
                </c:pt>
                <c:pt idx="17">
                  <c:v>1026</c:v>
                </c:pt>
                <c:pt idx="18">
                  <c:v>846</c:v>
                </c:pt>
                <c:pt idx="19">
                  <c:v>1106</c:v>
                </c:pt>
                <c:pt idx="20">
                  <c:v>1412</c:v>
                </c:pt>
                <c:pt idx="21">
                  <c:v>982</c:v>
                </c:pt>
                <c:pt idx="22">
                  <c:v>989</c:v>
                </c:pt>
                <c:pt idx="23">
                  <c:v>976</c:v>
                </c:pt>
                <c:pt idx="24">
                  <c:v>531</c:v>
                </c:pt>
                <c:pt idx="25">
                  <c:v>1032</c:v>
                </c:pt>
                <c:pt idx="26">
                  <c:v>954</c:v>
                </c:pt>
                <c:pt idx="27">
                  <c:v>982</c:v>
                </c:pt>
                <c:pt idx="28">
                  <c:v>752</c:v>
                </c:pt>
                <c:pt idx="29">
                  <c:v>747</c:v>
                </c:pt>
                <c:pt idx="30">
                  <c:v>1051</c:v>
                </c:pt>
                <c:pt idx="31">
                  <c:v>673</c:v>
                </c:pt>
                <c:pt idx="32">
                  <c:v>915</c:v>
                </c:pt>
                <c:pt idx="33">
                  <c:v>841</c:v>
                </c:pt>
                <c:pt idx="34">
                  <c:v>729</c:v>
                </c:pt>
                <c:pt idx="35">
                  <c:v>1184</c:v>
                </c:pt>
                <c:pt idx="36">
                  <c:v>784</c:v>
                </c:pt>
                <c:pt idx="37">
                  <c:v>745</c:v>
                </c:pt>
                <c:pt idx="38">
                  <c:v>916</c:v>
                </c:pt>
                <c:pt idx="39">
                  <c:v>813</c:v>
                </c:pt>
                <c:pt idx="40">
                  <c:v>1648</c:v>
                </c:pt>
                <c:pt idx="41">
                  <c:v>611</c:v>
                </c:pt>
                <c:pt idx="42">
                  <c:v>613</c:v>
                </c:pt>
                <c:pt idx="43">
                  <c:v>941</c:v>
                </c:pt>
                <c:pt idx="44">
                  <c:v>880</c:v>
                </c:pt>
                <c:pt idx="45">
                  <c:v>1347</c:v>
                </c:pt>
                <c:pt idx="46">
                  <c:v>1130</c:v>
                </c:pt>
                <c:pt idx="47">
                  <c:v>728</c:v>
                </c:pt>
                <c:pt idx="48">
                  <c:v>552</c:v>
                </c:pt>
                <c:pt idx="49">
                  <c:v>858</c:v>
                </c:pt>
                <c:pt idx="50">
                  <c:v>1174</c:v>
                </c:pt>
                <c:pt idx="51">
                  <c:v>683</c:v>
                </c:pt>
                <c:pt idx="52">
                  <c:v>942</c:v>
                </c:pt>
                <c:pt idx="53">
                  <c:v>1028</c:v>
                </c:pt>
                <c:pt idx="54">
                  <c:v>778</c:v>
                </c:pt>
                <c:pt idx="55">
                  <c:v>1438</c:v>
                </c:pt>
                <c:pt idx="56">
                  <c:v>1115</c:v>
                </c:pt>
                <c:pt idx="57">
                  <c:v>787</c:v>
                </c:pt>
                <c:pt idx="58">
                  <c:v>796</c:v>
                </c:pt>
                <c:pt idx="59">
                  <c:v>701</c:v>
                </c:pt>
              </c:numCache>
            </c:numRef>
          </c:val>
          <c:extLst>
            <c:ext xmlns:c16="http://schemas.microsoft.com/office/drawing/2014/chart" uri="{C3380CC4-5D6E-409C-BE32-E72D297353CC}">
              <c16:uniqueId val="{00000000-DF2D-44BA-9DBB-DB3134E8C1A3}"/>
            </c:ext>
          </c:extLst>
        </c:ser>
        <c:ser>
          <c:idx val="1"/>
          <c:order val="1"/>
          <c:tx>
            <c:strRef>
              <c:f>'Forecast(Lamps)'!$C$1</c:f>
              <c:strCache>
                <c:ptCount val="1"/>
                <c:pt idx="0">
                  <c:v>Forecast(Lamps)</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'Forecast(Lamps)'!$D$2:$D$93</c:f>
                <c:numCache>
                  <c:formatCode>General</c:formatCode>
                  <c:ptCount val="92"/>
                  <c:pt idx="60">
                    <c:v>341.66996124467454</c:v>
                  </c:pt>
                  <c:pt idx="61">
                    <c:v>341.67149875604071</c:v>
                  </c:pt>
                  <c:pt idx="62">
                    <c:v>341.67423209249745</c:v>
                  </c:pt>
                  <c:pt idx="63">
                    <c:v>341.67850288693649</c:v>
                  </c:pt>
                  <c:pt idx="64">
                    <c:v>341.68465273714776</c:v>
                  </c:pt>
                  <c:pt idx="65">
                    <c:v>341.69302318874423</c:v>
                  </c:pt>
                  <c:pt idx="66">
                    <c:v>341.70395571467765</c:v>
                  </c:pt>
                  <c:pt idx="67">
                    <c:v>341.71779169135192</c:v>
                  </c:pt>
                  <c:pt idx="68">
                    <c:v>341.73487237133969</c:v>
                  </c:pt>
                  <c:pt idx="69">
                    <c:v>341.75553885271313</c:v>
                  </c:pt>
                  <c:pt idx="70">
                    <c:v>341.78013204499814</c:v>
                  </c:pt>
                  <c:pt idx="71">
                    <c:v>341.80899263176912</c:v>
                  </c:pt>
                  <c:pt idx="72">
                    <c:v>341.84246102989971</c:v>
                  </c:pt>
                  <c:pt idx="73">
                    <c:v>341.88087734549055</c:v>
                  </c:pt>
                  <c:pt idx="74">
                    <c:v>341.92458132649818</c:v>
                  </c:pt>
                  <c:pt idx="75">
                    <c:v>341.97391231209366</c:v>
                  </c:pt>
                  <c:pt idx="76">
                    <c:v>342.02920917878146</c:v>
                  </c:pt>
                  <c:pt idx="77">
                    <c:v>342.09081028331519</c:v>
                  </c:pt>
                  <c:pt idx="78">
                    <c:v>342.15905340245189</c:v>
                  </c:pt>
                  <c:pt idx="79">
                    <c:v>342.23427566958833</c:v>
                  </c:pt>
                  <c:pt idx="80">
                    <c:v>354.62807340669252</c:v>
                  </c:pt>
                  <c:pt idx="81">
                    <c:v>354.71513224256591</c:v>
                  </c:pt>
                  <c:pt idx="82">
                    <c:v>354.80990169189647</c:v>
                  </c:pt>
                  <c:pt idx="83">
                    <c:v>354.91270449946387</c:v>
                  </c:pt>
                  <c:pt idx="84">
                    <c:v>355.02386250520914</c:v>
                  </c:pt>
                  <c:pt idx="85">
                    <c:v>355.14369657128873</c:v>
                  </c:pt>
                  <c:pt idx="86">
                    <c:v>355.27252650670084</c:v>
                  </c:pt>
                  <c:pt idx="87">
                    <c:v>355.41067098955699</c:v>
                  </c:pt>
                  <c:pt idx="88">
                    <c:v>355.55844748707966</c:v>
                  </c:pt>
                  <c:pt idx="89">
                    <c:v>355.71617217341276</c:v>
                  </c:pt>
                  <c:pt idx="90">
                    <c:v>355.88415984533503</c:v>
                  </c:pt>
                  <c:pt idx="91">
                    <c:v>356.06272383597252</c:v>
                  </c:pt>
                </c:numCache>
              </c:numRef>
            </c:plus>
            <c:minus>
              <c:numRef>
                <c:f>'Forecast(Lamps)'!$D$2:$D$93</c:f>
                <c:numCache>
                  <c:formatCode>General</c:formatCode>
                  <c:ptCount val="92"/>
                  <c:pt idx="60">
                    <c:v>341.66996124467454</c:v>
                  </c:pt>
                  <c:pt idx="61">
                    <c:v>341.67149875604071</c:v>
                  </c:pt>
                  <c:pt idx="62">
                    <c:v>341.67423209249745</c:v>
                  </c:pt>
                  <c:pt idx="63">
                    <c:v>341.67850288693649</c:v>
                  </c:pt>
                  <c:pt idx="64">
                    <c:v>341.68465273714776</c:v>
                  </c:pt>
                  <c:pt idx="65">
                    <c:v>341.69302318874423</c:v>
                  </c:pt>
                  <c:pt idx="66">
                    <c:v>341.70395571467765</c:v>
                  </c:pt>
                  <c:pt idx="67">
                    <c:v>341.71779169135192</c:v>
                  </c:pt>
                  <c:pt idx="68">
                    <c:v>341.73487237133969</c:v>
                  </c:pt>
                  <c:pt idx="69">
                    <c:v>341.75553885271313</c:v>
                  </c:pt>
                  <c:pt idx="70">
                    <c:v>341.78013204499814</c:v>
                  </c:pt>
                  <c:pt idx="71">
                    <c:v>341.80899263176912</c:v>
                  </c:pt>
                  <c:pt idx="72">
                    <c:v>341.84246102989971</c:v>
                  </c:pt>
                  <c:pt idx="73">
                    <c:v>341.88087734549055</c:v>
                  </c:pt>
                  <c:pt idx="74">
                    <c:v>341.92458132649818</c:v>
                  </c:pt>
                  <c:pt idx="75">
                    <c:v>341.97391231209366</c:v>
                  </c:pt>
                  <c:pt idx="76">
                    <c:v>342.02920917878146</c:v>
                  </c:pt>
                  <c:pt idx="77">
                    <c:v>342.09081028331519</c:v>
                  </c:pt>
                  <c:pt idx="78">
                    <c:v>342.15905340245189</c:v>
                  </c:pt>
                  <c:pt idx="79">
                    <c:v>342.23427566958833</c:v>
                  </c:pt>
                  <c:pt idx="80">
                    <c:v>354.62807340669252</c:v>
                  </c:pt>
                  <c:pt idx="81">
                    <c:v>354.71513224256591</c:v>
                  </c:pt>
                  <c:pt idx="82">
                    <c:v>354.80990169189647</c:v>
                  </c:pt>
                  <c:pt idx="83">
                    <c:v>354.91270449946387</c:v>
                  </c:pt>
                  <c:pt idx="84">
                    <c:v>355.02386250520914</c:v>
                  </c:pt>
                  <c:pt idx="85">
                    <c:v>355.14369657128873</c:v>
                  </c:pt>
                  <c:pt idx="86">
                    <c:v>355.27252650670084</c:v>
                  </c:pt>
                  <c:pt idx="87">
                    <c:v>355.41067098955699</c:v>
                  </c:pt>
                  <c:pt idx="88">
                    <c:v>355.55844748707966</c:v>
                  </c:pt>
                  <c:pt idx="89">
                    <c:v>355.71617217341276</c:v>
                  </c:pt>
                  <c:pt idx="90">
                    <c:v>355.88415984533503</c:v>
                  </c:pt>
                  <c:pt idx="91">
                    <c:v>356.06272383597252</c:v>
                  </c:pt>
                </c:numCache>
              </c:numRef>
            </c:minus>
            <c:spPr>
              <a:noFill/>
              <a:ln w="15875" cap="flat" cmpd="sng" algn="ctr">
                <a:solidFill>
                  <a:schemeClr val="dk1"/>
                </a:solidFill>
                <a:prstDash val="solid"/>
                <a:round/>
              </a:ln>
              <a:effectLst/>
            </c:spPr>
          </c:errBars>
          <c:cat>
            <c:numRef>
              <c:f>'Forecast(Lamps)'!$A$2:$A$93</c:f>
              <c:numCache>
                <c:formatCode>[$-C09]dd/mmm/yy;@</c:formatCode>
                <c:ptCount val="92"/>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43591</c:v>
                </c:pt>
                <c:pt idx="71">
                  <c:v>43598</c:v>
                </c:pt>
                <c:pt idx="72">
                  <c:v>43605</c:v>
                </c:pt>
                <c:pt idx="73">
                  <c:v>43612</c:v>
                </c:pt>
                <c:pt idx="74">
                  <c:v>43619</c:v>
                </c:pt>
                <c:pt idx="75">
                  <c:v>43626</c:v>
                </c:pt>
                <c:pt idx="76">
                  <c:v>43633</c:v>
                </c:pt>
                <c:pt idx="77">
                  <c:v>43640</c:v>
                </c:pt>
                <c:pt idx="78">
                  <c:v>43647</c:v>
                </c:pt>
                <c:pt idx="79">
                  <c:v>43654</c:v>
                </c:pt>
                <c:pt idx="80">
                  <c:v>43661</c:v>
                </c:pt>
                <c:pt idx="81">
                  <c:v>43668</c:v>
                </c:pt>
                <c:pt idx="82">
                  <c:v>43675</c:v>
                </c:pt>
                <c:pt idx="83">
                  <c:v>43682</c:v>
                </c:pt>
                <c:pt idx="84">
                  <c:v>43689</c:v>
                </c:pt>
                <c:pt idx="85">
                  <c:v>43696</c:v>
                </c:pt>
                <c:pt idx="86">
                  <c:v>43703</c:v>
                </c:pt>
                <c:pt idx="87">
                  <c:v>43710</c:v>
                </c:pt>
                <c:pt idx="88">
                  <c:v>43717</c:v>
                </c:pt>
                <c:pt idx="89">
                  <c:v>43724</c:v>
                </c:pt>
                <c:pt idx="90">
                  <c:v>43731</c:v>
                </c:pt>
                <c:pt idx="91">
                  <c:v>43738</c:v>
                </c:pt>
              </c:numCache>
            </c:numRef>
          </c:cat>
          <c:val>
            <c:numRef>
              <c:f>'Forecast(Lamps)'!$C$2:$C$93</c:f>
              <c:numCache>
                <c:formatCode>General</c:formatCode>
                <c:ptCount val="92"/>
                <c:pt idx="60">
                  <c:v>1526.6012620728764</c:v>
                </c:pt>
                <c:pt idx="61">
                  <c:v>949.26102645396668</c:v>
                </c:pt>
                <c:pt idx="62">
                  <c:v>967.40925073948506</c:v>
                </c:pt>
                <c:pt idx="63">
                  <c:v>1009.0305662673512</c:v>
                </c:pt>
                <c:pt idx="64">
                  <c:v>733.33429345937486</c:v>
                </c:pt>
                <c:pt idx="65">
                  <c:v>1195.2887040400012</c:v>
                </c:pt>
                <c:pt idx="66">
                  <c:v>1028.7124413881245</c:v>
                </c:pt>
                <c:pt idx="67">
                  <c:v>968.94370627649516</c:v>
                </c:pt>
                <c:pt idx="68">
                  <c:v>753.01349441083846</c:v>
                </c:pt>
                <c:pt idx="69">
                  <c:v>775.57608660166909</c:v>
                </c:pt>
                <c:pt idx="70">
                  <c:v>1138.3657001677418</c:v>
                </c:pt>
                <c:pt idx="71">
                  <c:v>812.91201629073043</c:v>
                </c:pt>
                <c:pt idx="72">
                  <c:v>865.93137512025874</c:v>
                </c:pt>
                <c:pt idx="73">
                  <c:v>905.24718295457728</c:v>
                </c:pt>
                <c:pt idx="74">
                  <c:v>878.12390372045229</c:v>
                </c:pt>
                <c:pt idx="75">
                  <c:v>1248.8972719520791</c:v>
                </c:pt>
                <c:pt idx="76">
                  <c:v>959.83833152766044</c:v>
                </c:pt>
                <c:pt idx="77">
                  <c:v>929.86915924157734</c:v>
                </c:pt>
                <c:pt idx="78">
                  <c:v>938.42796823284743</c:v>
                </c:pt>
                <c:pt idx="79">
                  <c:v>1032.4560669772011</c:v>
                </c:pt>
                <c:pt idx="80">
                  <c:v>1566.9294424734032</c:v>
                </c:pt>
                <c:pt idx="81">
                  <c:v>989.58920685449357</c:v>
                </c:pt>
                <c:pt idx="82">
                  <c:v>1007.7374311400119</c:v>
                </c:pt>
                <c:pt idx="83">
                  <c:v>1049.358746667878</c:v>
                </c:pt>
                <c:pt idx="84">
                  <c:v>773.66247385990175</c:v>
                </c:pt>
                <c:pt idx="85">
                  <c:v>1235.6168844405279</c:v>
                </c:pt>
                <c:pt idx="86">
                  <c:v>1069.0406217886514</c:v>
                </c:pt>
                <c:pt idx="87">
                  <c:v>1009.2718866770219</c:v>
                </c:pt>
                <c:pt idx="88">
                  <c:v>793.34167481136524</c:v>
                </c:pt>
                <c:pt idx="89">
                  <c:v>815.90426700219587</c:v>
                </c:pt>
                <c:pt idx="90">
                  <c:v>1178.6938805682687</c:v>
                </c:pt>
                <c:pt idx="91">
                  <c:v>853.2401966912571</c:v>
                </c:pt>
              </c:numCache>
            </c:numRef>
          </c:val>
          <c:extLst>
            <c:ext xmlns:c16="http://schemas.microsoft.com/office/drawing/2014/chart" uri="{C3380CC4-5D6E-409C-BE32-E72D297353CC}">
              <c16:uniqueId val="{00000001-DF2D-44BA-9DBB-DB3134E8C1A3}"/>
            </c:ext>
          </c:extLst>
        </c:ser>
        <c:dLbls>
          <c:showLegendKey val="0"/>
          <c:showVal val="0"/>
          <c:showCatName val="0"/>
          <c:showSerName val="0"/>
          <c:showPercent val="0"/>
          <c:showBubbleSize val="0"/>
        </c:dLbls>
        <c:gapWidth val="0"/>
        <c:overlap val="100"/>
        <c:axId val="379713600"/>
        <c:axId val="448118688"/>
      </c:barChart>
      <c:catAx>
        <c:axId val="37971360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118688"/>
        <c:crosses val="autoZero"/>
        <c:auto val="1"/>
        <c:lblAlgn val="ctr"/>
        <c:lblOffset val="100"/>
        <c:noMultiLvlLbl val="0"/>
      </c:catAx>
      <c:valAx>
        <c:axId val="448118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713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cap="none" spc="20" baseline="0">
                <a:solidFill>
                  <a:schemeClr val="dk1">
                    <a:lumMod val="50000"/>
                    <a:lumOff val="50000"/>
                  </a:schemeClr>
                </a:solidFill>
                <a:latin typeface="+mn-lt"/>
                <a:ea typeface="+mn-ea"/>
                <a:cs typeface="+mn-cs"/>
              </a:defRPr>
            </a:pPr>
            <a:r>
              <a:rPr lang="en-IN" sz="1000"/>
              <a:t>Forecast(Amount)</a:t>
            </a:r>
          </a:p>
        </c:rich>
      </c:tx>
      <c:overlay val="0"/>
      <c:spPr>
        <a:noFill/>
        <a:ln>
          <a:noFill/>
        </a:ln>
        <a:effectLst/>
      </c:spPr>
      <c:txPr>
        <a:bodyPr rot="0" spcFirstLastPara="1" vertOverflow="ellipsis" vert="horz" wrap="square" anchor="ctr" anchorCtr="1"/>
        <a:lstStyle/>
        <a:p>
          <a:pPr>
            <a:defRPr sz="10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'Forecast(Amount)'!$B$1</c:f>
              <c:strCache>
                <c:ptCount val="1"/>
                <c:pt idx="0">
                  <c:v>Amount</c:v>
                </c:pt>
              </c:strCache>
            </c:strRef>
          </c:tx>
          <c:spPr>
            <a:ln w="22225" cap="rnd" cmpd="sng" algn="ctr">
              <a:solidFill>
                <a:schemeClr val="accent1"/>
              </a:solidFill>
              <a:round/>
            </a:ln>
            <a:effectLst/>
          </c:spPr>
          <c:marker>
            <c:symbol val="none"/>
          </c:marker>
          <c:val>
            <c:numRef>
              <c:f>'Forecast(Amount)'!$B$2:$B$76</c:f>
              <c:numCache>
                <c:formatCode>General</c:formatCode>
                <c:ptCount val="75"/>
                <c:pt idx="0">
                  <c:v>187877.83333333331</c:v>
                </c:pt>
                <c:pt idx="1">
                  <c:v>86005.3</c:v>
                </c:pt>
                <c:pt idx="2">
                  <c:v>114297.3</c:v>
                </c:pt>
                <c:pt idx="3">
                  <c:v>110710.49999999999</c:v>
                </c:pt>
                <c:pt idx="4">
                  <c:v>119486.29999999999</c:v>
                </c:pt>
                <c:pt idx="5">
                  <c:v>199920.83333333334</c:v>
                </c:pt>
                <c:pt idx="6">
                  <c:v>103185.40000000001</c:v>
                </c:pt>
                <c:pt idx="7">
                  <c:v>103743</c:v>
                </c:pt>
                <c:pt idx="8">
                  <c:v>108653.40000000002</c:v>
                </c:pt>
                <c:pt idx="9">
                  <c:v>114353.4</c:v>
                </c:pt>
                <c:pt idx="10">
                  <c:v>176496.83333333331</c:v>
                </c:pt>
                <c:pt idx="11">
                  <c:v>121224.4</c:v>
                </c:pt>
                <c:pt idx="12">
                  <c:v>104851.5</c:v>
                </c:pt>
                <c:pt idx="13">
                  <c:v>104147.5</c:v>
                </c:pt>
                <c:pt idx="14">
                  <c:v>123486.39999999999</c:v>
                </c:pt>
                <c:pt idx="15">
                  <c:v>181060.99999999997</c:v>
                </c:pt>
                <c:pt idx="16">
                  <c:v>98216.099999999991</c:v>
                </c:pt>
                <c:pt idx="17">
                  <c:v>108790.59999999999</c:v>
                </c:pt>
                <c:pt idx="18">
                  <c:v>101970.70000000001</c:v>
                </c:pt>
                <c:pt idx="19">
                  <c:v>97815.5</c:v>
                </c:pt>
                <c:pt idx="20">
                  <c:v>196656</c:v>
                </c:pt>
                <c:pt idx="21">
                  <c:v>115520.6</c:v>
                </c:pt>
                <c:pt idx="22">
                  <c:v>110776.3</c:v>
                </c:pt>
                <c:pt idx="23">
                  <c:v>108021.7</c:v>
                </c:pt>
                <c:pt idx="24">
                  <c:v>102595.79999999999</c:v>
                </c:pt>
                <c:pt idx="25">
                  <c:v>176094.33333333334</c:v>
                </c:pt>
                <c:pt idx="26">
                  <c:v>113258.40000000001</c:v>
                </c:pt>
                <c:pt idx="27">
                  <c:v>100523.40000000001</c:v>
                </c:pt>
                <c:pt idx="28">
                  <c:v>107430.29999999999</c:v>
                </c:pt>
                <c:pt idx="29">
                  <c:v>112432.8</c:v>
                </c:pt>
                <c:pt idx="30">
                  <c:v>173188.99999999997</c:v>
                </c:pt>
                <c:pt idx="31">
                  <c:v>91153.700000000012</c:v>
                </c:pt>
                <c:pt idx="32">
                  <c:v>111996.40000000001</c:v>
                </c:pt>
                <c:pt idx="33">
                  <c:v>98220.400000000009</c:v>
                </c:pt>
                <c:pt idx="34">
                  <c:v>115422.29999999999</c:v>
                </c:pt>
                <c:pt idx="35">
                  <c:v>180321.5</c:v>
                </c:pt>
                <c:pt idx="36">
                  <c:v>111194.49999999999</c:v>
                </c:pt>
                <c:pt idx="37">
                  <c:v>116678.6</c:v>
                </c:pt>
                <c:pt idx="38">
                  <c:v>94993.2</c:v>
                </c:pt>
                <c:pt idx="39">
                  <c:v>111957.40000000001</c:v>
                </c:pt>
                <c:pt idx="40">
                  <c:v>187612.66666666666</c:v>
                </c:pt>
                <c:pt idx="41">
                  <c:v>97132</c:v>
                </c:pt>
                <c:pt idx="42">
                  <c:v>99631.700000000012</c:v>
                </c:pt>
                <c:pt idx="43">
                  <c:v>119757.90000000001</c:v>
                </c:pt>
                <c:pt idx="44">
                  <c:v>126734.79999999999</c:v>
                </c:pt>
                <c:pt idx="45">
                  <c:v>152873.5</c:v>
                </c:pt>
                <c:pt idx="46">
                  <c:v>107578.40000000001</c:v>
                </c:pt>
                <c:pt idx="47">
                  <c:v>106175.9</c:v>
                </c:pt>
                <c:pt idx="48">
                  <c:v>104356.5</c:v>
                </c:pt>
                <c:pt idx="49">
                  <c:v>121723.59999999999</c:v>
                </c:pt>
                <c:pt idx="50">
                  <c:v>194477.83333333334</c:v>
                </c:pt>
                <c:pt idx="51">
                  <c:v>100903.69999999998</c:v>
                </c:pt>
                <c:pt idx="52">
                  <c:v>114254.5</c:v>
                </c:pt>
                <c:pt idx="53">
                  <c:v>119536.8</c:v>
                </c:pt>
                <c:pt idx="54">
                  <c:v>118692.6</c:v>
                </c:pt>
                <c:pt idx="55">
                  <c:v>181682.16666666666</c:v>
                </c:pt>
                <c:pt idx="56">
                  <c:v>105827.5</c:v>
                </c:pt>
                <c:pt idx="57">
                  <c:v>117702.2</c:v>
                </c:pt>
                <c:pt idx="58">
                  <c:v>106946.9</c:v>
                </c:pt>
                <c:pt idx="59">
                  <c:v>99665.5</c:v>
                </c:pt>
              </c:numCache>
            </c:numRef>
          </c:val>
          <c:smooth val="0"/>
          <c:extLst>
            <c:ext xmlns:c16="http://schemas.microsoft.com/office/drawing/2014/chart" uri="{C3380CC4-5D6E-409C-BE32-E72D297353CC}">
              <c16:uniqueId val="{00000000-A1F0-468C-B940-43E443CC4F93}"/>
            </c:ext>
          </c:extLst>
        </c:ser>
        <c:ser>
          <c:idx val="1"/>
          <c:order val="1"/>
          <c:tx>
            <c:strRef>
              <c:f>'Forecast(Amount)'!$C$1</c:f>
              <c:strCache>
                <c:ptCount val="1"/>
                <c:pt idx="0">
                  <c:v>Forecast(Amount)</c:v>
                </c:pt>
              </c:strCache>
            </c:strRef>
          </c:tx>
          <c:spPr>
            <a:ln w="22225" cap="rnd" cmpd="sng" algn="ctr">
              <a:solidFill>
                <a:schemeClr val="accent2"/>
              </a:solidFill>
              <a:round/>
            </a:ln>
            <a:effectLst/>
          </c:spPr>
          <c:marker>
            <c:symbol val="none"/>
          </c:marker>
          <c:cat>
            <c:numRef>
              <c:f>'Forecast(Amount)'!$A$2:$A$76</c:f>
              <c:numCache>
                <c:formatCode>[$-C09]dd/mmm/yy;@</c:formatCode>
                <c:ptCount val="75"/>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43591</c:v>
                </c:pt>
                <c:pt idx="71">
                  <c:v>43598</c:v>
                </c:pt>
                <c:pt idx="72">
                  <c:v>43605</c:v>
                </c:pt>
                <c:pt idx="73">
                  <c:v>43612</c:v>
                </c:pt>
                <c:pt idx="74">
                  <c:v>43619</c:v>
                </c:pt>
              </c:numCache>
            </c:numRef>
          </c:cat>
          <c:val>
            <c:numRef>
              <c:f>'Forecast(Amount)'!$C$2:$C$76</c:f>
              <c:numCache>
                <c:formatCode>General</c:formatCode>
                <c:ptCount val="75"/>
                <c:pt idx="59">
                  <c:v>99665.5</c:v>
                </c:pt>
                <c:pt idx="60">
                  <c:v>180239.01213858637</c:v>
                </c:pt>
                <c:pt idx="61">
                  <c:v>102494.39799696233</c:v>
                </c:pt>
                <c:pt idx="62">
                  <c:v>107882.74882959787</c:v>
                </c:pt>
                <c:pt idx="63">
                  <c:v>106019.73061880234</c:v>
                </c:pt>
                <c:pt idx="64">
                  <c:v>112868.58647411433</c:v>
                </c:pt>
                <c:pt idx="65">
                  <c:v>179973.77853286383</c:v>
                </c:pt>
                <c:pt idx="66">
                  <c:v>102229.16439123976</c:v>
                </c:pt>
                <c:pt idx="67">
                  <c:v>107617.51522387532</c:v>
                </c:pt>
                <c:pt idx="68">
                  <c:v>105754.49701307979</c:v>
                </c:pt>
                <c:pt idx="69">
                  <c:v>112603.35286839178</c:v>
                </c:pt>
                <c:pt idx="70">
                  <c:v>179708.54492714128</c:v>
                </c:pt>
                <c:pt idx="71">
                  <c:v>101963.93078551721</c:v>
                </c:pt>
                <c:pt idx="72">
                  <c:v>107352.28161815277</c:v>
                </c:pt>
                <c:pt idx="73">
                  <c:v>105489.26340735724</c:v>
                </c:pt>
                <c:pt idx="74">
                  <c:v>112338.11926266924</c:v>
                </c:pt>
              </c:numCache>
            </c:numRef>
          </c:val>
          <c:smooth val="0"/>
          <c:extLst>
            <c:ext xmlns:c16="http://schemas.microsoft.com/office/drawing/2014/chart" uri="{C3380CC4-5D6E-409C-BE32-E72D297353CC}">
              <c16:uniqueId val="{00000001-A1F0-468C-B940-43E443CC4F93}"/>
            </c:ext>
          </c:extLst>
        </c:ser>
        <c:ser>
          <c:idx val="2"/>
          <c:order val="2"/>
          <c:tx>
            <c:strRef>
              <c:f>'Forecast(Amount)'!$D$1</c:f>
              <c:strCache>
                <c:ptCount val="1"/>
                <c:pt idx="0">
                  <c:v>Lower Confidence Bound(Amount)</c:v>
                </c:pt>
              </c:strCache>
            </c:strRef>
          </c:tx>
          <c:spPr>
            <a:ln w="22225" cap="rnd" cmpd="sng" algn="ctr">
              <a:solidFill>
                <a:schemeClr val="accent3"/>
              </a:solidFill>
              <a:round/>
            </a:ln>
            <a:effectLst/>
          </c:spPr>
          <c:marker>
            <c:symbol val="none"/>
          </c:marker>
          <c:cat>
            <c:numRef>
              <c:f>'Forecast(Amount)'!$A$2:$A$76</c:f>
              <c:numCache>
                <c:formatCode>[$-C09]dd/mmm/yy;@</c:formatCode>
                <c:ptCount val="75"/>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43591</c:v>
                </c:pt>
                <c:pt idx="71">
                  <c:v>43598</c:v>
                </c:pt>
                <c:pt idx="72">
                  <c:v>43605</c:v>
                </c:pt>
                <c:pt idx="73">
                  <c:v>43612</c:v>
                </c:pt>
                <c:pt idx="74">
                  <c:v>43619</c:v>
                </c:pt>
              </c:numCache>
            </c:numRef>
          </c:cat>
          <c:val>
            <c:numRef>
              <c:f>'Forecast(Amount)'!$D$2:$D$76</c:f>
              <c:numCache>
                <c:formatCode>General</c:formatCode>
                <c:ptCount val="75"/>
                <c:pt idx="59" formatCode="0.00">
                  <c:v>99665.5</c:v>
                </c:pt>
                <c:pt idx="60" formatCode="0.00">
                  <c:v>164087.05006233865</c:v>
                </c:pt>
                <c:pt idx="61" formatCode="0.00">
                  <c:v>86342.363237048819</c:v>
                </c:pt>
                <c:pt idx="62" formatCode="0.00">
                  <c:v>91730.584855086054</c:v>
                </c:pt>
                <c:pt idx="63" formatCode="0.00">
                  <c:v>89867.36474855007</c:v>
                </c:pt>
                <c:pt idx="64" formatCode="0.00">
                  <c:v>96715.92987842919</c:v>
                </c:pt>
                <c:pt idx="65" formatCode="0.00">
                  <c:v>163681.01969182334</c:v>
                </c:pt>
                <c:pt idx="66" formatCode="0.00">
                  <c:v>85935.893162031251</c:v>
                </c:pt>
                <c:pt idx="67" formatCode="0.00">
                  <c:v>91323.595526492951</c:v>
                </c:pt>
                <c:pt idx="68" formatCode="0.00">
                  <c:v>89459.776773301608</c:v>
                </c:pt>
                <c:pt idx="69" formatCode="0.00">
                  <c:v>96307.664024897473</c:v>
                </c:pt>
                <c:pt idx="70" formatCode="0.00">
                  <c:v>163263.30117871071</c:v>
                </c:pt>
                <c:pt idx="71" formatCode="0.00">
                  <c:v>85517.346591258785</c:v>
                </c:pt>
                <c:pt idx="72" formatCode="0.00">
                  <c:v>90904.142960812314</c:v>
                </c:pt>
                <c:pt idx="73" formatCode="0.00">
                  <c:v>89039.340470946481</c:v>
                </c:pt>
                <c:pt idx="74" formatCode="0.00">
                  <c:v>95886.166448524207</c:v>
                </c:pt>
              </c:numCache>
            </c:numRef>
          </c:val>
          <c:smooth val="0"/>
          <c:extLst>
            <c:ext xmlns:c16="http://schemas.microsoft.com/office/drawing/2014/chart" uri="{C3380CC4-5D6E-409C-BE32-E72D297353CC}">
              <c16:uniqueId val="{00000002-A1F0-468C-B940-43E443CC4F93}"/>
            </c:ext>
          </c:extLst>
        </c:ser>
        <c:ser>
          <c:idx val="3"/>
          <c:order val="3"/>
          <c:tx>
            <c:strRef>
              <c:f>'Forecast(Amount)'!$E$1</c:f>
              <c:strCache>
                <c:ptCount val="1"/>
                <c:pt idx="0">
                  <c:v>Upper Confidence Bound(Amount)</c:v>
                </c:pt>
              </c:strCache>
            </c:strRef>
          </c:tx>
          <c:spPr>
            <a:ln w="22225" cap="rnd" cmpd="sng" algn="ctr">
              <a:solidFill>
                <a:schemeClr val="accent4"/>
              </a:solidFill>
              <a:round/>
            </a:ln>
            <a:effectLst/>
          </c:spPr>
          <c:marker>
            <c:symbol val="none"/>
          </c:marker>
          <c:cat>
            <c:numRef>
              <c:f>'Forecast(Amount)'!$A$2:$A$76</c:f>
              <c:numCache>
                <c:formatCode>[$-C09]dd/mmm/yy;@</c:formatCode>
                <c:ptCount val="75"/>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43591</c:v>
                </c:pt>
                <c:pt idx="71">
                  <c:v>43598</c:v>
                </c:pt>
                <c:pt idx="72">
                  <c:v>43605</c:v>
                </c:pt>
                <c:pt idx="73">
                  <c:v>43612</c:v>
                </c:pt>
                <c:pt idx="74">
                  <c:v>43619</c:v>
                </c:pt>
              </c:numCache>
            </c:numRef>
          </c:cat>
          <c:val>
            <c:numRef>
              <c:f>'Forecast(Amount)'!$E$2:$E$76</c:f>
              <c:numCache>
                <c:formatCode>General</c:formatCode>
                <c:ptCount val="75"/>
                <c:pt idx="59" formatCode="0.00">
                  <c:v>99665.5</c:v>
                </c:pt>
                <c:pt idx="60" formatCode="0.00">
                  <c:v>196390.9742148341</c:v>
                </c:pt>
                <c:pt idx="61" formatCode="0.00">
                  <c:v>118646.43275687585</c:v>
                </c:pt>
                <c:pt idx="62" formatCode="0.00">
                  <c:v>124034.91280410968</c:v>
                </c:pt>
                <c:pt idx="63" formatCode="0.00">
                  <c:v>122172.0964890546</c:v>
                </c:pt>
                <c:pt idx="64" formatCode="0.00">
                  <c:v>129021.24306979947</c:v>
                </c:pt>
                <c:pt idx="65" formatCode="0.00">
                  <c:v>196266.53737390431</c:v>
                </c:pt>
                <c:pt idx="66" formatCode="0.00">
                  <c:v>118522.43562044826</c:v>
                </c:pt>
                <c:pt idx="67" formatCode="0.00">
                  <c:v>123911.43492125769</c:v>
                </c:pt>
                <c:pt idx="68" formatCode="0.00">
                  <c:v>122049.21725285797</c:v>
                </c:pt>
                <c:pt idx="69" formatCode="0.00">
                  <c:v>128899.04171188609</c:v>
                </c:pt>
                <c:pt idx="70" formatCode="0.00">
                  <c:v>196153.78867557185</c:v>
                </c:pt>
                <c:pt idx="71" formatCode="0.00">
                  <c:v>118410.51497977563</c:v>
                </c:pt>
                <c:pt idx="72" formatCode="0.00">
                  <c:v>123800.42027549323</c:v>
                </c:pt>
                <c:pt idx="73" formatCode="0.00">
                  <c:v>121939.186343768</c:v>
                </c:pt>
                <c:pt idx="74" formatCode="0.00">
                  <c:v>128790.07207681426</c:v>
                </c:pt>
              </c:numCache>
            </c:numRef>
          </c:val>
          <c:smooth val="0"/>
          <c:extLst>
            <c:ext xmlns:c16="http://schemas.microsoft.com/office/drawing/2014/chart" uri="{C3380CC4-5D6E-409C-BE32-E72D297353CC}">
              <c16:uniqueId val="{00000003-A1F0-468C-B940-43E443CC4F9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21653120"/>
        <c:axId val="130605392"/>
      </c:lineChart>
      <c:catAx>
        <c:axId val="121653120"/>
        <c:scaling>
          <c:orientation val="minMax"/>
        </c:scaling>
        <c:delete val="0"/>
        <c:axPos val="b"/>
        <c:majorTickMark val="none"/>
        <c:minorTickMark val="none"/>
        <c:tickLblPos val="low"/>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0605392"/>
        <c:crosses val="autoZero"/>
        <c:auto val="1"/>
        <c:lblAlgn val="ctr"/>
        <c:lblOffset val="100"/>
        <c:noMultiLvlLbl val="0"/>
      </c:catAx>
      <c:valAx>
        <c:axId val="1306053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21653120"/>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50" b="0" i="0" u="none" strike="noStrike" baseline="0">
                <a:effectLst/>
              </a:rPr>
              <a:t>Forecast(Cooler)</a:t>
            </a:r>
            <a:r>
              <a:rPr lang="en-IN" sz="1050" b="0" i="0" u="none" strike="noStrike" baseline="0"/>
              <a:t> </a:t>
            </a:r>
            <a:endParaRPr lang="en-IN" sz="1050"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'Forecast(Cooler)'!$B$1</c:f>
              <c:strCache>
                <c:ptCount val="1"/>
                <c:pt idx="0">
                  <c:v>Cooler</c:v>
                </c:pt>
              </c:strCache>
            </c:strRef>
          </c:tx>
          <c:spPr>
            <a:ln w="28575" cap="rnd">
              <a:solidFill>
                <a:schemeClr val="accent1"/>
              </a:solidFill>
              <a:round/>
            </a:ln>
            <a:effectLst/>
          </c:spPr>
          <c:marker>
            <c:symbol val="none"/>
          </c:marker>
          <c:val>
            <c:numRef>
              <c:f>'Forecast(Cooler)'!$B$2:$B$76</c:f>
              <c:numCache>
                <c:formatCode>General</c:formatCode>
                <c:ptCount val="75"/>
                <c:pt idx="0">
                  <c:v>184</c:v>
                </c:pt>
                <c:pt idx="1">
                  <c:v>194</c:v>
                </c:pt>
                <c:pt idx="2">
                  <c:v>167</c:v>
                </c:pt>
                <c:pt idx="3">
                  <c:v>117</c:v>
                </c:pt>
                <c:pt idx="4">
                  <c:v>145</c:v>
                </c:pt>
                <c:pt idx="5">
                  <c:v>396</c:v>
                </c:pt>
                <c:pt idx="6">
                  <c:v>147</c:v>
                </c:pt>
                <c:pt idx="7">
                  <c:v>170</c:v>
                </c:pt>
                <c:pt idx="8">
                  <c:v>178</c:v>
                </c:pt>
                <c:pt idx="9">
                  <c:v>159</c:v>
                </c:pt>
                <c:pt idx="10">
                  <c:v>318</c:v>
                </c:pt>
                <c:pt idx="11">
                  <c:v>174</c:v>
                </c:pt>
                <c:pt idx="12">
                  <c:v>164</c:v>
                </c:pt>
                <c:pt idx="13">
                  <c:v>106</c:v>
                </c:pt>
                <c:pt idx="14">
                  <c:v>107</c:v>
                </c:pt>
                <c:pt idx="15">
                  <c:v>236</c:v>
                </c:pt>
                <c:pt idx="16">
                  <c:v>150</c:v>
                </c:pt>
                <c:pt idx="17">
                  <c:v>173</c:v>
                </c:pt>
                <c:pt idx="18">
                  <c:v>161</c:v>
                </c:pt>
                <c:pt idx="19">
                  <c:v>116</c:v>
                </c:pt>
                <c:pt idx="20">
                  <c:v>190</c:v>
                </c:pt>
                <c:pt idx="21">
                  <c:v>142</c:v>
                </c:pt>
                <c:pt idx="22">
                  <c:v>170</c:v>
                </c:pt>
                <c:pt idx="23">
                  <c:v>179</c:v>
                </c:pt>
                <c:pt idx="24">
                  <c:v>124</c:v>
                </c:pt>
                <c:pt idx="25">
                  <c:v>356</c:v>
                </c:pt>
                <c:pt idx="26">
                  <c:v>122</c:v>
                </c:pt>
                <c:pt idx="27">
                  <c:v>162</c:v>
                </c:pt>
                <c:pt idx="28">
                  <c:v>123</c:v>
                </c:pt>
                <c:pt idx="29">
                  <c:v>171</c:v>
                </c:pt>
                <c:pt idx="30">
                  <c:v>396</c:v>
                </c:pt>
                <c:pt idx="31">
                  <c:v>164</c:v>
                </c:pt>
                <c:pt idx="32">
                  <c:v>159</c:v>
                </c:pt>
                <c:pt idx="33">
                  <c:v>184</c:v>
                </c:pt>
                <c:pt idx="34">
                  <c:v>128</c:v>
                </c:pt>
                <c:pt idx="35">
                  <c:v>326</c:v>
                </c:pt>
                <c:pt idx="36">
                  <c:v>144</c:v>
                </c:pt>
                <c:pt idx="37">
                  <c:v>130</c:v>
                </c:pt>
                <c:pt idx="38">
                  <c:v>125</c:v>
                </c:pt>
                <c:pt idx="39">
                  <c:v>157</c:v>
                </c:pt>
                <c:pt idx="40">
                  <c:v>472</c:v>
                </c:pt>
                <c:pt idx="41">
                  <c:v>180</c:v>
                </c:pt>
                <c:pt idx="42">
                  <c:v>169</c:v>
                </c:pt>
                <c:pt idx="43">
                  <c:v>174</c:v>
                </c:pt>
                <c:pt idx="44">
                  <c:v>176</c:v>
                </c:pt>
                <c:pt idx="45">
                  <c:v>120</c:v>
                </c:pt>
                <c:pt idx="46">
                  <c:v>156</c:v>
                </c:pt>
                <c:pt idx="47">
                  <c:v>172</c:v>
                </c:pt>
                <c:pt idx="48">
                  <c:v>156</c:v>
                </c:pt>
                <c:pt idx="49">
                  <c:v>149</c:v>
                </c:pt>
                <c:pt idx="50">
                  <c:v>244</c:v>
                </c:pt>
                <c:pt idx="51">
                  <c:v>120</c:v>
                </c:pt>
                <c:pt idx="52">
                  <c:v>138</c:v>
                </c:pt>
                <c:pt idx="53">
                  <c:v>126</c:v>
                </c:pt>
                <c:pt idx="54">
                  <c:v>149</c:v>
                </c:pt>
                <c:pt idx="55">
                  <c:v>362</c:v>
                </c:pt>
                <c:pt idx="56">
                  <c:v>206</c:v>
                </c:pt>
                <c:pt idx="57">
                  <c:v>205</c:v>
                </c:pt>
                <c:pt idx="58">
                  <c:v>120</c:v>
                </c:pt>
                <c:pt idx="59">
                  <c:v>174</c:v>
                </c:pt>
              </c:numCache>
            </c:numRef>
          </c:val>
          <c:smooth val="0"/>
          <c:extLst>
            <c:ext xmlns:c16="http://schemas.microsoft.com/office/drawing/2014/chart" uri="{C3380CC4-5D6E-409C-BE32-E72D297353CC}">
              <c16:uniqueId val="{00000000-59F1-4870-81FC-FA265FA5495F}"/>
            </c:ext>
          </c:extLst>
        </c:ser>
        <c:ser>
          <c:idx val="1"/>
          <c:order val="1"/>
          <c:tx>
            <c:strRef>
              <c:f>'Forecast(Cooler)'!$C$1</c:f>
              <c:strCache>
                <c:ptCount val="1"/>
                <c:pt idx="0">
                  <c:v>Forecast(Cooler)</c:v>
                </c:pt>
              </c:strCache>
            </c:strRef>
          </c:tx>
          <c:spPr>
            <a:ln w="25400" cap="rnd">
              <a:solidFill>
                <a:schemeClr val="accent2"/>
              </a:solidFill>
              <a:round/>
            </a:ln>
            <a:effectLst/>
          </c:spPr>
          <c:marker>
            <c:symbol val="none"/>
          </c:marker>
          <c:cat>
            <c:numRef>
              <c:f>'Forecast(Cooler)'!$A$2:$A$76</c:f>
              <c:numCache>
                <c:formatCode>[$-C09]dd/mmm/yy;@</c:formatCode>
                <c:ptCount val="75"/>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43591</c:v>
                </c:pt>
                <c:pt idx="71">
                  <c:v>43598</c:v>
                </c:pt>
                <c:pt idx="72">
                  <c:v>43605</c:v>
                </c:pt>
                <c:pt idx="73">
                  <c:v>43612</c:v>
                </c:pt>
                <c:pt idx="74">
                  <c:v>43619</c:v>
                </c:pt>
              </c:numCache>
            </c:numRef>
          </c:cat>
          <c:val>
            <c:numRef>
              <c:f>'Forecast(Cooler)'!$C$2:$C$76</c:f>
              <c:numCache>
                <c:formatCode>General</c:formatCode>
                <c:ptCount val="75"/>
                <c:pt idx="59">
                  <c:v>174</c:v>
                </c:pt>
                <c:pt idx="60">
                  <c:v>334.88077232905903</c:v>
                </c:pt>
                <c:pt idx="61">
                  <c:v>185.62326276905756</c:v>
                </c:pt>
                <c:pt idx="62">
                  <c:v>186.84807304787876</c:v>
                </c:pt>
                <c:pt idx="63">
                  <c:v>155.96799600756441</c:v>
                </c:pt>
                <c:pt idx="64">
                  <c:v>159.71166048001731</c:v>
                </c:pt>
                <c:pt idx="65">
                  <c:v>338.40076139472427</c:v>
                </c:pt>
                <c:pt idx="66">
                  <c:v>189.1432518347228</c:v>
                </c:pt>
                <c:pt idx="67">
                  <c:v>190.368062113544</c:v>
                </c:pt>
                <c:pt idx="68">
                  <c:v>159.48798507322962</c:v>
                </c:pt>
                <c:pt idx="69">
                  <c:v>163.23164954568256</c:v>
                </c:pt>
                <c:pt idx="70">
                  <c:v>341.92075046038951</c:v>
                </c:pt>
                <c:pt idx="71">
                  <c:v>192.66324090038805</c:v>
                </c:pt>
                <c:pt idx="72">
                  <c:v>193.88805117920924</c:v>
                </c:pt>
                <c:pt idx="73">
                  <c:v>163.00797413889487</c:v>
                </c:pt>
                <c:pt idx="74">
                  <c:v>166.7516386113478</c:v>
                </c:pt>
              </c:numCache>
            </c:numRef>
          </c:val>
          <c:smooth val="0"/>
          <c:extLst>
            <c:ext xmlns:c16="http://schemas.microsoft.com/office/drawing/2014/chart" uri="{C3380CC4-5D6E-409C-BE32-E72D297353CC}">
              <c16:uniqueId val="{00000001-59F1-4870-81FC-FA265FA5495F}"/>
            </c:ext>
          </c:extLst>
        </c:ser>
        <c:ser>
          <c:idx val="2"/>
          <c:order val="2"/>
          <c:tx>
            <c:strRef>
              <c:f>'Forecast(Cooler)'!$D$1</c:f>
              <c:strCache>
                <c:ptCount val="1"/>
                <c:pt idx="0">
                  <c:v>Lower Confidence Bound(Cooler)</c:v>
                </c:pt>
              </c:strCache>
            </c:strRef>
          </c:tx>
          <c:spPr>
            <a:ln w="12700" cap="rnd">
              <a:solidFill>
                <a:srgbClr val="ED7D31"/>
              </a:solidFill>
              <a:prstDash val="solid"/>
              <a:round/>
            </a:ln>
            <a:effectLst/>
          </c:spPr>
          <c:marker>
            <c:symbol val="none"/>
          </c:marker>
          <c:cat>
            <c:numRef>
              <c:f>'Forecast(Cooler)'!$A$2:$A$76</c:f>
              <c:numCache>
                <c:formatCode>[$-C09]dd/mmm/yy;@</c:formatCode>
                <c:ptCount val="75"/>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43591</c:v>
                </c:pt>
                <c:pt idx="71">
                  <c:v>43598</c:v>
                </c:pt>
                <c:pt idx="72">
                  <c:v>43605</c:v>
                </c:pt>
                <c:pt idx="73">
                  <c:v>43612</c:v>
                </c:pt>
                <c:pt idx="74">
                  <c:v>43619</c:v>
                </c:pt>
              </c:numCache>
            </c:numRef>
          </c:cat>
          <c:val>
            <c:numRef>
              <c:f>'Forecast(Cooler)'!$D$2:$D$76</c:f>
              <c:numCache>
                <c:formatCode>General</c:formatCode>
                <c:ptCount val="75"/>
                <c:pt idx="59" formatCode="0.00">
                  <c:v>174</c:v>
                </c:pt>
                <c:pt idx="60" formatCode="0.00">
                  <c:v>220.91647940312072</c:v>
                </c:pt>
                <c:pt idx="61" formatCode="0.00">
                  <c:v>68.096069628519857</c:v>
                </c:pt>
                <c:pt idx="62" formatCode="0.00">
                  <c:v>65.835755235976677</c:v>
                </c:pt>
                <c:pt idx="63" formatCode="0.00">
                  <c:v>31.541689134878439</c:v>
                </c:pt>
                <c:pt idx="64" formatCode="0.00">
                  <c:v>31.936696412268631</c:v>
                </c:pt>
                <c:pt idx="65" formatCode="0.00">
                  <c:v>207.31194947030141</c:v>
                </c:pt>
                <c:pt idx="66" formatCode="0.00">
                  <c:v>54.822323528673081</c:v>
                </c:pt>
                <c:pt idx="67" formatCode="0.00">
                  <c:v>52.866659581885528</c:v>
                </c:pt>
                <c:pt idx="68" formatCode="0.00">
                  <c:v>18.854154367387309</c:v>
                </c:pt>
                <c:pt idx="69" formatCode="0.00">
                  <c:v>19.510204802046275</c:v>
                </c:pt>
                <c:pt idx="70" formatCode="0.00">
                  <c:v>195.13044987720551</c:v>
                </c:pt>
                <c:pt idx="71" formatCode="0.00">
                  <c:v>42.866942510191109</c:v>
                </c:pt>
                <c:pt idx="72" formatCode="0.00">
                  <c:v>41.122582882080849</c:v>
                </c:pt>
                <c:pt idx="73" formatCode="0.00">
                  <c:v>7.3079735000711707</c:v>
                </c:pt>
                <c:pt idx="74" formatCode="0.00">
                  <c:v>8.1497386486067853</c:v>
                </c:pt>
              </c:numCache>
            </c:numRef>
          </c:val>
          <c:smooth val="0"/>
          <c:extLst>
            <c:ext xmlns:c16="http://schemas.microsoft.com/office/drawing/2014/chart" uri="{C3380CC4-5D6E-409C-BE32-E72D297353CC}">
              <c16:uniqueId val="{00000002-59F1-4870-81FC-FA265FA5495F}"/>
            </c:ext>
          </c:extLst>
        </c:ser>
        <c:ser>
          <c:idx val="3"/>
          <c:order val="3"/>
          <c:tx>
            <c:strRef>
              <c:f>'Forecast(Cooler)'!$E$1</c:f>
              <c:strCache>
                <c:ptCount val="1"/>
                <c:pt idx="0">
                  <c:v>Upper Confidence Bound(Cooler)</c:v>
                </c:pt>
              </c:strCache>
            </c:strRef>
          </c:tx>
          <c:spPr>
            <a:ln w="12700" cap="rnd">
              <a:solidFill>
                <a:srgbClr val="ED7D31"/>
              </a:solidFill>
              <a:prstDash val="solid"/>
              <a:round/>
            </a:ln>
            <a:effectLst/>
          </c:spPr>
          <c:marker>
            <c:symbol val="none"/>
          </c:marker>
          <c:cat>
            <c:numRef>
              <c:f>'Forecast(Cooler)'!$A$2:$A$76</c:f>
              <c:numCache>
                <c:formatCode>[$-C09]dd/mmm/yy;@</c:formatCode>
                <c:ptCount val="75"/>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43591</c:v>
                </c:pt>
                <c:pt idx="71">
                  <c:v>43598</c:v>
                </c:pt>
                <c:pt idx="72">
                  <c:v>43605</c:v>
                </c:pt>
                <c:pt idx="73">
                  <c:v>43612</c:v>
                </c:pt>
                <c:pt idx="74">
                  <c:v>43619</c:v>
                </c:pt>
              </c:numCache>
            </c:numRef>
          </c:cat>
          <c:val>
            <c:numRef>
              <c:f>'Forecast(Cooler)'!$E$2:$E$76</c:f>
              <c:numCache>
                <c:formatCode>General</c:formatCode>
                <c:ptCount val="75"/>
                <c:pt idx="59" formatCode="0.00">
                  <c:v>174</c:v>
                </c:pt>
                <c:pt idx="60" formatCode="0.00">
                  <c:v>448.84506525499734</c:v>
                </c:pt>
                <c:pt idx="61" formatCode="0.00">
                  <c:v>303.15045590959528</c:v>
                </c:pt>
                <c:pt idx="62" formatCode="0.00">
                  <c:v>307.86039085978086</c:v>
                </c:pt>
                <c:pt idx="63" formatCode="0.00">
                  <c:v>280.39430288025039</c:v>
                </c:pt>
                <c:pt idx="64" formatCode="0.00">
                  <c:v>287.48662454776598</c:v>
                </c:pt>
                <c:pt idx="65" formatCode="0.00">
                  <c:v>469.4895733191471</c:v>
                </c:pt>
                <c:pt idx="66" formatCode="0.00">
                  <c:v>323.46418014077256</c:v>
                </c:pt>
                <c:pt idx="67" formatCode="0.00">
                  <c:v>327.86946464520247</c:v>
                </c:pt>
                <c:pt idx="68" formatCode="0.00">
                  <c:v>300.12181577907194</c:v>
                </c:pt>
                <c:pt idx="69" formatCode="0.00">
                  <c:v>306.95309428931887</c:v>
                </c:pt>
                <c:pt idx="70" formatCode="0.00">
                  <c:v>488.71105104357355</c:v>
                </c:pt>
                <c:pt idx="71" formatCode="0.00">
                  <c:v>342.45953929058498</c:v>
                </c:pt>
                <c:pt idx="72" formatCode="0.00">
                  <c:v>346.65351947633764</c:v>
                </c:pt>
                <c:pt idx="73" formatCode="0.00">
                  <c:v>318.70797477771856</c:v>
                </c:pt>
                <c:pt idx="74" formatCode="0.00">
                  <c:v>325.35353857408882</c:v>
                </c:pt>
              </c:numCache>
            </c:numRef>
          </c:val>
          <c:smooth val="0"/>
          <c:extLst>
            <c:ext xmlns:c16="http://schemas.microsoft.com/office/drawing/2014/chart" uri="{C3380CC4-5D6E-409C-BE32-E72D297353CC}">
              <c16:uniqueId val="{00000003-59F1-4870-81FC-FA265FA5495F}"/>
            </c:ext>
          </c:extLst>
        </c:ser>
        <c:dLbls>
          <c:showLegendKey val="0"/>
          <c:showVal val="0"/>
          <c:showCatName val="0"/>
          <c:showSerName val="0"/>
          <c:showPercent val="0"/>
          <c:showBubbleSize val="0"/>
        </c:dLbls>
        <c:smooth val="0"/>
        <c:axId val="300792608"/>
        <c:axId val="130622448"/>
      </c:lineChart>
      <c:catAx>
        <c:axId val="300792608"/>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22448"/>
        <c:crosses val="autoZero"/>
        <c:auto val="1"/>
        <c:lblAlgn val="ctr"/>
        <c:lblOffset val="100"/>
        <c:noMultiLvlLbl val="0"/>
      </c:catAx>
      <c:valAx>
        <c:axId val="13062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792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solidFill>
                  <a:schemeClr val="accent3"/>
                </a:solidFill>
              </a:rPr>
              <a:t>Forecast(Fan)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'Forecast(Fan)'!$B$1</c:f>
              <c:strCache>
                <c:ptCount val="1"/>
                <c:pt idx="0">
                  <c:v>Fan </c:v>
                </c:pt>
              </c:strCache>
            </c:strRef>
          </c:tx>
          <c:spPr>
            <a:solidFill>
              <a:schemeClr val="accent1"/>
            </a:solidFill>
            <a:ln w="12700">
              <a:solidFill>
                <a:srgbClr val="FFFFFF"/>
              </a:solidFill>
              <a:prstDash val="solid"/>
            </a:ln>
            <a:effectLst/>
          </c:spPr>
          <c:invertIfNegative val="0"/>
          <c:val>
            <c:numRef>
              <c:f>'Forecast(Fan)'!$B$2:$B$76</c:f>
              <c:numCache>
                <c:formatCode>General</c:formatCode>
                <c:ptCount val="75"/>
                <c:pt idx="0">
                  <c:v>870</c:v>
                </c:pt>
                <c:pt idx="1">
                  <c:v>328</c:v>
                </c:pt>
                <c:pt idx="2">
                  <c:v>441</c:v>
                </c:pt>
                <c:pt idx="3">
                  <c:v>427</c:v>
                </c:pt>
                <c:pt idx="4">
                  <c:v>462</c:v>
                </c:pt>
                <c:pt idx="5">
                  <c:v>928</c:v>
                </c:pt>
                <c:pt idx="6">
                  <c:v>397</c:v>
                </c:pt>
                <c:pt idx="7">
                  <c:v>399</c:v>
                </c:pt>
                <c:pt idx="8">
                  <c:v>419</c:v>
                </c:pt>
                <c:pt idx="9">
                  <c:v>442</c:v>
                </c:pt>
                <c:pt idx="10">
                  <c:v>816</c:v>
                </c:pt>
                <c:pt idx="11">
                  <c:v>469</c:v>
                </c:pt>
                <c:pt idx="12">
                  <c:v>404</c:v>
                </c:pt>
                <c:pt idx="13">
                  <c:v>401</c:v>
                </c:pt>
                <c:pt idx="14">
                  <c:v>478</c:v>
                </c:pt>
                <c:pt idx="15">
                  <c:v>838</c:v>
                </c:pt>
                <c:pt idx="16">
                  <c:v>377</c:v>
                </c:pt>
                <c:pt idx="17">
                  <c:v>419</c:v>
                </c:pt>
                <c:pt idx="18">
                  <c:v>392</c:v>
                </c:pt>
                <c:pt idx="19">
                  <c:v>375</c:v>
                </c:pt>
                <c:pt idx="20">
                  <c:v>912</c:v>
                </c:pt>
                <c:pt idx="21">
                  <c:v>446</c:v>
                </c:pt>
                <c:pt idx="22">
                  <c:v>427</c:v>
                </c:pt>
                <c:pt idx="23">
                  <c:v>416</c:v>
                </c:pt>
                <c:pt idx="24">
                  <c:v>395</c:v>
                </c:pt>
                <c:pt idx="25">
                  <c:v>814</c:v>
                </c:pt>
                <c:pt idx="26">
                  <c:v>437</c:v>
                </c:pt>
                <c:pt idx="27">
                  <c:v>386</c:v>
                </c:pt>
                <c:pt idx="28">
                  <c:v>414</c:v>
                </c:pt>
                <c:pt idx="29">
                  <c:v>434</c:v>
                </c:pt>
                <c:pt idx="30">
                  <c:v>800</c:v>
                </c:pt>
                <c:pt idx="31">
                  <c:v>349</c:v>
                </c:pt>
                <c:pt idx="32">
                  <c:v>432</c:v>
                </c:pt>
                <c:pt idx="33">
                  <c:v>377</c:v>
                </c:pt>
                <c:pt idx="34">
                  <c:v>446</c:v>
                </c:pt>
                <c:pt idx="35">
                  <c:v>834</c:v>
                </c:pt>
                <c:pt idx="36">
                  <c:v>429</c:v>
                </c:pt>
                <c:pt idx="37">
                  <c:v>451</c:v>
                </c:pt>
                <c:pt idx="38">
                  <c:v>364</c:v>
                </c:pt>
                <c:pt idx="39">
                  <c:v>432</c:v>
                </c:pt>
                <c:pt idx="40">
                  <c:v>868</c:v>
                </c:pt>
                <c:pt idx="41">
                  <c:v>373</c:v>
                </c:pt>
                <c:pt idx="42">
                  <c:v>383</c:v>
                </c:pt>
                <c:pt idx="43">
                  <c:v>463</c:v>
                </c:pt>
                <c:pt idx="44">
                  <c:v>491</c:v>
                </c:pt>
                <c:pt idx="45">
                  <c:v>702</c:v>
                </c:pt>
                <c:pt idx="46">
                  <c:v>414</c:v>
                </c:pt>
                <c:pt idx="47">
                  <c:v>409</c:v>
                </c:pt>
                <c:pt idx="48">
                  <c:v>402</c:v>
                </c:pt>
                <c:pt idx="49">
                  <c:v>471</c:v>
                </c:pt>
                <c:pt idx="50">
                  <c:v>902</c:v>
                </c:pt>
                <c:pt idx="51">
                  <c:v>388</c:v>
                </c:pt>
                <c:pt idx="52">
                  <c:v>441</c:v>
                </c:pt>
                <c:pt idx="53">
                  <c:v>462</c:v>
                </c:pt>
                <c:pt idx="54">
                  <c:v>459</c:v>
                </c:pt>
                <c:pt idx="55">
                  <c:v>840</c:v>
                </c:pt>
                <c:pt idx="56">
                  <c:v>407</c:v>
                </c:pt>
                <c:pt idx="57">
                  <c:v>455</c:v>
                </c:pt>
                <c:pt idx="58">
                  <c:v>412</c:v>
                </c:pt>
                <c:pt idx="59">
                  <c:v>383</c:v>
                </c:pt>
              </c:numCache>
            </c:numRef>
          </c:val>
          <c:extLst>
            <c:ext xmlns:c16="http://schemas.microsoft.com/office/drawing/2014/chart" uri="{C3380CC4-5D6E-409C-BE32-E72D297353CC}">
              <c16:uniqueId val="{00000000-54BE-4664-93C8-7C3285868CEA}"/>
            </c:ext>
          </c:extLst>
        </c:ser>
        <c:ser>
          <c:idx val="1"/>
          <c:order val="1"/>
          <c:tx>
            <c:strRef>
              <c:f>'Forecast(Fan)'!$C$1</c:f>
              <c:strCache>
                <c:ptCount val="1"/>
                <c:pt idx="0">
                  <c:v>Forecast(Fan )</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'Forecast(Fan)'!$D$2:$D$76</c:f>
                <c:numCache>
                  <c:formatCode>General</c:formatCode>
                  <c:ptCount val="75"/>
                  <c:pt idx="60">
                    <c:v>82.532174658823138</c:v>
                  </c:pt>
                  <c:pt idx="61">
                    <c:v>82.532546052773483</c:v>
                  </c:pt>
                  <c:pt idx="62">
                    <c:v>82.533206304558632</c:v>
                  </c:pt>
                  <c:pt idx="63">
                    <c:v>82.53423793739897</c:v>
                  </c:pt>
                  <c:pt idx="64">
                    <c:v>82.535723466035762</c:v>
                  </c:pt>
                  <c:pt idx="65">
                    <c:v>83.25160819441588</c:v>
                  </c:pt>
                  <c:pt idx="66">
                    <c:v>83.254226359910291</c:v>
                  </c:pt>
                  <c:pt idx="67">
                    <c:v>83.257539857572965</c:v>
                  </c:pt>
                  <c:pt idx="68">
                    <c:v>83.261630413538882</c:v>
                  </c:pt>
                  <c:pt idx="69">
                    <c:v>83.266579717573748</c:v>
                  </c:pt>
                  <c:pt idx="70">
                    <c:v>84.030764989741627</c:v>
                  </c:pt>
                  <c:pt idx="71">
                    <c:v>84.037614306788228</c:v>
                  </c:pt>
                  <c:pt idx="72">
                    <c:v>84.045557194344696</c:v>
                  </c:pt>
                  <c:pt idx="73">
                    <c:v>84.054674379685736</c:v>
                  </c:pt>
                  <c:pt idx="74">
                    <c:v>84.065046508032083</c:v>
                  </c:pt>
                </c:numCache>
              </c:numRef>
            </c:plus>
            <c:minus>
              <c:numRef>
                <c:f>'Forecast(Fan)'!$D$2:$D$76</c:f>
                <c:numCache>
                  <c:formatCode>General</c:formatCode>
                  <c:ptCount val="75"/>
                  <c:pt idx="60">
                    <c:v>82.532174658823138</c:v>
                  </c:pt>
                  <c:pt idx="61">
                    <c:v>82.532546052773483</c:v>
                  </c:pt>
                  <c:pt idx="62">
                    <c:v>82.533206304558632</c:v>
                  </c:pt>
                  <c:pt idx="63">
                    <c:v>82.53423793739897</c:v>
                  </c:pt>
                  <c:pt idx="64">
                    <c:v>82.535723466035762</c:v>
                  </c:pt>
                  <c:pt idx="65">
                    <c:v>83.25160819441588</c:v>
                  </c:pt>
                  <c:pt idx="66">
                    <c:v>83.254226359910291</c:v>
                  </c:pt>
                  <c:pt idx="67">
                    <c:v>83.257539857572965</c:v>
                  </c:pt>
                  <c:pt idx="68">
                    <c:v>83.261630413538882</c:v>
                  </c:pt>
                  <c:pt idx="69">
                    <c:v>83.266579717573748</c:v>
                  </c:pt>
                  <c:pt idx="70">
                    <c:v>84.030764989741627</c:v>
                  </c:pt>
                  <c:pt idx="71">
                    <c:v>84.037614306788228</c:v>
                  </c:pt>
                  <c:pt idx="72">
                    <c:v>84.045557194344696</c:v>
                  </c:pt>
                  <c:pt idx="73">
                    <c:v>84.054674379685736</c:v>
                  </c:pt>
                  <c:pt idx="74">
                    <c:v>84.065046508032083</c:v>
                  </c:pt>
                </c:numCache>
              </c:numRef>
            </c:minus>
            <c:spPr>
              <a:noFill/>
              <a:ln w="15875" cap="flat" cmpd="sng" algn="ctr">
                <a:solidFill>
                  <a:schemeClr val="dk1"/>
                </a:solidFill>
                <a:prstDash val="solid"/>
                <a:round/>
              </a:ln>
              <a:effectLst/>
            </c:spPr>
          </c:errBars>
          <c:cat>
            <c:numRef>
              <c:f>'Forecast(Fan)'!$A$2:$A$76</c:f>
              <c:numCache>
                <c:formatCode>[$-C09]dd/mmm/yy;@</c:formatCode>
                <c:ptCount val="75"/>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43591</c:v>
                </c:pt>
                <c:pt idx="71">
                  <c:v>43598</c:v>
                </c:pt>
                <c:pt idx="72">
                  <c:v>43605</c:v>
                </c:pt>
                <c:pt idx="73">
                  <c:v>43612</c:v>
                </c:pt>
                <c:pt idx="74">
                  <c:v>43619</c:v>
                </c:pt>
              </c:numCache>
            </c:numRef>
          </c:cat>
          <c:val>
            <c:numRef>
              <c:f>'Forecast(Fan)'!$C$2:$C$76</c:f>
              <c:numCache>
                <c:formatCode>General</c:formatCode>
                <c:ptCount val="75"/>
                <c:pt idx="60">
                  <c:v>833.61761801566695</c:v>
                </c:pt>
                <c:pt idx="61">
                  <c:v>392.70719779685317</c:v>
                </c:pt>
                <c:pt idx="62">
                  <c:v>414.36006625537266</c:v>
                </c:pt>
                <c:pt idx="63">
                  <c:v>406.94800538449374</c:v>
                </c:pt>
                <c:pt idx="64">
                  <c:v>434.3716309638009</c:v>
                </c:pt>
                <c:pt idx="65">
                  <c:v>832.3430411258089</c:v>
                </c:pt>
                <c:pt idx="66">
                  <c:v>391.43262090699511</c:v>
                </c:pt>
                <c:pt idx="67">
                  <c:v>413.0854893655146</c:v>
                </c:pt>
                <c:pt idx="68">
                  <c:v>405.67342849463569</c:v>
                </c:pt>
                <c:pt idx="69">
                  <c:v>433.09705407394284</c:v>
                </c:pt>
                <c:pt idx="70">
                  <c:v>831.06846423595084</c:v>
                </c:pt>
                <c:pt idx="71">
                  <c:v>390.15804401713706</c:v>
                </c:pt>
                <c:pt idx="72">
                  <c:v>411.81091247565655</c:v>
                </c:pt>
                <c:pt idx="73">
                  <c:v>404.39885160477763</c:v>
                </c:pt>
                <c:pt idx="74">
                  <c:v>431.82247718408479</c:v>
                </c:pt>
              </c:numCache>
            </c:numRef>
          </c:val>
          <c:extLst>
            <c:ext xmlns:c16="http://schemas.microsoft.com/office/drawing/2014/chart" uri="{C3380CC4-5D6E-409C-BE32-E72D297353CC}">
              <c16:uniqueId val="{00000001-54BE-4664-93C8-7C3285868CEA}"/>
            </c:ext>
          </c:extLst>
        </c:ser>
        <c:dLbls>
          <c:showLegendKey val="0"/>
          <c:showVal val="0"/>
          <c:showCatName val="0"/>
          <c:showSerName val="0"/>
          <c:showPercent val="0"/>
          <c:showBubbleSize val="0"/>
        </c:dLbls>
        <c:gapWidth val="0"/>
        <c:overlap val="100"/>
        <c:axId val="441129760"/>
        <c:axId val="448128256"/>
      </c:barChart>
      <c:catAx>
        <c:axId val="44112976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128256"/>
        <c:crosses val="autoZero"/>
        <c:auto val="1"/>
        <c:lblAlgn val="ctr"/>
        <c:lblOffset val="100"/>
        <c:noMultiLvlLbl val="0"/>
      </c:catAx>
      <c:valAx>
        <c:axId val="44812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129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solidFill>
                  <a:schemeClr val="accent3"/>
                </a:solidFill>
                <a:effectLst/>
              </a:rPr>
              <a:t>Forecast(Lamps)</a:t>
            </a:r>
            <a:r>
              <a:rPr lang="en-IN" sz="1400" b="1" i="0" u="none" strike="noStrike" baseline="0">
                <a:solidFill>
                  <a:schemeClr val="accent3"/>
                </a:solidFill>
              </a:rPr>
              <a:t> </a:t>
            </a:r>
            <a:endParaRPr lang="en-IN" b="1">
              <a:solidFill>
                <a:schemeClr val="accent3"/>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'Forecast(Lamps)'!$B$1</c:f>
              <c:strCache>
                <c:ptCount val="1"/>
                <c:pt idx="0">
                  <c:v>Lamps</c:v>
                </c:pt>
              </c:strCache>
            </c:strRef>
          </c:tx>
          <c:spPr>
            <a:solidFill>
              <a:schemeClr val="accent1"/>
            </a:solidFill>
            <a:ln w="12700">
              <a:solidFill>
                <a:srgbClr val="FFFFFF"/>
              </a:solidFill>
              <a:prstDash val="solid"/>
            </a:ln>
            <a:effectLst/>
          </c:spPr>
          <c:invertIfNegative val="0"/>
          <c:val>
            <c:numRef>
              <c:f>'Forecast(Lamps)'!$B$2:$B$93</c:f>
              <c:numCache>
                <c:formatCode>General</c:formatCode>
                <c:ptCount val="92"/>
                <c:pt idx="0">
                  <c:v>1345</c:v>
                </c:pt>
                <c:pt idx="1">
                  <c:v>928</c:v>
                </c:pt>
                <c:pt idx="2">
                  <c:v>1045</c:v>
                </c:pt>
                <c:pt idx="3">
                  <c:v>832</c:v>
                </c:pt>
                <c:pt idx="4">
                  <c:v>891</c:v>
                </c:pt>
                <c:pt idx="5">
                  <c:v>1204</c:v>
                </c:pt>
                <c:pt idx="6">
                  <c:v>759</c:v>
                </c:pt>
                <c:pt idx="7">
                  <c:v>904</c:v>
                </c:pt>
                <c:pt idx="8">
                  <c:v>667</c:v>
                </c:pt>
                <c:pt idx="9">
                  <c:v>542</c:v>
                </c:pt>
                <c:pt idx="10">
                  <c:v>1007</c:v>
                </c:pt>
                <c:pt idx="11">
                  <c:v>852</c:v>
                </c:pt>
                <c:pt idx="12">
                  <c:v>537</c:v>
                </c:pt>
                <c:pt idx="13">
                  <c:v>670</c:v>
                </c:pt>
                <c:pt idx="14">
                  <c:v>902</c:v>
                </c:pt>
                <c:pt idx="15">
                  <c:v>975</c:v>
                </c:pt>
                <c:pt idx="16">
                  <c:v>838</c:v>
                </c:pt>
                <c:pt idx="17">
                  <c:v>1026</c:v>
                </c:pt>
                <c:pt idx="18">
                  <c:v>846</c:v>
                </c:pt>
                <c:pt idx="19">
                  <c:v>1106</c:v>
                </c:pt>
                <c:pt idx="20">
                  <c:v>1412</c:v>
                </c:pt>
                <c:pt idx="21">
                  <c:v>982</c:v>
                </c:pt>
                <c:pt idx="22">
                  <c:v>989</c:v>
                </c:pt>
                <c:pt idx="23">
                  <c:v>976</c:v>
                </c:pt>
                <c:pt idx="24">
                  <c:v>531</c:v>
                </c:pt>
                <c:pt idx="25">
                  <c:v>1032</c:v>
                </c:pt>
                <c:pt idx="26">
                  <c:v>954</c:v>
                </c:pt>
                <c:pt idx="27">
                  <c:v>982</c:v>
                </c:pt>
                <c:pt idx="28">
                  <c:v>752</c:v>
                </c:pt>
                <c:pt idx="29">
                  <c:v>747</c:v>
                </c:pt>
                <c:pt idx="30">
                  <c:v>1051</c:v>
                </c:pt>
                <c:pt idx="31">
                  <c:v>673</c:v>
                </c:pt>
                <c:pt idx="32">
                  <c:v>915</c:v>
                </c:pt>
                <c:pt idx="33">
                  <c:v>841</c:v>
                </c:pt>
                <c:pt idx="34">
                  <c:v>729</c:v>
                </c:pt>
                <c:pt idx="35">
                  <c:v>1184</c:v>
                </c:pt>
                <c:pt idx="36">
                  <c:v>784</c:v>
                </c:pt>
                <c:pt idx="37">
                  <c:v>745</c:v>
                </c:pt>
                <c:pt idx="38">
                  <c:v>916</c:v>
                </c:pt>
                <c:pt idx="39">
                  <c:v>813</c:v>
                </c:pt>
                <c:pt idx="40">
                  <c:v>1648</c:v>
                </c:pt>
                <c:pt idx="41">
                  <c:v>611</c:v>
                </c:pt>
                <c:pt idx="42">
                  <c:v>613</c:v>
                </c:pt>
                <c:pt idx="43">
                  <c:v>941</c:v>
                </c:pt>
                <c:pt idx="44">
                  <c:v>880</c:v>
                </c:pt>
                <c:pt idx="45">
                  <c:v>1347</c:v>
                </c:pt>
                <c:pt idx="46">
                  <c:v>1130</c:v>
                </c:pt>
                <c:pt idx="47">
                  <c:v>728</c:v>
                </c:pt>
                <c:pt idx="48">
                  <c:v>552</c:v>
                </c:pt>
                <c:pt idx="49">
                  <c:v>858</c:v>
                </c:pt>
                <c:pt idx="50">
                  <c:v>1174</c:v>
                </c:pt>
                <c:pt idx="51">
                  <c:v>683</c:v>
                </c:pt>
                <c:pt idx="52">
                  <c:v>942</c:v>
                </c:pt>
                <c:pt idx="53">
                  <c:v>1028</c:v>
                </c:pt>
                <c:pt idx="54">
                  <c:v>778</c:v>
                </c:pt>
                <c:pt idx="55">
                  <c:v>1438</c:v>
                </c:pt>
                <c:pt idx="56">
                  <c:v>1115</c:v>
                </c:pt>
                <c:pt idx="57">
                  <c:v>787</c:v>
                </c:pt>
                <c:pt idx="58">
                  <c:v>796</c:v>
                </c:pt>
                <c:pt idx="59">
                  <c:v>701</c:v>
                </c:pt>
              </c:numCache>
            </c:numRef>
          </c:val>
          <c:extLst>
            <c:ext xmlns:c16="http://schemas.microsoft.com/office/drawing/2014/chart" uri="{C3380CC4-5D6E-409C-BE32-E72D297353CC}">
              <c16:uniqueId val="{00000000-438B-4A4C-A077-EF5A5BA8B4EC}"/>
            </c:ext>
          </c:extLst>
        </c:ser>
        <c:ser>
          <c:idx val="1"/>
          <c:order val="1"/>
          <c:tx>
            <c:strRef>
              <c:f>'Forecast(Lamps)'!$C$1</c:f>
              <c:strCache>
                <c:ptCount val="1"/>
                <c:pt idx="0">
                  <c:v>Forecast(Lamps)</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'Forecast(Lamps)'!$D$2:$D$93</c:f>
                <c:numCache>
                  <c:formatCode>General</c:formatCode>
                  <c:ptCount val="92"/>
                  <c:pt idx="60">
                    <c:v>341.66996124467454</c:v>
                  </c:pt>
                  <c:pt idx="61">
                    <c:v>341.67149875604071</c:v>
                  </c:pt>
                  <c:pt idx="62">
                    <c:v>341.67423209249745</c:v>
                  </c:pt>
                  <c:pt idx="63">
                    <c:v>341.67850288693649</c:v>
                  </c:pt>
                  <c:pt idx="64">
                    <c:v>341.68465273714776</c:v>
                  </c:pt>
                  <c:pt idx="65">
                    <c:v>341.69302318874423</c:v>
                  </c:pt>
                  <c:pt idx="66">
                    <c:v>341.70395571467765</c:v>
                  </c:pt>
                  <c:pt idx="67">
                    <c:v>341.71779169135192</c:v>
                  </c:pt>
                  <c:pt idx="68">
                    <c:v>341.73487237133969</c:v>
                  </c:pt>
                  <c:pt idx="69">
                    <c:v>341.75553885271313</c:v>
                  </c:pt>
                  <c:pt idx="70">
                    <c:v>341.78013204499814</c:v>
                  </c:pt>
                  <c:pt idx="71">
                    <c:v>341.80899263176912</c:v>
                  </c:pt>
                  <c:pt idx="72">
                    <c:v>341.84246102989971</c:v>
                  </c:pt>
                  <c:pt idx="73">
                    <c:v>341.88087734549055</c:v>
                  </c:pt>
                  <c:pt idx="74">
                    <c:v>341.92458132649818</c:v>
                  </c:pt>
                  <c:pt idx="75">
                    <c:v>341.97391231209366</c:v>
                  </c:pt>
                  <c:pt idx="76">
                    <c:v>342.02920917878146</c:v>
                  </c:pt>
                  <c:pt idx="77">
                    <c:v>342.09081028331519</c:v>
                  </c:pt>
                  <c:pt idx="78">
                    <c:v>342.15905340245189</c:v>
                  </c:pt>
                  <c:pt idx="79">
                    <c:v>342.23427566958833</c:v>
                  </c:pt>
                  <c:pt idx="80">
                    <c:v>354.62807340669252</c:v>
                  </c:pt>
                  <c:pt idx="81">
                    <c:v>354.71513224256591</c:v>
                  </c:pt>
                  <c:pt idx="82">
                    <c:v>354.80990169189647</c:v>
                  </c:pt>
                  <c:pt idx="83">
                    <c:v>354.91270449946387</c:v>
                  </c:pt>
                  <c:pt idx="84">
                    <c:v>355.02386250520914</c:v>
                  </c:pt>
                  <c:pt idx="85">
                    <c:v>355.14369657128873</c:v>
                  </c:pt>
                  <c:pt idx="86">
                    <c:v>355.27252650670084</c:v>
                  </c:pt>
                  <c:pt idx="87">
                    <c:v>355.41067098955699</c:v>
                  </c:pt>
                  <c:pt idx="88">
                    <c:v>355.55844748707966</c:v>
                  </c:pt>
                  <c:pt idx="89">
                    <c:v>355.71617217341276</c:v>
                  </c:pt>
                  <c:pt idx="90">
                    <c:v>355.88415984533503</c:v>
                  </c:pt>
                  <c:pt idx="91">
                    <c:v>356.06272383597252</c:v>
                  </c:pt>
                </c:numCache>
              </c:numRef>
            </c:plus>
            <c:minus>
              <c:numRef>
                <c:f>'Forecast(Lamps)'!$D$2:$D$93</c:f>
                <c:numCache>
                  <c:formatCode>General</c:formatCode>
                  <c:ptCount val="92"/>
                  <c:pt idx="60">
                    <c:v>341.66996124467454</c:v>
                  </c:pt>
                  <c:pt idx="61">
                    <c:v>341.67149875604071</c:v>
                  </c:pt>
                  <c:pt idx="62">
                    <c:v>341.67423209249745</c:v>
                  </c:pt>
                  <c:pt idx="63">
                    <c:v>341.67850288693649</c:v>
                  </c:pt>
                  <c:pt idx="64">
                    <c:v>341.68465273714776</c:v>
                  </c:pt>
                  <c:pt idx="65">
                    <c:v>341.69302318874423</c:v>
                  </c:pt>
                  <c:pt idx="66">
                    <c:v>341.70395571467765</c:v>
                  </c:pt>
                  <c:pt idx="67">
                    <c:v>341.71779169135192</c:v>
                  </c:pt>
                  <c:pt idx="68">
                    <c:v>341.73487237133969</c:v>
                  </c:pt>
                  <c:pt idx="69">
                    <c:v>341.75553885271313</c:v>
                  </c:pt>
                  <c:pt idx="70">
                    <c:v>341.78013204499814</c:v>
                  </c:pt>
                  <c:pt idx="71">
                    <c:v>341.80899263176912</c:v>
                  </c:pt>
                  <c:pt idx="72">
                    <c:v>341.84246102989971</c:v>
                  </c:pt>
                  <c:pt idx="73">
                    <c:v>341.88087734549055</c:v>
                  </c:pt>
                  <c:pt idx="74">
                    <c:v>341.92458132649818</c:v>
                  </c:pt>
                  <c:pt idx="75">
                    <c:v>341.97391231209366</c:v>
                  </c:pt>
                  <c:pt idx="76">
                    <c:v>342.02920917878146</c:v>
                  </c:pt>
                  <c:pt idx="77">
                    <c:v>342.09081028331519</c:v>
                  </c:pt>
                  <c:pt idx="78">
                    <c:v>342.15905340245189</c:v>
                  </c:pt>
                  <c:pt idx="79">
                    <c:v>342.23427566958833</c:v>
                  </c:pt>
                  <c:pt idx="80">
                    <c:v>354.62807340669252</c:v>
                  </c:pt>
                  <c:pt idx="81">
                    <c:v>354.71513224256591</c:v>
                  </c:pt>
                  <c:pt idx="82">
                    <c:v>354.80990169189647</c:v>
                  </c:pt>
                  <c:pt idx="83">
                    <c:v>354.91270449946387</c:v>
                  </c:pt>
                  <c:pt idx="84">
                    <c:v>355.02386250520914</c:v>
                  </c:pt>
                  <c:pt idx="85">
                    <c:v>355.14369657128873</c:v>
                  </c:pt>
                  <c:pt idx="86">
                    <c:v>355.27252650670084</c:v>
                  </c:pt>
                  <c:pt idx="87">
                    <c:v>355.41067098955699</c:v>
                  </c:pt>
                  <c:pt idx="88">
                    <c:v>355.55844748707966</c:v>
                  </c:pt>
                  <c:pt idx="89">
                    <c:v>355.71617217341276</c:v>
                  </c:pt>
                  <c:pt idx="90">
                    <c:v>355.88415984533503</c:v>
                  </c:pt>
                  <c:pt idx="91">
                    <c:v>356.06272383597252</c:v>
                  </c:pt>
                </c:numCache>
              </c:numRef>
            </c:minus>
            <c:spPr>
              <a:noFill/>
              <a:ln w="15875" cap="flat" cmpd="sng" algn="ctr">
                <a:solidFill>
                  <a:schemeClr val="dk1"/>
                </a:solidFill>
                <a:prstDash val="solid"/>
                <a:round/>
              </a:ln>
              <a:effectLst/>
            </c:spPr>
          </c:errBars>
          <c:cat>
            <c:numRef>
              <c:f>'Forecast(Lamps)'!$A$2:$A$93</c:f>
              <c:numCache>
                <c:formatCode>[$-C09]dd/mmm/yy;@</c:formatCode>
                <c:ptCount val="92"/>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43591</c:v>
                </c:pt>
                <c:pt idx="71">
                  <c:v>43598</c:v>
                </c:pt>
                <c:pt idx="72">
                  <c:v>43605</c:v>
                </c:pt>
                <c:pt idx="73">
                  <c:v>43612</c:v>
                </c:pt>
                <c:pt idx="74">
                  <c:v>43619</c:v>
                </c:pt>
                <c:pt idx="75">
                  <c:v>43626</c:v>
                </c:pt>
                <c:pt idx="76">
                  <c:v>43633</c:v>
                </c:pt>
                <c:pt idx="77">
                  <c:v>43640</c:v>
                </c:pt>
                <c:pt idx="78">
                  <c:v>43647</c:v>
                </c:pt>
                <c:pt idx="79">
                  <c:v>43654</c:v>
                </c:pt>
                <c:pt idx="80">
                  <c:v>43661</c:v>
                </c:pt>
                <c:pt idx="81">
                  <c:v>43668</c:v>
                </c:pt>
                <c:pt idx="82">
                  <c:v>43675</c:v>
                </c:pt>
                <c:pt idx="83">
                  <c:v>43682</c:v>
                </c:pt>
                <c:pt idx="84">
                  <c:v>43689</c:v>
                </c:pt>
                <c:pt idx="85">
                  <c:v>43696</c:v>
                </c:pt>
                <c:pt idx="86">
                  <c:v>43703</c:v>
                </c:pt>
                <c:pt idx="87">
                  <c:v>43710</c:v>
                </c:pt>
                <c:pt idx="88">
                  <c:v>43717</c:v>
                </c:pt>
                <c:pt idx="89">
                  <c:v>43724</c:v>
                </c:pt>
                <c:pt idx="90">
                  <c:v>43731</c:v>
                </c:pt>
                <c:pt idx="91">
                  <c:v>43738</c:v>
                </c:pt>
              </c:numCache>
            </c:numRef>
          </c:cat>
          <c:val>
            <c:numRef>
              <c:f>'Forecast(Lamps)'!$C$2:$C$93</c:f>
              <c:numCache>
                <c:formatCode>General</c:formatCode>
                <c:ptCount val="92"/>
                <c:pt idx="60">
                  <c:v>1526.6012620728764</c:v>
                </c:pt>
                <c:pt idx="61">
                  <c:v>949.26102645396668</c:v>
                </c:pt>
                <c:pt idx="62">
                  <c:v>967.40925073948506</c:v>
                </c:pt>
                <c:pt idx="63">
                  <c:v>1009.0305662673512</c:v>
                </c:pt>
                <c:pt idx="64">
                  <c:v>733.33429345937486</c:v>
                </c:pt>
                <c:pt idx="65">
                  <c:v>1195.2887040400012</c:v>
                </c:pt>
                <c:pt idx="66">
                  <c:v>1028.7124413881245</c:v>
                </c:pt>
                <c:pt idx="67">
                  <c:v>968.94370627649516</c:v>
                </c:pt>
                <c:pt idx="68">
                  <c:v>753.01349441083846</c:v>
                </c:pt>
                <c:pt idx="69">
                  <c:v>775.57608660166909</c:v>
                </c:pt>
                <c:pt idx="70">
                  <c:v>1138.3657001677418</c:v>
                </c:pt>
                <c:pt idx="71">
                  <c:v>812.91201629073043</c:v>
                </c:pt>
                <c:pt idx="72">
                  <c:v>865.93137512025874</c:v>
                </c:pt>
                <c:pt idx="73">
                  <c:v>905.24718295457728</c:v>
                </c:pt>
                <c:pt idx="74">
                  <c:v>878.12390372045229</c:v>
                </c:pt>
                <c:pt idx="75">
                  <c:v>1248.8972719520791</c:v>
                </c:pt>
                <c:pt idx="76">
                  <c:v>959.83833152766044</c:v>
                </c:pt>
                <c:pt idx="77">
                  <c:v>929.86915924157734</c:v>
                </c:pt>
                <c:pt idx="78">
                  <c:v>938.42796823284743</c:v>
                </c:pt>
                <c:pt idx="79">
                  <c:v>1032.4560669772011</c:v>
                </c:pt>
                <c:pt idx="80">
                  <c:v>1566.9294424734032</c:v>
                </c:pt>
                <c:pt idx="81">
                  <c:v>989.58920685449357</c:v>
                </c:pt>
                <c:pt idx="82">
                  <c:v>1007.7374311400119</c:v>
                </c:pt>
                <c:pt idx="83">
                  <c:v>1049.358746667878</c:v>
                </c:pt>
                <c:pt idx="84">
                  <c:v>773.66247385990175</c:v>
                </c:pt>
                <c:pt idx="85">
                  <c:v>1235.6168844405279</c:v>
                </c:pt>
                <c:pt idx="86">
                  <c:v>1069.0406217886514</c:v>
                </c:pt>
                <c:pt idx="87">
                  <c:v>1009.2718866770219</c:v>
                </c:pt>
                <c:pt idx="88">
                  <c:v>793.34167481136524</c:v>
                </c:pt>
                <c:pt idx="89">
                  <c:v>815.90426700219587</c:v>
                </c:pt>
                <c:pt idx="90">
                  <c:v>1178.6938805682687</c:v>
                </c:pt>
                <c:pt idx="91">
                  <c:v>853.2401966912571</c:v>
                </c:pt>
              </c:numCache>
            </c:numRef>
          </c:val>
          <c:extLst>
            <c:ext xmlns:c16="http://schemas.microsoft.com/office/drawing/2014/chart" uri="{C3380CC4-5D6E-409C-BE32-E72D297353CC}">
              <c16:uniqueId val="{00000001-438B-4A4C-A077-EF5A5BA8B4EC}"/>
            </c:ext>
          </c:extLst>
        </c:ser>
        <c:dLbls>
          <c:showLegendKey val="0"/>
          <c:showVal val="0"/>
          <c:showCatName val="0"/>
          <c:showSerName val="0"/>
          <c:showPercent val="0"/>
          <c:showBubbleSize val="0"/>
        </c:dLbls>
        <c:gapWidth val="0"/>
        <c:overlap val="100"/>
        <c:axId val="379713600"/>
        <c:axId val="448118688"/>
      </c:barChart>
      <c:catAx>
        <c:axId val="37971360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118688"/>
        <c:crosses val="autoZero"/>
        <c:auto val="1"/>
        <c:lblAlgn val="ctr"/>
        <c:lblOffset val="100"/>
        <c:noMultiLvlLbl val="0"/>
      </c:catAx>
      <c:valAx>
        <c:axId val="448118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713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TG.xlsx]Pivot!PivotTable4</c:name>
    <c:fmtId val="2"/>
  </c:pivotSource>
  <c:chart>
    <c:title>
      <c:tx>
        <c:rich>
          <a:bodyPr rot="0" spcFirstLastPara="1" vertOverflow="ellipsis" vert="horz" wrap="square" anchor="ctr" anchorCtr="1"/>
          <a:lstStyle/>
          <a:p>
            <a:pPr>
              <a:defRPr sz="1800" b="1" i="0" strike="noStrike" kern="1200" cap="all" spc="50" baseline="0">
                <a:solidFill>
                  <a:schemeClr val="tx1">
                    <a:lumMod val="65000"/>
                    <a:lumOff val="35000"/>
                  </a:schemeClr>
                </a:solidFill>
                <a:latin typeface="+mn-lt"/>
                <a:ea typeface="+mn-ea"/>
                <a:cs typeface="+mn-cs"/>
              </a:defRPr>
            </a:pPr>
            <a:r>
              <a:rPr lang="en-IN" sz="1200"/>
              <a:t>Overall debt vs credit</a:t>
            </a:r>
            <a:endParaRPr lang="en-IN"/>
          </a:p>
        </c:rich>
      </c:tx>
      <c:overlay val="0"/>
      <c:spPr>
        <a:noFill/>
        <a:ln>
          <a:noFill/>
          <a:prstDash val="solid"/>
        </a:ln>
      </c:spPr>
    </c:title>
    <c:autoTitleDeleted val="0"/>
    <c:pivotFmts>
      <c:pivotFmt>
        <c:idx val="0"/>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marker>
          <c:symbol val="none"/>
        </c:marker>
        <c:dLbl>
          <c:idx val="0"/>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dLbl>
          <c:idx val="0"/>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marker>
          <c:symbol val="none"/>
        </c:marker>
        <c:dLbl>
          <c:idx val="0"/>
          <c:numFmt formatCode="&quot;₹&quot;\ #,##0" sourceLinked="0"/>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Pivot!$W$5</c:f>
              <c:strCache>
                <c:ptCount val="1"/>
                <c:pt idx="0">
                  <c:v>Total</c:v>
                </c:pt>
              </c:strCache>
            </c:strRef>
          </c:tx>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invertIfNegative val="0"/>
          <c:dLbls>
            <c:numFmt formatCode="&quot;₹&quot;\ #,##0" sourceLinked="0"/>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Pivot!$V$6:$V$8</c:f>
              <c:strCache>
                <c:ptCount val="2"/>
                <c:pt idx="0">
                  <c:v>Paid</c:v>
                </c:pt>
                <c:pt idx="1">
                  <c:v>Pending</c:v>
                </c:pt>
              </c:strCache>
            </c:strRef>
          </c:cat>
          <c:val>
            <c:numRef>
              <c:f>Pivot!$W$6:$W$8</c:f>
              <c:numCache>
                <c:formatCode>General</c:formatCode>
                <c:ptCount val="2"/>
                <c:pt idx="0">
                  <c:v>963751.29999999993</c:v>
                </c:pt>
                <c:pt idx="1">
                  <c:v>349206.8</c:v>
                </c:pt>
              </c:numCache>
            </c:numRef>
          </c:val>
          <c:extLst>
            <c:ext xmlns:c16="http://schemas.microsoft.com/office/drawing/2014/chart" uri="{C3380CC4-5D6E-409C-BE32-E72D297353CC}">
              <c16:uniqueId val="{00000000-F1FC-4F8D-9D5B-B54C1F457BB4}"/>
            </c:ext>
          </c:extLst>
        </c:ser>
        <c:dLbls>
          <c:dLblPos val="outEnd"/>
          <c:showLegendKey val="0"/>
          <c:showVal val="1"/>
          <c:showCatName val="0"/>
          <c:showSerName val="0"/>
          <c:showPercent val="0"/>
          <c:showBubbleSize val="0"/>
        </c:dLbls>
        <c:gapWidth val="75"/>
        <c:overlap val="40"/>
        <c:axId val="1303267903"/>
        <c:axId val="344752463"/>
      </c:barChart>
      <c:catAx>
        <c:axId val="1303267903"/>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prstDash val="solid"/>
            <a:round/>
            <a:headEnd w="sm" len="sm"/>
            <a:tailEnd w="sm" len="sm"/>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344752463"/>
        <c:crosses val="autoZero"/>
        <c:auto val="1"/>
        <c:lblAlgn val="ctr"/>
        <c:lblOffset val="100"/>
        <c:noMultiLvlLbl val="0"/>
      </c:catAx>
      <c:valAx>
        <c:axId val="344752463"/>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303267903"/>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TG.xlsx]Pivot!PivotTable6</c:name>
    <c:fmtId val="4"/>
  </c:pivotSource>
  <c:chart>
    <c:title>
      <c:tx>
        <c:rich>
          <a:bodyPr rot="0" spcFirstLastPara="1" vertOverflow="ellipsis" vert="horz" wrap="square" anchor="ctr" anchorCtr="1"/>
          <a:lstStyle/>
          <a:p>
            <a:pPr algn="ctr">
              <a:defRPr sz="1100" b="1" i="0" u="none" strike="noStrike" kern="1200" baseline="0">
                <a:solidFill>
                  <a:schemeClr val="dk1">
                    <a:lumMod val="75000"/>
                    <a:lumOff val="25000"/>
                  </a:schemeClr>
                </a:solidFill>
                <a:latin typeface="+mn-lt"/>
                <a:ea typeface="+mn-ea"/>
                <a:cs typeface="+mn-cs"/>
              </a:defRPr>
            </a:pPr>
            <a:r>
              <a:rPr lang="en-IN" sz="1100"/>
              <a:t>DISTRIBUTOR WISE DEBT vs CREDIT</a:t>
            </a:r>
          </a:p>
        </c:rich>
      </c:tx>
      <c:layout>
        <c:manualLayout>
          <c:xMode val="edge"/>
          <c:yMode val="edge"/>
          <c:x val="0.28683747493701373"/>
          <c:y val="4.2828346456692916E-2"/>
        </c:manualLayout>
      </c:layout>
      <c:overlay val="0"/>
      <c:spPr>
        <a:noFill/>
        <a:ln>
          <a:noFill/>
        </a:ln>
        <a:effectLst/>
      </c:spPr>
      <c:txPr>
        <a:bodyPr rot="0" spcFirstLastPara="1" vertOverflow="ellipsis" vert="horz" wrap="square" anchor="ctr" anchorCtr="1"/>
        <a:lstStyle/>
        <a:p>
          <a:pPr algn="ctr">
            <a:defRPr sz="11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pivotFmt>
      <c:pivotFmt>
        <c:idx val="9"/>
        <c:spPr>
          <a:solidFill>
            <a:schemeClr val="accent1">
              <a:alpha val="85000"/>
            </a:schemeClr>
          </a:solidFill>
          <a:ln w="9525" cap="flat" cmpd="sng" algn="ctr">
            <a:solidFill>
              <a:schemeClr val="lt1">
                <a:alpha val="50000"/>
              </a:schemeClr>
            </a:solidFill>
            <a:round/>
          </a:ln>
          <a:effectLst/>
        </c:spPr>
      </c:pivotFmt>
      <c:pivotFmt>
        <c:idx val="10"/>
        <c:spPr>
          <a:solidFill>
            <a:schemeClr val="accent1">
              <a:alpha val="85000"/>
            </a:schemeClr>
          </a:solidFill>
          <a:ln w="9525" cap="flat" cmpd="sng" algn="ctr">
            <a:solidFill>
              <a:schemeClr val="lt1">
                <a:alpha val="50000"/>
              </a:schemeClr>
            </a:solidFill>
            <a:round/>
          </a:ln>
          <a:effectLst/>
        </c:spPr>
        <c:marker>
          <c:symbol val="none"/>
        </c:marker>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03220337992272"/>
          <c:y val="0.15585081585081584"/>
          <c:w val="0.73228182780047812"/>
          <c:h val="0.67597489125048182"/>
        </c:manualLayout>
      </c:layout>
      <c:barChart>
        <c:barDir val="bar"/>
        <c:grouping val="clustered"/>
        <c:varyColors val="0"/>
        <c:ser>
          <c:idx val="0"/>
          <c:order val="0"/>
          <c:tx>
            <c:strRef>
              <c:f>Pivot!$AA$5:$AA$6</c:f>
              <c:strCache>
                <c:ptCount val="1"/>
                <c:pt idx="0">
                  <c:v>Paid</c:v>
                </c:pt>
              </c:strCache>
            </c:strRef>
          </c:tx>
          <c:spPr>
            <a:solidFill>
              <a:schemeClr val="accent1">
                <a:alpha val="85000"/>
              </a:schemeClr>
            </a:solidFill>
            <a:ln w="9525" cap="flat" cmpd="sng" algn="ctr">
              <a:solidFill>
                <a:schemeClr val="lt1">
                  <a:alpha val="50000"/>
                </a:schemeClr>
              </a:solidFill>
              <a:round/>
            </a:ln>
            <a:effectLst/>
          </c:spPr>
          <c:invertIfNegative val="0"/>
          <c:dPt>
            <c:idx val="1"/>
            <c:invertIfNegative val="0"/>
            <c:bubble3D val="0"/>
            <c:extLst>
              <c:ext xmlns:c16="http://schemas.microsoft.com/office/drawing/2014/chart" uri="{C3380CC4-5D6E-409C-BE32-E72D297353CC}">
                <c16:uniqueId val="{00000001-AC08-4732-8285-4CA1B952517D}"/>
              </c:ext>
            </c:extLst>
          </c:dPt>
          <c:dPt>
            <c:idx val="4"/>
            <c:invertIfNegative val="0"/>
            <c:bubble3D val="0"/>
            <c:extLst>
              <c:ext xmlns:c16="http://schemas.microsoft.com/office/drawing/2014/chart" uri="{C3380CC4-5D6E-409C-BE32-E72D297353CC}">
                <c16:uniqueId val="{00000000-AC08-4732-8285-4CA1B952517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Pivot!$Z$7:$Z$8</c:f>
              <c:strCache>
                <c:ptCount val="1"/>
                <c:pt idx="0">
                  <c:v>Hemanth</c:v>
                </c:pt>
              </c:strCache>
            </c:strRef>
          </c:cat>
          <c:val>
            <c:numRef>
              <c:f>Pivot!$AA$7:$AA$8</c:f>
              <c:numCache>
                <c:formatCode>"₹"\ #,##0.00</c:formatCode>
                <c:ptCount val="1"/>
                <c:pt idx="0">
                  <c:v>963751.29999999993</c:v>
                </c:pt>
              </c:numCache>
            </c:numRef>
          </c:val>
          <c:extLst>
            <c:ext xmlns:c16="http://schemas.microsoft.com/office/drawing/2014/chart" uri="{C3380CC4-5D6E-409C-BE32-E72D297353CC}">
              <c16:uniqueId val="{00000000-BD81-4E63-A44C-B4AE917AC515}"/>
            </c:ext>
          </c:extLst>
        </c:ser>
        <c:ser>
          <c:idx val="1"/>
          <c:order val="1"/>
          <c:tx>
            <c:strRef>
              <c:f>Pivot!$AB$5:$AB$6</c:f>
              <c:strCache>
                <c:ptCount val="1"/>
                <c:pt idx="0">
                  <c:v>Pending</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Pivot!$Z$7:$Z$8</c:f>
              <c:strCache>
                <c:ptCount val="1"/>
                <c:pt idx="0">
                  <c:v>Hemanth</c:v>
                </c:pt>
              </c:strCache>
            </c:strRef>
          </c:cat>
          <c:val>
            <c:numRef>
              <c:f>Pivot!$AB$7:$AB$8</c:f>
              <c:numCache>
                <c:formatCode>"₹"\ #,##0.00</c:formatCode>
                <c:ptCount val="1"/>
                <c:pt idx="0">
                  <c:v>349206.8</c:v>
                </c:pt>
              </c:numCache>
            </c:numRef>
          </c:val>
          <c:extLst>
            <c:ext xmlns:c16="http://schemas.microsoft.com/office/drawing/2014/chart" uri="{C3380CC4-5D6E-409C-BE32-E72D297353CC}">
              <c16:uniqueId val="{00000005-8577-4DA4-B0F9-F784250E48E0}"/>
            </c:ext>
          </c:extLst>
        </c:ser>
        <c:dLbls>
          <c:dLblPos val="ctr"/>
          <c:showLegendKey val="0"/>
          <c:showVal val="1"/>
          <c:showCatName val="0"/>
          <c:showSerName val="0"/>
          <c:showPercent val="0"/>
          <c:showBubbleSize val="0"/>
        </c:dLbls>
        <c:gapWidth val="65"/>
        <c:axId val="170506015"/>
        <c:axId val="168450879"/>
      </c:barChart>
      <c:catAx>
        <c:axId val="17050601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800" b="1" i="0" u="none" strike="noStrike" kern="1200" cap="all" baseline="0">
                <a:solidFill>
                  <a:schemeClr val="dk1">
                    <a:lumMod val="75000"/>
                    <a:lumOff val="25000"/>
                  </a:schemeClr>
                </a:solidFill>
                <a:latin typeface="+mn-lt"/>
                <a:ea typeface="+mn-ea"/>
                <a:cs typeface="+mn-cs"/>
              </a:defRPr>
            </a:pPr>
            <a:endParaRPr lang="en-US"/>
          </a:p>
        </c:txPr>
        <c:crossAx val="168450879"/>
        <c:crosses val="autoZero"/>
        <c:auto val="1"/>
        <c:lblAlgn val="ctr"/>
        <c:lblOffset val="100"/>
        <c:noMultiLvlLbl val="0"/>
      </c:catAx>
      <c:valAx>
        <c:axId val="16845087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dk1">
                    <a:lumMod val="75000"/>
                    <a:lumOff val="25000"/>
                  </a:schemeClr>
                </a:solidFill>
                <a:latin typeface="+mn-lt"/>
                <a:ea typeface="+mn-ea"/>
                <a:cs typeface="+mn-cs"/>
              </a:defRPr>
            </a:pPr>
            <a:endParaRPr lang="en-US"/>
          </a:p>
        </c:txPr>
        <c:crossAx val="170506015"/>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TG.xlsx]Pivot!PivotTable3</c:name>
    <c:fmtId val="8"/>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a:t>No of Fan sales </a:t>
            </a:r>
          </a:p>
        </c:rich>
      </c:tx>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Pivot!$K$5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Pivot!$J$6:$J$17</c:f>
              <c:strCache>
                <c:ptCount val="11"/>
                <c:pt idx="0">
                  <c:v>Jan</c:v>
                </c:pt>
                <c:pt idx="1">
                  <c:v>Feb</c:v>
                </c:pt>
                <c:pt idx="2">
                  <c:v>Mar</c:v>
                </c:pt>
                <c:pt idx="3">
                  <c:v>Apr</c:v>
                </c:pt>
                <c:pt idx="4">
                  <c:v>May</c:v>
                </c:pt>
                <c:pt idx="5">
                  <c:v>Jun</c:v>
                </c:pt>
                <c:pt idx="6">
                  <c:v>Jul</c:v>
                </c:pt>
                <c:pt idx="7">
                  <c:v>Sep</c:v>
                </c:pt>
                <c:pt idx="8">
                  <c:v>Oct</c:v>
                </c:pt>
                <c:pt idx="9">
                  <c:v>Nov</c:v>
                </c:pt>
                <c:pt idx="10">
                  <c:v>Dec</c:v>
                </c:pt>
              </c:strCache>
            </c:strRef>
          </c:cat>
          <c:val>
            <c:numRef>
              <c:f>Pivot!$K$6:$K$17</c:f>
              <c:numCache>
                <c:formatCode>General</c:formatCode>
                <c:ptCount val="11"/>
                <c:pt idx="0">
                  <c:v>855</c:v>
                </c:pt>
                <c:pt idx="1">
                  <c:v>464</c:v>
                </c:pt>
                <c:pt idx="2">
                  <c:v>408</c:v>
                </c:pt>
                <c:pt idx="3">
                  <c:v>419</c:v>
                </c:pt>
                <c:pt idx="4">
                  <c:v>456</c:v>
                </c:pt>
                <c:pt idx="5">
                  <c:v>407</c:v>
                </c:pt>
                <c:pt idx="6">
                  <c:v>400</c:v>
                </c:pt>
                <c:pt idx="7">
                  <c:v>417</c:v>
                </c:pt>
                <c:pt idx="8">
                  <c:v>434</c:v>
                </c:pt>
                <c:pt idx="9">
                  <c:v>351</c:v>
                </c:pt>
                <c:pt idx="10">
                  <c:v>451</c:v>
                </c:pt>
              </c:numCache>
            </c:numRef>
          </c:val>
          <c:smooth val="0"/>
          <c:extLst>
            <c:ext xmlns:c16="http://schemas.microsoft.com/office/drawing/2014/chart" uri="{C3380CC4-5D6E-409C-BE32-E72D297353CC}">
              <c16:uniqueId val="{00000000-2454-4F33-862C-D0ACA02325B8}"/>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report TG.xlsx]Pivot!PivotTable7</c:name>
    <c:fmtId val="2"/>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b="1" i="0" u="none" strike="noStrike" cap="all" normalizeH="0" baseline="0">
                <a:effectLst/>
              </a:rPr>
              <a:t>No of </a:t>
            </a:r>
            <a:r>
              <a:rPr lang="en-IN"/>
              <a:t>Lamps Sales</a:t>
            </a:r>
          </a:p>
        </c:rich>
      </c:tx>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Pivot!$N$5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Pivot!$M$6:$M$17</c:f>
              <c:strCache>
                <c:ptCount val="11"/>
                <c:pt idx="0">
                  <c:v>Jan</c:v>
                </c:pt>
                <c:pt idx="1">
                  <c:v>Feb</c:v>
                </c:pt>
                <c:pt idx="2">
                  <c:v>Mar</c:v>
                </c:pt>
                <c:pt idx="3">
                  <c:v>Apr</c:v>
                </c:pt>
                <c:pt idx="4">
                  <c:v>May</c:v>
                </c:pt>
                <c:pt idx="5">
                  <c:v>Jun</c:v>
                </c:pt>
                <c:pt idx="6">
                  <c:v>Jul</c:v>
                </c:pt>
                <c:pt idx="7">
                  <c:v>Sep</c:v>
                </c:pt>
                <c:pt idx="8">
                  <c:v>Oct</c:v>
                </c:pt>
                <c:pt idx="9">
                  <c:v>Nov</c:v>
                </c:pt>
                <c:pt idx="10">
                  <c:v>Dec</c:v>
                </c:pt>
              </c:strCache>
            </c:strRef>
          </c:cat>
          <c:val>
            <c:numRef>
              <c:f>Pivot!$N$6:$N$17</c:f>
              <c:numCache>
                <c:formatCode>General</c:formatCode>
                <c:ptCount val="11"/>
                <c:pt idx="0">
                  <c:v>1823</c:v>
                </c:pt>
                <c:pt idx="1">
                  <c:v>789</c:v>
                </c:pt>
                <c:pt idx="2">
                  <c:v>660</c:v>
                </c:pt>
                <c:pt idx="3">
                  <c:v>639</c:v>
                </c:pt>
                <c:pt idx="4">
                  <c:v>925</c:v>
                </c:pt>
                <c:pt idx="5">
                  <c:v>676</c:v>
                </c:pt>
                <c:pt idx="6">
                  <c:v>688</c:v>
                </c:pt>
                <c:pt idx="7">
                  <c:v>775</c:v>
                </c:pt>
                <c:pt idx="8">
                  <c:v>1080</c:v>
                </c:pt>
                <c:pt idx="9">
                  <c:v>883</c:v>
                </c:pt>
                <c:pt idx="10">
                  <c:v>770</c:v>
                </c:pt>
              </c:numCache>
            </c:numRef>
          </c:val>
          <c:smooth val="0"/>
          <c:extLst>
            <c:ext xmlns:c16="http://schemas.microsoft.com/office/drawing/2014/chart" uri="{C3380CC4-5D6E-409C-BE32-E72D297353CC}">
              <c16:uniqueId val="{00000000-FDE6-4979-B322-1FA39C9A6C6B}"/>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showDLblsOverMax val="0"/>
    <c:extLst/>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report TG.xlsx]Pivot!PivotTable8</c:name>
    <c:fmtId val="2"/>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b="1" i="0" u="none" strike="noStrike" cap="all" normalizeH="0" baseline="0">
                <a:effectLst/>
              </a:rPr>
              <a:t>No of </a:t>
            </a:r>
            <a:r>
              <a:rPr lang="en-IN"/>
              <a:t>Cooler</a:t>
            </a:r>
            <a:r>
              <a:rPr lang="en-IN" baseline="0"/>
              <a:t> Sales</a:t>
            </a:r>
          </a:p>
        </c:rich>
      </c:tx>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Pivot!$Q$5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Pivot!$P$6:$P$17</c:f>
              <c:strCache>
                <c:ptCount val="11"/>
                <c:pt idx="0">
                  <c:v>Jan</c:v>
                </c:pt>
                <c:pt idx="1">
                  <c:v>Feb</c:v>
                </c:pt>
                <c:pt idx="2">
                  <c:v>Mar</c:v>
                </c:pt>
                <c:pt idx="3">
                  <c:v>Apr</c:v>
                </c:pt>
                <c:pt idx="4">
                  <c:v>May</c:v>
                </c:pt>
                <c:pt idx="5">
                  <c:v>Jun</c:v>
                </c:pt>
                <c:pt idx="6">
                  <c:v>Jul</c:v>
                </c:pt>
                <c:pt idx="7">
                  <c:v>Sep</c:v>
                </c:pt>
                <c:pt idx="8">
                  <c:v>Oct</c:v>
                </c:pt>
                <c:pt idx="9">
                  <c:v>Nov</c:v>
                </c:pt>
                <c:pt idx="10">
                  <c:v>Dec</c:v>
                </c:pt>
              </c:strCache>
            </c:strRef>
          </c:cat>
          <c:val>
            <c:numRef>
              <c:f>Pivot!$Q$6:$Q$17</c:f>
              <c:numCache>
                <c:formatCode>General</c:formatCode>
                <c:ptCount val="11"/>
                <c:pt idx="0">
                  <c:v>273</c:v>
                </c:pt>
                <c:pt idx="1">
                  <c:v>198</c:v>
                </c:pt>
                <c:pt idx="2">
                  <c:v>159</c:v>
                </c:pt>
                <c:pt idx="3">
                  <c:v>118</c:v>
                </c:pt>
                <c:pt idx="4">
                  <c:v>95</c:v>
                </c:pt>
                <c:pt idx="5">
                  <c:v>178</c:v>
                </c:pt>
                <c:pt idx="6">
                  <c:v>198</c:v>
                </c:pt>
                <c:pt idx="7">
                  <c:v>163</c:v>
                </c:pt>
                <c:pt idx="8">
                  <c:v>236</c:v>
                </c:pt>
                <c:pt idx="9">
                  <c:v>60</c:v>
                </c:pt>
                <c:pt idx="10">
                  <c:v>122</c:v>
                </c:pt>
              </c:numCache>
            </c:numRef>
          </c:val>
          <c:smooth val="0"/>
          <c:extLst>
            <c:ext xmlns:c16="http://schemas.microsoft.com/office/drawing/2014/chart" uri="{C3380CC4-5D6E-409C-BE32-E72D297353CC}">
              <c16:uniqueId val="{00000000-F6FA-4B0C-BBCB-329602493C38}"/>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showDLblsOverMax val="0"/>
    <c:extLst/>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sz="1050"/>
              <a:t>product qty split </a:t>
            </a:r>
          </a:p>
        </c:rich>
      </c:tx>
      <c:layout>
        <c:manualLayout>
          <c:xMode val="edge"/>
          <c:yMode val="edge"/>
          <c:x val="0.32373418612051347"/>
          <c:y val="2.5764895330112721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1313086853401467"/>
          <c:y val="0.15987117552334942"/>
          <c:w val="0.5792900142652323"/>
          <c:h val="0.81436392914653788"/>
        </c:manualLayout>
      </c:layout>
      <c:pieChart>
        <c:varyColors val="1"/>
        <c:ser>
          <c:idx val="0"/>
          <c:order val="0"/>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3F1-467F-861E-C998959FB504}"/>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3F1-467F-861E-C998959FB504}"/>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3F1-467F-861E-C998959FB504}"/>
              </c:ext>
            </c:extLst>
          </c:dPt>
          <c:dLbls>
            <c:dLbl>
              <c:idx val="0"/>
              <c:layout>
                <c:manualLayout>
                  <c:x val="-4.9528027898378527E-2"/>
                  <c:y val="0.11262853564624219"/>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28351218367201925"/>
                      <c:h val="0.16900169204737733"/>
                    </c:manualLayout>
                  </c15:layout>
                </c:ext>
                <c:ext xmlns:c16="http://schemas.microsoft.com/office/drawing/2014/chart" uri="{C3380CC4-5D6E-409C-BE32-E72D297353CC}">
                  <c16:uniqueId val="{00000001-63F1-467F-861E-C998959FB504}"/>
                </c:ext>
              </c:extLst>
            </c:dLbl>
            <c:dLbl>
              <c:idx val="1"/>
              <c:layout>
                <c:manualLayout>
                  <c:x val="0.24168961827335128"/>
                  <c:y val="-0.20036825346070319"/>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37353627078481516"/>
                      <c:h val="0.16900169204737733"/>
                    </c:manualLayout>
                  </c15:layout>
                </c:ext>
                <c:ext xmlns:c16="http://schemas.microsoft.com/office/drawing/2014/chart" uri="{C3380CC4-5D6E-409C-BE32-E72D297353CC}">
                  <c16:uniqueId val="{00000003-63F1-467F-861E-C998959FB504}"/>
                </c:ext>
              </c:extLst>
            </c:dLbl>
            <c:dLbl>
              <c:idx val="2"/>
              <c:layout>
                <c:manualLayout>
                  <c:x val="0.10315992573709112"/>
                  <c:y val="0.14350995980574893"/>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27660340572773501"/>
                      <c:h val="0.16900169204737733"/>
                    </c:manualLayout>
                  </c15:layout>
                </c:ext>
                <c:ext xmlns:c16="http://schemas.microsoft.com/office/drawing/2014/chart" uri="{C3380CC4-5D6E-409C-BE32-E72D297353CC}">
                  <c16:uniqueId val="{00000005-63F1-467F-861E-C998959FB50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Pivot!$A$1:$C$1</c:f>
              <c:strCache>
                <c:ptCount val="3"/>
                <c:pt idx="0">
                  <c:v>Fan </c:v>
                </c:pt>
                <c:pt idx="1">
                  <c:v>Lamps</c:v>
                </c:pt>
                <c:pt idx="2">
                  <c:v>Cooler</c:v>
                </c:pt>
              </c:strCache>
            </c:strRef>
          </c:cat>
          <c:val>
            <c:numRef>
              <c:f>Pivot!$A$2:$C$2</c:f>
              <c:numCache>
                <c:formatCode>General</c:formatCode>
                <c:ptCount val="3"/>
                <c:pt idx="0">
                  <c:v>5062</c:v>
                </c:pt>
                <c:pt idx="1">
                  <c:v>9708</c:v>
                </c:pt>
                <c:pt idx="2">
                  <c:v>1800</c:v>
                </c:pt>
              </c:numCache>
            </c:numRef>
          </c:val>
          <c:extLst>
            <c:ext xmlns:c16="http://schemas.microsoft.com/office/drawing/2014/chart" uri="{C3380CC4-5D6E-409C-BE32-E72D297353CC}">
              <c16:uniqueId val="{00000006-63F1-467F-861E-C998959FB504}"/>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report TG.xlsx]Pivot!PivotTable5</c:name>
    <c:fmtId val="3"/>
  </c:pivotSource>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IN" sz="1050" b="1" i="0" u="none" strike="noStrike" cap="all" baseline="0">
                <a:effectLst/>
              </a:rPr>
              <a:t>Regions wise </a:t>
            </a:r>
            <a:r>
              <a:rPr lang="en-IN" sz="1050" b="1" i="0" cap="all" baseline="0">
                <a:effectLst/>
              </a:rPr>
              <a:t>product qty split </a:t>
            </a:r>
            <a:endParaRPr lang="en-IN" sz="1050">
              <a:effectLst/>
            </a:endParaRPr>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Pivot!$AH$5</c:f>
              <c:strCache>
                <c:ptCount val="1"/>
                <c:pt idx="0">
                  <c:v>Sum of Fan </c:v>
                </c:pt>
              </c:strCache>
            </c:strRef>
          </c:tx>
          <c:spPr>
            <a:solidFill>
              <a:schemeClr val="accent6"/>
            </a:solidFill>
            <a:ln>
              <a:noFill/>
            </a:ln>
            <a:effectLst/>
          </c:spPr>
          <c:invertIfNegative val="0"/>
          <c:cat>
            <c:strRef>
              <c:f>Pivot!$AG$6</c:f>
              <c:strCache>
                <c:ptCount val="1"/>
                <c:pt idx="0">
                  <c:v>Telangana</c:v>
                </c:pt>
              </c:strCache>
            </c:strRef>
          </c:cat>
          <c:val>
            <c:numRef>
              <c:f>Pivot!$AH$6</c:f>
              <c:numCache>
                <c:formatCode>General</c:formatCode>
                <c:ptCount val="1"/>
                <c:pt idx="0">
                  <c:v>5062</c:v>
                </c:pt>
              </c:numCache>
            </c:numRef>
          </c:val>
          <c:extLst>
            <c:ext xmlns:c16="http://schemas.microsoft.com/office/drawing/2014/chart" uri="{C3380CC4-5D6E-409C-BE32-E72D297353CC}">
              <c16:uniqueId val="{00000000-AF47-4B1A-A29E-3FE0A079FE3B}"/>
            </c:ext>
          </c:extLst>
        </c:ser>
        <c:ser>
          <c:idx val="1"/>
          <c:order val="1"/>
          <c:tx>
            <c:strRef>
              <c:f>Pivot!$AI$5</c:f>
              <c:strCache>
                <c:ptCount val="1"/>
                <c:pt idx="0">
                  <c:v>Sum of Lamps</c:v>
                </c:pt>
              </c:strCache>
            </c:strRef>
          </c:tx>
          <c:spPr>
            <a:solidFill>
              <a:schemeClr val="accent5"/>
            </a:solidFill>
            <a:ln>
              <a:noFill/>
            </a:ln>
            <a:effectLst/>
          </c:spPr>
          <c:invertIfNegative val="0"/>
          <c:cat>
            <c:strRef>
              <c:f>Pivot!$AG$6</c:f>
              <c:strCache>
                <c:ptCount val="1"/>
                <c:pt idx="0">
                  <c:v>Telangana</c:v>
                </c:pt>
              </c:strCache>
            </c:strRef>
          </c:cat>
          <c:val>
            <c:numRef>
              <c:f>Pivot!$AI$6</c:f>
              <c:numCache>
                <c:formatCode>General</c:formatCode>
                <c:ptCount val="1"/>
                <c:pt idx="0">
                  <c:v>9708</c:v>
                </c:pt>
              </c:numCache>
            </c:numRef>
          </c:val>
          <c:extLst>
            <c:ext xmlns:c16="http://schemas.microsoft.com/office/drawing/2014/chart" uri="{C3380CC4-5D6E-409C-BE32-E72D297353CC}">
              <c16:uniqueId val="{00000001-AF47-4B1A-A29E-3FE0A079FE3B}"/>
            </c:ext>
          </c:extLst>
        </c:ser>
        <c:ser>
          <c:idx val="2"/>
          <c:order val="2"/>
          <c:tx>
            <c:strRef>
              <c:f>Pivot!$AJ$5</c:f>
              <c:strCache>
                <c:ptCount val="1"/>
                <c:pt idx="0">
                  <c:v>Sum of Cooler</c:v>
                </c:pt>
              </c:strCache>
            </c:strRef>
          </c:tx>
          <c:spPr>
            <a:solidFill>
              <a:schemeClr val="accent4"/>
            </a:solidFill>
            <a:ln>
              <a:noFill/>
            </a:ln>
            <a:effectLst/>
          </c:spPr>
          <c:invertIfNegative val="0"/>
          <c:cat>
            <c:strRef>
              <c:f>Pivot!$AG$6</c:f>
              <c:strCache>
                <c:ptCount val="1"/>
                <c:pt idx="0">
                  <c:v>Telangana</c:v>
                </c:pt>
              </c:strCache>
            </c:strRef>
          </c:cat>
          <c:val>
            <c:numRef>
              <c:f>Pivot!$AJ$6</c:f>
              <c:numCache>
                <c:formatCode>General</c:formatCode>
                <c:ptCount val="1"/>
                <c:pt idx="0">
                  <c:v>1800</c:v>
                </c:pt>
              </c:numCache>
            </c:numRef>
          </c:val>
          <c:extLst>
            <c:ext xmlns:c16="http://schemas.microsoft.com/office/drawing/2014/chart" uri="{C3380CC4-5D6E-409C-BE32-E72D297353CC}">
              <c16:uniqueId val="{00000002-AF47-4B1A-A29E-3FE0A079FE3B}"/>
            </c:ext>
          </c:extLst>
        </c:ser>
        <c:dLbls>
          <c:showLegendKey val="0"/>
          <c:showVal val="0"/>
          <c:showCatName val="0"/>
          <c:showSerName val="0"/>
          <c:showPercent val="0"/>
          <c:showBubbleSize val="0"/>
        </c:dLbls>
        <c:gapWidth val="219"/>
        <c:axId val="180087023"/>
        <c:axId val="247188479"/>
      </c:barChart>
      <c:catAx>
        <c:axId val="18008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188479"/>
        <c:crosses val="autoZero"/>
        <c:auto val="1"/>
        <c:lblAlgn val="ctr"/>
        <c:lblOffset val="100"/>
        <c:noMultiLvlLbl val="0"/>
      </c:catAx>
      <c:valAx>
        <c:axId val="24718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870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cap="none" spc="20" baseline="0">
                <a:solidFill>
                  <a:schemeClr val="dk1">
                    <a:lumMod val="50000"/>
                    <a:lumOff val="50000"/>
                  </a:schemeClr>
                </a:solidFill>
                <a:latin typeface="+mn-lt"/>
                <a:ea typeface="+mn-ea"/>
                <a:cs typeface="+mn-cs"/>
              </a:defRPr>
            </a:pPr>
            <a:r>
              <a:rPr lang="en-IN" sz="1100" b="1">
                <a:solidFill>
                  <a:schemeClr val="accent3"/>
                </a:solidFill>
              </a:rPr>
              <a:t>Forecast(Amount in Rupees)</a:t>
            </a:r>
          </a:p>
        </c:rich>
      </c:tx>
      <c:overlay val="0"/>
      <c:spPr>
        <a:noFill/>
        <a:ln>
          <a:noFill/>
        </a:ln>
        <a:effectLst/>
      </c:spPr>
      <c:txPr>
        <a:bodyPr rot="0" spcFirstLastPara="1" vertOverflow="ellipsis" vert="horz" wrap="square" anchor="ctr" anchorCtr="1"/>
        <a:lstStyle/>
        <a:p>
          <a:pPr>
            <a:defRPr sz="10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'Forecast(Amount)'!$B$1</c:f>
              <c:strCache>
                <c:ptCount val="1"/>
                <c:pt idx="0">
                  <c:v>Amount</c:v>
                </c:pt>
              </c:strCache>
            </c:strRef>
          </c:tx>
          <c:spPr>
            <a:ln w="22225" cap="rnd" cmpd="sng" algn="ctr">
              <a:solidFill>
                <a:schemeClr val="accent1"/>
              </a:solidFill>
              <a:round/>
            </a:ln>
            <a:effectLst/>
          </c:spPr>
          <c:marker>
            <c:symbol val="none"/>
          </c:marker>
          <c:val>
            <c:numRef>
              <c:f>'Forecast(Amount)'!$B$2:$B$76</c:f>
              <c:numCache>
                <c:formatCode>General</c:formatCode>
                <c:ptCount val="75"/>
                <c:pt idx="0">
                  <c:v>187877.83333333331</c:v>
                </c:pt>
                <c:pt idx="1">
                  <c:v>86005.3</c:v>
                </c:pt>
                <c:pt idx="2">
                  <c:v>114297.3</c:v>
                </c:pt>
                <c:pt idx="3">
                  <c:v>110710.49999999999</c:v>
                </c:pt>
                <c:pt idx="4">
                  <c:v>119486.29999999999</c:v>
                </c:pt>
                <c:pt idx="5">
                  <c:v>199920.83333333334</c:v>
                </c:pt>
                <c:pt idx="6">
                  <c:v>103185.40000000001</c:v>
                </c:pt>
                <c:pt idx="7">
                  <c:v>103743</c:v>
                </c:pt>
                <c:pt idx="8">
                  <c:v>108653.40000000002</c:v>
                </c:pt>
                <c:pt idx="9">
                  <c:v>114353.4</c:v>
                </c:pt>
                <c:pt idx="10">
                  <c:v>176496.83333333331</c:v>
                </c:pt>
                <c:pt idx="11">
                  <c:v>121224.4</c:v>
                </c:pt>
                <c:pt idx="12">
                  <c:v>104851.5</c:v>
                </c:pt>
                <c:pt idx="13">
                  <c:v>104147.5</c:v>
                </c:pt>
                <c:pt idx="14">
                  <c:v>123486.39999999999</c:v>
                </c:pt>
                <c:pt idx="15">
                  <c:v>181060.99999999997</c:v>
                </c:pt>
                <c:pt idx="16">
                  <c:v>98216.099999999991</c:v>
                </c:pt>
                <c:pt idx="17">
                  <c:v>108790.59999999999</c:v>
                </c:pt>
                <c:pt idx="18">
                  <c:v>101970.70000000001</c:v>
                </c:pt>
                <c:pt idx="19">
                  <c:v>97815.5</c:v>
                </c:pt>
                <c:pt idx="20">
                  <c:v>196656</c:v>
                </c:pt>
                <c:pt idx="21">
                  <c:v>115520.6</c:v>
                </c:pt>
                <c:pt idx="22">
                  <c:v>110776.3</c:v>
                </c:pt>
                <c:pt idx="23">
                  <c:v>108021.7</c:v>
                </c:pt>
                <c:pt idx="24">
                  <c:v>102595.79999999999</c:v>
                </c:pt>
                <c:pt idx="25">
                  <c:v>176094.33333333334</c:v>
                </c:pt>
                <c:pt idx="26">
                  <c:v>113258.40000000001</c:v>
                </c:pt>
                <c:pt idx="27">
                  <c:v>100523.40000000001</c:v>
                </c:pt>
                <c:pt idx="28">
                  <c:v>107430.29999999999</c:v>
                </c:pt>
                <c:pt idx="29">
                  <c:v>112432.8</c:v>
                </c:pt>
                <c:pt idx="30">
                  <c:v>173188.99999999997</c:v>
                </c:pt>
                <c:pt idx="31">
                  <c:v>91153.700000000012</c:v>
                </c:pt>
                <c:pt idx="32">
                  <c:v>111996.40000000001</c:v>
                </c:pt>
                <c:pt idx="33">
                  <c:v>98220.400000000009</c:v>
                </c:pt>
                <c:pt idx="34">
                  <c:v>115422.29999999999</c:v>
                </c:pt>
                <c:pt idx="35">
                  <c:v>180321.5</c:v>
                </c:pt>
                <c:pt idx="36">
                  <c:v>111194.49999999999</c:v>
                </c:pt>
                <c:pt idx="37">
                  <c:v>116678.6</c:v>
                </c:pt>
                <c:pt idx="38">
                  <c:v>94993.2</c:v>
                </c:pt>
                <c:pt idx="39">
                  <c:v>111957.40000000001</c:v>
                </c:pt>
                <c:pt idx="40">
                  <c:v>187612.66666666666</c:v>
                </c:pt>
                <c:pt idx="41">
                  <c:v>97132</c:v>
                </c:pt>
                <c:pt idx="42">
                  <c:v>99631.700000000012</c:v>
                </c:pt>
                <c:pt idx="43">
                  <c:v>119757.90000000001</c:v>
                </c:pt>
                <c:pt idx="44">
                  <c:v>126734.79999999999</c:v>
                </c:pt>
                <c:pt idx="45">
                  <c:v>152873.5</c:v>
                </c:pt>
                <c:pt idx="46">
                  <c:v>107578.40000000001</c:v>
                </c:pt>
                <c:pt idx="47">
                  <c:v>106175.9</c:v>
                </c:pt>
                <c:pt idx="48">
                  <c:v>104356.5</c:v>
                </c:pt>
                <c:pt idx="49">
                  <c:v>121723.59999999999</c:v>
                </c:pt>
                <c:pt idx="50">
                  <c:v>194477.83333333334</c:v>
                </c:pt>
                <c:pt idx="51">
                  <c:v>100903.69999999998</c:v>
                </c:pt>
                <c:pt idx="52">
                  <c:v>114254.5</c:v>
                </c:pt>
                <c:pt idx="53">
                  <c:v>119536.8</c:v>
                </c:pt>
                <c:pt idx="54">
                  <c:v>118692.6</c:v>
                </c:pt>
                <c:pt idx="55">
                  <c:v>181682.16666666666</c:v>
                </c:pt>
                <c:pt idx="56">
                  <c:v>105827.5</c:v>
                </c:pt>
                <c:pt idx="57">
                  <c:v>117702.2</c:v>
                </c:pt>
                <c:pt idx="58">
                  <c:v>106946.9</c:v>
                </c:pt>
                <c:pt idx="59">
                  <c:v>99665.5</c:v>
                </c:pt>
              </c:numCache>
            </c:numRef>
          </c:val>
          <c:smooth val="0"/>
          <c:extLst>
            <c:ext xmlns:c16="http://schemas.microsoft.com/office/drawing/2014/chart" uri="{C3380CC4-5D6E-409C-BE32-E72D297353CC}">
              <c16:uniqueId val="{00000000-E66D-4388-AE2F-96539AD62BC3}"/>
            </c:ext>
          </c:extLst>
        </c:ser>
        <c:ser>
          <c:idx val="1"/>
          <c:order val="1"/>
          <c:tx>
            <c:strRef>
              <c:f>'Forecast(Amount)'!$C$1</c:f>
              <c:strCache>
                <c:ptCount val="1"/>
                <c:pt idx="0">
                  <c:v>Forecast(Amount)</c:v>
                </c:pt>
              </c:strCache>
            </c:strRef>
          </c:tx>
          <c:spPr>
            <a:ln w="22225" cap="rnd" cmpd="sng" algn="ctr">
              <a:solidFill>
                <a:schemeClr val="accent2"/>
              </a:solidFill>
              <a:round/>
            </a:ln>
            <a:effectLst/>
          </c:spPr>
          <c:marker>
            <c:symbol val="none"/>
          </c:marker>
          <c:cat>
            <c:numRef>
              <c:f>'Forecast(Amount)'!$A$2:$A$76</c:f>
              <c:numCache>
                <c:formatCode>[$-C09]dd/mmm/yy;@</c:formatCode>
                <c:ptCount val="75"/>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43591</c:v>
                </c:pt>
                <c:pt idx="71">
                  <c:v>43598</c:v>
                </c:pt>
                <c:pt idx="72">
                  <c:v>43605</c:v>
                </c:pt>
                <c:pt idx="73">
                  <c:v>43612</c:v>
                </c:pt>
                <c:pt idx="74">
                  <c:v>43619</c:v>
                </c:pt>
              </c:numCache>
            </c:numRef>
          </c:cat>
          <c:val>
            <c:numRef>
              <c:f>'Forecast(Amount)'!$C$2:$C$76</c:f>
              <c:numCache>
                <c:formatCode>General</c:formatCode>
                <c:ptCount val="75"/>
                <c:pt idx="59">
                  <c:v>99665.5</c:v>
                </c:pt>
                <c:pt idx="60">
                  <c:v>180239.01213858637</c:v>
                </c:pt>
                <c:pt idx="61">
                  <c:v>102494.39799696233</c:v>
                </c:pt>
                <c:pt idx="62">
                  <c:v>107882.74882959787</c:v>
                </c:pt>
                <c:pt idx="63">
                  <c:v>106019.73061880234</c:v>
                </c:pt>
                <c:pt idx="64">
                  <c:v>112868.58647411433</c:v>
                </c:pt>
                <c:pt idx="65">
                  <c:v>179973.77853286383</c:v>
                </c:pt>
                <c:pt idx="66">
                  <c:v>102229.16439123976</c:v>
                </c:pt>
                <c:pt idx="67">
                  <c:v>107617.51522387532</c:v>
                </c:pt>
                <c:pt idx="68">
                  <c:v>105754.49701307979</c:v>
                </c:pt>
                <c:pt idx="69">
                  <c:v>112603.35286839178</c:v>
                </c:pt>
                <c:pt idx="70">
                  <c:v>179708.54492714128</c:v>
                </c:pt>
                <c:pt idx="71">
                  <c:v>101963.93078551721</c:v>
                </c:pt>
                <c:pt idx="72">
                  <c:v>107352.28161815277</c:v>
                </c:pt>
                <c:pt idx="73">
                  <c:v>105489.26340735724</c:v>
                </c:pt>
                <c:pt idx="74">
                  <c:v>112338.11926266924</c:v>
                </c:pt>
              </c:numCache>
            </c:numRef>
          </c:val>
          <c:smooth val="0"/>
          <c:extLst>
            <c:ext xmlns:c16="http://schemas.microsoft.com/office/drawing/2014/chart" uri="{C3380CC4-5D6E-409C-BE32-E72D297353CC}">
              <c16:uniqueId val="{00000001-E66D-4388-AE2F-96539AD62BC3}"/>
            </c:ext>
          </c:extLst>
        </c:ser>
        <c:ser>
          <c:idx val="2"/>
          <c:order val="2"/>
          <c:tx>
            <c:strRef>
              <c:f>'Forecast(Amount)'!$D$1</c:f>
              <c:strCache>
                <c:ptCount val="1"/>
                <c:pt idx="0">
                  <c:v>Lower Confidence Bound(Amount)</c:v>
                </c:pt>
              </c:strCache>
            </c:strRef>
          </c:tx>
          <c:spPr>
            <a:ln w="22225" cap="rnd" cmpd="sng" algn="ctr">
              <a:solidFill>
                <a:schemeClr val="accent3"/>
              </a:solidFill>
              <a:round/>
            </a:ln>
            <a:effectLst/>
          </c:spPr>
          <c:marker>
            <c:symbol val="none"/>
          </c:marker>
          <c:cat>
            <c:numRef>
              <c:f>'Forecast(Amount)'!$A$2:$A$76</c:f>
              <c:numCache>
                <c:formatCode>[$-C09]dd/mmm/yy;@</c:formatCode>
                <c:ptCount val="75"/>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43591</c:v>
                </c:pt>
                <c:pt idx="71">
                  <c:v>43598</c:v>
                </c:pt>
                <c:pt idx="72">
                  <c:v>43605</c:v>
                </c:pt>
                <c:pt idx="73">
                  <c:v>43612</c:v>
                </c:pt>
                <c:pt idx="74">
                  <c:v>43619</c:v>
                </c:pt>
              </c:numCache>
            </c:numRef>
          </c:cat>
          <c:val>
            <c:numRef>
              <c:f>'Forecast(Amount)'!$D$2:$D$76</c:f>
              <c:numCache>
                <c:formatCode>General</c:formatCode>
                <c:ptCount val="75"/>
                <c:pt idx="59" formatCode="0.00">
                  <c:v>99665.5</c:v>
                </c:pt>
                <c:pt idx="60" formatCode="0.00">
                  <c:v>164087.05006233865</c:v>
                </c:pt>
                <c:pt idx="61" formatCode="0.00">
                  <c:v>86342.363237048819</c:v>
                </c:pt>
                <c:pt idx="62" formatCode="0.00">
                  <c:v>91730.584855086054</c:v>
                </c:pt>
                <c:pt idx="63" formatCode="0.00">
                  <c:v>89867.36474855007</c:v>
                </c:pt>
                <c:pt idx="64" formatCode="0.00">
                  <c:v>96715.92987842919</c:v>
                </c:pt>
                <c:pt idx="65" formatCode="0.00">
                  <c:v>163681.01969182334</c:v>
                </c:pt>
                <c:pt idx="66" formatCode="0.00">
                  <c:v>85935.893162031251</c:v>
                </c:pt>
                <c:pt idx="67" formatCode="0.00">
                  <c:v>91323.595526492951</c:v>
                </c:pt>
                <c:pt idx="68" formatCode="0.00">
                  <c:v>89459.776773301608</c:v>
                </c:pt>
                <c:pt idx="69" formatCode="0.00">
                  <c:v>96307.664024897473</c:v>
                </c:pt>
                <c:pt idx="70" formatCode="0.00">
                  <c:v>163263.30117871071</c:v>
                </c:pt>
                <c:pt idx="71" formatCode="0.00">
                  <c:v>85517.346591258785</c:v>
                </c:pt>
                <c:pt idx="72" formatCode="0.00">
                  <c:v>90904.142960812314</c:v>
                </c:pt>
                <c:pt idx="73" formatCode="0.00">
                  <c:v>89039.340470946481</c:v>
                </c:pt>
                <c:pt idx="74" formatCode="0.00">
                  <c:v>95886.166448524207</c:v>
                </c:pt>
              </c:numCache>
            </c:numRef>
          </c:val>
          <c:smooth val="0"/>
          <c:extLst>
            <c:ext xmlns:c16="http://schemas.microsoft.com/office/drawing/2014/chart" uri="{C3380CC4-5D6E-409C-BE32-E72D297353CC}">
              <c16:uniqueId val="{00000002-E66D-4388-AE2F-96539AD62BC3}"/>
            </c:ext>
          </c:extLst>
        </c:ser>
        <c:ser>
          <c:idx val="3"/>
          <c:order val="3"/>
          <c:tx>
            <c:strRef>
              <c:f>'Forecast(Amount)'!$E$1</c:f>
              <c:strCache>
                <c:ptCount val="1"/>
                <c:pt idx="0">
                  <c:v>Upper Confidence Bound(Amount)</c:v>
                </c:pt>
              </c:strCache>
            </c:strRef>
          </c:tx>
          <c:spPr>
            <a:ln w="22225" cap="rnd" cmpd="sng" algn="ctr">
              <a:solidFill>
                <a:schemeClr val="accent4"/>
              </a:solidFill>
              <a:round/>
            </a:ln>
            <a:effectLst/>
          </c:spPr>
          <c:marker>
            <c:symbol val="none"/>
          </c:marker>
          <c:cat>
            <c:numRef>
              <c:f>'Forecast(Amount)'!$A$2:$A$76</c:f>
              <c:numCache>
                <c:formatCode>[$-C09]dd/mmm/yy;@</c:formatCode>
                <c:ptCount val="75"/>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43591</c:v>
                </c:pt>
                <c:pt idx="71">
                  <c:v>43598</c:v>
                </c:pt>
                <c:pt idx="72">
                  <c:v>43605</c:v>
                </c:pt>
                <c:pt idx="73">
                  <c:v>43612</c:v>
                </c:pt>
                <c:pt idx="74">
                  <c:v>43619</c:v>
                </c:pt>
              </c:numCache>
            </c:numRef>
          </c:cat>
          <c:val>
            <c:numRef>
              <c:f>'Forecast(Amount)'!$E$2:$E$76</c:f>
              <c:numCache>
                <c:formatCode>General</c:formatCode>
                <c:ptCount val="75"/>
                <c:pt idx="59" formatCode="0.00">
                  <c:v>99665.5</c:v>
                </c:pt>
                <c:pt idx="60" formatCode="0.00">
                  <c:v>196390.9742148341</c:v>
                </c:pt>
                <c:pt idx="61" formatCode="0.00">
                  <c:v>118646.43275687585</c:v>
                </c:pt>
                <c:pt idx="62" formatCode="0.00">
                  <c:v>124034.91280410968</c:v>
                </c:pt>
                <c:pt idx="63" formatCode="0.00">
                  <c:v>122172.0964890546</c:v>
                </c:pt>
                <c:pt idx="64" formatCode="0.00">
                  <c:v>129021.24306979947</c:v>
                </c:pt>
                <c:pt idx="65" formatCode="0.00">
                  <c:v>196266.53737390431</c:v>
                </c:pt>
                <c:pt idx="66" formatCode="0.00">
                  <c:v>118522.43562044826</c:v>
                </c:pt>
                <c:pt idx="67" formatCode="0.00">
                  <c:v>123911.43492125769</c:v>
                </c:pt>
                <c:pt idx="68" formatCode="0.00">
                  <c:v>122049.21725285797</c:v>
                </c:pt>
                <c:pt idx="69" formatCode="0.00">
                  <c:v>128899.04171188609</c:v>
                </c:pt>
                <c:pt idx="70" formatCode="0.00">
                  <c:v>196153.78867557185</c:v>
                </c:pt>
                <c:pt idx="71" formatCode="0.00">
                  <c:v>118410.51497977563</c:v>
                </c:pt>
                <c:pt idx="72" formatCode="0.00">
                  <c:v>123800.42027549323</c:v>
                </c:pt>
                <c:pt idx="73" formatCode="0.00">
                  <c:v>121939.186343768</c:v>
                </c:pt>
                <c:pt idx="74" formatCode="0.00">
                  <c:v>128790.07207681426</c:v>
                </c:pt>
              </c:numCache>
            </c:numRef>
          </c:val>
          <c:smooth val="0"/>
          <c:extLst>
            <c:ext xmlns:c16="http://schemas.microsoft.com/office/drawing/2014/chart" uri="{C3380CC4-5D6E-409C-BE32-E72D297353CC}">
              <c16:uniqueId val="{00000003-E66D-4388-AE2F-96539AD62BC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21653120"/>
        <c:axId val="130605392"/>
      </c:lineChart>
      <c:catAx>
        <c:axId val="121653120"/>
        <c:scaling>
          <c:orientation val="minMax"/>
        </c:scaling>
        <c:delete val="0"/>
        <c:axPos val="b"/>
        <c:majorTickMark val="none"/>
        <c:minorTickMark val="none"/>
        <c:tickLblPos val="low"/>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0605392"/>
        <c:crosses val="autoZero"/>
        <c:auto val="1"/>
        <c:lblAlgn val="ctr"/>
        <c:lblOffset val="100"/>
        <c:noMultiLvlLbl val="0"/>
      </c:catAx>
      <c:valAx>
        <c:axId val="1306053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21653120"/>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38100</xdr:rowOff>
    </xdr:from>
    <xdr:to>
      <xdr:col>6</xdr:col>
      <xdr:colOff>390525</xdr:colOff>
      <xdr:row>18</xdr:row>
      <xdr:rowOff>104775</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123824</xdr:rowOff>
    </xdr:from>
    <xdr:to>
      <xdr:col>6</xdr:col>
      <xdr:colOff>390525</xdr:colOff>
      <xdr:row>28</xdr:row>
      <xdr:rowOff>95249</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4</xdr:row>
      <xdr:rowOff>38100</xdr:rowOff>
    </xdr:from>
    <xdr:to>
      <xdr:col>21</xdr:col>
      <xdr:colOff>9525</xdr:colOff>
      <xdr:row>18</xdr:row>
      <xdr:rowOff>95250</xdr:rowOff>
    </xdr:to>
    <xdr:graphicFrame macro="">
      <xdr:nvGraphicFramePr>
        <xdr:cNvPr id="7" name="Chart 6">
          <a:extLst>
            <a:ext uri="{FF2B5EF4-FFF2-40B4-BE49-F238E27FC236}">
              <a16:creationId xmlns:a16="http://schemas.microsoft.com/office/drawing/2014/main" id="{3FE03EA4-A709-4AA6-BCFA-3EBC6F8D9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9525</xdr:colOff>
      <xdr:row>4</xdr:row>
      <xdr:rowOff>38100</xdr:rowOff>
    </xdr:from>
    <xdr:to>
      <xdr:col>13</xdr:col>
      <xdr:colOff>491925</xdr:colOff>
      <xdr:row>8</xdr:row>
      <xdr:rowOff>176100</xdr:rowOff>
    </xdr:to>
    <xdr:graphicFrame macro="">
      <xdr:nvGraphicFramePr>
        <xdr:cNvPr id="8" name="Chart 7">
          <a:extLst>
            <a:ext uri="{FF2B5EF4-FFF2-40B4-BE49-F238E27FC236}">
              <a16:creationId xmlns:a16="http://schemas.microsoft.com/office/drawing/2014/main" id="{F9DE5C5E-8424-4D9F-8A9A-98F3A676A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14287</xdr:colOff>
      <xdr:row>9</xdr:row>
      <xdr:rowOff>0</xdr:rowOff>
    </xdr:from>
    <xdr:to>
      <xdr:col>13</xdr:col>
      <xdr:colOff>496687</xdr:colOff>
      <xdr:row>13</xdr:row>
      <xdr:rowOff>138000</xdr:rowOff>
    </xdr:to>
    <xdr:graphicFrame macro="">
      <xdr:nvGraphicFramePr>
        <xdr:cNvPr id="9" name="Chart 8">
          <a:extLst>
            <a:ext uri="{FF2B5EF4-FFF2-40B4-BE49-F238E27FC236}">
              <a16:creationId xmlns:a16="http://schemas.microsoft.com/office/drawing/2014/main" id="{26894E25-7C9E-4630-83D3-34A6D93CBA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9525</xdr:colOff>
      <xdr:row>13</xdr:row>
      <xdr:rowOff>152400</xdr:rowOff>
    </xdr:from>
    <xdr:to>
      <xdr:col>13</xdr:col>
      <xdr:colOff>491925</xdr:colOff>
      <xdr:row>18</xdr:row>
      <xdr:rowOff>99900</xdr:rowOff>
    </xdr:to>
    <xdr:graphicFrame macro="">
      <xdr:nvGraphicFramePr>
        <xdr:cNvPr id="10" name="Chart 9">
          <a:extLst>
            <a:ext uri="{FF2B5EF4-FFF2-40B4-BE49-F238E27FC236}">
              <a16:creationId xmlns:a16="http://schemas.microsoft.com/office/drawing/2014/main" id="{65D7DD9C-367B-4BFC-8636-D61E464039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19051</xdr:colOff>
      <xdr:row>18</xdr:row>
      <xdr:rowOff>152400</xdr:rowOff>
    </xdr:from>
    <xdr:to>
      <xdr:col>11</xdr:col>
      <xdr:colOff>352425</xdr:colOff>
      <xdr:row>28</xdr:row>
      <xdr:rowOff>123825</xdr:rowOff>
    </xdr:to>
    <xdr:graphicFrame macro="">
      <xdr:nvGraphicFramePr>
        <xdr:cNvPr id="11" name="Chart 10">
          <a:extLst>
            <a:ext uri="{FF2B5EF4-FFF2-40B4-BE49-F238E27FC236}">
              <a16:creationId xmlns:a16="http://schemas.microsoft.com/office/drawing/2014/main" id="{E6764599-F5FE-4C17-8337-0318AEFAF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438150</xdr:colOff>
      <xdr:row>18</xdr:row>
      <xdr:rowOff>142875</xdr:rowOff>
    </xdr:from>
    <xdr:to>
      <xdr:col>20</xdr:col>
      <xdr:colOff>523875</xdr:colOff>
      <xdr:row>28</xdr:row>
      <xdr:rowOff>95250</xdr:rowOff>
    </xdr:to>
    <xdr:graphicFrame macro="">
      <xdr:nvGraphicFramePr>
        <xdr:cNvPr id="12" name="Chart 11">
          <a:extLst>
            <a:ext uri="{FF2B5EF4-FFF2-40B4-BE49-F238E27FC236}">
              <a16:creationId xmlns:a16="http://schemas.microsoft.com/office/drawing/2014/main" id="{B726D92B-E4C2-45A0-B678-B82A6AB5F7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9525</xdr:colOff>
      <xdr:row>0</xdr:row>
      <xdr:rowOff>19050</xdr:rowOff>
    </xdr:from>
    <xdr:to>
      <xdr:col>3</xdr:col>
      <xdr:colOff>628650</xdr:colOff>
      <xdr:row>4</xdr:row>
      <xdr:rowOff>10950</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E9CC8B4C-70C5-436A-82D2-0EA2AED60C8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525" y="19050"/>
              <a:ext cx="2447925"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314325</xdr:colOff>
      <xdr:row>0</xdr:row>
      <xdr:rowOff>19050</xdr:rowOff>
    </xdr:from>
    <xdr:to>
      <xdr:col>20</xdr:col>
      <xdr:colOff>571125</xdr:colOff>
      <xdr:row>4</xdr:row>
      <xdr:rowOff>10950</xdr:rowOff>
    </xdr:to>
    <mc:AlternateContent xmlns:mc="http://schemas.openxmlformats.org/markup-compatibility/2006" xmlns:a14="http://schemas.microsoft.com/office/drawing/2010/main">
      <mc:Choice Requires="a14">
        <xdr:graphicFrame macro="">
          <xdr:nvGraphicFramePr>
            <xdr:cNvPr id="13" name="Delivery ">
              <a:extLst>
                <a:ext uri="{FF2B5EF4-FFF2-40B4-BE49-F238E27FC236}">
                  <a16:creationId xmlns:a16="http://schemas.microsoft.com/office/drawing/2014/main" id="{040315F1-6803-4114-A077-EEA08601AE80}"/>
                </a:ext>
              </a:extLst>
            </xdr:cNvPr>
            <xdr:cNvGraphicFramePr/>
          </xdr:nvGraphicFramePr>
          <xdr:xfrm>
            <a:off x="0" y="0"/>
            <a:ext cx="0" cy="0"/>
          </xdr:xfrm>
          <a:graphic>
            <a:graphicData uri="http://schemas.microsoft.com/office/drawing/2010/slicer">
              <sle:slicer xmlns:sle="http://schemas.microsoft.com/office/drawing/2010/slicer" name="Delivery "/>
            </a:graphicData>
          </a:graphic>
        </xdr:graphicFrame>
      </mc:Choice>
      <mc:Fallback xmlns="">
        <xdr:sp macro="" textlink="">
          <xdr:nvSpPr>
            <xdr:cNvPr id="0" name=""/>
            <xdr:cNvSpPr>
              <a:spLocks noTextEdit="1"/>
            </xdr:cNvSpPr>
          </xdr:nvSpPr>
          <xdr:spPr>
            <a:xfrm>
              <a:off x="11058525" y="19050"/>
              <a:ext cx="1476000"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38100</xdr:colOff>
      <xdr:row>0</xdr:row>
      <xdr:rowOff>19050</xdr:rowOff>
    </xdr:from>
    <xdr:to>
      <xdr:col>18</xdr:col>
      <xdr:colOff>294900</xdr:colOff>
      <xdr:row>4</xdr:row>
      <xdr:rowOff>10950</xdr:rowOff>
    </xdr:to>
    <mc:AlternateContent xmlns:mc="http://schemas.openxmlformats.org/markup-compatibility/2006" xmlns:a14="http://schemas.microsoft.com/office/drawing/2010/main">
      <mc:Choice Requires="a14">
        <xdr:graphicFrame macro="">
          <xdr:nvGraphicFramePr>
            <xdr:cNvPr id="14" name="Payment">
              <a:extLst>
                <a:ext uri="{FF2B5EF4-FFF2-40B4-BE49-F238E27FC236}">
                  <a16:creationId xmlns:a16="http://schemas.microsoft.com/office/drawing/2014/main" id="{D3ACC3EB-C648-4B45-BDDA-C19941B3A3EC}"/>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9563100" y="19050"/>
              <a:ext cx="1476000"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9524</xdr:colOff>
      <xdr:row>0</xdr:row>
      <xdr:rowOff>0</xdr:rowOff>
    </xdr:from>
    <xdr:to>
      <xdr:col>10</xdr:col>
      <xdr:colOff>342899</xdr:colOff>
      <xdr:row>13</xdr:row>
      <xdr:rowOff>43500</xdr:rowOff>
    </xdr:to>
    <xdr:graphicFrame macro="">
      <xdr:nvGraphicFramePr>
        <xdr:cNvPr id="4" name="Chart 3">
          <a:extLst>
            <a:ext uri="{FF2B5EF4-FFF2-40B4-BE49-F238E27FC236}">
              <a16:creationId xmlns:a16="http://schemas.microsoft.com/office/drawing/2014/main" id="{8E3F90D4-4360-446F-9A22-936E3F3995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342900</xdr:colOff>
      <xdr:row>0</xdr:row>
      <xdr:rowOff>0</xdr:rowOff>
    </xdr:from>
    <xdr:to>
      <xdr:col>20</xdr:col>
      <xdr:colOff>561975</xdr:colOff>
      <xdr:row>13</xdr:row>
      <xdr:rowOff>43500</xdr:rowOff>
    </xdr:to>
    <xdr:graphicFrame macro="">
      <xdr:nvGraphicFramePr>
        <xdr:cNvPr id="5" name="Chart 4">
          <a:extLst>
            <a:ext uri="{FF2B5EF4-FFF2-40B4-BE49-F238E27FC236}">
              <a16:creationId xmlns:a16="http://schemas.microsoft.com/office/drawing/2014/main" id="{1AB2E41B-DCEF-4658-B624-1434B1A5A6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13</xdr:row>
      <xdr:rowOff>57150</xdr:rowOff>
    </xdr:from>
    <xdr:to>
      <xdr:col>10</xdr:col>
      <xdr:colOff>352424</xdr:colOff>
      <xdr:row>28</xdr:row>
      <xdr:rowOff>79650</xdr:rowOff>
    </xdr:to>
    <xdr:graphicFrame macro="">
      <xdr:nvGraphicFramePr>
        <xdr:cNvPr id="6" name="Chart 5">
          <a:extLst>
            <a:ext uri="{FF2B5EF4-FFF2-40B4-BE49-F238E27FC236}">
              <a16:creationId xmlns:a16="http://schemas.microsoft.com/office/drawing/2014/main" id="{CED1BECE-A6A8-49D2-B38C-72AFC78B3B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361950</xdr:colOff>
      <xdr:row>13</xdr:row>
      <xdr:rowOff>57150</xdr:rowOff>
    </xdr:from>
    <xdr:to>
      <xdr:col>20</xdr:col>
      <xdr:colOff>523875</xdr:colOff>
      <xdr:row>28</xdr:row>
      <xdr:rowOff>79650</xdr:rowOff>
    </xdr:to>
    <xdr:graphicFrame macro="">
      <xdr:nvGraphicFramePr>
        <xdr:cNvPr id="7" name="Chart 6">
          <a:extLst>
            <a:ext uri="{FF2B5EF4-FFF2-40B4-BE49-F238E27FC236}">
              <a16:creationId xmlns:a16="http://schemas.microsoft.com/office/drawing/2014/main" id="{5E396688-3D83-45AF-AEEE-C7269D8252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409574</xdr:colOff>
      <xdr:row>31</xdr:row>
      <xdr:rowOff>95250</xdr:rowOff>
    </xdr:to>
    <xdr:graphicFrame macro="">
      <xdr:nvGraphicFramePr>
        <xdr:cNvPr id="2" name="Chart 1">
          <a:extLst>
            <a:ext uri="{FF2B5EF4-FFF2-40B4-BE49-F238E27FC236}">
              <a16:creationId xmlns:a16="http://schemas.microsoft.com/office/drawing/2014/main" id="{34E1011F-9452-405B-AD85-44929143A1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xdr:colOff>
      <xdr:row>0</xdr:row>
      <xdr:rowOff>0</xdr:rowOff>
    </xdr:from>
    <xdr:to>
      <xdr:col>13</xdr:col>
      <xdr:colOff>581025</xdr:colOff>
      <xdr:row>32</xdr:row>
      <xdr:rowOff>95250</xdr:rowOff>
    </xdr:to>
    <xdr:graphicFrame macro="">
      <xdr:nvGraphicFramePr>
        <xdr:cNvPr id="2" name="Chart 1">
          <a:extLst>
            <a:ext uri="{FF2B5EF4-FFF2-40B4-BE49-F238E27FC236}">
              <a16:creationId xmlns:a16="http://schemas.microsoft.com/office/drawing/2014/main" id="{04FFCD0C-7DDF-42E1-A744-6D54826F01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28574</xdr:colOff>
      <xdr:row>0</xdr:row>
      <xdr:rowOff>57150</xdr:rowOff>
    </xdr:from>
    <xdr:to>
      <xdr:col>17</xdr:col>
      <xdr:colOff>152399</xdr:colOff>
      <xdr:row>27</xdr:row>
      <xdr:rowOff>152400</xdr:rowOff>
    </xdr:to>
    <xdr:graphicFrame macro="">
      <xdr:nvGraphicFramePr>
        <xdr:cNvPr id="2" name="Chart 1">
          <a:extLst>
            <a:ext uri="{FF2B5EF4-FFF2-40B4-BE49-F238E27FC236}">
              <a16:creationId xmlns:a16="http://schemas.microsoft.com/office/drawing/2014/main" id="{CED3B907-58D2-4416-A59A-5E380A2EB5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9525</xdr:colOff>
      <xdr:row>0</xdr:row>
      <xdr:rowOff>0</xdr:rowOff>
    </xdr:from>
    <xdr:to>
      <xdr:col>17</xdr:col>
      <xdr:colOff>161925</xdr:colOff>
      <xdr:row>26</xdr:row>
      <xdr:rowOff>95250</xdr:rowOff>
    </xdr:to>
    <xdr:graphicFrame macro="">
      <xdr:nvGraphicFramePr>
        <xdr:cNvPr id="2" name="Chart 1">
          <a:extLst>
            <a:ext uri="{FF2B5EF4-FFF2-40B4-BE49-F238E27FC236}">
              <a16:creationId xmlns:a16="http://schemas.microsoft.com/office/drawing/2014/main" id="{74C6CDD4-3ACD-4A58-93F4-29B51D5AD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 Gaddam" refreshedDate="43803.698482754633" createdVersion="6" refreshedVersion="6" minRefreshableVersion="3" recordCount="72" xr:uid="{225019F8-1DA0-4060-9090-D5DDD3CDC47B}">
  <cacheSource type="worksheet">
    <worksheetSource ref="A1:O73" sheet="Data"/>
  </cacheSource>
  <cacheFields count="17">
    <cacheField name="Date" numFmtId="165">
      <sharedItems containsSemiMixedTypes="0" containsNonDate="0" containsDate="1" containsString="0" minDate="2018-01-01T00:00:00" maxDate="2019-01-22T00:00:00" count="12">
        <d v="2018-01-01T00:00:00"/>
        <d v="2018-02-05T00:00:00"/>
        <d v="2018-03-12T00:00:00"/>
        <d v="2018-04-16T00:00:00"/>
        <d v="2018-05-21T00:00:00"/>
        <d v="2018-06-25T00:00:00"/>
        <d v="2018-07-30T00:00:00"/>
        <d v="2018-09-03T00:00:00"/>
        <d v="2018-10-08T00:00:00"/>
        <d v="2018-11-12T00:00:00"/>
        <d v="2018-12-17T00:00:00"/>
        <d v="2019-01-21T00:00:00"/>
      </sharedItems>
      <fieldGroup par="16" base="0">
        <rangePr groupBy="months" startDate="2018-01-01T00:00:00" endDate="2019-01-22T00:00:00"/>
        <groupItems count="14">
          <s v="&lt;01-01-2018"/>
          <s v="Jan"/>
          <s v="Feb"/>
          <s v="Mar"/>
          <s v="Apr"/>
          <s v="May"/>
          <s v="Jun"/>
          <s v="Jul"/>
          <s v="Aug"/>
          <s v="Sep"/>
          <s v="Oct"/>
          <s v="Nov"/>
          <s v="Dec"/>
          <s v="&gt;22-01-2019"/>
        </groupItems>
      </fieldGroup>
    </cacheField>
    <cacheField name="Month" numFmtId="165">
      <sharedItems count="12">
        <s v="Jan"/>
        <s v="Feb"/>
        <s v="Mar"/>
        <s v="Apr"/>
        <s v="May"/>
        <s v="Jun"/>
        <s v="Jul"/>
        <s v="Sep"/>
        <s v="Oct"/>
        <s v="Nov"/>
        <s v="Dec"/>
        <s v="Aug" u="1"/>
      </sharedItems>
    </cacheField>
    <cacheField name="Name" numFmtId="0">
      <sharedItems count="6">
        <s v="Hemanth"/>
        <s v="Ramesh" u="1"/>
        <s v="Isaac" u="1"/>
        <s v="Nilesh" u="1"/>
        <s v="Venuka" u="1"/>
        <s v="Anil Agarwal" u="1"/>
      </sharedItems>
    </cacheField>
    <cacheField name="ID" numFmtId="0">
      <sharedItems containsSemiMixedTypes="0" containsString="0" containsNumber="1" containsInteger="1" minValue="248441" maxValue="248441"/>
    </cacheField>
    <cacheField name="Mobile No" numFmtId="0">
      <sharedItems containsSemiMixedTypes="0" containsString="0" containsNumber="1" containsInteger="1" minValue="908480897" maxValue="908480897"/>
    </cacheField>
    <cacheField name="PO" numFmtId="0">
      <sharedItems containsSemiMixedTypes="0" containsString="0" containsNumber="1" containsInteger="1" minValue="11916" maxValue="98024"/>
    </cacheField>
    <cacheField name="Amount" numFmtId="164">
      <sharedItems containsSemiMixedTypes="0" containsString="0" containsNumber="1" minValue="10632.8" maxValue="25148.5"/>
    </cacheField>
    <cacheField name="Delivery " numFmtId="0">
      <sharedItems count="2">
        <s v="Shipped"/>
        <s v="Not Shipped"/>
      </sharedItems>
    </cacheField>
    <cacheField name="Payment" numFmtId="0">
      <sharedItems count="2">
        <s v="Paid"/>
        <s v="Pending"/>
      </sharedItems>
    </cacheField>
    <cacheField name="Fan " numFmtId="0">
      <sharedItems containsSemiMixedTypes="0" containsString="0" containsNumber="1" containsInteger="1" minValue="40" maxValue="98"/>
    </cacheField>
    <cacheField name="Lamps" numFmtId="0">
      <sharedItems containsSemiMixedTypes="0" containsString="0" containsNumber="1" containsInteger="1" minValue="14" maxValue="257"/>
    </cacheField>
    <cacheField name="Cooler" numFmtId="0">
      <sharedItems containsSemiMixedTypes="0" containsString="0" containsNumber="1" containsInteger="1" minValue="5" maxValue="49"/>
    </cacheField>
    <cacheField name="Total" numFmtId="0">
      <sharedItems containsSemiMixedTypes="0" containsString="0" containsNumber="1" containsInteger="1" minValue="117" maxValue="1080"/>
    </cacheField>
    <cacheField name="State" numFmtId="0">
      <sharedItems count="5">
        <s v="Telangana"/>
        <s v="Karnataka " u="1"/>
        <s v="Kerala" u="1"/>
        <s v="Gujarat" u="1"/>
        <s v="Maharashtra" u="1"/>
      </sharedItems>
    </cacheField>
    <cacheField name="City" numFmtId="0">
      <sharedItems/>
    </cacheField>
    <cacheField name="Quarters" numFmtId="0" databaseField="0">
      <fieldGroup base="0">
        <rangePr groupBy="quarters" startDate="2018-01-01T00:00:00" endDate="2019-01-22T00:00:00"/>
        <groupItems count="6">
          <s v="&lt;01-01-2018"/>
          <s v="Qtr1"/>
          <s v="Qtr2"/>
          <s v="Qtr3"/>
          <s v="Qtr4"/>
          <s v="&gt;22-01-2019"/>
        </groupItems>
      </fieldGroup>
    </cacheField>
    <cacheField name="Years" numFmtId="0" databaseField="0">
      <fieldGroup base="0">
        <rangePr groupBy="years" startDate="2018-01-01T00:00:00" endDate="2019-01-22T00:00:00"/>
        <groupItems count="4">
          <s v="&lt;01-01-2018"/>
          <s v="2018"/>
          <s v="2019"/>
          <s v="&gt;22-01-2019"/>
        </groupItems>
      </fieldGroup>
    </cacheField>
  </cacheFields>
  <extLst>
    <ext xmlns:x14="http://schemas.microsoft.com/office/spreadsheetml/2009/9/main" uri="{725AE2AE-9491-48be-B2B4-4EB974FC3084}">
      <x14:pivotCacheDefinition pivotCacheId="1965902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x v="0"/>
    <x v="0"/>
    <n v="248441"/>
    <n v="908480897"/>
    <n v="61222"/>
    <n v="24150.3"/>
    <x v="0"/>
    <x v="0"/>
    <n v="94"/>
    <n v="116"/>
    <n v="10"/>
    <n v="547"/>
    <x v="0"/>
    <s v="Hyderbad"/>
  </r>
  <r>
    <x v="1"/>
    <x v="1"/>
    <x v="0"/>
    <n v="248441"/>
    <n v="908480897"/>
    <n v="80503"/>
    <n v="12428.6"/>
    <x v="1"/>
    <x v="1"/>
    <n v="47"/>
    <n v="185"/>
    <n v="26"/>
    <n v="783"/>
    <x v="0"/>
    <s v="Hyderbad"/>
  </r>
  <r>
    <x v="2"/>
    <x v="2"/>
    <x v="0"/>
    <n v="248441"/>
    <n v="908480897"/>
    <n v="43004"/>
    <n v="18917.099999999999"/>
    <x v="0"/>
    <x v="0"/>
    <n v="73"/>
    <n v="156"/>
    <n v="24"/>
    <n v="694"/>
    <x v="0"/>
    <s v="Hyderbad"/>
  </r>
  <r>
    <x v="3"/>
    <x v="3"/>
    <x v="0"/>
    <n v="248441"/>
    <n v="908480897"/>
    <n v="18561"/>
    <n v="20375.099999999999"/>
    <x v="0"/>
    <x v="0"/>
    <n v="79"/>
    <n v="49"/>
    <n v="13"/>
    <n v="280"/>
    <x v="0"/>
    <s v="Hyderbad"/>
  </r>
  <r>
    <x v="4"/>
    <x v="4"/>
    <x v="0"/>
    <n v="248441"/>
    <n v="908480897"/>
    <n v="45695"/>
    <n v="14611.1"/>
    <x v="0"/>
    <x v="0"/>
    <n v="56"/>
    <n v="14"/>
    <n v="8"/>
    <n v="117"/>
    <x v="0"/>
    <s v="Hyderbad"/>
  </r>
  <r>
    <x v="5"/>
    <x v="5"/>
    <x v="0"/>
    <n v="248441"/>
    <n v="908480897"/>
    <n v="37256"/>
    <n v="10653.4"/>
    <x v="0"/>
    <x v="0"/>
    <n v="40"/>
    <n v="115"/>
    <n v="44"/>
    <n v="524"/>
    <x v="0"/>
    <s v="Hyderbad"/>
  </r>
  <r>
    <x v="6"/>
    <x v="6"/>
    <x v="0"/>
    <n v="248441"/>
    <n v="908480897"/>
    <n v="65844"/>
    <n v="19648.599999999999"/>
    <x v="0"/>
    <x v="0"/>
    <n v="76"/>
    <n v="106"/>
    <n v="32"/>
    <n v="512"/>
    <x v="0"/>
    <s v="Hyderbad"/>
  </r>
  <r>
    <x v="7"/>
    <x v="7"/>
    <x v="0"/>
    <n v="248441"/>
    <n v="908480897"/>
    <n v="69997"/>
    <n v="17454.3"/>
    <x v="0"/>
    <x v="0"/>
    <n v="67"/>
    <n v="252"/>
    <n v="28"/>
    <n v="1060"/>
    <x v="0"/>
    <s v="Hyderbad"/>
  </r>
  <r>
    <x v="8"/>
    <x v="8"/>
    <x v="0"/>
    <n v="248441"/>
    <n v="908480897"/>
    <n v="27574"/>
    <n v="13207.5"/>
    <x v="0"/>
    <x v="1"/>
    <n v="50"/>
    <n v="256"/>
    <n v="43"/>
    <n v="1075"/>
    <x v="0"/>
    <s v="Hyderbad"/>
  </r>
  <r>
    <x v="9"/>
    <x v="9"/>
    <x v="0"/>
    <n v="248441"/>
    <n v="908480897"/>
    <n v="57512"/>
    <n v="14172.5"/>
    <x v="0"/>
    <x v="0"/>
    <n v="54"/>
    <n v="175"/>
    <n v="6"/>
    <n v="729"/>
    <x v="0"/>
    <s v="Hyderbad"/>
  </r>
  <r>
    <x v="10"/>
    <x v="10"/>
    <x v="0"/>
    <n v="248441"/>
    <n v="908480897"/>
    <n v="81880"/>
    <n v="21148.3"/>
    <x v="1"/>
    <x v="1"/>
    <n v="82"/>
    <n v="111"/>
    <n v="10"/>
    <n v="515"/>
    <x v="0"/>
    <s v="Hyderbad"/>
  </r>
  <r>
    <x v="11"/>
    <x v="0"/>
    <x v="0"/>
    <n v="248441"/>
    <n v="908480897"/>
    <n v="48707"/>
    <n v="20928.2"/>
    <x v="0"/>
    <x v="0"/>
    <n v="81"/>
    <n v="181"/>
    <n v="38"/>
    <n v="813"/>
    <x v="0"/>
    <s v="Hyderbad"/>
  </r>
  <r>
    <x v="0"/>
    <x v="0"/>
    <x v="0"/>
    <n v="248441"/>
    <n v="908480897"/>
    <n v="27861"/>
    <n v="23451.599999999999"/>
    <x v="0"/>
    <x v="0"/>
    <n v="91"/>
    <n v="250"/>
    <n v="6"/>
    <n v="1057"/>
    <x v="0"/>
    <s v="Hyderbad"/>
  </r>
  <r>
    <x v="1"/>
    <x v="1"/>
    <x v="0"/>
    <n v="248441"/>
    <n v="908480897"/>
    <n v="18465"/>
    <n v="24868.1"/>
    <x v="0"/>
    <x v="1"/>
    <n v="97"/>
    <n v="32"/>
    <n v="7"/>
    <n v="228"/>
    <x v="0"/>
    <s v="Hyderbad"/>
  </r>
  <r>
    <x v="2"/>
    <x v="2"/>
    <x v="0"/>
    <n v="248441"/>
    <n v="908480897"/>
    <n v="98024"/>
    <n v="14882.9"/>
    <x v="0"/>
    <x v="0"/>
    <n v="57"/>
    <n v="61"/>
    <n v="47"/>
    <n v="336"/>
    <x v="0"/>
    <s v="Hyderbad"/>
  </r>
  <r>
    <x v="3"/>
    <x v="3"/>
    <x v="0"/>
    <n v="248441"/>
    <n v="908480897"/>
    <n v="13202"/>
    <n v="18946.2"/>
    <x v="0"/>
    <x v="0"/>
    <n v="73"/>
    <n v="234"/>
    <n v="15"/>
    <n v="985"/>
    <x v="0"/>
    <s v="Hyderbad"/>
  </r>
  <r>
    <x v="4"/>
    <x v="4"/>
    <x v="0"/>
    <n v="248441"/>
    <n v="908480897"/>
    <n v="88218"/>
    <n v="18186.5"/>
    <x v="0"/>
    <x v="0"/>
    <n v="70"/>
    <n v="209"/>
    <n v="15"/>
    <n v="885"/>
    <x v="0"/>
    <s v="Hyderbad"/>
  </r>
  <r>
    <x v="5"/>
    <x v="5"/>
    <x v="0"/>
    <n v="248441"/>
    <n v="908480897"/>
    <n v="47168"/>
    <n v="22950.400000000001"/>
    <x v="0"/>
    <x v="0"/>
    <n v="89"/>
    <n v="239"/>
    <n v="37"/>
    <n v="1043"/>
    <x v="0"/>
    <s v="Hyderbad"/>
  </r>
  <r>
    <x v="6"/>
    <x v="6"/>
    <x v="0"/>
    <n v="248441"/>
    <n v="908480897"/>
    <n v="62738"/>
    <n v="16666.900000000001"/>
    <x v="0"/>
    <x v="0"/>
    <n v="64"/>
    <n v="150"/>
    <n v="45"/>
    <n v="683"/>
    <x v="0"/>
    <s v="Hyderbad"/>
  </r>
  <r>
    <x v="7"/>
    <x v="7"/>
    <x v="0"/>
    <n v="248441"/>
    <n v="908480897"/>
    <n v="70135"/>
    <n v="14642.8"/>
    <x v="0"/>
    <x v="0"/>
    <n v="56"/>
    <n v="93"/>
    <n v="21"/>
    <n v="434"/>
    <x v="0"/>
    <s v="Hyderbad"/>
  </r>
  <r>
    <x v="8"/>
    <x v="8"/>
    <x v="0"/>
    <n v="248441"/>
    <n v="908480897"/>
    <n v="83321"/>
    <n v="23187.3"/>
    <x v="0"/>
    <x v="1"/>
    <n v="90"/>
    <n v="208"/>
    <n v="25"/>
    <n v="913"/>
    <x v="0"/>
    <s v="Hyderbad"/>
  </r>
  <r>
    <x v="9"/>
    <x v="9"/>
    <x v="0"/>
    <n v="248441"/>
    <n v="908480897"/>
    <n v="56773"/>
    <n v="18894.900000000001"/>
    <x v="0"/>
    <x v="0"/>
    <n v="73"/>
    <n v="102"/>
    <n v="9"/>
    <n v="472"/>
    <x v="0"/>
    <s v="Hyderbad"/>
  </r>
  <r>
    <x v="10"/>
    <x v="10"/>
    <x v="0"/>
    <n v="248441"/>
    <n v="908480897"/>
    <n v="47444"/>
    <n v="22872.799999999999"/>
    <x v="0"/>
    <x v="1"/>
    <n v="89"/>
    <n v="36"/>
    <n v="43"/>
    <n v="267"/>
    <x v="0"/>
    <s v="Hyderbad"/>
  </r>
  <r>
    <x v="11"/>
    <x v="0"/>
    <x v="0"/>
    <n v="248441"/>
    <n v="908480897"/>
    <n v="88916"/>
    <n v="24183.599999999999"/>
    <x v="0"/>
    <x v="0"/>
    <n v="94"/>
    <n v="197"/>
    <n v="30"/>
    <n v="880"/>
    <x v="0"/>
    <s v="Hyderbad"/>
  </r>
  <r>
    <x v="0"/>
    <x v="0"/>
    <x v="0"/>
    <n v="248441"/>
    <n v="908480897"/>
    <n v="97687"/>
    <n v="12423.3"/>
    <x v="0"/>
    <x v="0"/>
    <n v="47"/>
    <n v="177"/>
    <n v="5"/>
    <n v="730"/>
    <x v="0"/>
    <s v="Hyderbad"/>
  </r>
  <r>
    <x v="1"/>
    <x v="1"/>
    <x v="0"/>
    <n v="248441"/>
    <n v="908480897"/>
    <n v="47934"/>
    <n v="20181.7"/>
    <x v="1"/>
    <x v="1"/>
    <n v="78"/>
    <n v="192"/>
    <n v="32"/>
    <n v="845"/>
    <x v="0"/>
    <s v="Hyderbad"/>
  </r>
  <r>
    <x v="2"/>
    <x v="2"/>
    <x v="0"/>
    <n v="248441"/>
    <n v="908480897"/>
    <n v="41356"/>
    <n v="13899.1"/>
    <x v="0"/>
    <x v="0"/>
    <n v="53"/>
    <n v="112"/>
    <n v="12"/>
    <n v="494"/>
    <x v="0"/>
    <s v="Hyderbad"/>
  </r>
  <r>
    <x v="3"/>
    <x v="3"/>
    <x v="0"/>
    <n v="248441"/>
    <n v="908480897"/>
    <n v="82813"/>
    <n v="10632.8"/>
    <x v="0"/>
    <x v="0"/>
    <n v="40"/>
    <n v="65"/>
    <n v="29"/>
    <n v="318"/>
    <x v="0"/>
    <s v="Hyderbad"/>
  </r>
  <r>
    <x v="4"/>
    <x v="4"/>
    <x v="0"/>
    <n v="248441"/>
    <n v="908480897"/>
    <n v="58816"/>
    <n v="22448.1"/>
    <x v="0"/>
    <x v="0"/>
    <n v="87"/>
    <n v="239"/>
    <n v="16"/>
    <n v="1018"/>
    <x v="0"/>
    <s v="Hyderbad"/>
  </r>
  <r>
    <x v="5"/>
    <x v="5"/>
    <x v="0"/>
    <n v="248441"/>
    <n v="908480897"/>
    <n v="90427"/>
    <n v="12387.9"/>
    <x v="0"/>
    <x v="0"/>
    <n v="47"/>
    <n v="73"/>
    <n v="49"/>
    <n v="376"/>
    <x v="0"/>
    <s v="Hyderbad"/>
  </r>
  <r>
    <x v="6"/>
    <x v="6"/>
    <x v="0"/>
    <n v="248441"/>
    <n v="908480897"/>
    <n v="40050"/>
    <n v="13208"/>
    <x v="0"/>
    <x v="0"/>
    <n v="50"/>
    <n v="257"/>
    <n v="45"/>
    <n v="1080"/>
    <x v="0"/>
    <s v="Hyderbad"/>
  </r>
  <r>
    <x v="7"/>
    <x v="7"/>
    <x v="0"/>
    <n v="248441"/>
    <n v="908480897"/>
    <n v="53561"/>
    <n v="20635.2"/>
    <x v="0"/>
    <x v="0"/>
    <n v="80"/>
    <n v="75"/>
    <n v="15"/>
    <n v="382"/>
    <x v="0"/>
    <s v="Hyderbad"/>
  </r>
  <r>
    <x v="8"/>
    <x v="8"/>
    <x v="0"/>
    <n v="248441"/>
    <n v="908480897"/>
    <n v="56888"/>
    <n v="19668.599999999999"/>
    <x v="0"/>
    <x v="1"/>
    <n v="76"/>
    <n v="157"/>
    <n v="35"/>
    <n v="712"/>
    <x v="0"/>
    <s v="Hyderbad"/>
  </r>
  <r>
    <x v="9"/>
    <x v="9"/>
    <x v="0"/>
    <n v="248441"/>
    <n v="908480897"/>
    <n v="95595"/>
    <n v="19684.599999999999"/>
    <x v="0"/>
    <x v="0"/>
    <n v="76"/>
    <n v="202"/>
    <n v="22"/>
    <n v="872"/>
    <x v="0"/>
    <s v="Hyderbad"/>
  </r>
  <r>
    <x v="10"/>
    <x v="10"/>
    <x v="0"/>
    <n v="248441"/>
    <n v="908480897"/>
    <n v="90021"/>
    <n v="12875.5"/>
    <x v="1"/>
    <x v="1"/>
    <n v="49"/>
    <n v="51"/>
    <n v="9"/>
    <n v="254"/>
    <x v="0"/>
    <s v="Hyderbad"/>
  </r>
  <r>
    <x v="11"/>
    <x v="0"/>
    <x v="0"/>
    <n v="248441"/>
    <n v="908480897"/>
    <n v="92276"/>
    <n v="13417.4"/>
    <x v="0"/>
    <x v="0"/>
    <n v="51"/>
    <n v="161"/>
    <n v="8"/>
    <n v="675"/>
    <x v="0"/>
    <s v="Hyderbad"/>
  </r>
  <r>
    <x v="0"/>
    <x v="0"/>
    <x v="0"/>
    <n v="248441"/>
    <n v="908480897"/>
    <n v="33300"/>
    <n v="13664.7"/>
    <x v="0"/>
    <x v="0"/>
    <n v="52"/>
    <n v="153"/>
    <n v="9"/>
    <n v="649"/>
    <x v="0"/>
    <s v="Hyderbad"/>
  </r>
  <r>
    <x v="1"/>
    <x v="1"/>
    <x v="0"/>
    <n v="248441"/>
    <n v="908480897"/>
    <n v="21146"/>
    <n v="23895.4"/>
    <x v="0"/>
    <x v="1"/>
    <n v="93"/>
    <n v="93"/>
    <n v="47"/>
    <n v="497"/>
    <x v="0"/>
    <s v="Hyderbad"/>
  </r>
  <r>
    <x v="2"/>
    <x v="2"/>
    <x v="0"/>
    <n v="248441"/>
    <n v="908480897"/>
    <n v="95512"/>
    <n v="24669.4"/>
    <x v="0"/>
    <x v="0"/>
    <n v="96"/>
    <n v="165"/>
    <n v="13"/>
    <n v="740"/>
    <x v="0"/>
    <s v="Hyderbad"/>
  </r>
  <r>
    <x v="3"/>
    <x v="3"/>
    <x v="0"/>
    <n v="248441"/>
    <n v="908480897"/>
    <n v="97682"/>
    <n v="20677.099999999999"/>
    <x v="0"/>
    <x v="0"/>
    <n v="80"/>
    <n v="181"/>
    <n v="29"/>
    <n v="801"/>
    <x v="0"/>
    <s v="Hyderbad"/>
  </r>
  <r>
    <x v="4"/>
    <x v="4"/>
    <x v="0"/>
    <n v="248441"/>
    <n v="908480897"/>
    <n v="56579"/>
    <n v="21190.3"/>
    <x v="0"/>
    <x v="0"/>
    <n v="82"/>
    <n v="212"/>
    <n v="40"/>
    <n v="935"/>
    <x v="0"/>
    <s v="Hyderbad"/>
  </r>
  <r>
    <x v="5"/>
    <x v="5"/>
    <x v="0"/>
    <n v="248441"/>
    <n v="908480897"/>
    <n v="20514"/>
    <n v="18370"/>
    <x v="0"/>
    <x v="0"/>
    <n v="71"/>
    <n v="38"/>
    <n v="6"/>
    <n v="221"/>
    <x v="0"/>
    <s v="Hyderbad"/>
  </r>
  <r>
    <x v="6"/>
    <x v="6"/>
    <x v="0"/>
    <n v="248441"/>
    <n v="908480897"/>
    <n v="11916"/>
    <n v="14886.7"/>
    <x v="0"/>
    <x v="0"/>
    <n v="57"/>
    <n v="81"/>
    <n v="6"/>
    <n v="374"/>
    <x v="0"/>
    <s v="Hyderbad"/>
  </r>
  <r>
    <x v="7"/>
    <x v="7"/>
    <x v="0"/>
    <n v="248441"/>
    <n v="908480897"/>
    <n v="91460"/>
    <n v="22872.5"/>
    <x v="0"/>
    <x v="0"/>
    <n v="89"/>
    <n v="45"/>
    <n v="5"/>
    <n v="264"/>
    <x v="0"/>
    <s v="Hyderbad"/>
  </r>
  <r>
    <x v="8"/>
    <x v="8"/>
    <x v="0"/>
    <n v="248441"/>
    <n v="908480897"/>
    <n v="63836"/>
    <n v="19378.5"/>
    <x v="1"/>
    <x v="1"/>
    <n v="75"/>
    <n v="52"/>
    <n v="38"/>
    <n v="310"/>
    <x v="0"/>
    <s v="Hyderbad"/>
  </r>
  <r>
    <x v="9"/>
    <x v="9"/>
    <x v="0"/>
    <n v="248441"/>
    <n v="908480897"/>
    <n v="89825"/>
    <n v="13910.9"/>
    <x v="0"/>
    <x v="0"/>
    <n v="53"/>
    <n v="143"/>
    <n v="12"/>
    <n v="612"/>
    <x v="0"/>
    <s v="Hyderbad"/>
  </r>
  <r>
    <x v="10"/>
    <x v="10"/>
    <x v="0"/>
    <n v="248441"/>
    <n v="908480897"/>
    <n v="73265"/>
    <n v="21435"/>
    <x v="0"/>
    <x v="1"/>
    <n v="83"/>
    <n v="206"/>
    <n v="11"/>
    <n v="883"/>
    <x v="0"/>
    <s v="Hyderbad"/>
  </r>
  <r>
    <x v="11"/>
    <x v="0"/>
    <x v="0"/>
    <n v="248441"/>
    <n v="908480897"/>
    <n v="40808"/>
    <n v="22655.599999999999"/>
    <x v="0"/>
    <x v="0"/>
    <n v="88"/>
    <n v="120"/>
    <n v="47"/>
    <n v="594"/>
    <x v="0"/>
    <s v="Hyderbad"/>
  </r>
  <r>
    <x v="0"/>
    <x v="0"/>
    <x v="0"/>
    <n v="248441"/>
    <n v="908480897"/>
    <n v="22797"/>
    <n v="20414.099999999999"/>
    <x v="0"/>
    <x v="0"/>
    <n v="79"/>
    <n v="147"/>
    <n v="30"/>
    <n v="670"/>
    <x v="0"/>
    <s v="Hyderbad"/>
  </r>
  <r>
    <x v="1"/>
    <x v="1"/>
    <x v="0"/>
    <n v="248441"/>
    <n v="908480897"/>
    <n v="37471"/>
    <n v="14378.3"/>
    <x v="1"/>
    <x v="1"/>
    <n v="55"/>
    <n v="51"/>
    <n v="38"/>
    <n v="288"/>
    <x v="0"/>
    <s v="Hyderbad"/>
  </r>
  <r>
    <x v="2"/>
    <x v="2"/>
    <x v="0"/>
    <n v="248441"/>
    <n v="908480897"/>
    <n v="75396"/>
    <n v="21114.6"/>
    <x v="0"/>
    <x v="0"/>
    <n v="82"/>
    <n v="21"/>
    <n v="18"/>
    <n v="178"/>
    <x v="0"/>
    <s v="Hyderbad"/>
  </r>
  <r>
    <x v="3"/>
    <x v="3"/>
    <x v="0"/>
    <n v="248441"/>
    <n v="908480897"/>
    <n v="78792"/>
    <n v="19637.5"/>
    <x v="0"/>
    <x v="0"/>
    <n v="76"/>
    <n v="83"/>
    <n v="7"/>
    <n v="401"/>
    <x v="0"/>
    <s v="Hyderbad"/>
  </r>
  <r>
    <x v="4"/>
    <x v="4"/>
    <x v="0"/>
    <n v="248441"/>
    <n v="908480897"/>
    <n v="49379"/>
    <n v="25148.5"/>
    <x v="0"/>
    <x v="0"/>
    <n v="98"/>
    <n v="112"/>
    <n v="8"/>
    <n v="533"/>
    <x v="0"/>
    <s v="Hyderbad"/>
  </r>
  <r>
    <x v="5"/>
    <x v="5"/>
    <x v="0"/>
    <n v="248441"/>
    <n v="908480897"/>
    <n v="36171"/>
    <n v="20426.400000000001"/>
    <x v="0"/>
    <x v="0"/>
    <n v="79"/>
    <n v="181"/>
    <n v="20"/>
    <n v="793"/>
    <x v="0"/>
    <s v="Hyderbad"/>
  </r>
  <r>
    <x v="6"/>
    <x v="6"/>
    <x v="0"/>
    <n v="248441"/>
    <n v="908480897"/>
    <n v="37502"/>
    <n v="16138.2"/>
    <x v="0"/>
    <x v="0"/>
    <n v="62"/>
    <n v="77"/>
    <n v="36"/>
    <n v="394"/>
    <x v="0"/>
    <s v="Hyderbad"/>
  </r>
  <r>
    <x v="7"/>
    <x v="7"/>
    <x v="0"/>
    <n v="248441"/>
    <n v="908480897"/>
    <n v="97735"/>
    <n v="15918.2"/>
    <x v="0"/>
    <x v="0"/>
    <n v="61"/>
    <n v="153"/>
    <n v="47"/>
    <n v="693"/>
    <x v="0"/>
    <s v="Hyderbad"/>
  </r>
  <r>
    <x v="8"/>
    <x v="8"/>
    <x v="0"/>
    <n v="248441"/>
    <n v="908480897"/>
    <n v="23419"/>
    <n v="17202.5"/>
    <x v="1"/>
    <x v="1"/>
    <n v="66"/>
    <n v="242"/>
    <n v="47"/>
    <n v="1041"/>
    <x v="0"/>
    <s v="Hyderbad"/>
  </r>
  <r>
    <x v="9"/>
    <x v="9"/>
    <x v="0"/>
    <n v="248441"/>
    <n v="908480897"/>
    <n v="54295"/>
    <n v="11139.4"/>
    <x v="0"/>
    <x v="0"/>
    <n v="42"/>
    <n v="88"/>
    <n v="6"/>
    <n v="386"/>
    <x v="0"/>
    <s v="Hyderbad"/>
  </r>
  <r>
    <x v="10"/>
    <x v="10"/>
    <x v="0"/>
    <n v="248441"/>
    <n v="908480897"/>
    <n v="46115"/>
    <n v="13912.6"/>
    <x v="1"/>
    <x v="1"/>
    <n v="53"/>
    <n v="145"/>
    <n v="21"/>
    <n v="629"/>
    <x v="0"/>
    <s v="Hyderbad"/>
  </r>
  <r>
    <x v="11"/>
    <x v="0"/>
    <x v="0"/>
    <n v="248441"/>
    <n v="908480897"/>
    <n v="97069"/>
    <n v="13378.2"/>
    <x v="0"/>
    <x v="0"/>
    <n v="51"/>
    <n v="54"/>
    <n v="24"/>
    <n v="283"/>
    <x v="0"/>
    <s v="Hyderbad"/>
  </r>
  <r>
    <x v="0"/>
    <x v="0"/>
    <x v="0"/>
    <n v="248441"/>
    <n v="908480897"/>
    <n v="59563"/>
    <n v="18622.7"/>
    <x v="0"/>
    <x v="0"/>
    <n v="72"/>
    <n v="38"/>
    <n v="32"/>
    <n v="249"/>
    <x v="0"/>
    <s v="Hyderbad"/>
  </r>
  <r>
    <x v="1"/>
    <x v="1"/>
    <x v="0"/>
    <n v="248441"/>
    <n v="908480897"/>
    <n v="52803"/>
    <n v="24200.400000000001"/>
    <x v="0"/>
    <x v="1"/>
    <n v="94"/>
    <n v="236"/>
    <n v="48"/>
    <n v="1048"/>
    <x v="0"/>
    <s v="Hyderbad"/>
  </r>
  <r>
    <x v="2"/>
    <x v="2"/>
    <x v="0"/>
    <n v="248441"/>
    <n v="908480897"/>
    <n v="84585"/>
    <n v="12415"/>
    <x v="0"/>
    <x v="0"/>
    <n v="47"/>
    <n v="145"/>
    <n v="45"/>
    <n v="647"/>
    <x v="0"/>
    <s v="Hyderbad"/>
  </r>
  <r>
    <x v="3"/>
    <x v="3"/>
    <x v="0"/>
    <n v="248441"/>
    <n v="908480897"/>
    <n v="89835"/>
    <n v="18367.900000000001"/>
    <x v="0"/>
    <x v="0"/>
    <n v="71"/>
    <n v="27"/>
    <n v="25"/>
    <n v="200"/>
    <x v="0"/>
    <s v="Hyderbad"/>
  </r>
  <r>
    <x v="4"/>
    <x v="4"/>
    <x v="0"/>
    <n v="248441"/>
    <n v="908480897"/>
    <n v="77839"/>
    <n v="16409.099999999999"/>
    <x v="0"/>
    <x v="0"/>
    <n v="63"/>
    <n v="139"/>
    <n v="8"/>
    <n v="604"/>
    <x v="0"/>
    <s v="Hyderbad"/>
  </r>
  <r>
    <x v="5"/>
    <x v="5"/>
    <x v="0"/>
    <n v="248441"/>
    <n v="908480897"/>
    <n v="50078"/>
    <n v="20868.5"/>
    <x v="0"/>
    <x v="0"/>
    <n v="81"/>
    <n v="30"/>
    <n v="22"/>
    <n v="216"/>
    <x v="0"/>
    <s v="Hyderbad"/>
  </r>
  <r>
    <x v="6"/>
    <x v="6"/>
    <x v="0"/>
    <n v="248441"/>
    <n v="908480897"/>
    <n v="27045"/>
    <n v="23365"/>
    <x v="0"/>
    <x v="0"/>
    <n v="91"/>
    <n v="17"/>
    <n v="34"/>
    <n v="191"/>
    <x v="0"/>
    <s v="Hyderbad"/>
  </r>
  <r>
    <x v="7"/>
    <x v="7"/>
    <x v="0"/>
    <n v="248441"/>
    <n v="908480897"/>
    <n v="57227"/>
    <n v="16669.900000000001"/>
    <x v="0"/>
    <x v="0"/>
    <n v="64"/>
    <n v="157"/>
    <n v="47"/>
    <n v="713"/>
    <x v="0"/>
    <s v="Hyderbad"/>
  </r>
  <r>
    <x v="8"/>
    <x v="8"/>
    <x v="0"/>
    <n v="248441"/>
    <n v="908480897"/>
    <n v="52252"/>
    <n v="19923.2"/>
    <x v="1"/>
    <x v="1"/>
    <n v="77"/>
    <n v="165"/>
    <n v="48"/>
    <n v="759"/>
    <x v="0"/>
    <s v="Hyderbad"/>
  </r>
  <r>
    <x v="9"/>
    <x v="9"/>
    <x v="0"/>
    <n v="248441"/>
    <n v="908480897"/>
    <n v="91396"/>
    <n v="13921.8"/>
    <x v="0"/>
    <x v="0"/>
    <n v="53"/>
    <n v="173"/>
    <n v="5"/>
    <n v="721"/>
    <x v="0"/>
    <s v="Hyderbad"/>
  </r>
  <r>
    <x v="10"/>
    <x v="10"/>
    <x v="0"/>
    <n v="248441"/>
    <n v="908480897"/>
    <n v="83729"/>
    <n v="24442.5"/>
    <x v="0"/>
    <x v="1"/>
    <n v="95"/>
    <n v="221"/>
    <n v="28"/>
    <n v="970"/>
    <x v="0"/>
    <s v="Hyderbad"/>
  </r>
  <r>
    <x v="11"/>
    <x v="0"/>
    <x v="0"/>
    <n v="248441"/>
    <n v="908480897"/>
    <n v="33351"/>
    <n v="14446.3"/>
    <x v="0"/>
    <x v="0"/>
    <n v="55"/>
    <n v="229"/>
    <n v="34"/>
    <n v="968"/>
    <x v="0"/>
    <s v="Hyderba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B29B94-493F-4402-8F9F-BD11126CE2F8}" name="PivotTable4" cacheId="4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V5:W8" firstHeaderRow="1" firstDataRow="1" firstDataCol="1"/>
  <pivotFields count="17">
    <pivotField numFmtId="165" showAll="0">
      <items count="15">
        <item x="0"/>
        <item x="1"/>
        <item x="2"/>
        <item x="3"/>
        <item x="4"/>
        <item x="5"/>
        <item x="6"/>
        <item x="7"/>
        <item x="8"/>
        <item x="9"/>
        <item x="10"/>
        <item x="11"/>
        <item x="12"/>
        <item x="13"/>
        <item t="default"/>
      </items>
    </pivotField>
    <pivotField showAll="0">
      <items count="13">
        <item x="0"/>
        <item x="1"/>
        <item x="2"/>
        <item x="3"/>
        <item x="4"/>
        <item x="5"/>
        <item x="6"/>
        <item m="1" x="11"/>
        <item x="7"/>
        <item x="8"/>
        <item x="9"/>
        <item x="10"/>
        <item t="default"/>
      </items>
    </pivotField>
    <pivotField showAll="0"/>
    <pivotField showAll="0"/>
    <pivotField showAll="0"/>
    <pivotField showAll="0"/>
    <pivotField dataField="1" numFmtId="164" showAll="0"/>
    <pivotField showAll="0">
      <items count="3">
        <item x="1"/>
        <item x="0"/>
        <item t="default"/>
      </items>
    </pivotField>
    <pivotField axis="axisRow" showAll="0">
      <items count="3">
        <item x="0"/>
        <item x="1"/>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8"/>
  </rowFields>
  <rowItems count="3">
    <i>
      <x/>
    </i>
    <i>
      <x v="1"/>
    </i>
    <i t="grand">
      <x/>
    </i>
  </rowItems>
  <colItems count="1">
    <i/>
  </colItems>
  <dataFields count="1">
    <dataField name="Sum of Amount"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4BDD720-FDD5-4A39-9759-7FB9DA66D775}" name="PivotTable2" cacheId="4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G5:H17" firstHeaderRow="1" firstDataRow="1" firstDataCol="1"/>
  <pivotFields count="17">
    <pivotField numFmtId="165" showAll="0">
      <items count="15">
        <item x="0"/>
        <item x="1"/>
        <item x="2"/>
        <item x="3"/>
        <item x="4"/>
        <item x="5"/>
        <item x="6"/>
        <item x="7"/>
        <item x="8"/>
        <item x="9"/>
        <item x="10"/>
        <item x="11"/>
        <item x="12"/>
        <item x="13"/>
        <item t="default"/>
      </items>
    </pivotField>
    <pivotField axis="axisRow" showAll="0">
      <items count="13">
        <item x="0"/>
        <item x="1"/>
        <item x="2"/>
        <item x="3"/>
        <item x="4"/>
        <item x="5"/>
        <item x="6"/>
        <item m="1" x="11"/>
        <item x="7"/>
        <item x="8"/>
        <item x="9"/>
        <item x="10"/>
        <item t="default"/>
      </items>
    </pivotField>
    <pivotField showAll="0"/>
    <pivotField showAll="0"/>
    <pivotField showAll="0"/>
    <pivotField showAll="0"/>
    <pivotField dataField="1" numFmtId="164" showAll="0"/>
    <pivotField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1"/>
  </rowFields>
  <rowItems count="12">
    <i>
      <x/>
    </i>
    <i>
      <x v="1"/>
    </i>
    <i>
      <x v="2"/>
    </i>
    <i>
      <x v="3"/>
    </i>
    <i>
      <x v="4"/>
    </i>
    <i>
      <x v="5"/>
    </i>
    <i>
      <x v="6"/>
    </i>
    <i>
      <x v="8"/>
    </i>
    <i>
      <x v="9"/>
    </i>
    <i>
      <x v="10"/>
    </i>
    <i>
      <x v="11"/>
    </i>
    <i t="grand">
      <x/>
    </i>
  </rowItems>
  <colItems count="1">
    <i/>
  </colItems>
  <dataFields count="1">
    <dataField name="Sum of Amount" fld="6" baseField="0" baseItem="0" numFmtId="164"/>
  </dataFields>
  <formats count="1">
    <format dxfId="45">
      <pivotArea outline="0" collapsedLevelsAreSubtotals="1" fieldPosition="0"/>
    </format>
  </formats>
  <chartFormats count="1">
    <chartFormat chart="1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C018C6-4EE2-45F6-916B-CDD567CC0D46}" name="PivotTable5" cacheId="43"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4">
  <location ref="AG5:AJ6" firstHeaderRow="0" firstDataRow="1" firstDataCol="1"/>
  <pivotFields count="17">
    <pivotField compact="0" outline="0" showAll="0" defaultSubtotal="0">
      <items count="14">
        <item x="0"/>
        <item x="1"/>
        <item x="2"/>
        <item x="3"/>
        <item x="4"/>
        <item x="5"/>
        <item x="6"/>
        <item x="7"/>
        <item x="8"/>
        <item x="9"/>
        <item x="10"/>
        <item x="11"/>
        <item x="12"/>
        <item x="13"/>
      </items>
    </pivotField>
    <pivotField compact="0" outline="0" showAll="0" defaultSubtotal="0">
      <items count="12">
        <item x="0"/>
        <item x="1"/>
        <item x="2"/>
        <item x="3"/>
        <item x="4"/>
        <item x="5"/>
        <item x="6"/>
        <item m="1" x="11"/>
        <item x="7"/>
        <item x="8"/>
        <item x="9"/>
        <item x="1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items count="2">
        <item x="1"/>
        <item x="0"/>
      </items>
    </pivotField>
    <pivotField compact="0" outline="0" subtotalTop="0" showAll="0" defaultSubtotal="0">
      <items count="2">
        <item x="0"/>
        <item x="1"/>
      </items>
    </pivotField>
    <pivotField dataField="1" compact="0" outline="0" showAll="0" defaultSubtotal="0"/>
    <pivotField dataField="1" compact="0" outline="0" showAll="0" defaultSubtotal="0"/>
    <pivotField dataField="1" compact="0" outline="0" showAll="0" defaultSubtotal="0"/>
    <pivotField compact="0" outline="0" showAll="0" defaultSubtotal="0"/>
    <pivotField axis="axisRow" compact="0" outline="0" showAll="0" defaultSubtotal="0">
      <items count="5">
        <item m="1" x="3"/>
        <item m="1" x="1"/>
        <item m="1" x="2"/>
        <item x="0"/>
        <item m="1" x="4"/>
      </items>
    </pivotField>
    <pivotField compact="0" outline="0" showAll="0" defaultSubtotal="0"/>
    <pivotField compact="0" outline="0" subtotalTop="0" showAll="0" defaultSubtotal="0">
      <items count="6">
        <item x="0"/>
        <item x="1"/>
        <item x="2"/>
        <item x="3"/>
        <item x="4"/>
        <item x="5"/>
      </items>
    </pivotField>
    <pivotField compact="0" outline="0" subtotalTop="0" showAll="0" defaultSubtotal="0">
      <items count="4">
        <item x="0"/>
        <item x="1"/>
        <item x="2"/>
        <item x="3"/>
      </items>
    </pivotField>
  </pivotFields>
  <rowFields count="1">
    <field x="13"/>
  </rowFields>
  <rowItems count="1">
    <i>
      <x v="3"/>
    </i>
  </rowItems>
  <colFields count="1">
    <field x="-2"/>
  </colFields>
  <colItems count="3">
    <i>
      <x/>
    </i>
    <i i="1">
      <x v="1"/>
    </i>
    <i i="2">
      <x v="2"/>
    </i>
  </colItems>
  <dataFields count="3">
    <dataField name="Sum of Fan " fld="9" baseField="0" baseItem="0"/>
    <dataField name="Sum of Lamps" fld="10" baseField="0" baseItem="0"/>
    <dataField name="Sum of Cooler" fld="11"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2"/>
          </reference>
        </references>
      </pivotArea>
    </chartFormat>
    <chartFormat chart="2" format="5"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2"/>
          </reference>
        </references>
      </pivotArea>
    </chartFormat>
    <chartFormat chart="3"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16BA35-BD2A-4351-B290-271831151902}" name="PivotTable8" cacheId="4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P5:Q17" firstHeaderRow="1" firstDataRow="1" firstDataCol="1"/>
  <pivotFields count="17">
    <pivotField numFmtId="165" showAll="0">
      <items count="15">
        <item x="0"/>
        <item x="1"/>
        <item x="2"/>
        <item x="3"/>
        <item x="4"/>
        <item x="5"/>
        <item x="6"/>
        <item x="7"/>
        <item x="8"/>
        <item x="9"/>
        <item x="10"/>
        <item x="11"/>
        <item x="12"/>
        <item x="13"/>
        <item t="default"/>
      </items>
    </pivotField>
    <pivotField axis="axisRow" showAll="0">
      <items count="13">
        <item x="0"/>
        <item x="1"/>
        <item x="2"/>
        <item x="3"/>
        <item x="4"/>
        <item x="5"/>
        <item x="6"/>
        <item m="1" x="11"/>
        <item x="7"/>
        <item x="8"/>
        <item x="9"/>
        <item x="10"/>
        <item t="default"/>
      </items>
    </pivotField>
    <pivotField showAll="0"/>
    <pivotField showAll="0"/>
    <pivotField showAll="0"/>
    <pivotField showAll="0"/>
    <pivotField numFmtId="164" showAll="0"/>
    <pivotField showAll="0">
      <items count="3">
        <item x="1"/>
        <item x="0"/>
        <item t="default"/>
      </items>
    </pivotField>
    <pivotField showAll="0">
      <items count="3">
        <item x="0"/>
        <item x="1"/>
        <item t="default"/>
      </items>
    </pivotField>
    <pivotField showAll="0"/>
    <pivotField showAll="0"/>
    <pivotField dataField="1"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1"/>
  </rowFields>
  <rowItems count="12">
    <i>
      <x/>
    </i>
    <i>
      <x v="1"/>
    </i>
    <i>
      <x v="2"/>
    </i>
    <i>
      <x v="3"/>
    </i>
    <i>
      <x v="4"/>
    </i>
    <i>
      <x v="5"/>
    </i>
    <i>
      <x v="6"/>
    </i>
    <i>
      <x v="8"/>
    </i>
    <i>
      <x v="9"/>
    </i>
    <i>
      <x v="10"/>
    </i>
    <i>
      <x v="11"/>
    </i>
    <i t="grand">
      <x/>
    </i>
  </rowItems>
  <colItems count="1">
    <i/>
  </colItems>
  <dataFields count="1">
    <dataField name="Sum of Cooler" fld="11"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80B5BA-2208-4CA8-AD0E-FE6F6E2F1C7F}" name="PivotTable3" cacheId="43" dataPosition="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J5:K17" firstHeaderRow="1" firstDataRow="1" firstDataCol="1"/>
  <pivotFields count="17">
    <pivotField showAll="0">
      <items count="15">
        <item x="0"/>
        <item x="1"/>
        <item x="2"/>
        <item x="3"/>
        <item x="4"/>
        <item x="5"/>
        <item x="6"/>
        <item x="7"/>
        <item x="8"/>
        <item x="9"/>
        <item x="10"/>
        <item x="11"/>
        <item x="12"/>
        <item x="13"/>
        <item t="default"/>
      </items>
    </pivotField>
    <pivotField axis="axisRow" showAll="0">
      <items count="13">
        <item x="0"/>
        <item x="1"/>
        <item x="2"/>
        <item x="3"/>
        <item x="4"/>
        <item x="5"/>
        <item x="6"/>
        <item m="1" x="11"/>
        <item x="7"/>
        <item x="8"/>
        <item x="9"/>
        <item x="10"/>
        <item t="default"/>
      </items>
    </pivotField>
    <pivotField showAll="0"/>
    <pivotField showAll="0"/>
    <pivotField showAll="0"/>
    <pivotField showAll="0"/>
    <pivotField showAll="0"/>
    <pivotField showAll="0">
      <items count="3">
        <item x="1"/>
        <item x="0"/>
        <item t="default"/>
      </items>
    </pivotField>
    <pivotField showAll="0">
      <items count="3">
        <item x="0"/>
        <item x="1"/>
        <item t="default"/>
      </items>
    </pivotField>
    <pivotField dataField="1" showAll="0"/>
    <pivotField showAll="0"/>
    <pivotField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1"/>
  </rowFields>
  <rowItems count="12">
    <i>
      <x/>
    </i>
    <i>
      <x v="1"/>
    </i>
    <i>
      <x v="2"/>
    </i>
    <i>
      <x v="3"/>
    </i>
    <i>
      <x v="4"/>
    </i>
    <i>
      <x v="5"/>
    </i>
    <i>
      <x v="6"/>
    </i>
    <i>
      <x v="8"/>
    </i>
    <i>
      <x v="9"/>
    </i>
    <i>
      <x v="10"/>
    </i>
    <i>
      <x v="11"/>
    </i>
    <i t="grand">
      <x/>
    </i>
  </rowItems>
  <colItems count="1">
    <i/>
  </colItems>
  <dataFields count="1">
    <dataField name="Sum of Fan " fld="9" baseField="0" baseItem="0"/>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D907CD4-8708-4644-88D8-DA03F1905A7B}" name="PivotTable7" cacheId="4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M5:N17" firstHeaderRow="1" firstDataRow="1" firstDataCol="1"/>
  <pivotFields count="17">
    <pivotField numFmtId="165" showAll="0">
      <items count="15">
        <item x="0"/>
        <item x="1"/>
        <item x="2"/>
        <item x="3"/>
        <item x="4"/>
        <item x="5"/>
        <item x="6"/>
        <item x="7"/>
        <item x="8"/>
        <item x="9"/>
        <item x="10"/>
        <item x="11"/>
        <item x="12"/>
        <item x="13"/>
        <item t="default"/>
      </items>
    </pivotField>
    <pivotField axis="axisRow" showAll="0">
      <items count="13">
        <item x="0"/>
        <item x="1"/>
        <item x="2"/>
        <item x="3"/>
        <item x="4"/>
        <item x="5"/>
        <item x="6"/>
        <item m="1" x="11"/>
        <item x="7"/>
        <item x="8"/>
        <item x="9"/>
        <item x="10"/>
        <item t="default"/>
      </items>
    </pivotField>
    <pivotField showAll="0"/>
    <pivotField showAll="0"/>
    <pivotField showAll="0"/>
    <pivotField showAll="0"/>
    <pivotField numFmtId="164" showAll="0"/>
    <pivotField showAll="0">
      <items count="3">
        <item x="1"/>
        <item x="0"/>
        <item t="default"/>
      </items>
    </pivotField>
    <pivotField showAll="0">
      <items count="3">
        <item x="0"/>
        <item x="1"/>
        <item t="default"/>
      </items>
    </pivotField>
    <pivotField showAll="0"/>
    <pivotField dataField="1" showAll="0"/>
    <pivotField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1"/>
  </rowFields>
  <rowItems count="12">
    <i>
      <x/>
    </i>
    <i>
      <x v="1"/>
    </i>
    <i>
      <x v="2"/>
    </i>
    <i>
      <x v="3"/>
    </i>
    <i>
      <x v="4"/>
    </i>
    <i>
      <x v="5"/>
    </i>
    <i>
      <x v="6"/>
    </i>
    <i>
      <x v="8"/>
    </i>
    <i>
      <x v="9"/>
    </i>
    <i>
      <x v="10"/>
    </i>
    <i>
      <x v="11"/>
    </i>
    <i t="grand">
      <x/>
    </i>
  </rowItems>
  <colItems count="1">
    <i/>
  </colItems>
  <dataFields count="1">
    <dataField name="Sum of Lamps" fld="10"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3CFD102-D156-4B9E-8A5D-A73C5475747B}" name="PivotTable9" cacheId="4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5:A16" firstHeaderRow="1" firstDataRow="1" firstDataCol="0"/>
  <pivotFields count="17">
    <pivotField showAll="0">
      <items count="15">
        <item x="0"/>
        <item x="1"/>
        <item x="2"/>
        <item x="3"/>
        <item x="4"/>
        <item x="5"/>
        <item x="6"/>
        <item x="7"/>
        <item x="8"/>
        <item x="9"/>
        <item x="10"/>
        <item x="11"/>
        <item x="12"/>
        <item x="13"/>
        <item t="default"/>
      </items>
    </pivotField>
    <pivotField showAll="0">
      <items count="13">
        <item x="0"/>
        <item x="1"/>
        <item x="2"/>
        <item x="3"/>
        <item x="4"/>
        <item x="5"/>
        <item x="6"/>
        <item m="1" x="11"/>
        <item x="7"/>
        <item x="8"/>
        <item x="9"/>
        <item x="10"/>
        <item t="default"/>
      </items>
    </pivotField>
    <pivotField showAll="0"/>
    <pivotField showAll="0"/>
    <pivotField showAll="0"/>
    <pivotField showAll="0"/>
    <pivotField dataField="1" showAll="0"/>
    <pivotField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Average of Amount" fld="6" subtotal="average" baseField="0" baseItem="0" numFmtId="164"/>
  </dataFields>
  <formats count="7">
    <format dxfId="33">
      <pivotArea outline="0" collapsedLevelsAreSubtotals="1" fieldPosition="0"/>
    </format>
    <format dxfId="32">
      <pivotArea type="all" dataOnly="0" outline="0" fieldPosition="0"/>
    </format>
    <format dxfId="31">
      <pivotArea outline="0" collapsedLevelsAreSubtotals="1" fieldPosition="0"/>
    </format>
    <format dxfId="30">
      <pivotArea dataOnly="0" labelOnly="1" outline="0" axis="axisValues" fieldPosition="0"/>
    </format>
    <format dxfId="29">
      <pivotArea type="all" dataOnly="0" outline="0" fieldPosition="0"/>
    </format>
    <format dxfId="28">
      <pivotArea outline="0" collapsedLevelsAreSubtotals="1" fieldPosition="0"/>
    </format>
    <format dxfId="27">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320547C-24D8-419A-BF4A-0EE37E855738}" name="PivotTable10" cacheId="4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B15:D16" firstHeaderRow="0" firstDataRow="1" firstDataCol="0"/>
  <pivotFields count="17">
    <pivotField showAll="0">
      <items count="15">
        <item x="0"/>
        <item x="1"/>
        <item x="2"/>
        <item x="3"/>
        <item x="4"/>
        <item x="5"/>
        <item x="6"/>
        <item x="7"/>
        <item x="8"/>
        <item x="9"/>
        <item x="10"/>
        <item x="11"/>
        <item x="12"/>
        <item x="13"/>
        <item t="default"/>
      </items>
    </pivotField>
    <pivotField showAll="0">
      <items count="13">
        <item x="0"/>
        <item x="1"/>
        <item x="2"/>
        <item x="3"/>
        <item x="4"/>
        <item x="5"/>
        <item x="6"/>
        <item m="1" x="11"/>
        <item x="7"/>
        <item x="8"/>
        <item x="9"/>
        <item x="10"/>
        <item t="default"/>
      </items>
    </pivotField>
    <pivotField showAll="0"/>
    <pivotField showAll="0"/>
    <pivotField showAll="0"/>
    <pivotField showAll="0"/>
    <pivotField showAll="0"/>
    <pivotField showAll="0">
      <items count="3">
        <item x="1"/>
        <item x="0"/>
        <item t="default"/>
      </items>
    </pivotField>
    <pivotField showAll="0">
      <items count="3">
        <item x="0"/>
        <item x="1"/>
        <item t="default"/>
      </items>
    </pivotField>
    <pivotField dataField="1" showAll="0"/>
    <pivotField dataField="1" showAll="0"/>
    <pivotField dataField="1"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Items count="1">
    <i/>
  </rowItems>
  <colFields count="1">
    <field x="-2"/>
  </colFields>
  <colItems count="3">
    <i>
      <x/>
    </i>
    <i i="1">
      <x v="1"/>
    </i>
    <i i="2">
      <x v="2"/>
    </i>
  </colItems>
  <dataFields count="3">
    <dataField name="Average of Fan " fld="9" subtotal="average" baseField="0" baseItem="0"/>
    <dataField name="Average of Lamps" fld="10" subtotal="average" baseField="0" baseItem="1"/>
    <dataField name="Average of Cooler" fld="11" subtotal="average" baseField="0" baseItem="1"/>
  </dataFields>
  <formats count="7">
    <format dxfId="40">
      <pivotArea outline="0" collapsedLevelsAreSubtotals="1" fieldPosition="0"/>
    </format>
    <format dxfId="39">
      <pivotArea type="all" dataOnly="0" outline="0" fieldPosition="0"/>
    </format>
    <format dxfId="38">
      <pivotArea outline="0" collapsedLevelsAreSubtotals="1" fieldPosition="0"/>
    </format>
    <format dxfId="37">
      <pivotArea dataOnly="0" labelOnly="1" outline="0" fieldPosition="0">
        <references count="1">
          <reference field="4294967294" count="3">
            <x v="0"/>
            <x v="1"/>
            <x v="2"/>
          </reference>
        </references>
      </pivotArea>
    </format>
    <format dxfId="36">
      <pivotArea type="all" dataOnly="0" outline="0" fieldPosition="0"/>
    </format>
    <format dxfId="35">
      <pivotArea outline="0" collapsedLevelsAreSubtotals="1" fieldPosition="0"/>
    </format>
    <format dxfId="34">
      <pivotArea dataOnly="0" labelOnly="1" outline="0" fieldPosition="0">
        <references count="1">
          <reference field="4294967294" count="3">
            <x v="0"/>
            <x v="1"/>
            <x v="2"/>
          </reference>
        </references>
      </pivotArea>
    </format>
  </format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5" format="9"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1"/>
          </reference>
        </references>
      </pivotArea>
    </chartFormat>
    <chartFormat chart="5"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C3F0319-5A6C-4F4F-A6C0-FF521E06BC0A}" name="PivotTable6" cacheId="4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Z5:AC8" firstHeaderRow="1" firstDataRow="2" firstDataCol="1"/>
  <pivotFields count="17">
    <pivotField showAll="0">
      <items count="15">
        <item x="0"/>
        <item x="1"/>
        <item x="2"/>
        <item x="3"/>
        <item x="4"/>
        <item x="5"/>
        <item x="6"/>
        <item x="7"/>
        <item x="8"/>
        <item x="9"/>
        <item x="10"/>
        <item x="11"/>
        <item x="12"/>
        <item x="13"/>
        <item t="default"/>
      </items>
    </pivotField>
    <pivotField showAll="0">
      <items count="13">
        <item x="0"/>
        <item x="1"/>
        <item x="2"/>
        <item x="3"/>
        <item x="4"/>
        <item x="5"/>
        <item x="6"/>
        <item m="1" x="11"/>
        <item x="7"/>
        <item x="8"/>
        <item x="9"/>
        <item x="10"/>
        <item t="default"/>
      </items>
    </pivotField>
    <pivotField axis="axisRow" showAll="0">
      <items count="7">
        <item x="0"/>
        <item m="1" x="2"/>
        <item m="1" x="3"/>
        <item m="1" x="1"/>
        <item m="1" x="4"/>
        <item m="1" x="5"/>
        <item t="default"/>
      </items>
    </pivotField>
    <pivotField showAll="0"/>
    <pivotField showAll="0"/>
    <pivotField showAll="0"/>
    <pivotField dataField="1" showAll="0"/>
    <pivotField showAll="0">
      <items count="3">
        <item x="1"/>
        <item x="0"/>
        <item t="default"/>
      </items>
    </pivotField>
    <pivotField axis="axisCol" showAll="0">
      <items count="3">
        <item x="0"/>
        <item x="1"/>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2"/>
  </rowFields>
  <rowItems count="2">
    <i>
      <x/>
    </i>
    <i t="grand">
      <x/>
    </i>
  </rowItems>
  <colFields count="1">
    <field x="8"/>
  </colFields>
  <colItems count="3">
    <i>
      <x/>
    </i>
    <i>
      <x v="1"/>
    </i>
    <i t="grand">
      <x/>
    </i>
  </colItems>
  <dataFields count="1">
    <dataField name="Sum of Amount" fld="6" baseField="0" baseItem="0" numFmtId="164"/>
  </dataFields>
  <formats count="4">
    <format dxfId="44">
      <pivotArea dataOnly="0" labelOnly="1" fieldPosition="0">
        <references count="1">
          <reference field="2" count="1">
            <x v="0"/>
          </reference>
        </references>
      </pivotArea>
    </format>
    <format dxfId="43">
      <pivotArea collapsedLevelsAreSubtotals="1" fieldPosition="0">
        <references count="1">
          <reference field="2" count="1">
            <x v="1"/>
          </reference>
        </references>
      </pivotArea>
    </format>
    <format dxfId="42">
      <pivotArea outline="0" collapsedLevelsAreSubtotals="1" fieldPosition="0"/>
    </format>
    <format dxfId="41">
      <pivotArea dataOnly="0" labelOnly="1" outline="0" axis="axisValues" fieldPosition="0"/>
    </format>
  </formats>
  <chartFormats count="3">
    <chartFormat chart="4" format="11" series="1">
      <pivotArea type="data" outline="0" fieldPosition="0">
        <references count="1">
          <reference field="4294967294" count="1" selected="0">
            <x v="0"/>
          </reference>
        </references>
      </pivotArea>
    </chartFormat>
    <chartFormat chart="4" format="13" series="1">
      <pivotArea type="data" outline="0" fieldPosition="0">
        <references count="2">
          <reference field="4294967294" count="1" selected="0">
            <x v="0"/>
          </reference>
          <reference field="8" count="1" selected="0">
            <x v="1"/>
          </reference>
        </references>
      </pivotArea>
    </chartFormat>
    <chartFormat chart="4" format="14" series="1">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5D6119F-F878-4AFC-AC22-08C143D79EA7}" name="PivotTable1" cacheId="4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location ref="A5:D8" firstHeaderRow="1" firstDataRow="2" firstDataCol="1"/>
  <pivotFields count="17">
    <pivotField numFmtId="165" showAll="0">
      <items count="15">
        <item x="0"/>
        <item x="1"/>
        <item x="2"/>
        <item x="3"/>
        <item x="4"/>
        <item x="5"/>
        <item x="6"/>
        <item x="7"/>
        <item x="8"/>
        <item x="9"/>
        <item x="10"/>
        <item x="11"/>
        <item x="12"/>
        <item x="13"/>
        <item t="default"/>
      </items>
    </pivotField>
    <pivotField showAll="0">
      <items count="13">
        <item x="0"/>
        <item x="1"/>
        <item x="2"/>
        <item x="3"/>
        <item x="4"/>
        <item x="5"/>
        <item x="6"/>
        <item m="1" x="11"/>
        <item x="7"/>
        <item x="8"/>
        <item x="9"/>
        <item x="10"/>
        <item t="default"/>
      </items>
    </pivotField>
    <pivotField showAll="0"/>
    <pivotField showAll="0"/>
    <pivotField showAll="0"/>
    <pivotField showAll="0"/>
    <pivotField numFmtId="164" showAll="0"/>
    <pivotField showAll="0">
      <items count="3">
        <item x="1"/>
        <item x="0"/>
        <item t="default"/>
      </items>
    </pivotField>
    <pivotField showAll="0">
      <items count="3">
        <item x="0"/>
        <item x="1"/>
        <item t="default"/>
      </items>
    </pivotField>
    <pivotField dataField="1" showAll="0"/>
    <pivotField dataField="1" showAll="0"/>
    <pivotField dataField="1" showAll="0"/>
    <pivotField showAll="0"/>
    <pivotField axis="axisRow" showAll="0">
      <items count="6">
        <item m="1" x="3"/>
        <item m="1" x="1"/>
        <item m="1" x="2"/>
        <item x="0"/>
        <item m="1" x="4"/>
        <item t="default"/>
      </items>
    </pivotField>
    <pivotField showAll="0"/>
    <pivotField showAll="0">
      <items count="7">
        <item x="0"/>
        <item x="1"/>
        <item x="2"/>
        <item x="3"/>
        <item x="4"/>
        <item x="5"/>
        <item t="default"/>
      </items>
    </pivotField>
    <pivotField showAll="0">
      <items count="5">
        <item x="0"/>
        <item x="1"/>
        <item x="2"/>
        <item x="3"/>
        <item t="default"/>
      </items>
    </pivotField>
  </pivotFields>
  <rowFields count="1">
    <field x="13"/>
  </rowFields>
  <rowItems count="2">
    <i>
      <x v="3"/>
    </i>
    <i t="grand">
      <x/>
    </i>
  </rowItems>
  <colFields count="1">
    <field x="-2"/>
  </colFields>
  <colItems count="3">
    <i>
      <x/>
    </i>
    <i i="1">
      <x v="1"/>
    </i>
    <i i="2">
      <x v="2"/>
    </i>
  </colItems>
  <dataFields count="3">
    <dataField name="Sum of Fan " fld="9" baseField="0" baseItem="0"/>
    <dataField name="Sum of Lamps" fld="10" baseField="0" baseItem="0"/>
    <dataField name="Sum of Cooler" fld="11" baseField="0" baseItem="0"/>
  </dataFields>
  <chartFormats count="15">
    <chartFormat chart="7" format="3"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2"/>
          </reference>
        </references>
      </pivotArea>
    </chartFormat>
    <chartFormat chart="7" format="5"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1"/>
          </reference>
        </references>
      </pivotArea>
    </chartFormat>
    <chartFormat chart="8" format="7" series="1">
      <pivotArea type="data" outline="0" fieldPosition="0">
        <references count="1">
          <reference field="4294967294" count="1" selected="0">
            <x v="2"/>
          </reference>
        </references>
      </pivotArea>
    </chartFormat>
    <chartFormat chart="8" format="8"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1"/>
          </reference>
        </references>
      </pivotArea>
    </chartFormat>
    <chartFormat chart="13" format="3" series="1">
      <pivotArea type="data" outline="0" fieldPosition="0">
        <references count="1">
          <reference field="4294967294" count="1" selected="0">
            <x v="2"/>
          </reference>
        </references>
      </pivotArea>
    </chartFormat>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 chart="15" format="2" series="1">
      <pivotArea type="data" outline="0" fieldPosition="0">
        <references count="1">
          <reference field="4294967294" count="1" selected="0">
            <x v="2"/>
          </reference>
        </references>
      </pivotArea>
    </chartFormat>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 chart="16"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87D1C01-80AD-42BC-BA6D-D4443F50384A}" sourceName="Month">
  <pivotTables>
    <pivotTable tabId="1" name="PivotTable1"/>
    <pivotTable tabId="1" name="PivotTable10"/>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tabular pivotCacheId="196590264">
      <items count="12">
        <i x="0" s="1"/>
        <i x="1" s="1"/>
        <i x="2" s="1"/>
        <i x="3" s="1"/>
        <i x="4" s="1"/>
        <i x="5" s="1"/>
        <i x="6" s="1"/>
        <i x="7" s="1"/>
        <i x="8" s="1"/>
        <i x="9" s="1"/>
        <i x="10" s="1"/>
        <i x="1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 xr10:uid="{DE58E7A1-C4F9-4B7E-8952-6A5CC346A0AE}" sourceName="Delivery ">
  <pivotTables>
    <pivotTable tabId="1" name="PivotTable6"/>
    <pivotTable tabId="1" name="PivotTable1"/>
    <pivotTable tabId="1" name="PivotTable10"/>
    <pivotTable tabId="1" name="PivotTable2"/>
    <pivotTable tabId="1" name="PivotTable3"/>
    <pivotTable tabId="1" name="PivotTable4"/>
    <pivotTable tabId="1" name="PivotTable5"/>
    <pivotTable tabId="1" name="PivotTable7"/>
    <pivotTable tabId="1" name="PivotTable8"/>
    <pivotTable tabId="1" name="PivotTable9"/>
  </pivotTables>
  <data>
    <tabular pivotCacheId="19659026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115F758D-A310-44F6-8305-183DDDCC56E2}" sourceName="Payment">
  <pivotTables>
    <pivotTable tabId="1" name="PivotTable6"/>
    <pivotTable tabId="1" name="PivotTable1"/>
    <pivotTable tabId="1" name="PivotTable10"/>
    <pivotTable tabId="1" name="PivotTable2"/>
    <pivotTable tabId="1" name="PivotTable3"/>
    <pivotTable tabId="1" name="PivotTable4"/>
    <pivotTable tabId="1" name="PivotTable5"/>
    <pivotTable tabId="1" name="PivotTable7"/>
    <pivotTable tabId="1" name="PivotTable8"/>
    <pivotTable tabId="1" name="PivotTable9"/>
  </pivotTables>
  <data>
    <tabular pivotCacheId="19659026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C821A4E-EE85-4B68-A31B-77D643C91BAA}" cache="Slicer_Month" caption="Month" columnCount="3" rowHeight="180000"/>
  <slicer name="Delivery " xr10:uid="{6E5DE523-618A-4703-9385-BEE0AF0E4DAC}" cache="Slicer_Delivery" caption="Delivery " rowHeight="180000"/>
  <slicer name="Payment" xr10:uid="{9BDB8E46-066D-4B65-88B3-A812AFDBB786}" cache="Slicer_Payment" caption="Payment"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442F15-6FFA-4F27-B966-909985A46FCF}" name="Table1" displayName="Table1" ref="A1:E76" totalsRowShown="0">
  <autoFilter ref="A1:E76" xr:uid="{39903B4F-24BC-44B4-A59F-5B630EB31883}"/>
  <tableColumns count="5">
    <tableColumn id="1" xr3:uid="{D86D48FB-25E6-4220-95E5-E4B774B72DDE}" name="Date" dataDxfId="26"/>
    <tableColumn id="2" xr3:uid="{E2C166B4-BE58-4A01-8EBD-75C987A6E72B}" name="Amount"/>
    <tableColumn id="3" xr3:uid="{BF0ADE7E-3EED-4F42-A56B-91F550A95B00}" name="Forecast(Amount)">
      <calculatedColumnFormula>_xlfn.FORECAST.ETS(A2,$B$2:$B$61,$A$2:$A$61,5,1)</calculatedColumnFormula>
    </tableColumn>
    <tableColumn id="4" xr3:uid="{035DAFDD-42EF-434B-97A2-39EC2A887E2D}" name="Lower Confidence Bound(Amount)" dataDxfId="25">
      <calculatedColumnFormula>C2-_xlfn.FORECAST.ETS.CONFINT(A2,$B$2:$B$61,$A$2:$A$61,0.9,5,1)</calculatedColumnFormula>
    </tableColumn>
    <tableColumn id="5" xr3:uid="{A108B804-9ACA-4DBF-A497-A7A435A2BBD3}" name="Upper Confidence Bound(Amount)" dataDxfId="24">
      <calculatedColumnFormula>C2+_xlfn.FORECAST.ETS.CONFINT(A2,$B$2:$B$61,$A$2:$A$61,0.9,5,1)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81BAAD4-316B-4A6D-A6C8-ED27169A6F56}" name="Table2" displayName="Table2" ref="A1:E76" totalsRowShown="0">
  <autoFilter ref="A1:E76" xr:uid="{BF589937-A833-4FF8-9E56-033D9E132289}"/>
  <tableColumns count="5">
    <tableColumn id="1" xr3:uid="{955F211F-0EC0-440E-AE15-CD960CC76DCF}" name="Date" dataDxfId="23"/>
    <tableColumn id="2" xr3:uid="{B03BC6F6-3BB2-4757-A4C6-078EDE8CCC56}" name="Cooler"/>
    <tableColumn id="3" xr3:uid="{C254241C-F28C-4470-93B8-F6E96563D4DC}" name="Forecast(Cooler)">
      <calculatedColumnFormula>_xlfn.FORECAST.ETS(A2,$B$2:$B$61,$A$2:$A$61,1,1)</calculatedColumnFormula>
    </tableColumn>
    <tableColumn id="4" xr3:uid="{FA6680A2-C7BA-47A6-AA11-E033FBB9CEA6}" name="Lower Confidence Bound(Cooler)" dataDxfId="22">
      <calculatedColumnFormula>C2-_xlfn.FORECAST.ETS.CONFINT(A2,$B$2:$B$61,$A$2:$A$61,0.95,1,1)</calculatedColumnFormula>
    </tableColumn>
    <tableColumn id="5" xr3:uid="{D2A7C796-D7A0-4031-B2F1-3BFB493ED902}" name="Upper Confidence Bound(Cooler)" dataDxfId="21">
      <calculatedColumnFormula>C2+_xlfn.FORECAST.ETS.CONFINT(A2,$B$2:$B$61,$A$2:$A$61,0.95,1,1)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BA17D2-2219-428C-AC1A-FC079A0FC5D9}" name="Table4" displayName="Table4" ref="A1:D76" totalsRowShown="0">
  <autoFilter ref="A1:D76" xr:uid="{9D3874A1-A941-458E-8DD0-D042969DC361}"/>
  <tableColumns count="4">
    <tableColumn id="1" xr3:uid="{4F85C69E-C810-4E22-BA70-9E546E5138D3}" name="Date" dataDxfId="20"/>
    <tableColumn id="2" xr3:uid="{4A085092-CAA6-4F9A-8DB3-900279529551}" name="Fan "/>
    <tableColumn id="3" xr3:uid="{A9B506FA-C2B7-4A2D-982C-9DC002DD9C6F}" name="Forecast(Fan )">
      <calculatedColumnFormula>_xlfn.FORECAST.ETS(A2,$B$2:$B$61,$A$2:$A$61,1,1)</calculatedColumnFormula>
    </tableColumn>
    <tableColumn id="4" xr3:uid="{37431A5B-DBB7-4064-92A7-2518276351A9}" name="Confidence Interval(Fan )">
      <calculatedColumnFormula>_xlfn.FORECAST.ETS.CONFINT(A2,$B$2:$B$61,$A$2:$A$61,0.95,1,1)</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31A9B7B-EBF7-4C24-8A7F-E36025EB26DF}" name="Table5" displayName="Table5" ref="A1:D93" totalsRowShown="0">
  <autoFilter ref="A1:D93" xr:uid="{D0711EC2-68C9-4CAB-9EB0-F45BF0DBBAF3}"/>
  <tableColumns count="4">
    <tableColumn id="1" xr3:uid="{85BACB91-8F19-41C5-AD42-6D4D3DBF3AC9}" name="Date" dataDxfId="19"/>
    <tableColumn id="2" xr3:uid="{D7A59879-DCC0-4071-AB99-870E71669A44}" name="Lamps"/>
    <tableColumn id="3" xr3:uid="{E63272A5-FF4E-4861-AB63-1CA11964BDD4}" name="Forecast(Lamps)">
      <calculatedColumnFormula>_xlfn.FORECAST.ETS(A2,$B$2:$B$61,$A$2:$A$61,1,1)</calculatedColumnFormula>
    </tableColumn>
    <tableColumn id="4" xr3:uid="{7B8B89A2-09B8-4661-9A7B-69AA97FC376F}" name="Confidence Interval(Lamps)">
      <calculatedColumnFormula>_xlfn.FORECAST.ETS.CONFINT(A2,$B$2:$B$61,$A$2:$A$61,0.95,1,1)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5"/>
  <sheetViews>
    <sheetView showGridLines="0" showRowColHeaders="0" tabSelected="1" zoomScaleNormal="100" workbookViewId="0">
      <selection activeCell="J37" sqref="J37"/>
    </sheetView>
  </sheetViews>
  <sheetFormatPr defaultRowHeight="15.75" customHeight="1" x14ac:dyDescent="0.25"/>
  <cols>
    <col min="4" max="4" width="9.85546875" customWidth="1"/>
    <col min="7" max="7" width="6.28515625" customWidth="1"/>
    <col min="13" max="13" width="9.28515625" customWidth="1"/>
    <col min="14" max="14" width="7.7109375" customWidth="1"/>
  </cols>
  <sheetData>
    <row r="1" spans="1:29" s="5" customFormat="1" ht="15.75" customHeight="1" thickTop="1" x14ac:dyDescent="0.25">
      <c r="A1" s="13"/>
      <c r="B1" s="13"/>
      <c r="C1" s="13"/>
      <c r="D1" s="13"/>
      <c r="E1" s="15" t="s">
        <v>55</v>
      </c>
      <c r="F1" s="16"/>
      <c r="G1" s="16"/>
      <c r="H1" s="16"/>
      <c r="I1" s="16"/>
      <c r="J1" s="16"/>
      <c r="K1" s="16"/>
      <c r="L1" s="16"/>
      <c r="M1" s="16"/>
      <c r="N1" s="16"/>
      <c r="O1" s="16"/>
      <c r="P1" s="17"/>
      <c r="Q1" s="11"/>
      <c r="R1" s="11"/>
      <c r="S1" s="11"/>
      <c r="T1" s="11"/>
      <c r="U1" s="11"/>
      <c r="V1" s="12"/>
      <c r="W1" s="12"/>
      <c r="X1" s="12"/>
      <c r="Y1" s="12"/>
      <c r="Z1" s="12"/>
      <c r="AA1" s="12"/>
      <c r="AB1" s="12"/>
      <c r="AC1" s="12"/>
    </row>
    <row r="2" spans="1:29" s="5" customFormat="1" ht="15.75" customHeight="1" x14ac:dyDescent="0.25">
      <c r="A2" s="13"/>
      <c r="B2" s="13"/>
      <c r="C2" s="13"/>
      <c r="D2" s="13"/>
      <c r="E2" s="18"/>
      <c r="F2" s="19"/>
      <c r="G2" s="19"/>
      <c r="H2" s="19"/>
      <c r="I2" s="19"/>
      <c r="J2" s="19"/>
      <c r="K2" s="19"/>
      <c r="L2" s="19"/>
      <c r="M2" s="19"/>
      <c r="N2" s="19"/>
      <c r="O2" s="19"/>
      <c r="P2" s="20"/>
      <c r="Q2" s="11"/>
      <c r="R2" s="11"/>
      <c r="S2" s="11"/>
      <c r="T2" s="11"/>
      <c r="U2" s="11"/>
      <c r="V2" s="12"/>
      <c r="W2" s="12"/>
      <c r="X2" s="12"/>
      <c r="Y2" s="12"/>
      <c r="Z2" s="12"/>
      <c r="AA2" s="12"/>
      <c r="AB2" s="12"/>
      <c r="AC2" s="12"/>
    </row>
    <row r="3" spans="1:29" s="5" customFormat="1" ht="15.75" customHeight="1" x14ac:dyDescent="0.25">
      <c r="A3" s="13"/>
      <c r="B3" s="13"/>
      <c r="C3" s="13"/>
      <c r="D3" s="13"/>
      <c r="E3" s="18"/>
      <c r="F3" s="19"/>
      <c r="G3" s="19"/>
      <c r="H3" s="19"/>
      <c r="I3" s="19"/>
      <c r="J3" s="19"/>
      <c r="K3" s="19"/>
      <c r="L3" s="19"/>
      <c r="M3" s="19"/>
      <c r="N3" s="19"/>
      <c r="O3" s="19"/>
      <c r="P3" s="20"/>
      <c r="Q3" s="11"/>
      <c r="R3" s="11"/>
      <c r="S3" s="11"/>
      <c r="T3" s="11"/>
      <c r="U3" s="11"/>
      <c r="V3" s="12"/>
      <c r="W3" s="12"/>
      <c r="X3" s="12"/>
      <c r="Y3" s="12"/>
      <c r="Z3" s="12"/>
      <c r="AA3" s="12"/>
      <c r="AB3" s="12"/>
      <c r="AC3" s="12"/>
    </row>
    <row r="4" spans="1:29" s="5" customFormat="1" ht="15.75" customHeight="1" thickBot="1" x14ac:dyDescent="0.3">
      <c r="A4" s="13"/>
      <c r="B4" s="13"/>
      <c r="C4" s="13"/>
      <c r="D4" s="13"/>
      <c r="E4" s="21"/>
      <c r="F4" s="22"/>
      <c r="G4" s="22"/>
      <c r="H4" s="22"/>
      <c r="I4" s="22"/>
      <c r="J4" s="22"/>
      <c r="K4" s="22"/>
      <c r="L4" s="22"/>
      <c r="M4" s="22"/>
      <c r="N4" s="22"/>
      <c r="O4" s="22"/>
      <c r="P4" s="23"/>
      <c r="Q4" s="11"/>
      <c r="R4" s="11"/>
      <c r="S4" s="11"/>
      <c r="T4" s="11"/>
      <c r="U4" s="11"/>
      <c r="V4" s="12"/>
      <c r="W4" s="12"/>
      <c r="X4" s="12"/>
      <c r="Y4" s="12"/>
      <c r="Z4" s="12"/>
      <c r="AA4" s="12"/>
      <c r="AB4" s="12"/>
      <c r="AC4" s="12"/>
    </row>
    <row r="5" spans="1:29" ht="15.75" customHeight="1" thickTop="1" x14ac:dyDescent="0.25">
      <c r="A5" s="13"/>
      <c r="B5" s="13"/>
      <c r="C5" s="13"/>
      <c r="D5" s="13"/>
      <c r="E5" s="13"/>
      <c r="F5" s="13"/>
      <c r="G5" s="13"/>
      <c r="H5" s="13"/>
      <c r="I5" s="13"/>
      <c r="J5" s="13"/>
      <c r="K5" s="13"/>
    </row>
  </sheetData>
  <mergeCells count="1">
    <mergeCell ref="E1:P4"/>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8A6B6-271D-422D-BD75-5642BA18B916}">
  <dimension ref="A1"/>
  <sheetViews>
    <sheetView showGridLines="0" workbookViewId="0">
      <selection activeCell="M30" sqref="M30"/>
    </sheetView>
  </sheetViews>
  <sheetFormatPr defaultRowHeight="15" x14ac:dyDescent="0.25"/>
  <cols>
    <col min="11" max="11" width="7.28515625" customWidth="1"/>
  </cols>
  <sheetData>
    <row r="1" s="5" customFormat="1"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375"/>
  <sheetViews>
    <sheetView workbookViewId="0"/>
  </sheetViews>
  <sheetFormatPr defaultRowHeight="15" x14ac:dyDescent="0.25"/>
  <cols>
    <col min="1" max="1" width="13.140625" style="5" bestFit="1" customWidth="1"/>
    <col min="2" max="2" width="11.140625" style="5" bestFit="1" customWidth="1"/>
    <col min="3" max="3" width="13.28515625" bestFit="1" customWidth="1"/>
    <col min="4" max="4" width="13.5703125" style="5" bestFit="1" customWidth="1"/>
    <col min="5" max="5" width="3.42578125" style="5" customWidth="1"/>
    <col min="6" max="6" width="2.140625" style="5" customWidth="1"/>
    <col min="7" max="7" width="13.140625" style="5" bestFit="1" customWidth="1"/>
    <col min="8" max="8" width="14.85546875" style="5" bestFit="1" customWidth="1"/>
    <col min="9" max="9" width="5" style="5" bestFit="1" customWidth="1"/>
    <col min="10" max="10" width="13.140625" style="5" bestFit="1" customWidth="1"/>
    <col min="11" max="11" width="11.140625" style="5" bestFit="1" customWidth="1"/>
    <col min="12" max="12" width="4.28515625" style="5" customWidth="1"/>
    <col min="13" max="13" width="13.140625" style="5" bestFit="1" customWidth="1"/>
    <col min="14" max="14" width="13.28515625" style="5" bestFit="1" customWidth="1"/>
    <col min="15" max="15" width="3.42578125" style="5" customWidth="1"/>
    <col min="16" max="16" width="13.140625" style="5" bestFit="1" customWidth="1"/>
    <col min="17" max="17" width="13.5703125" style="5" customWidth="1"/>
    <col min="18" max="18" width="4.85546875" style="5" bestFit="1" customWidth="1"/>
    <col min="19" max="19" width="4" style="5" bestFit="1" customWidth="1"/>
    <col min="20" max="20" width="4" style="5" customWidth="1"/>
    <col min="21" max="21" width="4" style="5" bestFit="1" customWidth="1"/>
    <col min="22" max="22" width="13.140625" style="5" bestFit="1" customWidth="1"/>
    <col min="23" max="23" width="14.85546875" style="5" bestFit="1" customWidth="1"/>
    <col min="24" max="24" width="4" style="5" bestFit="1" customWidth="1"/>
    <col min="25" max="25" width="4.5703125" style="5" bestFit="1" customWidth="1"/>
    <col min="26" max="26" width="14.85546875" style="5" bestFit="1" customWidth="1"/>
    <col min="27" max="27" width="16.28515625" style="5" bestFit="1" customWidth="1"/>
    <col min="28" max="28" width="12.28515625" style="5" bestFit="1" customWidth="1"/>
    <col min="29" max="29" width="13.42578125" style="5" bestFit="1" customWidth="1"/>
    <col min="30" max="32" width="3" style="5" bestFit="1" customWidth="1"/>
    <col min="33" max="33" width="10" style="5" bestFit="1" customWidth="1"/>
    <col min="34" max="34" width="11.140625" style="5" bestFit="1" customWidth="1"/>
    <col min="35" max="35" width="13.28515625" style="5" bestFit="1" customWidth="1"/>
    <col min="36" max="37" width="13.5703125" style="5" bestFit="1" customWidth="1"/>
    <col min="38" max="38" width="11.140625" style="5" bestFit="1" customWidth="1"/>
    <col min="39" max="39" width="13.28515625" style="5" bestFit="1" customWidth="1"/>
    <col min="40" max="40" width="11.140625" style="5" bestFit="1" customWidth="1"/>
    <col min="41" max="41" width="13.28515625" style="5" bestFit="1" customWidth="1"/>
    <col min="42" max="42" width="11.140625" style="5" bestFit="1" customWidth="1"/>
    <col min="43" max="43" width="13.28515625" style="5" bestFit="1" customWidth="1"/>
    <col min="44" max="44" width="16.140625" style="5" bestFit="1" customWidth="1"/>
    <col min="45" max="45" width="18.28515625" style="5" bestFit="1" customWidth="1"/>
    <col min="46" max="47" width="3" style="5" bestFit="1" customWidth="1"/>
    <col min="48" max="78" width="3" bestFit="1" customWidth="1"/>
    <col min="79" max="79" width="11.28515625" bestFit="1" customWidth="1"/>
    <col min="80" max="80" width="3" bestFit="1" customWidth="1"/>
    <col min="81" max="81" width="7.85546875" bestFit="1" customWidth="1"/>
    <col min="82" max="82" width="4.85546875" bestFit="1" customWidth="1"/>
    <col min="83" max="83" width="2" bestFit="1" customWidth="1"/>
    <col min="84" max="91" width="3" bestFit="1" customWidth="1"/>
    <col min="92" max="92" width="7.85546875" bestFit="1" customWidth="1"/>
    <col min="93" max="93" width="4.85546875" bestFit="1" customWidth="1"/>
    <col min="94" max="98" width="3" bestFit="1" customWidth="1"/>
    <col min="99" max="99" width="7.85546875" bestFit="1" customWidth="1"/>
    <col min="100" max="100" width="4.85546875" bestFit="1" customWidth="1"/>
    <col min="101" max="107" width="3" bestFit="1" customWidth="1"/>
    <col min="108" max="108" width="7.85546875" bestFit="1" customWidth="1"/>
    <col min="109" max="109" width="4.85546875" bestFit="1" customWidth="1"/>
    <col min="110" max="115" width="3" bestFit="1" customWidth="1"/>
    <col min="116" max="116" width="7.85546875" bestFit="1" customWidth="1"/>
    <col min="117" max="117" width="4.85546875" bestFit="1" customWidth="1"/>
    <col min="118" max="119" width="3" bestFit="1" customWidth="1"/>
    <col min="120" max="120" width="7.85546875" bestFit="1" customWidth="1"/>
    <col min="121" max="121" width="4.85546875" bestFit="1" customWidth="1"/>
    <col min="122" max="122" width="2" bestFit="1" customWidth="1"/>
    <col min="123" max="123" width="7.85546875" bestFit="1" customWidth="1"/>
    <col min="124" max="124" width="4.85546875" bestFit="1" customWidth="1"/>
    <col min="125" max="129" width="3" bestFit="1" customWidth="1"/>
    <col min="130" max="130" width="7.85546875" bestFit="1" customWidth="1"/>
    <col min="131" max="131" width="4.85546875" bestFit="1" customWidth="1"/>
    <col min="132" max="132" width="2" bestFit="1" customWidth="1"/>
    <col min="133" max="134" width="3" bestFit="1" customWidth="1"/>
    <col min="135" max="135" width="7.85546875" bestFit="1" customWidth="1"/>
    <col min="136" max="136" width="4.85546875" bestFit="1" customWidth="1"/>
    <col min="137" max="141" width="3" bestFit="1" customWidth="1"/>
    <col min="142" max="142" width="7.85546875" bestFit="1" customWidth="1"/>
    <col min="143" max="143" width="4.85546875" bestFit="1" customWidth="1"/>
    <col min="144" max="147" width="3" bestFit="1" customWidth="1"/>
    <col min="148" max="148" width="7.85546875" bestFit="1" customWidth="1"/>
    <col min="149" max="149" width="4.85546875" bestFit="1" customWidth="1"/>
    <col min="150" max="150" width="2" bestFit="1" customWidth="1"/>
    <col min="151" max="156" width="3" bestFit="1" customWidth="1"/>
    <col min="157" max="157" width="7.85546875" bestFit="1" customWidth="1"/>
    <col min="158" max="158" width="4.85546875" bestFit="1" customWidth="1"/>
    <col min="159" max="160" width="3" bestFit="1" customWidth="1"/>
    <col min="161" max="161" width="7.85546875" bestFit="1" customWidth="1"/>
    <col min="162" max="162" width="4.85546875" bestFit="1" customWidth="1"/>
    <col min="163" max="166" width="3" bestFit="1" customWidth="1"/>
    <col min="167" max="167" width="7.85546875" bestFit="1" customWidth="1"/>
    <col min="168" max="168" width="4.85546875" bestFit="1" customWidth="1"/>
    <col min="169" max="170" width="3" bestFit="1" customWidth="1"/>
    <col min="171" max="171" width="7.85546875" bestFit="1" customWidth="1"/>
    <col min="172" max="172" width="4.85546875" bestFit="1" customWidth="1"/>
    <col min="173" max="174" width="3" bestFit="1" customWidth="1"/>
    <col min="175" max="175" width="7.85546875" bestFit="1" customWidth="1"/>
    <col min="176" max="176" width="4.85546875" bestFit="1" customWidth="1"/>
    <col min="177" max="180" width="3" bestFit="1" customWidth="1"/>
    <col min="181" max="181" width="7.85546875" bestFit="1" customWidth="1"/>
    <col min="182" max="182" width="4.85546875" bestFit="1" customWidth="1"/>
    <col min="183" max="184" width="3" bestFit="1" customWidth="1"/>
    <col min="185" max="185" width="7.85546875" bestFit="1" customWidth="1"/>
    <col min="186" max="186" width="4.85546875" bestFit="1" customWidth="1"/>
    <col min="187" max="192" width="3" bestFit="1" customWidth="1"/>
    <col min="193" max="193" width="7.85546875" bestFit="1" customWidth="1"/>
    <col min="194" max="194" width="4.85546875" bestFit="1" customWidth="1"/>
    <col min="195" max="199" width="3" bestFit="1" customWidth="1"/>
    <col min="200" max="200" width="7.85546875" bestFit="1" customWidth="1"/>
    <col min="201" max="201" width="4.85546875" bestFit="1" customWidth="1"/>
    <col min="202" max="204" width="3" bestFit="1" customWidth="1"/>
    <col min="205" max="205" width="7.85546875" bestFit="1" customWidth="1"/>
    <col min="206" max="206" width="4.85546875" bestFit="1" customWidth="1"/>
    <col min="207" max="211" width="3" bestFit="1" customWidth="1"/>
    <col min="212" max="212" width="7.85546875" bestFit="1" customWidth="1"/>
    <col min="213" max="213" width="4.85546875" bestFit="1" customWidth="1"/>
    <col min="214" max="218" width="3" bestFit="1" customWidth="1"/>
    <col min="219" max="219" width="7.85546875" bestFit="1" customWidth="1"/>
    <col min="220" max="220" width="4.85546875" bestFit="1" customWidth="1"/>
    <col min="221" max="223" width="3" bestFit="1" customWidth="1"/>
    <col min="224" max="224" width="7.85546875" bestFit="1" customWidth="1"/>
    <col min="225" max="225" width="4.85546875" bestFit="1" customWidth="1"/>
    <col min="226" max="232" width="3" bestFit="1" customWidth="1"/>
    <col min="233" max="233" width="7.85546875" bestFit="1" customWidth="1"/>
    <col min="234" max="234" width="4.85546875" bestFit="1" customWidth="1"/>
    <col min="235" max="235" width="2" bestFit="1" customWidth="1"/>
    <col min="236" max="239" width="3" bestFit="1" customWidth="1"/>
    <col min="240" max="240" width="7.85546875" bestFit="1" customWidth="1"/>
    <col min="241" max="241" width="4.85546875" bestFit="1" customWidth="1"/>
    <col min="242" max="245" width="3" bestFit="1" customWidth="1"/>
    <col min="246" max="246" width="7.85546875" bestFit="1" customWidth="1"/>
    <col min="247" max="247" width="4.85546875" bestFit="1" customWidth="1"/>
    <col min="248" max="253" width="3" bestFit="1" customWidth="1"/>
    <col min="254" max="254" width="7.85546875" bestFit="1" customWidth="1"/>
    <col min="255" max="255" width="4.85546875" bestFit="1" customWidth="1"/>
    <col min="256" max="257" width="3" bestFit="1" customWidth="1"/>
    <col min="258" max="258" width="7.85546875" bestFit="1" customWidth="1"/>
    <col min="259" max="259" width="4.85546875" bestFit="1" customWidth="1"/>
    <col min="260" max="264" width="3" bestFit="1" customWidth="1"/>
    <col min="265" max="265" width="7.85546875" bestFit="1" customWidth="1"/>
    <col min="266" max="266" width="4.85546875" bestFit="1" customWidth="1"/>
    <col min="267" max="273" width="3" bestFit="1" customWidth="1"/>
    <col min="274" max="274" width="7.85546875" bestFit="1" customWidth="1"/>
    <col min="275" max="275" width="4.85546875" bestFit="1" customWidth="1"/>
    <col min="276" max="278" width="3" bestFit="1" customWidth="1"/>
    <col min="279" max="279" width="7.85546875" bestFit="1" customWidth="1"/>
    <col min="280" max="280" width="4.85546875" bestFit="1" customWidth="1"/>
    <col min="281" max="287" width="3" bestFit="1" customWidth="1"/>
    <col min="288" max="288" width="7.85546875" bestFit="1" customWidth="1"/>
    <col min="289" max="289" width="4.85546875" bestFit="1" customWidth="1"/>
    <col min="290" max="295" width="3" bestFit="1" customWidth="1"/>
    <col min="296" max="296" width="7.85546875" bestFit="1" customWidth="1"/>
    <col min="297" max="297" width="4.85546875" bestFit="1" customWidth="1"/>
    <col min="298" max="300" width="3" bestFit="1" customWidth="1"/>
    <col min="301" max="301" width="7.85546875" bestFit="1" customWidth="1"/>
    <col min="302" max="302" width="4.85546875" bestFit="1" customWidth="1"/>
    <col min="303" max="306" width="3" bestFit="1" customWidth="1"/>
    <col min="307" max="307" width="7.85546875" bestFit="1" customWidth="1"/>
    <col min="308" max="308" width="4.85546875" bestFit="1" customWidth="1"/>
    <col min="309" max="312" width="3" bestFit="1" customWidth="1"/>
    <col min="313" max="313" width="7.85546875" bestFit="1" customWidth="1"/>
    <col min="314" max="314" width="4.85546875" bestFit="1" customWidth="1"/>
    <col min="315" max="320" width="3" bestFit="1" customWidth="1"/>
    <col min="321" max="321" width="7.85546875" bestFit="1" customWidth="1"/>
    <col min="322" max="322" width="4.85546875" bestFit="1" customWidth="1"/>
    <col min="323" max="324" width="3" bestFit="1" customWidth="1"/>
    <col min="325" max="325" width="7.85546875" bestFit="1" customWidth="1"/>
    <col min="326" max="326" width="4.85546875" bestFit="1" customWidth="1"/>
    <col min="327" max="331" width="3" bestFit="1" customWidth="1"/>
    <col min="332" max="332" width="7.85546875" bestFit="1" customWidth="1"/>
    <col min="333" max="333" width="4.85546875" bestFit="1" customWidth="1"/>
    <col min="334" max="334" width="2" bestFit="1" customWidth="1"/>
    <col min="335" max="335" width="7.85546875" bestFit="1" customWidth="1"/>
    <col min="336" max="336" width="4.85546875" bestFit="1" customWidth="1"/>
    <col min="337" max="343" width="3" bestFit="1" customWidth="1"/>
    <col min="344" max="344" width="7.85546875" bestFit="1" customWidth="1"/>
    <col min="345" max="345" width="4.85546875" bestFit="1" customWidth="1"/>
    <col min="346" max="348" width="3" bestFit="1" customWidth="1"/>
    <col min="349" max="349" width="7.85546875" bestFit="1" customWidth="1"/>
    <col min="350" max="350" width="4.85546875" bestFit="1" customWidth="1"/>
    <col min="351" max="357" width="3" bestFit="1" customWidth="1"/>
    <col min="358" max="358" width="7.85546875" bestFit="1" customWidth="1"/>
    <col min="359" max="359" width="4.85546875" bestFit="1" customWidth="1"/>
    <col min="360" max="364" width="3" bestFit="1" customWidth="1"/>
    <col min="365" max="365" width="7.85546875" bestFit="1" customWidth="1"/>
    <col min="366" max="366" width="4.85546875" bestFit="1" customWidth="1"/>
    <col min="367" max="371" width="3" bestFit="1" customWidth="1"/>
    <col min="372" max="372" width="7.85546875" bestFit="1" customWidth="1"/>
    <col min="373" max="373" width="4.85546875" bestFit="1" customWidth="1"/>
    <col min="374" max="377" width="3" bestFit="1" customWidth="1"/>
    <col min="378" max="378" width="7.85546875" bestFit="1" customWidth="1"/>
    <col min="379" max="379" width="4.85546875" bestFit="1" customWidth="1"/>
    <col min="380" max="382" width="3" bestFit="1" customWidth="1"/>
    <col min="383" max="383" width="7.85546875" bestFit="1" customWidth="1"/>
    <col min="384" max="384" width="4.85546875" bestFit="1" customWidth="1"/>
    <col min="385" max="385" width="2" bestFit="1" customWidth="1"/>
    <col min="386" max="391" width="3" bestFit="1" customWidth="1"/>
    <col min="392" max="392" width="7.85546875" bestFit="1" customWidth="1"/>
    <col min="393" max="393" width="4.85546875" bestFit="1" customWidth="1"/>
    <col min="394" max="401" width="3" bestFit="1" customWidth="1"/>
    <col min="402" max="402" width="7.85546875" bestFit="1" customWidth="1"/>
    <col min="403" max="403" width="4.85546875" bestFit="1" customWidth="1"/>
    <col min="404" max="407" width="3" bestFit="1" customWidth="1"/>
    <col min="408" max="408" width="7.85546875" bestFit="1" customWidth="1"/>
    <col min="409" max="409" width="4.85546875" bestFit="1" customWidth="1"/>
    <col min="410" max="410" width="2" bestFit="1" customWidth="1"/>
    <col min="411" max="415" width="3" bestFit="1" customWidth="1"/>
    <col min="416" max="416" width="7.85546875" bestFit="1" customWidth="1"/>
    <col min="417" max="417" width="4.85546875" bestFit="1" customWidth="1"/>
    <col min="418" max="423" width="3" bestFit="1" customWidth="1"/>
    <col min="424" max="424" width="7.85546875" bestFit="1" customWidth="1"/>
    <col min="425" max="425" width="4.85546875" bestFit="1" customWidth="1"/>
    <col min="426" max="426" width="3" bestFit="1" customWidth="1"/>
    <col min="427" max="427" width="7.85546875" bestFit="1" customWidth="1"/>
    <col min="428" max="428" width="11.28515625" bestFit="1" customWidth="1"/>
    <col min="429" max="429" width="8.85546875" bestFit="1" customWidth="1"/>
    <col min="430" max="430" width="5.85546875" bestFit="1" customWidth="1"/>
    <col min="431" max="431" width="8.85546875" bestFit="1" customWidth="1"/>
    <col min="432" max="432" width="5.85546875" bestFit="1" customWidth="1"/>
    <col min="433" max="433" width="8.85546875" bestFit="1" customWidth="1"/>
    <col min="434" max="434" width="7.85546875" bestFit="1" customWidth="1"/>
    <col min="435" max="435" width="5.85546875" bestFit="1" customWidth="1"/>
    <col min="436" max="436" width="8.85546875" bestFit="1" customWidth="1"/>
    <col min="437" max="437" width="5.85546875" bestFit="1" customWidth="1"/>
    <col min="438" max="438" width="8.85546875" bestFit="1" customWidth="1"/>
    <col min="439" max="439" width="5.85546875" bestFit="1" customWidth="1"/>
    <col min="440" max="440" width="3" bestFit="1" customWidth="1"/>
    <col min="441" max="441" width="8.85546875" bestFit="1" customWidth="1"/>
    <col min="442" max="442" width="5.85546875" bestFit="1" customWidth="1"/>
    <col min="443" max="443" width="8.85546875" bestFit="1" customWidth="1"/>
    <col min="444" max="444" width="7.85546875" bestFit="1" customWidth="1"/>
    <col min="445" max="445" width="4.85546875" bestFit="1" customWidth="1"/>
    <col min="446" max="446" width="7.85546875" bestFit="1" customWidth="1"/>
    <col min="447" max="447" width="5.85546875" bestFit="1" customWidth="1"/>
    <col min="448" max="448" width="8.85546875" bestFit="1" customWidth="1"/>
    <col min="449" max="449" width="5.85546875" bestFit="1" customWidth="1"/>
    <col min="450" max="450" width="8.85546875" bestFit="1" customWidth="1"/>
    <col min="451" max="451" width="5.85546875" bestFit="1" customWidth="1"/>
    <col min="452" max="452" width="8.85546875" bestFit="1" customWidth="1"/>
    <col min="453" max="453" width="5.85546875" bestFit="1" customWidth="1"/>
    <col min="454" max="454" width="8.85546875" bestFit="1" customWidth="1"/>
    <col min="455" max="455" width="5.85546875" bestFit="1" customWidth="1"/>
    <col min="456" max="456" width="8.85546875" bestFit="1" customWidth="1"/>
    <col min="457" max="457" width="5.85546875" bestFit="1" customWidth="1"/>
    <col min="458" max="458" width="8.85546875" bestFit="1" customWidth="1"/>
    <col min="459" max="459" width="7.85546875" bestFit="1" customWidth="1"/>
    <col min="460" max="460" width="5.85546875" bestFit="1" customWidth="1"/>
    <col min="461" max="461" width="8.85546875" bestFit="1" customWidth="1"/>
    <col min="462" max="462" width="5.85546875" bestFit="1" customWidth="1"/>
    <col min="463" max="463" width="8.85546875" bestFit="1" customWidth="1"/>
    <col min="464" max="464" width="5.85546875" bestFit="1" customWidth="1"/>
    <col min="465" max="465" width="8.85546875" bestFit="1" customWidth="1"/>
    <col min="466" max="466" width="7.85546875" bestFit="1" customWidth="1"/>
    <col min="467" max="467" width="5.85546875" bestFit="1" customWidth="1"/>
    <col min="468" max="468" width="8.85546875" bestFit="1" customWidth="1"/>
    <col min="469" max="469" width="5.85546875" bestFit="1" customWidth="1"/>
    <col min="470" max="470" width="8.85546875" bestFit="1" customWidth="1"/>
    <col min="471" max="471" width="5.85546875" bestFit="1" customWidth="1"/>
    <col min="472" max="472" width="8.85546875" bestFit="1" customWidth="1"/>
    <col min="473" max="473" width="5.85546875" bestFit="1" customWidth="1"/>
    <col min="474" max="474" width="8.85546875" bestFit="1" customWidth="1"/>
    <col min="475" max="475" width="5.85546875" bestFit="1" customWidth="1"/>
    <col min="476" max="476" width="8.85546875" bestFit="1" customWidth="1"/>
    <col min="477" max="477" width="5.85546875" bestFit="1" customWidth="1"/>
    <col min="478" max="478" width="8.85546875" bestFit="1" customWidth="1"/>
    <col min="479" max="479" width="5.85546875" bestFit="1" customWidth="1"/>
    <col min="480" max="480" width="8.85546875" bestFit="1" customWidth="1"/>
    <col min="481" max="481" width="7.85546875" bestFit="1" customWidth="1"/>
    <col min="482" max="482" width="5.85546875" bestFit="1" customWidth="1"/>
    <col min="483" max="483" width="8.85546875" bestFit="1" customWidth="1"/>
    <col min="484" max="484" width="5.85546875" bestFit="1" customWidth="1"/>
    <col min="485" max="485" width="8.85546875" bestFit="1" customWidth="1"/>
    <col min="486" max="486" width="5.85546875" bestFit="1" customWidth="1"/>
    <col min="487" max="487" width="8.85546875" bestFit="1" customWidth="1"/>
    <col min="488" max="488" width="5.85546875" bestFit="1" customWidth="1"/>
    <col min="489" max="489" width="8.85546875" bestFit="1" customWidth="1"/>
    <col min="490" max="490" width="5.85546875" bestFit="1" customWidth="1"/>
    <col min="491" max="491" width="8.85546875" bestFit="1" customWidth="1"/>
    <col min="492" max="492" width="5.85546875" bestFit="1" customWidth="1"/>
    <col min="493" max="493" width="8.85546875" bestFit="1" customWidth="1"/>
    <col min="494" max="494" width="5.85546875" bestFit="1" customWidth="1"/>
    <col min="495" max="495" width="8.85546875" bestFit="1" customWidth="1"/>
    <col min="496" max="496" width="5.85546875" bestFit="1" customWidth="1"/>
    <col min="497" max="497" width="8.85546875" bestFit="1" customWidth="1"/>
    <col min="498" max="498" width="5.85546875" bestFit="1" customWidth="1"/>
    <col min="499" max="499" width="8.85546875" bestFit="1" customWidth="1"/>
    <col min="500" max="500" width="5.85546875" bestFit="1" customWidth="1"/>
    <col min="501" max="501" width="8.85546875" bestFit="1" customWidth="1"/>
    <col min="502" max="502" width="7.85546875" bestFit="1" customWidth="1"/>
    <col min="503" max="503" width="4.85546875" bestFit="1" customWidth="1"/>
    <col min="504" max="504" width="7.85546875" bestFit="1" customWidth="1"/>
    <col min="505" max="505" width="5.85546875" bestFit="1" customWidth="1"/>
    <col min="506" max="506" width="8.85546875" bestFit="1" customWidth="1"/>
    <col min="507" max="507" width="5.85546875" bestFit="1" customWidth="1"/>
    <col min="508" max="508" width="8.85546875" bestFit="1" customWidth="1"/>
    <col min="509" max="509" width="5.85546875" bestFit="1" customWidth="1"/>
    <col min="510" max="510" width="8.85546875" bestFit="1" customWidth="1"/>
    <col min="511" max="511" width="7.85546875" bestFit="1" customWidth="1"/>
    <col min="512" max="512" width="5.85546875" bestFit="1" customWidth="1"/>
    <col min="513" max="513" width="8.85546875" bestFit="1" customWidth="1"/>
    <col min="514" max="514" width="5.85546875" bestFit="1" customWidth="1"/>
    <col min="515" max="515" width="8.85546875" bestFit="1" customWidth="1"/>
    <col min="516" max="516" width="5.85546875" bestFit="1" customWidth="1"/>
    <col min="517" max="517" width="8.85546875" bestFit="1" customWidth="1"/>
    <col min="518" max="518" width="5.85546875" bestFit="1" customWidth="1"/>
    <col min="519" max="519" width="8.85546875" bestFit="1" customWidth="1"/>
    <col min="520" max="520" width="5.85546875" bestFit="1" customWidth="1"/>
    <col min="521" max="521" width="8.85546875" bestFit="1" customWidth="1"/>
    <col min="522" max="522" width="5.85546875" bestFit="1" customWidth="1"/>
    <col min="523" max="523" width="8.85546875" bestFit="1" customWidth="1"/>
    <col min="524" max="524" width="5.85546875" bestFit="1" customWidth="1"/>
    <col min="525" max="525" width="8.85546875" bestFit="1" customWidth="1"/>
    <col min="526" max="526" width="5.85546875" bestFit="1" customWidth="1"/>
    <col min="527" max="527" width="8.85546875" bestFit="1" customWidth="1"/>
    <col min="528" max="528" width="7.85546875" bestFit="1" customWidth="1"/>
    <col min="529" max="529" width="4.85546875" bestFit="1" customWidth="1"/>
    <col min="530" max="530" width="7.85546875" bestFit="1" customWidth="1"/>
    <col min="531" max="531" width="5.85546875" bestFit="1" customWidth="1"/>
    <col min="532" max="532" width="8.85546875" bestFit="1" customWidth="1"/>
    <col min="533" max="533" width="5.85546875" bestFit="1" customWidth="1"/>
    <col min="534" max="534" width="8.85546875" bestFit="1" customWidth="1"/>
    <col min="535" max="535" width="5.85546875" bestFit="1" customWidth="1"/>
    <col min="536" max="536" width="8.85546875" bestFit="1" customWidth="1"/>
    <col min="537" max="537" width="5.85546875" bestFit="1" customWidth="1"/>
    <col min="538" max="538" width="8.85546875" bestFit="1" customWidth="1"/>
    <col min="539" max="539" width="5.85546875" bestFit="1" customWidth="1"/>
    <col min="540" max="540" width="8.85546875" bestFit="1" customWidth="1"/>
    <col min="541" max="541" width="5.85546875" bestFit="1" customWidth="1"/>
    <col min="542" max="542" width="8.85546875" bestFit="1" customWidth="1"/>
    <col min="543" max="543" width="5.85546875" bestFit="1" customWidth="1"/>
    <col min="544" max="544" width="8.85546875" bestFit="1" customWidth="1"/>
    <col min="545" max="545" width="7.85546875" bestFit="1" customWidth="1"/>
    <col min="546" max="546" width="5.85546875" bestFit="1" customWidth="1"/>
    <col min="547" max="547" width="8.85546875" bestFit="1" customWidth="1"/>
    <col min="548" max="548" width="5.85546875" bestFit="1" customWidth="1"/>
    <col min="549" max="549" width="8.85546875" bestFit="1" customWidth="1"/>
    <col min="550" max="550" width="5.85546875" bestFit="1" customWidth="1"/>
    <col min="551" max="551" width="8.85546875" bestFit="1" customWidth="1"/>
    <col min="552" max="552" width="5.85546875" bestFit="1" customWidth="1"/>
    <col min="553" max="553" width="8.85546875" bestFit="1" customWidth="1"/>
    <col min="554" max="554" width="5.85546875" bestFit="1" customWidth="1"/>
    <col min="555" max="555" width="8.85546875" bestFit="1" customWidth="1"/>
    <col min="556" max="556" width="5.85546875" bestFit="1" customWidth="1"/>
    <col min="557" max="557" width="8.85546875" bestFit="1" customWidth="1"/>
    <col min="558" max="558" width="7.85546875" bestFit="1" customWidth="1"/>
    <col min="559" max="559" width="4.85546875" bestFit="1" customWidth="1"/>
    <col min="560" max="560" width="7.85546875" bestFit="1" customWidth="1"/>
    <col min="561" max="561" width="5.85546875" bestFit="1" customWidth="1"/>
    <col min="562" max="562" width="8.85546875" bestFit="1" customWidth="1"/>
    <col min="563" max="563" width="5.85546875" bestFit="1" customWidth="1"/>
    <col min="564" max="564" width="8.85546875" bestFit="1" customWidth="1"/>
    <col min="565" max="565" width="5.85546875" bestFit="1" customWidth="1"/>
    <col min="566" max="566" width="8.85546875" bestFit="1" customWidth="1"/>
    <col min="567" max="567" width="5.85546875" bestFit="1" customWidth="1"/>
    <col min="568" max="568" width="8.85546875" bestFit="1" customWidth="1"/>
    <col min="569" max="569" width="5.85546875" bestFit="1" customWidth="1"/>
    <col min="570" max="570" width="8.85546875" bestFit="1" customWidth="1"/>
    <col min="571" max="571" width="5.85546875" bestFit="1" customWidth="1"/>
    <col min="572" max="572" width="8.85546875" bestFit="1" customWidth="1"/>
    <col min="573" max="573" width="5.85546875" bestFit="1" customWidth="1"/>
    <col min="574" max="574" width="8.85546875" bestFit="1" customWidth="1"/>
    <col min="575" max="575" width="7.85546875" bestFit="1" customWidth="1"/>
    <col min="576" max="576" width="4.85546875" bestFit="1" customWidth="1"/>
    <col min="577" max="577" width="7.85546875" bestFit="1" customWidth="1"/>
    <col min="578" max="578" width="5.85546875" bestFit="1" customWidth="1"/>
    <col min="579" max="579" width="8.85546875" bestFit="1" customWidth="1"/>
    <col min="580" max="580" width="5.85546875" bestFit="1" customWidth="1"/>
    <col min="581" max="581" width="8.85546875" bestFit="1" customWidth="1"/>
    <col min="582" max="582" width="5.85546875" bestFit="1" customWidth="1"/>
    <col min="583" max="583" width="8.85546875" bestFit="1" customWidth="1"/>
    <col min="584" max="584" width="5.85546875" bestFit="1" customWidth="1"/>
    <col min="585" max="585" width="8.85546875" bestFit="1" customWidth="1"/>
    <col min="586" max="586" width="5.85546875" bestFit="1" customWidth="1"/>
    <col min="587" max="587" width="8.85546875" bestFit="1" customWidth="1"/>
    <col min="588" max="588" width="5.85546875" bestFit="1" customWidth="1"/>
    <col min="589" max="589" width="8.85546875" bestFit="1" customWidth="1"/>
    <col min="590" max="590" width="7.85546875" bestFit="1" customWidth="1"/>
    <col min="591" max="591" width="5.85546875" bestFit="1" customWidth="1"/>
    <col min="592" max="592" width="8.85546875" bestFit="1" customWidth="1"/>
    <col min="593" max="593" width="5.85546875" bestFit="1" customWidth="1"/>
    <col min="594" max="594" width="8.85546875" bestFit="1" customWidth="1"/>
    <col min="595" max="595" width="5.85546875" bestFit="1" customWidth="1"/>
    <col min="596" max="596" width="8.85546875" bestFit="1" customWidth="1"/>
    <col min="597" max="597" width="5.85546875" bestFit="1" customWidth="1"/>
    <col min="598" max="598" width="8.85546875" bestFit="1" customWidth="1"/>
    <col min="599" max="599" width="5.85546875" bestFit="1" customWidth="1"/>
    <col min="600" max="600" width="8.85546875" bestFit="1" customWidth="1"/>
    <col min="601" max="601" width="5.85546875" bestFit="1" customWidth="1"/>
    <col min="602" max="602" width="8.85546875" bestFit="1" customWidth="1"/>
    <col min="603" max="603" width="5.85546875" bestFit="1" customWidth="1"/>
    <col min="604" max="604" width="8.85546875" bestFit="1" customWidth="1"/>
    <col min="605" max="605" width="7.85546875" bestFit="1" customWidth="1"/>
    <col min="606" max="606" width="5.85546875" bestFit="1" customWidth="1"/>
    <col min="607" max="607" width="8.85546875" bestFit="1" customWidth="1"/>
    <col min="608" max="608" width="5.85546875" bestFit="1" customWidth="1"/>
    <col min="609" max="609" width="8.85546875" bestFit="1" customWidth="1"/>
    <col min="610" max="610" width="5.85546875" bestFit="1" customWidth="1"/>
    <col min="611" max="611" width="8.85546875" bestFit="1" customWidth="1"/>
    <col min="612" max="612" width="7.85546875" bestFit="1" customWidth="1"/>
    <col min="613" max="613" width="5.85546875" bestFit="1" customWidth="1"/>
    <col min="614" max="614" width="8.85546875" bestFit="1" customWidth="1"/>
    <col min="615" max="615" width="5.85546875" bestFit="1" customWidth="1"/>
    <col min="616" max="616" width="8.85546875" bestFit="1" customWidth="1"/>
    <col min="617" max="617" width="5.85546875" bestFit="1" customWidth="1"/>
    <col min="618" max="618" width="8.85546875" bestFit="1" customWidth="1"/>
    <col min="619" max="619" width="5.85546875" bestFit="1" customWidth="1"/>
    <col min="620" max="620" width="8.85546875" bestFit="1" customWidth="1"/>
    <col min="621" max="621" width="5.85546875" bestFit="1" customWidth="1"/>
    <col min="622" max="622" width="8.85546875" bestFit="1" customWidth="1"/>
    <col min="623" max="623" width="5.85546875" bestFit="1" customWidth="1"/>
    <col min="624" max="624" width="8.85546875" bestFit="1" customWidth="1"/>
    <col min="625" max="625" width="7.85546875" bestFit="1" customWidth="1"/>
    <col min="626" max="626" width="5.85546875" bestFit="1" customWidth="1"/>
    <col min="627" max="627" width="8.85546875" bestFit="1" customWidth="1"/>
    <col min="628" max="628" width="5.85546875" bestFit="1" customWidth="1"/>
    <col min="629" max="629" width="8.85546875" bestFit="1" customWidth="1"/>
    <col min="630" max="630" width="5.85546875" bestFit="1" customWidth="1"/>
    <col min="631" max="631" width="8.85546875" bestFit="1" customWidth="1"/>
    <col min="632" max="632" width="7.85546875" bestFit="1" customWidth="1"/>
    <col min="633" max="633" width="5.85546875" bestFit="1" customWidth="1"/>
    <col min="634" max="634" width="8.85546875" bestFit="1" customWidth="1"/>
    <col min="635" max="635" width="5.85546875" bestFit="1" customWidth="1"/>
    <col min="636" max="636" width="8.85546875" bestFit="1" customWidth="1"/>
    <col min="637" max="637" width="5.85546875" bestFit="1" customWidth="1"/>
    <col min="638" max="638" width="8.85546875" bestFit="1" customWidth="1"/>
    <col min="639" max="639" width="5.85546875" bestFit="1" customWidth="1"/>
    <col min="640" max="640" width="8.85546875" bestFit="1" customWidth="1"/>
    <col min="641" max="641" width="5.85546875" bestFit="1" customWidth="1"/>
    <col min="642" max="642" width="8.85546875" bestFit="1" customWidth="1"/>
    <col min="643" max="643" width="5.85546875" bestFit="1" customWidth="1"/>
    <col min="644" max="644" width="8.85546875" bestFit="1" customWidth="1"/>
    <col min="645" max="645" width="5.85546875" bestFit="1" customWidth="1"/>
    <col min="646" max="646" width="8.85546875" bestFit="1" customWidth="1"/>
    <col min="647" max="647" width="5.85546875" bestFit="1" customWidth="1"/>
    <col min="648" max="648" width="8.85546875" bestFit="1" customWidth="1"/>
    <col min="649" max="649" width="5.85546875" bestFit="1" customWidth="1"/>
    <col min="650" max="650" width="8.85546875" bestFit="1" customWidth="1"/>
    <col min="651" max="651" width="7.85546875" bestFit="1" customWidth="1"/>
    <col min="652" max="652" width="5.85546875" bestFit="1" customWidth="1"/>
    <col min="653" max="653" width="8.85546875" bestFit="1" customWidth="1"/>
    <col min="654" max="654" width="5.85546875" bestFit="1" customWidth="1"/>
    <col min="655" max="655" width="8.85546875" bestFit="1" customWidth="1"/>
    <col min="656" max="656" width="5.85546875" bestFit="1" customWidth="1"/>
    <col min="657" max="657" width="8.85546875" bestFit="1" customWidth="1"/>
    <col min="658" max="658" width="5.85546875" bestFit="1" customWidth="1"/>
    <col min="659" max="659" width="8.85546875" bestFit="1" customWidth="1"/>
    <col min="660" max="660" width="7.85546875" bestFit="1" customWidth="1"/>
    <col min="661" max="661" width="4.85546875" bestFit="1" customWidth="1"/>
    <col min="662" max="662" width="7.85546875" bestFit="1" customWidth="1"/>
    <col min="663" max="663" width="5.85546875" bestFit="1" customWidth="1"/>
    <col min="664" max="664" width="8.85546875" bestFit="1" customWidth="1"/>
    <col min="665" max="665" width="5.85546875" bestFit="1" customWidth="1"/>
    <col min="666" max="666" width="8.85546875" bestFit="1" customWidth="1"/>
    <col min="667" max="667" width="5.85546875" bestFit="1" customWidth="1"/>
    <col min="668" max="668" width="8.85546875" bestFit="1" customWidth="1"/>
    <col min="669" max="669" width="5.85546875" bestFit="1" customWidth="1"/>
    <col min="670" max="670" width="8.85546875" bestFit="1" customWidth="1"/>
    <col min="671" max="671" width="5.85546875" bestFit="1" customWidth="1"/>
    <col min="672" max="672" width="8.85546875" bestFit="1" customWidth="1"/>
    <col min="673" max="673" width="5.85546875" bestFit="1" customWidth="1"/>
    <col min="674" max="674" width="8.85546875" bestFit="1" customWidth="1"/>
    <col min="675" max="675" width="5.85546875" bestFit="1" customWidth="1"/>
    <col min="676" max="676" width="8.85546875" bestFit="1" customWidth="1"/>
    <col min="677" max="677" width="7.85546875" bestFit="1" customWidth="1"/>
    <col min="678" max="678" width="4.85546875" bestFit="1" customWidth="1"/>
    <col min="679" max="679" width="7.85546875" bestFit="1" customWidth="1"/>
    <col min="680" max="680" width="5.85546875" bestFit="1" customWidth="1"/>
    <col min="681" max="681" width="8.85546875" bestFit="1" customWidth="1"/>
    <col min="682" max="682" width="5.85546875" bestFit="1" customWidth="1"/>
    <col min="683" max="683" width="8.85546875" bestFit="1" customWidth="1"/>
    <col min="684" max="684" width="5.85546875" bestFit="1" customWidth="1"/>
    <col min="685" max="685" width="8.85546875" bestFit="1" customWidth="1"/>
    <col min="686" max="686" width="5.85546875" bestFit="1" customWidth="1"/>
    <col min="687" max="687" width="8.85546875" bestFit="1" customWidth="1"/>
    <col min="688" max="688" width="5.85546875" bestFit="1" customWidth="1"/>
    <col min="689" max="689" width="8.85546875" bestFit="1" customWidth="1"/>
    <col min="690" max="690" width="7.85546875" bestFit="1" customWidth="1"/>
    <col min="691" max="691" width="4.85546875" bestFit="1" customWidth="1"/>
    <col min="692" max="692" width="7.85546875" bestFit="1" customWidth="1"/>
    <col min="693" max="693" width="5.85546875" bestFit="1" customWidth="1"/>
    <col min="694" max="694" width="8.85546875" bestFit="1" customWidth="1"/>
    <col min="695" max="695" width="5.85546875" bestFit="1" customWidth="1"/>
    <col min="696" max="696" width="8.85546875" bestFit="1" customWidth="1"/>
    <col min="697" max="697" width="5.85546875" bestFit="1" customWidth="1"/>
    <col min="698" max="698" width="8.85546875" bestFit="1" customWidth="1"/>
    <col min="699" max="699" width="5.85546875" bestFit="1" customWidth="1"/>
    <col min="700" max="700" width="8.85546875" bestFit="1" customWidth="1"/>
    <col min="701" max="701" width="5.85546875" bestFit="1" customWidth="1"/>
    <col min="702" max="702" width="8.85546875" bestFit="1" customWidth="1"/>
    <col min="703" max="703" width="5.85546875" bestFit="1" customWidth="1"/>
    <col min="704" max="704" width="8.85546875" bestFit="1" customWidth="1"/>
    <col min="705" max="705" width="7.85546875" bestFit="1" customWidth="1"/>
    <col min="706" max="706" width="5.85546875" bestFit="1" customWidth="1"/>
    <col min="707" max="707" width="8.85546875" bestFit="1" customWidth="1"/>
    <col min="708" max="708" width="5.85546875" bestFit="1" customWidth="1"/>
    <col min="709" max="709" width="8.85546875" bestFit="1" customWidth="1"/>
    <col min="710" max="710" width="5.85546875" bestFit="1" customWidth="1"/>
    <col min="711" max="711" width="8.85546875" bestFit="1" customWidth="1"/>
    <col min="712" max="712" width="5.85546875" bestFit="1" customWidth="1"/>
    <col min="713" max="713" width="8.85546875" bestFit="1" customWidth="1"/>
    <col min="714" max="714" width="5.85546875" bestFit="1" customWidth="1"/>
    <col min="715" max="715" width="8.85546875" bestFit="1" customWidth="1"/>
    <col min="716" max="716" width="7.85546875" bestFit="1" customWidth="1"/>
    <col min="717" max="717" width="5.85546875" bestFit="1" customWidth="1"/>
    <col min="718" max="718" width="8.85546875" bestFit="1" customWidth="1"/>
    <col min="719" max="719" width="5.85546875" bestFit="1" customWidth="1"/>
    <col min="720" max="720" width="8.85546875" bestFit="1" customWidth="1"/>
    <col min="721" max="721" width="5.85546875" bestFit="1" customWidth="1"/>
    <col min="722" max="722" width="8.85546875" bestFit="1" customWidth="1"/>
    <col min="723" max="723" width="5.85546875" bestFit="1" customWidth="1"/>
    <col min="724" max="724" width="8.85546875" bestFit="1" customWidth="1"/>
    <col min="725" max="725" width="5.85546875" bestFit="1" customWidth="1"/>
    <col min="726" max="726" width="8.85546875" bestFit="1" customWidth="1"/>
    <col min="727" max="727" width="7.85546875" bestFit="1" customWidth="1"/>
    <col min="728" max="728" width="5.85546875" bestFit="1" customWidth="1"/>
    <col min="729" max="729" width="8.85546875" bestFit="1" customWidth="1"/>
    <col min="730" max="730" width="5.85546875" bestFit="1" customWidth="1"/>
    <col min="731" max="731" width="8.85546875" bestFit="1" customWidth="1"/>
    <col min="732" max="732" width="5.85546875" bestFit="1" customWidth="1"/>
    <col min="733" max="733" width="8.85546875" bestFit="1" customWidth="1"/>
    <col min="734" max="734" width="5.85546875" bestFit="1" customWidth="1"/>
    <col min="735" max="735" width="8.85546875" bestFit="1" customWidth="1"/>
    <col min="736" max="736" width="5.85546875" bestFit="1" customWidth="1"/>
    <col min="737" max="737" width="8.85546875" bestFit="1" customWidth="1"/>
    <col min="738" max="738" width="5.85546875" bestFit="1" customWidth="1"/>
    <col min="739" max="739" width="8.85546875" bestFit="1" customWidth="1"/>
    <col min="740" max="740" width="5.85546875" bestFit="1" customWidth="1"/>
    <col min="741" max="741" width="8.85546875" bestFit="1" customWidth="1"/>
    <col min="742" max="742" width="5.85546875" bestFit="1" customWidth="1"/>
    <col min="743" max="743" width="8.85546875" bestFit="1" customWidth="1"/>
    <col min="744" max="744" width="7.85546875" bestFit="1" customWidth="1"/>
    <col min="745" max="745" width="4.85546875" bestFit="1" customWidth="1"/>
    <col min="746" max="746" width="7.85546875" bestFit="1" customWidth="1"/>
    <col min="747" max="747" width="5.85546875" bestFit="1" customWidth="1"/>
    <col min="748" max="748" width="8.85546875" bestFit="1" customWidth="1"/>
    <col min="749" max="749" width="5.85546875" bestFit="1" customWidth="1"/>
    <col min="750" max="750" width="8.85546875" bestFit="1" customWidth="1"/>
    <col min="751" max="751" width="5.85546875" bestFit="1" customWidth="1"/>
    <col min="752" max="752" width="8.85546875" bestFit="1" customWidth="1"/>
    <col min="753" max="753" width="5.85546875" bestFit="1" customWidth="1"/>
    <col min="754" max="754" width="8.85546875" bestFit="1" customWidth="1"/>
    <col min="755" max="755" width="5.85546875" bestFit="1" customWidth="1"/>
    <col min="756" max="756" width="8.85546875" bestFit="1" customWidth="1"/>
    <col min="757" max="757" width="5.85546875" bestFit="1" customWidth="1"/>
    <col min="758" max="758" width="8.85546875" bestFit="1" customWidth="1"/>
    <col min="759" max="759" width="5.85546875" bestFit="1" customWidth="1"/>
    <col min="760" max="760" width="8.85546875" bestFit="1" customWidth="1"/>
    <col min="761" max="761" width="5.85546875" bestFit="1" customWidth="1"/>
    <col min="762" max="762" width="8.85546875" bestFit="1" customWidth="1"/>
    <col min="763" max="763" width="5.85546875" bestFit="1" customWidth="1"/>
    <col min="764" max="764" width="8.85546875" bestFit="1" customWidth="1"/>
    <col min="765" max="765" width="7.85546875" bestFit="1" customWidth="1"/>
    <col min="766" max="766" width="5.85546875" bestFit="1" customWidth="1"/>
    <col min="767" max="767" width="8.85546875" bestFit="1" customWidth="1"/>
    <col min="768" max="768" width="5.85546875" bestFit="1" customWidth="1"/>
    <col min="769" max="769" width="8.85546875" bestFit="1" customWidth="1"/>
    <col min="770" max="770" width="5.85546875" bestFit="1" customWidth="1"/>
    <col min="771" max="771" width="8.85546875" bestFit="1" customWidth="1"/>
    <col min="772" max="772" width="5.85546875" bestFit="1" customWidth="1"/>
    <col min="773" max="773" width="8.85546875" bestFit="1" customWidth="1"/>
    <col min="774" max="774" width="5.85546875" bestFit="1" customWidth="1"/>
    <col min="775" max="775" width="8.85546875" bestFit="1" customWidth="1"/>
    <col min="776" max="776" width="7.85546875" bestFit="1" customWidth="1"/>
    <col min="777" max="777" width="5.85546875" bestFit="1" customWidth="1"/>
    <col min="778" max="778" width="8.85546875" bestFit="1" customWidth="1"/>
    <col min="779" max="779" width="5.85546875" bestFit="1" customWidth="1"/>
    <col min="780" max="780" width="8.85546875" bestFit="1" customWidth="1"/>
    <col min="781" max="781" width="5.85546875" bestFit="1" customWidth="1"/>
    <col min="782" max="782" width="8.85546875" bestFit="1" customWidth="1"/>
    <col min="783" max="783" width="5.85546875" bestFit="1" customWidth="1"/>
    <col min="784" max="784" width="8.85546875" bestFit="1" customWidth="1"/>
    <col min="785" max="785" width="5.85546875" bestFit="1" customWidth="1"/>
    <col min="786" max="786" width="8.85546875" bestFit="1" customWidth="1"/>
    <col min="787" max="787" width="5.85546875" bestFit="1" customWidth="1"/>
    <col min="788" max="788" width="8.85546875" bestFit="1" customWidth="1"/>
    <col min="789" max="789" width="5.85546875" bestFit="1" customWidth="1"/>
    <col min="790" max="790" width="8.85546875" bestFit="1" customWidth="1"/>
    <col min="791" max="791" width="7.85546875" bestFit="1" customWidth="1"/>
    <col min="792" max="792" width="5.85546875" bestFit="1" customWidth="1"/>
    <col min="793" max="793" width="8.85546875" bestFit="1" customWidth="1"/>
    <col min="794" max="794" width="5.85546875" bestFit="1" customWidth="1"/>
    <col min="795" max="795" width="8.85546875" bestFit="1" customWidth="1"/>
    <col min="796" max="796" width="5.85546875" bestFit="1" customWidth="1"/>
    <col min="797" max="797" width="8.85546875" bestFit="1" customWidth="1"/>
    <col min="798" max="798" width="5.85546875" bestFit="1" customWidth="1"/>
    <col min="799" max="799" width="8.85546875" bestFit="1" customWidth="1"/>
    <col min="800" max="800" width="5.85546875" bestFit="1" customWidth="1"/>
    <col min="801" max="801" width="8.85546875" bestFit="1" customWidth="1"/>
    <col min="802" max="802" width="5.85546875" bestFit="1" customWidth="1"/>
    <col min="803" max="803" width="8.85546875" bestFit="1" customWidth="1"/>
    <col min="804" max="804" width="5.85546875" bestFit="1" customWidth="1"/>
    <col min="805" max="805" width="8.85546875" bestFit="1" customWidth="1"/>
    <col min="806" max="806" width="7.85546875" bestFit="1" customWidth="1"/>
    <col min="807" max="807" width="5.85546875" bestFit="1" customWidth="1"/>
    <col min="808" max="808" width="8.85546875" bestFit="1" customWidth="1"/>
    <col min="809" max="809" width="5.85546875" bestFit="1" customWidth="1"/>
    <col min="810" max="810" width="8.85546875" bestFit="1" customWidth="1"/>
    <col min="811" max="811" width="7.85546875" bestFit="1" customWidth="1"/>
    <col min="812" max="812" width="11.28515625" bestFit="1" customWidth="1"/>
  </cols>
  <sheetData>
    <row r="1" spans="1:47" x14ac:dyDescent="0.25">
      <c r="A1" s="3" t="s">
        <v>28</v>
      </c>
      <c r="B1" s="3" t="s">
        <v>19</v>
      </c>
      <c r="C1" s="3" t="s">
        <v>20</v>
      </c>
    </row>
    <row r="2" spans="1:47" s="5" customFormat="1" x14ac:dyDescent="0.25">
      <c r="A2" s="3">
        <f>SUM(Data!J2:J73)</f>
        <v>5062</v>
      </c>
      <c r="B2" s="3">
        <f>SUM(Data!K2:K73)</f>
        <v>9708</v>
      </c>
      <c r="C2" s="3">
        <f>SUM(Data!L2:L73)</f>
        <v>1800</v>
      </c>
    </row>
    <row r="3" spans="1:47" s="5" customFormat="1" x14ac:dyDescent="0.25"/>
    <row r="5" spans="1:47" x14ac:dyDescent="0.25">
      <c r="A5"/>
      <c r="B5" s="2" t="s">
        <v>37</v>
      </c>
      <c r="D5"/>
      <c r="G5" s="2" t="s">
        <v>0</v>
      </c>
      <c r="H5" t="s">
        <v>1</v>
      </c>
      <c r="J5" s="2" t="s">
        <v>0</v>
      </c>
      <c r="K5" t="s">
        <v>2</v>
      </c>
      <c r="L5"/>
      <c r="M5" s="2" t="s">
        <v>0</v>
      </c>
      <c r="N5" t="s">
        <v>3</v>
      </c>
      <c r="O5"/>
      <c r="P5" s="2" t="s">
        <v>0</v>
      </c>
      <c r="Q5" t="s">
        <v>4</v>
      </c>
      <c r="R5"/>
      <c r="V5" s="2" t="s">
        <v>0</v>
      </c>
      <c r="W5" t="s">
        <v>1</v>
      </c>
      <c r="Z5" s="2" t="s">
        <v>1</v>
      </c>
      <c r="AA5" s="2" t="s">
        <v>38</v>
      </c>
      <c r="AB5"/>
      <c r="AC5"/>
      <c r="AG5" s="2" t="s">
        <v>33</v>
      </c>
      <c r="AH5" s="5" t="s">
        <v>2</v>
      </c>
      <c r="AI5" s="5" t="s">
        <v>3</v>
      </c>
      <c r="AJ5" s="5" t="s">
        <v>4</v>
      </c>
      <c r="AK5"/>
      <c r="AL5"/>
      <c r="AM5"/>
      <c r="AN5"/>
      <c r="AO5"/>
      <c r="AP5"/>
      <c r="AQ5"/>
      <c r="AR5"/>
      <c r="AS5"/>
      <c r="AT5"/>
      <c r="AU5"/>
    </row>
    <row r="6" spans="1:47" x14ac:dyDescent="0.25">
      <c r="A6" s="2" t="s">
        <v>0</v>
      </c>
      <c r="B6" s="5" t="s">
        <v>2</v>
      </c>
      <c r="C6" s="5" t="s">
        <v>3</v>
      </c>
      <c r="D6" s="5" t="s">
        <v>4</v>
      </c>
      <c r="G6" s="3" t="s">
        <v>5</v>
      </c>
      <c r="H6" s="1">
        <v>221736.00000000003</v>
      </c>
      <c r="J6" s="3" t="s">
        <v>5</v>
      </c>
      <c r="K6" s="6">
        <v>855</v>
      </c>
      <c r="L6"/>
      <c r="M6" s="3" t="s">
        <v>5</v>
      </c>
      <c r="N6" s="6">
        <v>1823</v>
      </c>
      <c r="O6"/>
      <c r="P6" s="3" t="s">
        <v>5</v>
      </c>
      <c r="Q6" s="6">
        <v>273</v>
      </c>
      <c r="R6"/>
      <c r="V6" s="3" t="s">
        <v>6</v>
      </c>
      <c r="W6" s="6">
        <v>963751.29999999993</v>
      </c>
      <c r="Z6" s="2" t="s">
        <v>0</v>
      </c>
      <c r="AA6" s="5" t="s">
        <v>6</v>
      </c>
      <c r="AB6" s="5" t="s">
        <v>8</v>
      </c>
      <c r="AC6" s="5" t="s">
        <v>10</v>
      </c>
      <c r="AG6" s="5" t="s">
        <v>35</v>
      </c>
      <c r="AH6" s="6">
        <v>5062</v>
      </c>
      <c r="AI6" s="6">
        <v>9708</v>
      </c>
      <c r="AJ6" s="6">
        <v>1800</v>
      </c>
      <c r="AK6"/>
      <c r="AL6"/>
      <c r="AM6"/>
      <c r="AN6"/>
      <c r="AO6"/>
      <c r="AP6"/>
      <c r="AQ6"/>
      <c r="AR6"/>
      <c r="AS6"/>
      <c r="AT6"/>
      <c r="AU6"/>
    </row>
    <row r="7" spans="1:47" x14ac:dyDescent="0.25">
      <c r="A7" s="3" t="s">
        <v>35</v>
      </c>
      <c r="B7" s="6">
        <v>5062</v>
      </c>
      <c r="C7" s="6">
        <v>9708</v>
      </c>
      <c r="D7" s="6">
        <v>1800</v>
      </c>
      <c r="G7" s="3" t="s">
        <v>7</v>
      </c>
      <c r="H7" s="1">
        <v>119952.5</v>
      </c>
      <c r="J7" s="3" t="s">
        <v>7</v>
      </c>
      <c r="K7" s="6">
        <v>464</v>
      </c>
      <c r="L7"/>
      <c r="M7" s="3" t="s">
        <v>7</v>
      </c>
      <c r="N7" s="6">
        <v>789</v>
      </c>
      <c r="O7"/>
      <c r="P7" s="3" t="s">
        <v>7</v>
      </c>
      <c r="Q7" s="6">
        <v>198</v>
      </c>
      <c r="R7"/>
      <c r="V7" s="3" t="s">
        <v>8</v>
      </c>
      <c r="W7" s="6">
        <v>349206.8</v>
      </c>
      <c r="Z7" s="7" t="s">
        <v>30</v>
      </c>
      <c r="AA7" s="1">
        <v>963751.29999999993</v>
      </c>
      <c r="AB7" s="1">
        <v>349206.8</v>
      </c>
      <c r="AC7" s="1">
        <v>1312958.0999999999</v>
      </c>
      <c r="AG7"/>
      <c r="AH7"/>
      <c r="AI7"/>
      <c r="AJ7"/>
      <c r="AK7"/>
      <c r="AL7"/>
      <c r="AM7"/>
      <c r="AN7"/>
      <c r="AO7"/>
      <c r="AP7"/>
      <c r="AQ7"/>
      <c r="AR7"/>
      <c r="AS7"/>
      <c r="AT7"/>
      <c r="AU7"/>
    </row>
    <row r="8" spans="1:47" x14ac:dyDescent="0.25">
      <c r="A8" s="3" t="s">
        <v>10</v>
      </c>
      <c r="B8" s="6">
        <v>5062</v>
      </c>
      <c r="C8" s="6">
        <v>9708</v>
      </c>
      <c r="D8" s="6">
        <v>1800</v>
      </c>
      <c r="G8" s="3" t="s">
        <v>9</v>
      </c>
      <c r="H8" s="1">
        <v>105898.1</v>
      </c>
      <c r="J8" s="3" t="s">
        <v>9</v>
      </c>
      <c r="K8" s="6">
        <v>408</v>
      </c>
      <c r="L8"/>
      <c r="M8" s="3" t="s">
        <v>9</v>
      </c>
      <c r="N8" s="6">
        <v>660</v>
      </c>
      <c r="O8"/>
      <c r="P8" s="3" t="s">
        <v>9</v>
      </c>
      <c r="Q8" s="6">
        <v>159</v>
      </c>
      <c r="R8"/>
      <c r="V8" s="3" t="s">
        <v>10</v>
      </c>
      <c r="W8" s="6">
        <v>1312958.0999999999</v>
      </c>
      <c r="Z8" s="3" t="s">
        <v>10</v>
      </c>
      <c r="AA8" s="1">
        <v>963751.29999999993</v>
      </c>
      <c r="AB8" s="1">
        <v>349206.8</v>
      </c>
      <c r="AC8" s="1">
        <v>1312958.0999999999</v>
      </c>
      <c r="AG8"/>
      <c r="AH8"/>
      <c r="AI8"/>
      <c r="AJ8"/>
      <c r="AK8"/>
      <c r="AL8"/>
      <c r="AM8"/>
      <c r="AN8"/>
      <c r="AO8"/>
      <c r="AP8"/>
      <c r="AQ8"/>
      <c r="AR8"/>
      <c r="AS8"/>
      <c r="AT8"/>
      <c r="AU8"/>
    </row>
    <row r="9" spans="1:47" x14ac:dyDescent="0.25">
      <c r="A9"/>
      <c r="B9"/>
      <c r="D9"/>
      <c r="G9" s="3" t="s">
        <v>11</v>
      </c>
      <c r="H9" s="1">
        <v>108636.6</v>
      </c>
      <c r="J9" s="3" t="s">
        <v>11</v>
      </c>
      <c r="K9" s="6">
        <v>419</v>
      </c>
      <c r="L9"/>
      <c r="M9" s="3" t="s">
        <v>11</v>
      </c>
      <c r="N9" s="6">
        <v>639</v>
      </c>
      <c r="O9"/>
      <c r="P9" s="3" t="s">
        <v>11</v>
      </c>
      <c r="Q9" s="6">
        <v>118</v>
      </c>
      <c r="R9"/>
      <c r="Z9"/>
      <c r="AA9"/>
      <c r="AB9"/>
      <c r="AC9"/>
      <c r="AG9"/>
      <c r="AH9"/>
      <c r="AI9"/>
      <c r="AJ9"/>
      <c r="AK9"/>
      <c r="AL9"/>
      <c r="AM9"/>
      <c r="AN9"/>
      <c r="AO9"/>
      <c r="AP9"/>
      <c r="AQ9"/>
      <c r="AR9"/>
      <c r="AS9"/>
      <c r="AT9"/>
      <c r="AU9"/>
    </row>
    <row r="10" spans="1:47" x14ac:dyDescent="0.25">
      <c r="A10"/>
      <c r="B10"/>
      <c r="D10"/>
      <c r="G10" s="3" t="s">
        <v>12</v>
      </c>
      <c r="H10" s="1">
        <v>117993.60000000001</v>
      </c>
      <c r="J10" s="3" t="s">
        <v>12</v>
      </c>
      <c r="K10" s="6">
        <v>456</v>
      </c>
      <c r="L10"/>
      <c r="M10" s="3" t="s">
        <v>12</v>
      </c>
      <c r="N10" s="6">
        <v>925</v>
      </c>
      <c r="O10"/>
      <c r="P10" s="3" t="s">
        <v>12</v>
      </c>
      <c r="Q10" s="6">
        <v>95</v>
      </c>
      <c r="R10"/>
      <c r="Z10"/>
      <c r="AA10"/>
      <c r="AB10"/>
      <c r="AC10"/>
      <c r="AG10"/>
      <c r="AH10"/>
      <c r="AI10"/>
      <c r="AJ10"/>
      <c r="AK10"/>
      <c r="AL10"/>
      <c r="AM10"/>
      <c r="AN10"/>
      <c r="AO10"/>
      <c r="AP10"/>
      <c r="AQ10"/>
      <c r="AR10"/>
      <c r="AS10"/>
      <c r="AT10"/>
      <c r="AU10"/>
    </row>
    <row r="11" spans="1:47" x14ac:dyDescent="0.25">
      <c r="A11"/>
      <c r="B11"/>
      <c r="D11"/>
      <c r="G11" s="3" t="s">
        <v>13</v>
      </c>
      <c r="H11" s="1">
        <v>105656.6</v>
      </c>
      <c r="J11" s="3" t="s">
        <v>13</v>
      </c>
      <c r="K11" s="6">
        <v>407</v>
      </c>
      <c r="L11"/>
      <c r="M11" s="3" t="s">
        <v>13</v>
      </c>
      <c r="N11" s="6">
        <v>676</v>
      </c>
      <c r="O11"/>
      <c r="P11" s="3" t="s">
        <v>13</v>
      </c>
      <c r="Q11" s="6">
        <v>178</v>
      </c>
      <c r="R11"/>
      <c r="Z11"/>
      <c r="AA11"/>
      <c r="AB11"/>
      <c r="AC11"/>
      <c r="AG11"/>
      <c r="AH11"/>
      <c r="AI11"/>
      <c r="AJ11"/>
      <c r="AK11"/>
      <c r="AL11"/>
      <c r="AM11"/>
      <c r="AN11"/>
      <c r="AO11"/>
      <c r="AP11"/>
      <c r="AQ11"/>
      <c r="AR11"/>
      <c r="AS11"/>
      <c r="AT11"/>
      <c r="AU11"/>
    </row>
    <row r="12" spans="1:47" x14ac:dyDescent="0.25">
      <c r="A12"/>
      <c r="B12"/>
      <c r="D12"/>
      <c r="G12" s="3" t="s">
        <v>14</v>
      </c>
      <c r="H12" s="1">
        <v>103913.4</v>
      </c>
      <c r="J12" s="3" t="s">
        <v>14</v>
      </c>
      <c r="K12" s="6">
        <v>400</v>
      </c>
      <c r="L12"/>
      <c r="M12" s="3" t="s">
        <v>14</v>
      </c>
      <c r="N12" s="6">
        <v>688</v>
      </c>
      <c r="O12"/>
      <c r="P12" s="3" t="s">
        <v>14</v>
      </c>
      <c r="Q12" s="6">
        <v>198</v>
      </c>
      <c r="R12"/>
      <c r="Z12"/>
      <c r="AA12"/>
      <c r="AB12"/>
      <c r="AC12"/>
      <c r="AG12"/>
      <c r="AH12"/>
      <c r="AI12"/>
      <c r="AJ12"/>
      <c r="AK12"/>
      <c r="AL12"/>
      <c r="AM12"/>
      <c r="AN12"/>
      <c r="AO12"/>
      <c r="AP12"/>
      <c r="AQ12"/>
      <c r="AR12"/>
      <c r="AS12"/>
      <c r="AT12"/>
      <c r="AU12"/>
    </row>
    <row r="13" spans="1:47" x14ac:dyDescent="0.25">
      <c r="A13"/>
      <c r="B13"/>
      <c r="D13"/>
      <c r="G13" s="3" t="s">
        <v>15</v>
      </c>
      <c r="H13" s="1">
        <v>108192.9</v>
      </c>
      <c r="J13" s="3" t="s">
        <v>15</v>
      </c>
      <c r="K13" s="6">
        <v>417</v>
      </c>
      <c r="L13"/>
      <c r="M13" s="3" t="s">
        <v>15</v>
      </c>
      <c r="N13" s="6">
        <v>775</v>
      </c>
      <c r="O13"/>
      <c r="P13" s="3" t="s">
        <v>15</v>
      </c>
      <c r="Q13" s="6">
        <v>163</v>
      </c>
      <c r="R13"/>
      <c r="Z13"/>
      <c r="AA13"/>
      <c r="AB13"/>
      <c r="AC13"/>
      <c r="AG13"/>
      <c r="AH13"/>
      <c r="AI13"/>
      <c r="AJ13"/>
      <c r="AK13"/>
      <c r="AL13"/>
      <c r="AM13"/>
      <c r="AN13"/>
      <c r="AO13"/>
      <c r="AP13"/>
      <c r="AQ13"/>
      <c r="AR13"/>
      <c r="AS13"/>
      <c r="AT13"/>
      <c r="AU13"/>
    </row>
    <row r="14" spans="1:47" x14ac:dyDescent="0.25">
      <c r="A14"/>
      <c r="B14"/>
      <c r="D14"/>
      <c r="G14" s="3" t="s">
        <v>16</v>
      </c>
      <c r="H14" s="1">
        <v>112567.59999999999</v>
      </c>
      <c r="J14" s="3" t="s">
        <v>16</v>
      </c>
      <c r="K14" s="6">
        <v>434</v>
      </c>
      <c r="M14" s="3" t="s">
        <v>16</v>
      </c>
      <c r="N14" s="6">
        <v>1080</v>
      </c>
      <c r="P14" s="3" t="s">
        <v>16</v>
      </c>
      <c r="Q14" s="6">
        <v>236</v>
      </c>
    </row>
    <row r="15" spans="1:47" x14ac:dyDescent="0.25">
      <c r="A15" s="8" t="s">
        <v>39</v>
      </c>
      <c r="B15" s="8" t="s">
        <v>40</v>
      </c>
      <c r="C15" s="8" t="s">
        <v>41</v>
      </c>
      <c r="D15" s="8" t="s">
        <v>42</v>
      </c>
      <c r="G15" s="3" t="s">
        <v>17</v>
      </c>
      <c r="H15" s="1">
        <v>91724.099999999991</v>
      </c>
      <c r="I15"/>
      <c r="J15" s="3" t="s">
        <v>17</v>
      </c>
      <c r="K15" s="6">
        <v>351</v>
      </c>
      <c r="M15" s="3" t="s">
        <v>17</v>
      </c>
      <c r="N15" s="6">
        <v>883</v>
      </c>
      <c r="P15" s="3" t="s">
        <v>17</v>
      </c>
      <c r="Q15" s="6">
        <v>60</v>
      </c>
    </row>
    <row r="16" spans="1:47" x14ac:dyDescent="0.25">
      <c r="A16" s="9">
        <v>18235.52916666666</v>
      </c>
      <c r="B16" s="10">
        <v>70.305555555555557</v>
      </c>
      <c r="C16" s="10">
        <v>134.83333333333334</v>
      </c>
      <c r="D16" s="10">
        <v>25</v>
      </c>
      <c r="G16" s="3" t="s">
        <v>18</v>
      </c>
      <c r="H16" s="1">
        <v>116686.70000000001</v>
      </c>
      <c r="I16"/>
      <c r="J16" s="3" t="s">
        <v>18</v>
      </c>
      <c r="K16" s="6">
        <v>451</v>
      </c>
      <c r="M16" s="3" t="s">
        <v>18</v>
      </c>
      <c r="N16" s="6">
        <v>770</v>
      </c>
      <c r="P16" s="3" t="s">
        <v>18</v>
      </c>
      <c r="Q16" s="6">
        <v>122</v>
      </c>
    </row>
    <row r="17" spans="1:47" x14ac:dyDescent="0.25">
      <c r="A17"/>
      <c r="B17"/>
      <c r="D17"/>
      <c r="G17" s="3" t="s">
        <v>10</v>
      </c>
      <c r="H17" s="1">
        <v>1312958.1000000001</v>
      </c>
      <c r="J17" s="3" t="s">
        <v>10</v>
      </c>
      <c r="K17" s="6">
        <v>5062</v>
      </c>
      <c r="M17" s="3" t="s">
        <v>10</v>
      </c>
      <c r="N17" s="6">
        <v>9708</v>
      </c>
      <c r="P17" s="3" t="s">
        <v>10</v>
      </c>
      <c r="Q17" s="6">
        <v>1800</v>
      </c>
      <c r="R17"/>
      <c r="S17"/>
      <c r="T17"/>
      <c r="U17"/>
      <c r="V17"/>
      <c r="W17"/>
      <c r="X17"/>
      <c r="Y17"/>
      <c r="Z17"/>
      <c r="AA17"/>
      <c r="AB17"/>
      <c r="AC17"/>
      <c r="AD17"/>
      <c r="AE17"/>
      <c r="AF17"/>
      <c r="AG17"/>
      <c r="AH17"/>
      <c r="AI17"/>
      <c r="AJ17"/>
      <c r="AK17"/>
      <c r="AL17"/>
      <c r="AM17"/>
      <c r="AN17"/>
      <c r="AO17"/>
      <c r="AP17"/>
      <c r="AQ17"/>
      <c r="AR17"/>
      <c r="AS17"/>
      <c r="AT17"/>
      <c r="AU17"/>
    </row>
    <row r="18" spans="1:47" x14ac:dyDescent="0.25">
      <c r="A18"/>
      <c r="B18"/>
      <c r="D18"/>
      <c r="G18"/>
      <c r="H18"/>
      <c r="J18"/>
      <c r="K18"/>
      <c r="M18"/>
      <c r="N18"/>
      <c r="P18"/>
      <c r="Q18"/>
      <c r="R18"/>
      <c r="S18"/>
      <c r="T18"/>
      <c r="U18"/>
      <c r="V18"/>
      <c r="W18"/>
      <c r="X18"/>
      <c r="Y18"/>
      <c r="Z18"/>
      <c r="AA18"/>
      <c r="AB18"/>
      <c r="AC18"/>
      <c r="AD18"/>
      <c r="AE18"/>
      <c r="AF18"/>
      <c r="AG18"/>
      <c r="AH18"/>
      <c r="AI18"/>
      <c r="AJ18"/>
      <c r="AK18"/>
      <c r="AL18"/>
      <c r="AM18"/>
      <c r="AN18"/>
      <c r="AO18"/>
      <c r="AP18"/>
      <c r="AQ18"/>
      <c r="AR18"/>
      <c r="AS18"/>
      <c r="AT18"/>
      <c r="AU18"/>
    </row>
    <row r="19" spans="1:47" x14ac:dyDescent="0.25">
      <c r="A19"/>
      <c r="B19"/>
      <c r="D19"/>
      <c r="G19"/>
      <c r="H19"/>
      <c r="J19"/>
      <c r="K19"/>
      <c r="R19"/>
      <c r="S19"/>
      <c r="T19"/>
      <c r="U19"/>
      <c r="V19"/>
      <c r="W19"/>
      <c r="X19"/>
      <c r="Y19"/>
      <c r="Z19"/>
      <c r="AA19"/>
      <c r="AB19"/>
      <c r="AC19"/>
      <c r="AD19"/>
      <c r="AE19"/>
      <c r="AF19"/>
      <c r="AG19"/>
      <c r="AH19"/>
      <c r="AI19"/>
      <c r="AJ19"/>
      <c r="AK19"/>
      <c r="AL19"/>
      <c r="AM19"/>
      <c r="AN19"/>
      <c r="AO19"/>
      <c r="AP19"/>
      <c r="AQ19"/>
      <c r="AR19"/>
      <c r="AS19"/>
      <c r="AT19"/>
      <c r="AU19"/>
    </row>
    <row r="20" spans="1:47" x14ac:dyDescent="0.25">
      <c r="A20"/>
      <c r="B20"/>
      <c r="D20"/>
      <c r="G20"/>
      <c r="H20"/>
      <c r="J20"/>
      <c r="K20"/>
      <c r="R20"/>
      <c r="S20"/>
      <c r="T20"/>
      <c r="U20"/>
      <c r="V20"/>
      <c r="W20"/>
      <c r="X20"/>
      <c r="Y20"/>
      <c r="Z20"/>
      <c r="AA20"/>
      <c r="AB20"/>
      <c r="AC20"/>
      <c r="AD20"/>
      <c r="AE20"/>
      <c r="AF20"/>
      <c r="AG20"/>
      <c r="AH20"/>
      <c r="AI20"/>
      <c r="AJ20"/>
      <c r="AK20"/>
      <c r="AL20"/>
      <c r="AM20"/>
      <c r="AN20"/>
      <c r="AO20"/>
      <c r="AP20"/>
      <c r="AQ20"/>
      <c r="AR20"/>
      <c r="AS20"/>
      <c r="AT20"/>
      <c r="AU20"/>
    </row>
    <row r="21" spans="1:47" x14ac:dyDescent="0.25">
      <c r="A21"/>
      <c r="B21"/>
      <c r="D21"/>
      <c r="G21"/>
      <c r="H21"/>
      <c r="J21"/>
      <c r="K21"/>
      <c r="R21"/>
      <c r="S21"/>
      <c r="T21"/>
      <c r="U21"/>
      <c r="V21"/>
      <c r="W21"/>
      <c r="X21"/>
      <c r="Y21"/>
      <c r="Z21"/>
      <c r="AA21"/>
      <c r="AB21"/>
      <c r="AC21"/>
      <c r="AD21"/>
      <c r="AE21"/>
      <c r="AF21"/>
      <c r="AG21"/>
      <c r="AH21"/>
      <c r="AI21"/>
      <c r="AJ21"/>
      <c r="AK21"/>
      <c r="AL21"/>
      <c r="AM21"/>
      <c r="AN21"/>
      <c r="AO21"/>
      <c r="AP21"/>
      <c r="AQ21"/>
      <c r="AR21"/>
      <c r="AS21"/>
      <c r="AT21"/>
      <c r="AU21"/>
    </row>
    <row r="22" spans="1:47" x14ac:dyDescent="0.25">
      <c r="A22"/>
      <c r="B22"/>
      <c r="D22"/>
      <c r="G22"/>
      <c r="H22"/>
      <c r="J22"/>
      <c r="K22"/>
      <c r="R22"/>
      <c r="S22"/>
      <c r="T22"/>
      <c r="U22"/>
      <c r="V22"/>
      <c r="W22"/>
      <c r="X22"/>
      <c r="Y22"/>
      <c r="Z22"/>
      <c r="AA22"/>
      <c r="AB22"/>
      <c r="AC22"/>
      <c r="AD22"/>
      <c r="AE22"/>
      <c r="AF22"/>
      <c r="AG22"/>
      <c r="AH22"/>
      <c r="AI22"/>
      <c r="AJ22"/>
      <c r="AK22"/>
      <c r="AL22"/>
      <c r="AM22"/>
      <c r="AN22"/>
      <c r="AO22"/>
      <c r="AP22"/>
      <c r="AQ22"/>
      <c r="AR22"/>
      <c r="AS22"/>
      <c r="AT22"/>
      <c r="AU22"/>
    </row>
    <row r="23" spans="1:47" x14ac:dyDescent="0.25">
      <c r="A23"/>
      <c r="B23"/>
      <c r="D23"/>
      <c r="G23"/>
      <c r="H23"/>
      <c r="J23"/>
      <c r="K23"/>
      <c r="R23"/>
      <c r="S23"/>
      <c r="T23"/>
      <c r="U23"/>
      <c r="V23"/>
      <c r="W23"/>
      <c r="X23"/>
      <c r="Y23"/>
      <c r="Z23"/>
      <c r="AA23"/>
      <c r="AB23"/>
      <c r="AC23"/>
      <c r="AD23"/>
      <c r="AE23"/>
      <c r="AF23"/>
      <c r="AG23"/>
      <c r="AH23"/>
      <c r="AI23"/>
      <c r="AJ23"/>
      <c r="AK23"/>
      <c r="AL23"/>
      <c r="AM23"/>
      <c r="AN23"/>
      <c r="AO23"/>
      <c r="AP23"/>
      <c r="AQ23"/>
      <c r="AR23"/>
      <c r="AS23"/>
      <c r="AT23"/>
      <c r="AU23"/>
    </row>
    <row r="24" spans="1:47" x14ac:dyDescent="0.25">
      <c r="A24"/>
      <c r="B24"/>
      <c r="D24"/>
      <c r="G24"/>
      <c r="H24"/>
      <c r="J24"/>
      <c r="K24"/>
      <c r="R24"/>
      <c r="S24"/>
      <c r="T24"/>
      <c r="U24"/>
      <c r="V24"/>
      <c r="W24"/>
      <c r="X24"/>
      <c r="Y24"/>
      <c r="Z24"/>
      <c r="AA24"/>
      <c r="AB24"/>
      <c r="AC24"/>
      <c r="AD24"/>
      <c r="AE24"/>
      <c r="AF24"/>
      <c r="AG24"/>
      <c r="AH24"/>
      <c r="AI24"/>
      <c r="AJ24"/>
      <c r="AK24"/>
      <c r="AL24"/>
      <c r="AM24"/>
      <c r="AN24"/>
      <c r="AO24"/>
      <c r="AP24"/>
      <c r="AQ24"/>
      <c r="AR24"/>
      <c r="AS24"/>
      <c r="AT24"/>
      <c r="AU24"/>
    </row>
    <row r="25" spans="1:47" x14ac:dyDescent="0.25">
      <c r="A25"/>
      <c r="B25"/>
      <c r="D25"/>
      <c r="G25"/>
      <c r="H25"/>
      <c r="J25"/>
      <c r="K25"/>
      <c r="R25"/>
      <c r="S25"/>
      <c r="T25"/>
      <c r="U25"/>
      <c r="V25"/>
      <c r="W25"/>
      <c r="X25"/>
      <c r="Y25"/>
      <c r="Z25"/>
      <c r="AA25"/>
      <c r="AB25"/>
      <c r="AC25"/>
      <c r="AD25"/>
      <c r="AE25"/>
      <c r="AF25"/>
      <c r="AG25"/>
      <c r="AH25"/>
      <c r="AI25"/>
      <c r="AJ25"/>
      <c r="AK25"/>
      <c r="AL25"/>
      <c r="AM25"/>
      <c r="AN25"/>
      <c r="AO25"/>
      <c r="AP25"/>
      <c r="AQ25"/>
      <c r="AR25"/>
      <c r="AS25"/>
      <c r="AT25"/>
      <c r="AU25"/>
    </row>
    <row r="26" spans="1:47" x14ac:dyDescent="0.25">
      <c r="A26"/>
      <c r="B26"/>
      <c r="D26"/>
      <c r="G26"/>
      <c r="H26"/>
      <c r="J26"/>
      <c r="K26"/>
      <c r="R26"/>
      <c r="S26"/>
      <c r="T26"/>
      <c r="U26"/>
      <c r="V26"/>
      <c r="W26"/>
      <c r="X26"/>
      <c r="Y26"/>
      <c r="Z26"/>
      <c r="AA26"/>
      <c r="AB26"/>
      <c r="AC26"/>
      <c r="AD26"/>
      <c r="AE26"/>
      <c r="AF26"/>
      <c r="AG26"/>
      <c r="AH26"/>
      <c r="AI26"/>
      <c r="AJ26"/>
      <c r="AK26"/>
      <c r="AL26"/>
      <c r="AM26"/>
      <c r="AN26"/>
      <c r="AO26"/>
      <c r="AP26"/>
      <c r="AQ26"/>
      <c r="AR26"/>
      <c r="AS26"/>
      <c r="AT26"/>
      <c r="AU26"/>
    </row>
    <row r="27" spans="1:47" x14ac:dyDescent="0.25">
      <c r="A27"/>
      <c r="B27"/>
      <c r="D27"/>
      <c r="G27"/>
      <c r="H27"/>
      <c r="J27"/>
      <c r="K27"/>
      <c r="R27"/>
      <c r="S27"/>
      <c r="T27"/>
      <c r="U27"/>
      <c r="V27"/>
      <c r="W27"/>
      <c r="X27"/>
      <c r="Y27"/>
      <c r="Z27"/>
      <c r="AA27"/>
      <c r="AB27"/>
      <c r="AC27"/>
      <c r="AD27"/>
      <c r="AE27"/>
      <c r="AF27"/>
      <c r="AG27"/>
      <c r="AH27"/>
      <c r="AI27"/>
      <c r="AJ27"/>
      <c r="AK27"/>
      <c r="AL27"/>
      <c r="AM27"/>
      <c r="AN27"/>
      <c r="AO27"/>
      <c r="AP27"/>
      <c r="AQ27"/>
      <c r="AR27"/>
      <c r="AS27"/>
      <c r="AT27"/>
      <c r="AU27"/>
    </row>
    <row r="28" spans="1:47" x14ac:dyDescent="0.25">
      <c r="A28"/>
      <c r="B28"/>
      <c r="D28"/>
      <c r="G28"/>
      <c r="H28"/>
      <c r="J28"/>
      <c r="K28"/>
      <c r="R28"/>
      <c r="S28"/>
      <c r="T28"/>
      <c r="U28"/>
      <c r="V28"/>
      <c r="W28"/>
      <c r="X28"/>
      <c r="Y28"/>
      <c r="Z28"/>
      <c r="AA28"/>
      <c r="AB28"/>
      <c r="AC28"/>
      <c r="AD28"/>
      <c r="AE28"/>
      <c r="AF28"/>
      <c r="AG28"/>
      <c r="AH28"/>
      <c r="AI28"/>
      <c r="AJ28"/>
      <c r="AK28"/>
      <c r="AL28"/>
      <c r="AM28"/>
      <c r="AN28"/>
      <c r="AO28"/>
      <c r="AP28"/>
      <c r="AQ28"/>
      <c r="AR28"/>
      <c r="AS28"/>
      <c r="AT28"/>
      <c r="AU28"/>
    </row>
    <row r="29" spans="1:47" x14ac:dyDescent="0.25">
      <c r="A29"/>
      <c r="B29"/>
      <c r="D29"/>
      <c r="G29"/>
      <c r="H29"/>
      <c r="J29"/>
      <c r="K29"/>
      <c r="R29"/>
      <c r="S29"/>
      <c r="T29"/>
      <c r="U29"/>
      <c r="V29"/>
      <c r="W29"/>
      <c r="X29"/>
      <c r="Y29"/>
      <c r="Z29"/>
      <c r="AA29"/>
      <c r="AB29"/>
      <c r="AC29"/>
      <c r="AD29"/>
      <c r="AE29"/>
      <c r="AF29"/>
      <c r="AG29"/>
      <c r="AH29"/>
      <c r="AI29"/>
      <c r="AJ29"/>
      <c r="AK29"/>
      <c r="AL29"/>
      <c r="AM29"/>
      <c r="AN29"/>
      <c r="AO29"/>
      <c r="AP29"/>
      <c r="AQ29"/>
      <c r="AR29"/>
      <c r="AS29"/>
      <c r="AT29"/>
      <c r="AU29"/>
    </row>
    <row r="30" spans="1:47" x14ac:dyDescent="0.25">
      <c r="A30"/>
      <c r="B30"/>
      <c r="D30"/>
      <c r="G30"/>
      <c r="H30"/>
      <c r="J30"/>
      <c r="K30"/>
      <c r="R30"/>
      <c r="S30"/>
      <c r="T30"/>
      <c r="U30"/>
      <c r="V30"/>
      <c r="W30"/>
      <c r="X30"/>
      <c r="Y30"/>
      <c r="Z30"/>
      <c r="AA30"/>
      <c r="AB30"/>
      <c r="AC30"/>
      <c r="AD30"/>
      <c r="AE30"/>
      <c r="AF30"/>
      <c r="AG30"/>
      <c r="AH30"/>
      <c r="AI30"/>
      <c r="AJ30"/>
      <c r="AK30"/>
      <c r="AL30"/>
      <c r="AM30"/>
      <c r="AN30"/>
      <c r="AO30"/>
      <c r="AP30"/>
      <c r="AQ30"/>
      <c r="AR30"/>
      <c r="AS30"/>
      <c r="AT30"/>
      <c r="AU30"/>
    </row>
    <row r="31" spans="1:47" x14ac:dyDescent="0.25">
      <c r="A31"/>
      <c r="B31"/>
      <c r="D31"/>
      <c r="G31"/>
      <c r="H31"/>
      <c r="J31"/>
      <c r="K31"/>
      <c r="R31"/>
      <c r="S31"/>
      <c r="T31"/>
      <c r="U31"/>
      <c r="V31"/>
      <c r="W31"/>
      <c r="X31"/>
      <c r="Y31"/>
      <c r="Z31"/>
      <c r="AA31"/>
      <c r="AB31"/>
      <c r="AC31"/>
      <c r="AD31"/>
      <c r="AE31"/>
      <c r="AF31"/>
      <c r="AG31"/>
      <c r="AH31"/>
      <c r="AI31"/>
      <c r="AJ31"/>
      <c r="AK31"/>
      <c r="AL31"/>
      <c r="AM31"/>
      <c r="AN31"/>
      <c r="AO31"/>
      <c r="AP31"/>
      <c r="AQ31"/>
      <c r="AR31"/>
      <c r="AS31"/>
      <c r="AT31"/>
      <c r="AU31"/>
    </row>
    <row r="32" spans="1:47" x14ac:dyDescent="0.25">
      <c r="A32"/>
      <c r="B32"/>
      <c r="D32"/>
      <c r="G32"/>
      <c r="H32"/>
      <c r="J32"/>
      <c r="K32"/>
      <c r="R32"/>
      <c r="S32"/>
      <c r="T32"/>
      <c r="U32"/>
      <c r="V32"/>
      <c r="W32"/>
      <c r="X32"/>
      <c r="Y32"/>
      <c r="Z32"/>
      <c r="AA32"/>
      <c r="AB32"/>
      <c r="AC32"/>
      <c r="AD32"/>
      <c r="AE32"/>
      <c r="AF32"/>
      <c r="AG32"/>
      <c r="AH32"/>
      <c r="AI32"/>
      <c r="AJ32"/>
      <c r="AK32"/>
      <c r="AL32"/>
      <c r="AM32"/>
      <c r="AN32"/>
      <c r="AO32"/>
      <c r="AP32"/>
      <c r="AQ32"/>
      <c r="AR32"/>
      <c r="AS32"/>
      <c r="AT32"/>
      <c r="AU32"/>
    </row>
    <row r="33" spans="1:47" x14ac:dyDescent="0.25">
      <c r="A33"/>
      <c r="B33"/>
      <c r="D33"/>
      <c r="G33"/>
      <c r="H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row>
    <row r="34" spans="1:47" x14ac:dyDescent="0.25">
      <c r="A34"/>
      <c r="B34"/>
      <c r="D34"/>
      <c r="G34"/>
      <c r="H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row>
    <row r="35" spans="1:47" x14ac:dyDescent="0.25">
      <c r="A35"/>
      <c r="B35"/>
      <c r="D35"/>
      <c r="G35"/>
      <c r="H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row>
    <row r="36" spans="1:47" x14ac:dyDescent="0.25">
      <c r="A36"/>
      <c r="B36"/>
      <c r="D36"/>
      <c r="G36"/>
      <c r="H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row>
    <row r="37" spans="1:47" x14ac:dyDescent="0.25">
      <c r="A37"/>
      <c r="B37"/>
      <c r="D37"/>
      <c r="G37"/>
      <c r="H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row>
    <row r="38" spans="1:47" x14ac:dyDescent="0.25">
      <c r="A38"/>
      <c r="B38"/>
      <c r="D38"/>
      <c r="G38"/>
      <c r="H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row>
    <row r="39" spans="1:47" x14ac:dyDescent="0.25">
      <c r="A39"/>
      <c r="B39"/>
      <c r="D39"/>
      <c r="G39"/>
      <c r="H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row>
    <row r="40" spans="1:47" x14ac:dyDescent="0.25">
      <c r="A40"/>
      <c r="B40"/>
      <c r="D40"/>
      <c r="G40"/>
      <c r="H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row>
    <row r="41" spans="1:47" x14ac:dyDescent="0.25">
      <c r="A41"/>
      <c r="B41"/>
      <c r="D41"/>
      <c r="G41"/>
      <c r="H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row>
    <row r="42" spans="1:47" x14ac:dyDescent="0.25">
      <c r="A42"/>
      <c r="B42"/>
      <c r="D42"/>
      <c r="G42"/>
      <c r="H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row>
    <row r="43" spans="1:47" x14ac:dyDescent="0.25">
      <c r="A43"/>
      <c r="B43"/>
      <c r="D43"/>
      <c r="G43"/>
      <c r="H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row>
    <row r="44" spans="1:47" x14ac:dyDescent="0.25">
      <c r="A44"/>
      <c r="B44"/>
      <c r="D44"/>
      <c r="G44"/>
      <c r="H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row>
    <row r="45" spans="1:47" x14ac:dyDescent="0.25">
      <c r="A45"/>
      <c r="B45"/>
      <c r="D45"/>
      <c r="G45"/>
      <c r="H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row>
    <row r="46" spans="1:47" x14ac:dyDescent="0.25">
      <c r="A46"/>
      <c r="B46"/>
      <c r="D46"/>
      <c r="G46"/>
      <c r="H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row>
    <row r="47" spans="1:47" x14ac:dyDescent="0.25">
      <c r="A47"/>
      <c r="B47"/>
      <c r="D47"/>
      <c r="G47"/>
      <c r="H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row>
    <row r="48" spans="1:47" x14ac:dyDescent="0.25">
      <c r="A48"/>
      <c r="B48"/>
      <c r="D48"/>
      <c r="G48"/>
      <c r="H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row>
    <row r="49" spans="1:47" x14ac:dyDescent="0.25">
      <c r="A49"/>
      <c r="B49"/>
      <c r="D49"/>
      <c r="G49"/>
      <c r="H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row>
    <row r="50" spans="1:47" x14ac:dyDescent="0.25">
      <c r="A50"/>
      <c r="B50"/>
      <c r="D50"/>
      <c r="G50"/>
      <c r="H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row>
    <row r="51" spans="1:47" x14ac:dyDescent="0.25">
      <c r="A51"/>
      <c r="B51"/>
      <c r="D51"/>
      <c r="G51"/>
      <c r="H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row>
    <row r="52" spans="1:47" x14ac:dyDescent="0.25">
      <c r="A52"/>
      <c r="B52"/>
      <c r="D52"/>
      <c r="G52"/>
      <c r="H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row>
    <row r="53" spans="1:47" x14ac:dyDescent="0.25">
      <c r="A53"/>
      <c r="B53"/>
      <c r="D53"/>
      <c r="G53"/>
      <c r="H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row>
    <row r="54" spans="1:47" x14ac:dyDescent="0.25">
      <c r="A54"/>
      <c r="B54"/>
      <c r="D54"/>
      <c r="G54"/>
      <c r="H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row>
    <row r="55" spans="1:47" x14ac:dyDescent="0.25">
      <c r="A55"/>
      <c r="B55"/>
      <c r="D55"/>
      <c r="G55"/>
      <c r="H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row>
    <row r="56" spans="1:47" x14ac:dyDescent="0.25">
      <c r="A56"/>
      <c r="B56"/>
      <c r="D56"/>
      <c r="G56"/>
      <c r="H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row>
    <row r="57" spans="1:47" x14ac:dyDescent="0.25">
      <c r="A57"/>
      <c r="B57"/>
      <c r="D57"/>
      <c r="G57"/>
      <c r="H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row>
    <row r="58" spans="1:47" x14ac:dyDescent="0.25">
      <c r="A58"/>
      <c r="B58"/>
      <c r="D58"/>
      <c r="G58"/>
      <c r="H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row>
    <row r="59" spans="1:47" x14ac:dyDescent="0.25">
      <c r="A59"/>
      <c r="B59"/>
      <c r="D59"/>
      <c r="G59"/>
      <c r="H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row>
    <row r="60" spans="1:47" x14ac:dyDescent="0.25">
      <c r="A60"/>
      <c r="B60"/>
      <c r="D60"/>
      <c r="G60"/>
      <c r="H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row>
    <row r="61" spans="1:47" x14ac:dyDescent="0.25">
      <c r="A61"/>
      <c r="B61"/>
      <c r="D61"/>
      <c r="G61"/>
      <c r="H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row>
    <row r="62" spans="1:47" x14ac:dyDescent="0.25">
      <c r="A62"/>
      <c r="B62"/>
      <c r="D62"/>
      <c r="G62"/>
      <c r="H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row>
    <row r="63" spans="1:47" x14ac:dyDescent="0.25">
      <c r="A63"/>
      <c r="B63"/>
      <c r="D63"/>
      <c r="G63"/>
      <c r="H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row>
    <row r="64" spans="1:47" x14ac:dyDescent="0.25">
      <c r="A64"/>
      <c r="B64"/>
      <c r="D64"/>
      <c r="G64"/>
      <c r="H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row>
    <row r="65" spans="1:47" x14ac:dyDescent="0.25">
      <c r="A65"/>
      <c r="B65"/>
      <c r="G65"/>
      <c r="H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row>
    <row r="66" spans="1:47" x14ac:dyDescent="0.25">
      <c r="A66"/>
      <c r="B66"/>
      <c r="G66"/>
      <c r="H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row>
    <row r="67" spans="1:47" x14ac:dyDescent="0.25">
      <c r="A67"/>
      <c r="B67"/>
      <c r="G67"/>
      <c r="H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row>
    <row r="68" spans="1:47" x14ac:dyDescent="0.25">
      <c r="A68"/>
      <c r="B68"/>
      <c r="G68"/>
      <c r="H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row>
    <row r="69" spans="1:47" x14ac:dyDescent="0.25">
      <c r="A69"/>
      <c r="B69"/>
      <c r="G69"/>
      <c r="H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row>
    <row r="70" spans="1:47" x14ac:dyDescent="0.25">
      <c r="A70"/>
      <c r="B70"/>
      <c r="G70"/>
      <c r="H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row>
    <row r="71" spans="1:47" x14ac:dyDescent="0.25">
      <c r="A71"/>
      <c r="B71"/>
      <c r="G71"/>
      <c r="H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row>
    <row r="72" spans="1:47" x14ac:dyDescent="0.25">
      <c r="A72"/>
      <c r="B72"/>
      <c r="G72"/>
      <c r="H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row>
    <row r="73" spans="1:47" x14ac:dyDescent="0.25">
      <c r="A73"/>
      <c r="B73"/>
      <c r="G73"/>
      <c r="H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row>
    <row r="74" spans="1:47" x14ac:dyDescent="0.25">
      <c r="A74"/>
      <c r="B74"/>
      <c r="G74"/>
      <c r="H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row>
    <row r="75" spans="1:47" x14ac:dyDescent="0.25">
      <c r="A75"/>
      <c r="B75"/>
      <c r="G75"/>
      <c r="H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row>
    <row r="76" spans="1:47" x14ac:dyDescent="0.25">
      <c r="A76"/>
      <c r="B76"/>
      <c r="G76"/>
      <c r="H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row>
    <row r="77" spans="1:47" x14ac:dyDescent="0.25">
      <c r="A77"/>
      <c r="B77"/>
      <c r="G77"/>
      <c r="H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row>
    <row r="78" spans="1:47" x14ac:dyDescent="0.25">
      <c r="A78"/>
      <c r="B78"/>
      <c r="G78"/>
      <c r="H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row>
    <row r="79" spans="1:47" x14ac:dyDescent="0.25">
      <c r="A79"/>
      <c r="B79"/>
      <c r="G79"/>
      <c r="H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row>
    <row r="80" spans="1:47" x14ac:dyDescent="0.25">
      <c r="A80"/>
      <c r="B80"/>
      <c r="G80"/>
      <c r="H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row>
    <row r="81" spans="1:47" x14ac:dyDescent="0.25">
      <c r="A81"/>
      <c r="B81"/>
      <c r="G81"/>
      <c r="H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row>
    <row r="82" spans="1:47" x14ac:dyDescent="0.25">
      <c r="A82"/>
      <c r="B82"/>
      <c r="G82"/>
      <c r="H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row>
    <row r="83" spans="1:47" x14ac:dyDescent="0.25">
      <c r="A83"/>
      <c r="B83"/>
      <c r="G83"/>
      <c r="H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row>
    <row r="84" spans="1:47" x14ac:dyDescent="0.25">
      <c r="A84"/>
      <c r="B84"/>
      <c r="G84"/>
      <c r="H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row>
    <row r="85" spans="1:47" x14ac:dyDescent="0.25">
      <c r="A85"/>
      <c r="B85"/>
      <c r="G85"/>
      <c r="H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row>
    <row r="86" spans="1:47" x14ac:dyDescent="0.25">
      <c r="A86"/>
      <c r="B86"/>
      <c r="G86"/>
      <c r="H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row>
    <row r="87" spans="1:47" x14ac:dyDescent="0.25">
      <c r="A87"/>
      <c r="B87"/>
      <c r="G87"/>
      <c r="H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row>
    <row r="88" spans="1:47" x14ac:dyDescent="0.25">
      <c r="A88"/>
      <c r="B88"/>
      <c r="G88"/>
      <c r="H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row>
    <row r="89" spans="1:47" x14ac:dyDescent="0.25">
      <c r="A89"/>
      <c r="B89"/>
      <c r="G89"/>
      <c r="H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row>
    <row r="90" spans="1:47" x14ac:dyDescent="0.25">
      <c r="A90"/>
      <c r="B90"/>
      <c r="G90"/>
      <c r="H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row>
    <row r="91" spans="1:47" x14ac:dyDescent="0.25">
      <c r="A91"/>
      <c r="B91"/>
      <c r="G91"/>
      <c r="H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row>
    <row r="92" spans="1:47" x14ac:dyDescent="0.25">
      <c r="A92"/>
      <c r="B92"/>
      <c r="G92"/>
      <c r="H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row>
    <row r="93" spans="1:47" x14ac:dyDescent="0.25">
      <c r="A93"/>
      <c r="B93"/>
      <c r="G93"/>
      <c r="H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row>
    <row r="94" spans="1:47" x14ac:dyDescent="0.25">
      <c r="A94"/>
      <c r="B94"/>
      <c r="G94"/>
      <c r="H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row>
    <row r="95" spans="1:47" x14ac:dyDescent="0.25">
      <c r="A95"/>
      <c r="B95"/>
      <c r="G95"/>
      <c r="H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row>
    <row r="96" spans="1:47" x14ac:dyDescent="0.25">
      <c r="A96"/>
      <c r="B96"/>
      <c r="G96"/>
      <c r="H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row>
    <row r="97" spans="1:47" x14ac:dyDescent="0.25">
      <c r="A97"/>
      <c r="B97"/>
      <c r="G97"/>
      <c r="H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row>
    <row r="98" spans="1:47" x14ac:dyDescent="0.25">
      <c r="A98"/>
      <c r="B98"/>
      <c r="G98"/>
      <c r="H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row>
    <row r="99" spans="1:47" x14ac:dyDescent="0.25">
      <c r="A99"/>
      <c r="B99"/>
      <c r="G99"/>
      <c r="H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row>
    <row r="100" spans="1:47" x14ac:dyDescent="0.25">
      <c r="A100"/>
      <c r="B100"/>
      <c r="G100"/>
      <c r="H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row>
    <row r="101" spans="1:47" x14ac:dyDescent="0.25">
      <c r="A101"/>
      <c r="B101"/>
      <c r="G101"/>
      <c r="H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row>
    <row r="102" spans="1:47" x14ac:dyDescent="0.25">
      <c r="A102"/>
      <c r="B102"/>
      <c r="G102"/>
      <c r="H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row>
    <row r="103" spans="1:47" x14ac:dyDescent="0.25">
      <c r="A103"/>
      <c r="B103"/>
      <c r="G103"/>
      <c r="H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row>
    <row r="104" spans="1:47" x14ac:dyDescent="0.25">
      <c r="A104"/>
      <c r="B104"/>
      <c r="G104"/>
      <c r="H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row>
    <row r="105" spans="1:47" x14ac:dyDescent="0.25">
      <c r="A105"/>
      <c r="B105"/>
      <c r="G105"/>
      <c r="H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row>
    <row r="106" spans="1:47" x14ac:dyDescent="0.25">
      <c r="A106"/>
      <c r="B106"/>
      <c r="G106"/>
      <c r="H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row>
    <row r="107" spans="1:47" x14ac:dyDescent="0.25">
      <c r="A107"/>
      <c r="B107"/>
      <c r="G107"/>
      <c r="H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row>
    <row r="108" spans="1:47" x14ac:dyDescent="0.25">
      <c r="A108"/>
      <c r="B108"/>
      <c r="G108"/>
      <c r="H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row>
    <row r="109" spans="1:47" x14ac:dyDescent="0.25">
      <c r="A109"/>
      <c r="B109"/>
      <c r="G109"/>
      <c r="H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row>
    <row r="110" spans="1:47" x14ac:dyDescent="0.25">
      <c r="A110"/>
      <c r="B110"/>
      <c r="G110"/>
      <c r="H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row>
    <row r="111" spans="1:47" x14ac:dyDescent="0.25">
      <c r="A111"/>
      <c r="B111"/>
      <c r="G111"/>
      <c r="H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row>
    <row r="112" spans="1:47" x14ac:dyDescent="0.25">
      <c r="A112"/>
      <c r="B112"/>
      <c r="G112"/>
      <c r="H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row>
    <row r="113" spans="1:47" x14ac:dyDescent="0.25">
      <c r="A113"/>
      <c r="B113"/>
      <c r="G113"/>
      <c r="H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row>
    <row r="114" spans="1:47" x14ac:dyDescent="0.25">
      <c r="A114"/>
      <c r="B114"/>
      <c r="G114"/>
      <c r="H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row>
    <row r="115" spans="1:47" x14ac:dyDescent="0.25">
      <c r="A115"/>
      <c r="B115"/>
      <c r="G115"/>
      <c r="H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row>
    <row r="116" spans="1:47" x14ac:dyDescent="0.25">
      <c r="A116"/>
      <c r="B116"/>
      <c r="G116"/>
      <c r="H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row>
    <row r="117" spans="1:47" x14ac:dyDescent="0.25">
      <c r="A117"/>
      <c r="B117"/>
      <c r="G117"/>
      <c r="H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row>
    <row r="118" spans="1:47" x14ac:dyDescent="0.25">
      <c r="A118"/>
      <c r="B118"/>
      <c r="G118"/>
      <c r="H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row>
    <row r="119" spans="1:47" x14ac:dyDescent="0.25">
      <c r="A119"/>
      <c r="B119"/>
      <c r="G119"/>
      <c r="H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row>
    <row r="120" spans="1:47" x14ac:dyDescent="0.25">
      <c r="A120"/>
      <c r="B120"/>
      <c r="G120"/>
      <c r="H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row>
    <row r="121" spans="1:47" x14ac:dyDescent="0.25">
      <c r="A121"/>
      <c r="B121"/>
      <c r="G121"/>
      <c r="H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row>
    <row r="122" spans="1:47" x14ac:dyDescent="0.25">
      <c r="A122"/>
      <c r="B122"/>
      <c r="G122"/>
      <c r="H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row>
    <row r="123" spans="1:47" x14ac:dyDescent="0.25">
      <c r="A123"/>
      <c r="B123"/>
      <c r="G123"/>
      <c r="H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row>
    <row r="124" spans="1:47" x14ac:dyDescent="0.25">
      <c r="A124"/>
      <c r="B124"/>
      <c r="G124"/>
      <c r="H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row>
    <row r="125" spans="1:47" x14ac:dyDescent="0.25">
      <c r="A125"/>
      <c r="B125"/>
      <c r="G125"/>
      <c r="H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row>
    <row r="126" spans="1:47" x14ac:dyDescent="0.25">
      <c r="A126"/>
      <c r="B126"/>
      <c r="G126"/>
      <c r="H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row>
    <row r="127" spans="1:47" x14ac:dyDescent="0.25">
      <c r="A127"/>
      <c r="B127"/>
      <c r="G127"/>
      <c r="H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row>
    <row r="128" spans="1:47" x14ac:dyDescent="0.25">
      <c r="A128"/>
      <c r="B128"/>
      <c r="G128"/>
      <c r="H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row>
    <row r="129" spans="1:47" x14ac:dyDescent="0.25">
      <c r="A129"/>
      <c r="B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row>
    <row r="130" spans="1:47" x14ac:dyDescent="0.25">
      <c r="A130"/>
      <c r="B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row>
    <row r="131" spans="1:47" x14ac:dyDescent="0.25">
      <c r="A131"/>
      <c r="B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row>
    <row r="132" spans="1:47" x14ac:dyDescent="0.25">
      <c r="A132"/>
      <c r="B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row>
    <row r="133" spans="1:47" x14ac:dyDescent="0.25">
      <c r="A133"/>
      <c r="B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row>
    <row r="134" spans="1:47" x14ac:dyDescent="0.25">
      <c r="A134"/>
      <c r="B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row>
    <row r="135" spans="1:47" x14ac:dyDescent="0.25">
      <c r="A135"/>
      <c r="B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row>
    <row r="136" spans="1:47" x14ac:dyDescent="0.25">
      <c r="A136"/>
      <c r="B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row>
    <row r="137" spans="1:47" x14ac:dyDescent="0.25">
      <c r="A137"/>
      <c r="B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row>
    <row r="138" spans="1:47" x14ac:dyDescent="0.25">
      <c r="A138"/>
      <c r="B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row>
    <row r="139" spans="1:47" x14ac:dyDescent="0.25">
      <c r="A139"/>
      <c r="B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row>
    <row r="140" spans="1:47" x14ac:dyDescent="0.25">
      <c r="A140"/>
      <c r="B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row>
    <row r="141" spans="1:47" x14ac:dyDescent="0.25">
      <c r="A141"/>
      <c r="B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row>
    <row r="142" spans="1:47" x14ac:dyDescent="0.25">
      <c r="A142"/>
      <c r="B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row>
    <row r="143" spans="1:47" x14ac:dyDescent="0.25">
      <c r="A143"/>
      <c r="B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row>
    <row r="144" spans="1:47" x14ac:dyDescent="0.25">
      <c r="A144"/>
      <c r="B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row>
    <row r="145" spans="1:47" x14ac:dyDescent="0.25">
      <c r="A145"/>
      <c r="B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row>
    <row r="146" spans="1:47" x14ac:dyDescent="0.25">
      <c r="A146"/>
      <c r="B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row>
    <row r="147" spans="1:47" x14ac:dyDescent="0.25">
      <c r="A147"/>
      <c r="B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row>
    <row r="148" spans="1:47" x14ac:dyDescent="0.25">
      <c r="A148"/>
      <c r="B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row>
    <row r="149" spans="1:47" x14ac:dyDescent="0.25">
      <c r="A149"/>
      <c r="B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row>
    <row r="150" spans="1:47" x14ac:dyDescent="0.25">
      <c r="A150"/>
      <c r="B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row>
    <row r="151" spans="1:47" x14ac:dyDescent="0.25">
      <c r="A151"/>
      <c r="B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row>
    <row r="152" spans="1:47" x14ac:dyDescent="0.25">
      <c r="A152"/>
      <c r="B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row>
    <row r="153" spans="1:47" x14ac:dyDescent="0.25">
      <c r="A153"/>
      <c r="B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row>
    <row r="154" spans="1:47" x14ac:dyDescent="0.25">
      <c r="A154"/>
      <c r="B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row>
    <row r="155" spans="1:47" x14ac:dyDescent="0.25">
      <c r="A155"/>
      <c r="B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row>
    <row r="156" spans="1:47" x14ac:dyDescent="0.25">
      <c r="A156"/>
      <c r="B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row>
    <row r="157" spans="1:47" x14ac:dyDescent="0.25">
      <c r="A157"/>
      <c r="B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row>
    <row r="158" spans="1:47" x14ac:dyDescent="0.25">
      <c r="A158"/>
      <c r="B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row>
    <row r="159" spans="1:47" x14ac:dyDescent="0.25">
      <c r="A159"/>
      <c r="B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row>
    <row r="160" spans="1:47" x14ac:dyDescent="0.25">
      <c r="A160"/>
      <c r="B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row>
    <row r="161" spans="1:47" x14ac:dyDescent="0.25">
      <c r="A161"/>
      <c r="B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row>
    <row r="162" spans="1:47" x14ac:dyDescent="0.25">
      <c r="A162"/>
      <c r="B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row>
    <row r="163" spans="1:47" x14ac:dyDescent="0.25">
      <c r="A163"/>
      <c r="B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row>
    <row r="164" spans="1:47" x14ac:dyDescent="0.25">
      <c r="A164"/>
      <c r="B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row>
    <row r="165" spans="1:47" x14ac:dyDescent="0.25">
      <c r="A165"/>
      <c r="B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row>
    <row r="166" spans="1:47" x14ac:dyDescent="0.25">
      <c r="A166"/>
      <c r="B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row>
    <row r="167" spans="1:47" x14ac:dyDescent="0.25">
      <c r="A167"/>
      <c r="B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row>
    <row r="168" spans="1:47" x14ac:dyDescent="0.25">
      <c r="A168"/>
      <c r="B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row>
    <row r="169" spans="1:47" x14ac:dyDescent="0.25">
      <c r="A169"/>
      <c r="B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row>
    <row r="170" spans="1:47" x14ac:dyDescent="0.25">
      <c r="A170"/>
      <c r="B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row>
    <row r="171" spans="1:47" x14ac:dyDescent="0.25">
      <c r="A171"/>
      <c r="B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row>
    <row r="172" spans="1:47" x14ac:dyDescent="0.25">
      <c r="A172"/>
      <c r="B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row>
    <row r="173" spans="1:47" x14ac:dyDescent="0.25">
      <c r="A173"/>
      <c r="B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row>
    <row r="174" spans="1:47" x14ac:dyDescent="0.25">
      <c r="A174"/>
      <c r="B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row>
    <row r="175" spans="1:47" x14ac:dyDescent="0.25">
      <c r="A175"/>
      <c r="B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row>
    <row r="176" spans="1:47" x14ac:dyDescent="0.25">
      <c r="A176"/>
      <c r="B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row>
    <row r="177" spans="1:47" x14ac:dyDescent="0.25">
      <c r="A177"/>
      <c r="B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row>
    <row r="178" spans="1:47" x14ac:dyDescent="0.25">
      <c r="A178"/>
      <c r="B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row>
    <row r="179" spans="1:47" x14ac:dyDescent="0.25">
      <c r="A179"/>
      <c r="B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row>
    <row r="180" spans="1:47" x14ac:dyDescent="0.25">
      <c r="A180"/>
      <c r="B180"/>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row>
    <row r="181" spans="1:47" x14ac:dyDescent="0.25">
      <c r="A181"/>
      <c r="B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row>
    <row r="182" spans="1:47" x14ac:dyDescent="0.25">
      <c r="A182"/>
      <c r="B182"/>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row>
    <row r="183" spans="1:47" x14ac:dyDescent="0.25">
      <c r="A183"/>
      <c r="B183"/>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row>
    <row r="184" spans="1:47" x14ac:dyDescent="0.25">
      <c r="A184"/>
      <c r="B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row>
    <row r="185" spans="1:47" x14ac:dyDescent="0.25">
      <c r="A185"/>
      <c r="B185"/>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row>
    <row r="186" spans="1:47" x14ac:dyDescent="0.25">
      <c r="A186"/>
      <c r="B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row>
    <row r="187" spans="1:47" x14ac:dyDescent="0.25">
      <c r="A187"/>
      <c r="B187"/>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row>
    <row r="188" spans="1:47" x14ac:dyDescent="0.25">
      <c r="A188"/>
      <c r="B188"/>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row>
    <row r="189" spans="1:47" x14ac:dyDescent="0.25">
      <c r="A189"/>
      <c r="B189"/>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row>
    <row r="190" spans="1:47" x14ac:dyDescent="0.25">
      <c r="A190"/>
      <c r="B190"/>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row>
    <row r="191" spans="1:47" x14ac:dyDescent="0.25">
      <c r="A191"/>
      <c r="B191"/>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row>
    <row r="192" spans="1:47" x14ac:dyDescent="0.25">
      <c r="A192"/>
      <c r="B192"/>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row>
    <row r="193" spans="1:47" x14ac:dyDescent="0.25">
      <c r="A193"/>
      <c r="B193"/>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row>
    <row r="194" spans="1:47" x14ac:dyDescent="0.25">
      <c r="A194"/>
      <c r="B194"/>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row>
    <row r="195" spans="1:47" x14ac:dyDescent="0.25">
      <c r="A195"/>
      <c r="B195"/>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row>
    <row r="196" spans="1:47" x14ac:dyDescent="0.25">
      <c r="A196"/>
      <c r="B196"/>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row>
    <row r="197" spans="1:47" x14ac:dyDescent="0.25">
      <c r="A197"/>
      <c r="B197"/>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row>
    <row r="198" spans="1:47" x14ac:dyDescent="0.25">
      <c r="A198"/>
      <c r="B198"/>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row>
    <row r="199" spans="1:47" x14ac:dyDescent="0.25">
      <c r="A199"/>
      <c r="B199"/>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row>
    <row r="200" spans="1:47" x14ac:dyDescent="0.25">
      <c r="A200"/>
      <c r="B200"/>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row>
    <row r="201" spans="1:47" x14ac:dyDescent="0.25">
      <c r="A201"/>
      <c r="B201"/>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row>
    <row r="202" spans="1:47" x14ac:dyDescent="0.25">
      <c r="A202"/>
      <c r="B202"/>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row>
    <row r="203" spans="1:47" x14ac:dyDescent="0.25">
      <c r="A203"/>
      <c r="B203"/>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row>
    <row r="204" spans="1:47" x14ac:dyDescent="0.25">
      <c r="A204"/>
      <c r="B204"/>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row>
    <row r="205" spans="1:47" x14ac:dyDescent="0.25">
      <c r="A205"/>
      <c r="B205"/>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row>
    <row r="206" spans="1:47" x14ac:dyDescent="0.25">
      <c r="A206"/>
      <c r="B206"/>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row>
    <row r="207" spans="1:47" x14ac:dyDescent="0.25">
      <c r="A207"/>
      <c r="B207"/>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row>
    <row r="208" spans="1:47" x14ac:dyDescent="0.25">
      <c r="A208"/>
      <c r="B208"/>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row>
    <row r="209" spans="1:47" x14ac:dyDescent="0.25">
      <c r="A209"/>
      <c r="B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row>
    <row r="210" spans="1:47" x14ac:dyDescent="0.25">
      <c r="A210"/>
      <c r="B210"/>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row>
    <row r="211" spans="1:47" x14ac:dyDescent="0.25">
      <c r="A211"/>
      <c r="B211"/>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row>
    <row r="212" spans="1:47" x14ac:dyDescent="0.25">
      <c r="A212"/>
      <c r="B212"/>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row>
    <row r="213" spans="1:47" x14ac:dyDescent="0.25">
      <c r="A213"/>
      <c r="B213"/>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row>
    <row r="214" spans="1:47" x14ac:dyDescent="0.25">
      <c r="A214"/>
      <c r="B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row>
    <row r="215" spans="1:47" x14ac:dyDescent="0.25">
      <c r="A215"/>
      <c r="B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row>
    <row r="216" spans="1:47" x14ac:dyDescent="0.25">
      <c r="A216"/>
      <c r="B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row>
    <row r="217" spans="1:47" x14ac:dyDescent="0.25">
      <c r="A217"/>
      <c r="B217"/>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row>
    <row r="218" spans="1:47" x14ac:dyDescent="0.25">
      <c r="A218"/>
      <c r="B218"/>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row>
    <row r="219" spans="1:47" x14ac:dyDescent="0.25">
      <c r="A219"/>
      <c r="B219"/>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row>
    <row r="220" spans="1:47" x14ac:dyDescent="0.25">
      <c r="A220"/>
      <c r="B220"/>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row>
    <row r="221" spans="1:47" x14ac:dyDescent="0.25">
      <c r="A221"/>
      <c r="B221"/>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row>
    <row r="222" spans="1:47" x14ac:dyDescent="0.25">
      <c r="A222"/>
      <c r="B222"/>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row>
    <row r="223" spans="1:47" x14ac:dyDescent="0.25">
      <c r="A223"/>
      <c r="B223"/>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row>
    <row r="224" spans="1:47" x14ac:dyDescent="0.25">
      <c r="A224"/>
      <c r="B224"/>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row>
    <row r="225" spans="1:47" x14ac:dyDescent="0.25">
      <c r="A225"/>
      <c r="B225"/>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row>
    <row r="226" spans="1:47" x14ac:dyDescent="0.25">
      <c r="A226"/>
      <c r="B226"/>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row>
    <row r="227" spans="1:47" x14ac:dyDescent="0.25">
      <c r="A227"/>
      <c r="B227"/>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row>
    <row r="228" spans="1:47" x14ac:dyDescent="0.25">
      <c r="A228"/>
      <c r="B228"/>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row>
    <row r="229" spans="1:47" x14ac:dyDescent="0.25">
      <c r="A229"/>
      <c r="B229"/>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row>
    <row r="230" spans="1:47" x14ac:dyDescent="0.25">
      <c r="A230"/>
      <c r="B230"/>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row>
    <row r="231" spans="1:47" x14ac:dyDescent="0.25">
      <c r="A231"/>
      <c r="B231"/>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row>
    <row r="232" spans="1:47" x14ac:dyDescent="0.25">
      <c r="A232"/>
      <c r="B232"/>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row>
    <row r="233" spans="1:47" x14ac:dyDescent="0.25">
      <c r="A233"/>
      <c r="B233"/>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row>
    <row r="234" spans="1:47" x14ac:dyDescent="0.25">
      <c r="A234"/>
      <c r="B234"/>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row>
    <row r="235" spans="1:47" x14ac:dyDescent="0.25">
      <c r="A235"/>
      <c r="B235"/>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row>
    <row r="236" spans="1:47" x14ac:dyDescent="0.25">
      <c r="A236"/>
      <c r="B236"/>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row>
    <row r="237" spans="1:47" x14ac:dyDescent="0.25">
      <c r="A237"/>
      <c r="B237"/>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row>
    <row r="238" spans="1:47" x14ac:dyDescent="0.25">
      <c r="A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row>
    <row r="239" spans="1:47" x14ac:dyDescent="0.25">
      <c r="A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row>
    <row r="240" spans="1:47" x14ac:dyDescent="0.25">
      <c r="A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row>
    <row r="241" spans="1:47" x14ac:dyDescent="0.25">
      <c r="A241"/>
      <c r="B241"/>
      <c r="D241"/>
      <c r="E241"/>
      <c r="F241"/>
      <c r="G241"/>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row>
    <row r="242" spans="1:47" x14ac:dyDescent="0.25">
      <c r="A242"/>
      <c r="B242"/>
      <c r="D242"/>
      <c r="E242"/>
      <c r="F242"/>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row>
    <row r="243" spans="1:47" x14ac:dyDescent="0.25">
      <c r="A243"/>
      <c r="B243"/>
      <c r="D243"/>
      <c r="E243"/>
      <c r="F243"/>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row>
    <row r="244" spans="1:47" x14ac:dyDescent="0.25">
      <c r="A244"/>
      <c r="B244"/>
      <c r="D244"/>
      <c r="E244"/>
      <c r="F244"/>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row>
    <row r="245" spans="1:47" x14ac:dyDescent="0.25">
      <c r="A245"/>
      <c r="B245"/>
      <c r="D245"/>
      <c r="E245"/>
      <c r="F245"/>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row>
    <row r="246" spans="1:47" x14ac:dyDescent="0.25">
      <c r="A246"/>
      <c r="B246"/>
      <c r="D246"/>
      <c r="E246"/>
      <c r="F246"/>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row>
    <row r="247" spans="1:47" x14ac:dyDescent="0.25">
      <c r="A247"/>
      <c r="B247"/>
      <c r="D247"/>
      <c r="E247"/>
      <c r="F247"/>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row>
    <row r="248" spans="1:47" x14ac:dyDescent="0.25">
      <c r="A248"/>
      <c r="B248"/>
      <c r="D248"/>
      <c r="E248"/>
      <c r="F248"/>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row>
    <row r="249" spans="1:47" x14ac:dyDescent="0.25">
      <c r="A249"/>
      <c r="B249"/>
      <c r="D249"/>
      <c r="E249"/>
      <c r="F249"/>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row>
    <row r="250" spans="1:47" x14ac:dyDescent="0.25">
      <c r="A250"/>
      <c r="B250"/>
      <c r="D250"/>
      <c r="E250"/>
      <c r="F250"/>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row>
    <row r="251" spans="1:47" x14ac:dyDescent="0.25">
      <c r="A251"/>
      <c r="B251"/>
      <c r="D251"/>
      <c r="E251"/>
      <c r="F251"/>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row>
    <row r="252" spans="1:47" x14ac:dyDescent="0.25">
      <c r="A252"/>
      <c r="B252"/>
      <c r="D252"/>
      <c r="E252"/>
      <c r="F252"/>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row>
    <row r="253" spans="1:47" x14ac:dyDescent="0.25">
      <c r="A253"/>
      <c r="B253"/>
      <c r="D253"/>
      <c r="E253"/>
      <c r="F253"/>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row>
    <row r="254" spans="1:47" x14ac:dyDescent="0.25">
      <c r="A254"/>
      <c r="B254"/>
      <c r="D254"/>
      <c r="E254"/>
      <c r="F254"/>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row>
    <row r="255" spans="1:47" x14ac:dyDescent="0.25">
      <c r="A255"/>
      <c r="B255"/>
      <c r="D255"/>
      <c r="E255"/>
      <c r="F255"/>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row>
    <row r="256" spans="1:47" x14ac:dyDescent="0.25">
      <c r="A256"/>
      <c r="B256"/>
      <c r="D256"/>
      <c r="E256"/>
      <c r="F256"/>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row>
    <row r="257" spans="1:47" x14ac:dyDescent="0.25">
      <c r="A257"/>
      <c r="B257"/>
      <c r="D257"/>
      <c r="E257"/>
      <c r="F25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row>
    <row r="258" spans="1:47" x14ac:dyDescent="0.25">
      <c r="A258"/>
      <c r="B258"/>
      <c r="D258"/>
      <c r="E258"/>
      <c r="F258"/>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row>
    <row r="259" spans="1:47" x14ac:dyDescent="0.25">
      <c r="A259"/>
      <c r="B259"/>
      <c r="D259"/>
      <c r="E259"/>
      <c r="F259"/>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row>
    <row r="260" spans="1:47" x14ac:dyDescent="0.25">
      <c r="A260"/>
      <c r="B260"/>
      <c r="D260"/>
      <c r="E260"/>
      <c r="F260"/>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row>
    <row r="261" spans="1:47" x14ac:dyDescent="0.25">
      <c r="A261"/>
      <c r="B261"/>
      <c r="D261"/>
      <c r="E261"/>
      <c r="F261"/>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row>
    <row r="262" spans="1:47" x14ac:dyDescent="0.25">
      <c r="A262"/>
      <c r="B262"/>
      <c r="D262"/>
      <c r="E262"/>
      <c r="F262"/>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row>
    <row r="263" spans="1:47" x14ac:dyDescent="0.25">
      <c r="A263"/>
      <c r="B263"/>
      <c r="D263"/>
      <c r="E263"/>
      <c r="F263"/>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row>
    <row r="264" spans="1:47" x14ac:dyDescent="0.25">
      <c r="A264"/>
      <c r="B264"/>
      <c r="D264"/>
      <c r="E264"/>
      <c r="F264"/>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row>
    <row r="265" spans="1:47" x14ac:dyDescent="0.25">
      <c r="A265"/>
      <c r="B265"/>
      <c r="D265"/>
      <c r="E265"/>
      <c r="F265"/>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row>
    <row r="266" spans="1:47" x14ac:dyDescent="0.25">
      <c r="A266"/>
      <c r="B266"/>
      <c r="D266"/>
      <c r="E266"/>
      <c r="F266"/>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row>
    <row r="267" spans="1:47" x14ac:dyDescent="0.25">
      <c r="A267"/>
      <c r="B267"/>
      <c r="D267"/>
      <c r="E267"/>
      <c r="F267"/>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row>
    <row r="268" spans="1:47" x14ac:dyDescent="0.25">
      <c r="A268"/>
      <c r="B268"/>
      <c r="D268"/>
      <c r="E268"/>
      <c r="F268"/>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row>
    <row r="269" spans="1:47" x14ac:dyDescent="0.25">
      <c r="A269"/>
      <c r="B269"/>
      <c r="D269"/>
      <c r="E269"/>
      <c r="F269"/>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row>
    <row r="270" spans="1:47" x14ac:dyDescent="0.25">
      <c r="A270"/>
      <c r="B270"/>
      <c r="D270"/>
      <c r="E270"/>
      <c r="F270"/>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row>
    <row r="271" spans="1:47" x14ac:dyDescent="0.25">
      <c r="A271"/>
      <c r="B271"/>
      <c r="D271"/>
      <c r="E271"/>
      <c r="F271"/>
      <c r="G271"/>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row>
    <row r="272" spans="1:47" x14ac:dyDescent="0.25">
      <c r="A272"/>
      <c r="B272"/>
      <c r="D272"/>
      <c r="E272"/>
      <c r="F272"/>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row>
    <row r="273" spans="1:47" x14ac:dyDescent="0.25">
      <c r="A273"/>
      <c r="B273"/>
      <c r="D273"/>
      <c r="E273"/>
      <c r="F273"/>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row>
    <row r="274" spans="1:47" x14ac:dyDescent="0.25">
      <c r="A274"/>
      <c r="B274"/>
      <c r="D274"/>
      <c r="E274"/>
      <c r="F274"/>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row>
    <row r="275" spans="1:47" x14ac:dyDescent="0.25">
      <c r="A275"/>
      <c r="B275"/>
      <c r="D275"/>
      <c r="E275"/>
      <c r="F275"/>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row>
    <row r="276" spans="1:47" x14ac:dyDescent="0.25">
      <c r="A276"/>
      <c r="B276"/>
      <c r="D276"/>
      <c r="E276"/>
      <c r="F276"/>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row>
    <row r="277" spans="1:47" x14ac:dyDescent="0.25">
      <c r="A277"/>
      <c r="B277"/>
      <c r="D277"/>
      <c r="E277"/>
      <c r="F277"/>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row>
    <row r="278" spans="1:47" x14ac:dyDescent="0.25">
      <c r="A278"/>
      <c r="B278"/>
      <c r="D278"/>
      <c r="E278"/>
      <c r="F278"/>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row>
    <row r="279" spans="1:47" x14ac:dyDescent="0.25">
      <c r="A279"/>
      <c r="B279"/>
      <c r="D279"/>
      <c r="E279"/>
      <c r="F279"/>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row>
    <row r="280" spans="1:47" x14ac:dyDescent="0.25">
      <c r="A280"/>
      <c r="B280"/>
      <c r="D280"/>
      <c r="E280"/>
      <c r="F280"/>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row>
    <row r="281" spans="1:47" x14ac:dyDescent="0.25">
      <c r="A281"/>
      <c r="B281"/>
      <c r="D281"/>
      <c r="E281"/>
      <c r="F281"/>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row>
    <row r="282" spans="1:47" x14ac:dyDescent="0.25">
      <c r="A282"/>
      <c r="B282"/>
      <c r="D282"/>
      <c r="E282"/>
      <c r="F282"/>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row>
    <row r="283" spans="1:47" x14ac:dyDescent="0.25">
      <c r="A283"/>
      <c r="B283"/>
      <c r="D283"/>
      <c r="E283"/>
      <c r="F283"/>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row>
    <row r="284" spans="1:47" x14ac:dyDescent="0.25">
      <c r="A284"/>
      <c r="B284"/>
      <c r="D284"/>
      <c r="E284"/>
      <c r="F284"/>
      <c r="G284"/>
      <c r="H284"/>
      <c r="I284"/>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row>
    <row r="285" spans="1:47" x14ac:dyDescent="0.25">
      <c r="A285"/>
      <c r="B285"/>
      <c r="D285"/>
      <c r="E285"/>
      <c r="F285"/>
      <c r="G285"/>
      <c r="H285"/>
      <c r="I285"/>
      <c r="J285"/>
      <c r="K285"/>
      <c r="L285"/>
      <c r="M285"/>
      <c r="N285"/>
      <c r="O285"/>
      <c r="P285"/>
      <c r="Q285"/>
      <c r="R285"/>
      <c r="S285"/>
      <c r="T285"/>
      <c r="U285"/>
      <c r="V285"/>
      <c r="W285"/>
      <c r="X285"/>
      <c r="Y285"/>
      <c r="Z285"/>
      <c r="AA285"/>
      <c r="AB285"/>
      <c r="AC285"/>
      <c r="AD285"/>
      <c r="AE285"/>
      <c r="AF285"/>
      <c r="AG285"/>
      <c r="AH285"/>
      <c r="AI285"/>
      <c r="AJ285"/>
      <c r="AK285"/>
      <c r="AL285"/>
      <c r="AM285"/>
      <c r="AN285"/>
      <c r="AO285"/>
      <c r="AP285"/>
      <c r="AQ285"/>
      <c r="AR285"/>
      <c r="AS285"/>
      <c r="AT285"/>
      <c r="AU285"/>
    </row>
    <row r="286" spans="1:47" x14ac:dyDescent="0.25">
      <c r="A286"/>
      <c r="B286"/>
      <c r="D286"/>
      <c r="E286"/>
      <c r="F286"/>
      <c r="G286"/>
      <c r="H286"/>
      <c r="I286"/>
      <c r="J286"/>
      <c r="K286"/>
      <c r="L286"/>
      <c r="M286"/>
      <c r="N286"/>
      <c r="O286"/>
      <c r="P286"/>
      <c r="Q286"/>
      <c r="R286"/>
      <c r="S286"/>
      <c r="T286"/>
      <c r="U286"/>
      <c r="V286"/>
      <c r="W286"/>
      <c r="X286"/>
      <c r="Y286"/>
      <c r="Z286"/>
      <c r="AA286"/>
      <c r="AB286"/>
      <c r="AC286"/>
      <c r="AD286"/>
      <c r="AE286"/>
      <c r="AF286"/>
      <c r="AG286"/>
      <c r="AH286"/>
      <c r="AI286"/>
      <c r="AJ286"/>
      <c r="AK286"/>
      <c r="AL286"/>
      <c r="AM286"/>
      <c r="AN286"/>
      <c r="AO286"/>
      <c r="AP286"/>
      <c r="AQ286"/>
      <c r="AR286"/>
      <c r="AS286"/>
      <c r="AT286"/>
      <c r="AU286"/>
    </row>
    <row r="287" spans="1:47" x14ac:dyDescent="0.25">
      <c r="A287"/>
      <c r="B287"/>
      <c r="D287"/>
      <c r="E287"/>
      <c r="F287"/>
      <c r="G287"/>
      <c r="H287"/>
      <c r="I287"/>
      <c r="J287"/>
      <c r="K287"/>
      <c r="L287"/>
      <c r="M287"/>
      <c r="N287"/>
      <c r="O287"/>
      <c r="P287"/>
      <c r="Q287"/>
      <c r="R287"/>
      <c r="S287"/>
      <c r="T287"/>
      <c r="U287"/>
      <c r="V287"/>
      <c r="W287"/>
      <c r="X287"/>
      <c r="Y287"/>
      <c r="Z287"/>
      <c r="AA287"/>
      <c r="AB287"/>
      <c r="AC287"/>
      <c r="AD287"/>
      <c r="AE287"/>
      <c r="AF287"/>
      <c r="AG287"/>
      <c r="AH287"/>
      <c r="AI287"/>
      <c r="AJ287"/>
      <c r="AK287"/>
      <c r="AL287"/>
      <c r="AM287"/>
      <c r="AN287"/>
      <c r="AO287"/>
      <c r="AP287"/>
      <c r="AQ287"/>
      <c r="AR287"/>
      <c r="AS287"/>
      <c r="AT287"/>
      <c r="AU287"/>
    </row>
    <row r="288" spans="1:47" x14ac:dyDescent="0.25">
      <c r="A288"/>
      <c r="B288"/>
      <c r="D288"/>
      <c r="E288"/>
      <c r="F288"/>
      <c r="G288"/>
      <c r="H288"/>
      <c r="I288"/>
      <c r="J288"/>
      <c r="K288"/>
      <c r="L288"/>
      <c r="M288"/>
      <c r="N288"/>
      <c r="O288"/>
      <c r="P288"/>
      <c r="Q288"/>
      <c r="R288"/>
      <c r="S288"/>
      <c r="T288"/>
      <c r="U288"/>
      <c r="V288"/>
      <c r="W288"/>
      <c r="X288"/>
      <c r="Y288"/>
      <c r="Z288"/>
      <c r="AA288"/>
      <c r="AB288"/>
      <c r="AC288"/>
      <c r="AD288"/>
      <c r="AE288"/>
      <c r="AF288"/>
      <c r="AG288"/>
      <c r="AH288"/>
      <c r="AI288"/>
      <c r="AJ288"/>
      <c r="AK288"/>
      <c r="AL288"/>
      <c r="AM288"/>
      <c r="AN288"/>
      <c r="AO288"/>
      <c r="AP288"/>
      <c r="AQ288"/>
      <c r="AR288"/>
      <c r="AS288"/>
      <c r="AT288"/>
      <c r="AU288"/>
    </row>
    <row r="289" spans="1:47" x14ac:dyDescent="0.25">
      <c r="A289"/>
      <c r="B289"/>
      <c r="D289"/>
      <c r="E289"/>
      <c r="F289"/>
      <c r="G289"/>
      <c r="H289"/>
      <c r="I289"/>
      <c r="J289"/>
      <c r="K289"/>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c r="AT289"/>
      <c r="AU289"/>
    </row>
    <row r="290" spans="1:47" x14ac:dyDescent="0.25">
      <c r="A290"/>
      <c r="B290"/>
      <c r="D290"/>
      <c r="E290"/>
      <c r="F290"/>
      <c r="G290"/>
      <c r="H290"/>
      <c r="I290"/>
      <c r="J290"/>
      <c r="K290"/>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row>
    <row r="291" spans="1:47" x14ac:dyDescent="0.25">
      <c r="A291"/>
      <c r="B291"/>
      <c r="D291"/>
      <c r="E291"/>
      <c r="F291"/>
      <c r="G291"/>
      <c r="H291"/>
      <c r="I291"/>
      <c r="J291"/>
      <c r="K291"/>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row>
    <row r="292" spans="1:47" x14ac:dyDescent="0.25">
      <c r="A292"/>
      <c r="B292"/>
      <c r="D292"/>
      <c r="E292"/>
      <c r="F292"/>
      <c r="G292"/>
      <c r="H292"/>
      <c r="I292"/>
      <c r="J292"/>
      <c r="K292"/>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row>
    <row r="293" spans="1:47" x14ac:dyDescent="0.25">
      <c r="A293"/>
      <c r="B293"/>
      <c r="D293"/>
      <c r="E293"/>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row>
    <row r="294" spans="1:47" x14ac:dyDescent="0.25">
      <c r="A294"/>
      <c r="B294"/>
      <c r="D294"/>
      <c r="E294"/>
      <c r="F294"/>
      <c r="G294"/>
      <c r="H294"/>
      <c r="I294"/>
      <c r="J294"/>
      <c r="K294"/>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row>
    <row r="295" spans="1:47" x14ac:dyDescent="0.25">
      <c r="A295"/>
      <c r="B295"/>
      <c r="D295"/>
      <c r="E295"/>
      <c r="F295"/>
      <c r="G295"/>
      <c r="H295"/>
      <c r="I295"/>
      <c r="J295"/>
      <c r="K295"/>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row>
    <row r="296" spans="1:47" x14ac:dyDescent="0.25">
      <c r="A296"/>
      <c r="B296"/>
      <c r="D296"/>
      <c r="E296"/>
      <c r="F296"/>
      <c r="G296"/>
      <c r="H296"/>
      <c r="I296"/>
      <c r="J296"/>
      <c r="K296"/>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row>
    <row r="297" spans="1:47" x14ac:dyDescent="0.25">
      <c r="A297"/>
      <c r="B297"/>
      <c r="D297"/>
      <c r="E297"/>
      <c r="F297"/>
      <c r="G297"/>
      <c r="H297"/>
      <c r="I297"/>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row>
    <row r="298" spans="1:47" x14ac:dyDescent="0.25">
      <c r="A298"/>
      <c r="B298"/>
      <c r="D298"/>
      <c r="E298"/>
      <c r="F298"/>
      <c r="G298"/>
      <c r="H298"/>
      <c r="I298"/>
      <c r="J298"/>
      <c r="K298"/>
      <c r="L298"/>
      <c r="M298"/>
      <c r="N298"/>
      <c r="O298"/>
      <c r="P298"/>
      <c r="Q298"/>
      <c r="R298"/>
      <c r="S298"/>
      <c r="T298"/>
      <c r="U298"/>
      <c r="V298"/>
      <c r="W298"/>
      <c r="X298"/>
      <c r="Y298"/>
      <c r="Z298"/>
      <c r="AA298"/>
      <c r="AB298"/>
      <c r="AC298"/>
      <c r="AD298"/>
      <c r="AE298"/>
      <c r="AF298"/>
      <c r="AG298"/>
      <c r="AH298"/>
      <c r="AI298"/>
      <c r="AJ298"/>
      <c r="AK298"/>
      <c r="AL298"/>
      <c r="AM298"/>
      <c r="AN298"/>
      <c r="AO298"/>
      <c r="AP298"/>
      <c r="AQ298"/>
      <c r="AR298"/>
      <c r="AS298"/>
      <c r="AT298"/>
      <c r="AU298"/>
    </row>
    <row r="299" spans="1:47" x14ac:dyDescent="0.25">
      <c r="A299"/>
      <c r="B299"/>
      <c r="D299"/>
      <c r="E299"/>
      <c r="F299"/>
      <c r="G299"/>
      <c r="H299"/>
      <c r="I299"/>
      <c r="J299"/>
      <c r="K299"/>
      <c r="L299"/>
      <c r="M299"/>
      <c r="N299"/>
      <c r="O299"/>
      <c r="P299"/>
      <c r="Q299"/>
      <c r="R299"/>
      <c r="S299"/>
      <c r="T299"/>
      <c r="U299"/>
      <c r="V299"/>
      <c r="W299"/>
      <c r="X299"/>
      <c r="Y299"/>
      <c r="Z299"/>
      <c r="AA299"/>
      <c r="AB299"/>
      <c r="AC299"/>
      <c r="AD299"/>
      <c r="AE299"/>
      <c r="AF299"/>
      <c r="AG299"/>
      <c r="AH299"/>
      <c r="AI299"/>
      <c r="AJ299"/>
      <c r="AK299"/>
      <c r="AL299"/>
      <c r="AM299"/>
      <c r="AN299"/>
      <c r="AO299"/>
      <c r="AP299"/>
      <c r="AQ299"/>
      <c r="AR299"/>
      <c r="AS299"/>
      <c r="AT299"/>
      <c r="AU299"/>
    </row>
    <row r="300" spans="1:47" x14ac:dyDescent="0.25">
      <c r="A300"/>
      <c r="B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c r="AL300"/>
      <c r="AM300"/>
      <c r="AN300"/>
      <c r="AO300"/>
      <c r="AP300"/>
      <c r="AQ300"/>
      <c r="AR300"/>
      <c r="AS300"/>
      <c r="AT300"/>
      <c r="AU300"/>
    </row>
    <row r="301" spans="1:47" x14ac:dyDescent="0.25">
      <c r="A301"/>
      <c r="B301"/>
      <c r="D301"/>
      <c r="E301"/>
      <c r="F301"/>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row>
    <row r="302" spans="1:47" x14ac:dyDescent="0.25">
      <c r="A302"/>
      <c r="B302"/>
      <c r="D302"/>
      <c r="E302"/>
      <c r="F302"/>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row>
    <row r="303" spans="1:47" x14ac:dyDescent="0.25">
      <c r="A303"/>
      <c r="B303"/>
      <c r="D303"/>
      <c r="E303"/>
      <c r="F303"/>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row>
    <row r="304" spans="1:47" x14ac:dyDescent="0.25">
      <c r="A304"/>
      <c r="B304"/>
      <c r="D304"/>
      <c r="E304"/>
      <c r="F304"/>
      <c r="G304"/>
      <c r="H304"/>
      <c r="I304"/>
      <c r="J304"/>
      <c r="K304"/>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c r="AT304"/>
      <c r="AU304"/>
    </row>
    <row r="305" spans="1:47" x14ac:dyDescent="0.25">
      <c r="A305"/>
      <c r="B305"/>
      <c r="D305"/>
      <c r="E305"/>
      <c r="F305"/>
      <c r="G305"/>
      <c r="H305"/>
      <c r="I305"/>
      <c r="J305"/>
      <c r="K305"/>
      <c r="L305"/>
      <c r="M305"/>
      <c r="N305"/>
      <c r="O305"/>
      <c r="P305"/>
      <c r="Q305"/>
      <c r="R305"/>
      <c r="S305"/>
      <c r="T305"/>
      <c r="U305"/>
      <c r="V305"/>
      <c r="W305"/>
      <c r="X305"/>
      <c r="Y305"/>
      <c r="Z305"/>
      <c r="AA305"/>
      <c r="AB305"/>
      <c r="AC305"/>
      <c r="AD305"/>
      <c r="AE305"/>
      <c r="AF305"/>
      <c r="AG305"/>
      <c r="AH305"/>
      <c r="AI305"/>
      <c r="AJ305"/>
      <c r="AK305"/>
      <c r="AL305"/>
      <c r="AM305"/>
      <c r="AN305"/>
      <c r="AO305"/>
      <c r="AP305"/>
      <c r="AQ305"/>
      <c r="AR305"/>
      <c r="AS305"/>
      <c r="AT305"/>
      <c r="AU305"/>
    </row>
    <row r="306" spans="1:47" x14ac:dyDescent="0.25">
      <c r="A306"/>
      <c r="B306"/>
      <c r="D306"/>
      <c r="E306"/>
      <c r="F306"/>
      <c r="G306"/>
      <c r="H306"/>
      <c r="I306"/>
      <c r="J306"/>
      <c r="K306"/>
      <c r="L306"/>
      <c r="M306"/>
      <c r="N306"/>
      <c r="O306"/>
      <c r="P306"/>
      <c r="Q306"/>
      <c r="R306"/>
      <c r="S306"/>
      <c r="T306"/>
      <c r="U306"/>
      <c r="V306"/>
      <c r="W306"/>
      <c r="X306"/>
      <c r="Y306"/>
      <c r="Z306"/>
      <c r="AA306"/>
      <c r="AB306"/>
      <c r="AC306"/>
      <c r="AD306"/>
      <c r="AE306"/>
      <c r="AF306"/>
      <c r="AG306"/>
      <c r="AH306"/>
      <c r="AI306"/>
      <c r="AJ306"/>
      <c r="AK306"/>
      <c r="AL306"/>
      <c r="AM306"/>
      <c r="AN306"/>
      <c r="AO306"/>
      <c r="AP306"/>
      <c r="AQ306"/>
      <c r="AR306"/>
      <c r="AS306"/>
      <c r="AT306"/>
      <c r="AU306"/>
    </row>
    <row r="307" spans="1:47" x14ac:dyDescent="0.25">
      <c r="A307"/>
      <c r="B307"/>
      <c r="D307"/>
      <c r="E307"/>
      <c r="F307"/>
      <c r="G307"/>
      <c r="H307"/>
      <c r="I307"/>
      <c r="J307"/>
      <c r="K307"/>
      <c r="L307"/>
      <c r="M307"/>
      <c r="N307"/>
      <c r="O307"/>
      <c r="P307"/>
      <c r="Q307"/>
      <c r="R307"/>
      <c r="S307"/>
      <c r="T307"/>
      <c r="U307"/>
      <c r="V307"/>
      <c r="W307"/>
      <c r="X307"/>
      <c r="Y307"/>
      <c r="Z307"/>
      <c r="AA307"/>
      <c r="AB307"/>
      <c r="AC307"/>
      <c r="AD307"/>
      <c r="AE307"/>
      <c r="AF307"/>
      <c r="AG307"/>
      <c r="AH307"/>
      <c r="AI307"/>
      <c r="AJ307"/>
      <c r="AK307"/>
      <c r="AL307"/>
      <c r="AM307"/>
      <c r="AN307"/>
      <c r="AO307"/>
      <c r="AP307"/>
      <c r="AQ307"/>
      <c r="AR307"/>
      <c r="AS307"/>
      <c r="AT307"/>
      <c r="AU307"/>
    </row>
    <row r="308" spans="1:47" x14ac:dyDescent="0.25">
      <c r="A308"/>
      <c r="B308"/>
      <c r="D308"/>
      <c r="E308"/>
      <c r="F308"/>
      <c r="G308"/>
      <c r="H308"/>
      <c r="I308"/>
      <c r="J308"/>
      <c r="K308"/>
      <c r="L308"/>
      <c r="M308"/>
      <c r="N308"/>
      <c r="O308"/>
      <c r="P308"/>
      <c r="Q308"/>
      <c r="R308"/>
      <c r="S308"/>
      <c r="T308"/>
      <c r="U308"/>
      <c r="V308"/>
      <c r="W308"/>
      <c r="X308"/>
      <c r="Y308"/>
      <c r="Z308"/>
      <c r="AA308"/>
      <c r="AB308"/>
      <c r="AC308"/>
      <c r="AD308"/>
      <c r="AE308"/>
      <c r="AF308"/>
      <c r="AG308"/>
      <c r="AH308"/>
      <c r="AI308"/>
      <c r="AJ308"/>
      <c r="AK308"/>
      <c r="AL308"/>
      <c r="AM308"/>
      <c r="AN308"/>
      <c r="AO308"/>
      <c r="AP308"/>
      <c r="AQ308"/>
      <c r="AR308"/>
      <c r="AS308"/>
      <c r="AT308"/>
      <c r="AU308"/>
    </row>
    <row r="309" spans="1:47" x14ac:dyDescent="0.25">
      <c r="A309"/>
      <c r="B309"/>
      <c r="D309"/>
      <c r="E309"/>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c r="AS309"/>
      <c r="AT309"/>
      <c r="AU309"/>
    </row>
    <row r="310" spans="1:47" x14ac:dyDescent="0.25">
      <c r="A310"/>
      <c r="B310"/>
      <c r="D310"/>
      <c r="E310"/>
      <c r="F310"/>
      <c r="G310"/>
      <c r="H310"/>
      <c r="I310"/>
      <c r="J310"/>
      <c r="K310"/>
      <c r="L310"/>
      <c r="M310"/>
      <c r="N310"/>
      <c r="O310"/>
      <c r="P310"/>
      <c r="Q310"/>
      <c r="R310"/>
      <c r="S310"/>
      <c r="T310"/>
      <c r="U310"/>
      <c r="V310"/>
      <c r="W310"/>
      <c r="X310"/>
      <c r="Y310"/>
      <c r="Z310"/>
      <c r="AA310"/>
      <c r="AB310"/>
      <c r="AC310"/>
      <c r="AD310"/>
      <c r="AE310"/>
      <c r="AF310"/>
      <c r="AG310"/>
      <c r="AH310"/>
      <c r="AI310"/>
      <c r="AJ310"/>
      <c r="AK310"/>
      <c r="AL310"/>
      <c r="AM310"/>
      <c r="AN310"/>
      <c r="AO310"/>
      <c r="AP310"/>
      <c r="AQ310"/>
      <c r="AR310"/>
      <c r="AS310"/>
      <c r="AT310"/>
      <c r="AU310"/>
    </row>
    <row r="311" spans="1:47" x14ac:dyDescent="0.25">
      <c r="A311"/>
      <c r="B311"/>
      <c r="D311"/>
      <c r="E311"/>
      <c r="F311"/>
      <c r="G311"/>
      <c r="H311"/>
      <c r="I311"/>
      <c r="J311"/>
      <c r="K311"/>
      <c r="L311"/>
      <c r="M311"/>
      <c r="N311"/>
      <c r="O311"/>
      <c r="P311"/>
      <c r="Q311"/>
      <c r="R311"/>
      <c r="S311"/>
      <c r="T311"/>
      <c r="U311"/>
      <c r="V311"/>
      <c r="W311"/>
      <c r="X311"/>
      <c r="Y311"/>
      <c r="Z311"/>
      <c r="AA311"/>
      <c r="AB311"/>
      <c r="AC311"/>
      <c r="AD311"/>
      <c r="AE311"/>
      <c r="AF311"/>
      <c r="AG311"/>
      <c r="AH311"/>
      <c r="AI311"/>
      <c r="AJ311"/>
      <c r="AK311"/>
      <c r="AL311"/>
      <c r="AM311"/>
      <c r="AN311"/>
      <c r="AO311"/>
      <c r="AP311"/>
      <c r="AQ311"/>
      <c r="AR311"/>
      <c r="AS311"/>
      <c r="AT311"/>
      <c r="AU311"/>
    </row>
    <row r="312" spans="1:47" x14ac:dyDescent="0.25">
      <c r="A312"/>
      <c r="B312"/>
      <c r="D312"/>
      <c r="E312"/>
      <c r="F312"/>
      <c r="G312"/>
      <c r="H312"/>
      <c r="I312"/>
      <c r="J312"/>
      <c r="K312"/>
      <c r="L312"/>
      <c r="M312"/>
      <c r="N312"/>
      <c r="O312"/>
      <c r="P312"/>
      <c r="Q312"/>
      <c r="R312"/>
      <c r="S312"/>
      <c r="T312"/>
      <c r="U312"/>
      <c r="V312"/>
      <c r="W312"/>
      <c r="X312"/>
      <c r="Y312"/>
      <c r="Z312"/>
      <c r="AA312"/>
      <c r="AB312"/>
      <c r="AC312"/>
      <c r="AD312"/>
      <c r="AE312"/>
      <c r="AF312"/>
      <c r="AG312"/>
      <c r="AH312"/>
      <c r="AI312"/>
      <c r="AJ312"/>
      <c r="AK312"/>
      <c r="AL312"/>
      <c r="AM312"/>
      <c r="AN312"/>
      <c r="AO312"/>
      <c r="AP312"/>
      <c r="AQ312"/>
      <c r="AR312"/>
      <c r="AS312"/>
      <c r="AT312"/>
      <c r="AU312"/>
    </row>
    <row r="313" spans="1:47" x14ac:dyDescent="0.25">
      <c r="A313"/>
      <c r="B313"/>
      <c r="D313"/>
      <c r="E313"/>
      <c r="F313"/>
      <c r="G313"/>
      <c r="H313"/>
      <c r="I313"/>
      <c r="J313"/>
      <c r="K313"/>
      <c r="L313"/>
      <c r="M313"/>
      <c r="N313"/>
      <c r="O313"/>
      <c r="P313"/>
      <c r="Q313"/>
      <c r="R313"/>
      <c r="S313"/>
      <c r="T313"/>
      <c r="U313"/>
      <c r="V313"/>
      <c r="W313"/>
      <c r="X313"/>
      <c r="Y313"/>
      <c r="Z313"/>
      <c r="AA313"/>
      <c r="AB313"/>
      <c r="AC313"/>
      <c r="AD313"/>
      <c r="AE313"/>
      <c r="AF313"/>
      <c r="AG313"/>
      <c r="AH313"/>
      <c r="AI313"/>
      <c r="AJ313"/>
      <c r="AK313"/>
      <c r="AL313"/>
      <c r="AM313"/>
      <c r="AN313"/>
      <c r="AO313"/>
      <c r="AP313"/>
      <c r="AQ313"/>
      <c r="AR313"/>
      <c r="AS313"/>
      <c r="AT313"/>
      <c r="AU313"/>
    </row>
    <row r="314" spans="1:47" x14ac:dyDescent="0.25">
      <c r="A314"/>
      <c r="B314"/>
      <c r="D314"/>
      <c r="E314"/>
      <c r="F314"/>
      <c r="G314"/>
      <c r="H314"/>
      <c r="I314"/>
      <c r="J314"/>
      <c r="K314"/>
      <c r="L314"/>
      <c r="M314"/>
      <c r="N314"/>
      <c r="O314"/>
      <c r="P314"/>
      <c r="Q314"/>
      <c r="R314"/>
      <c r="S314"/>
      <c r="T314"/>
      <c r="U314"/>
      <c r="V314"/>
      <c r="W314"/>
      <c r="X314"/>
      <c r="Y314"/>
      <c r="Z314"/>
      <c r="AA314"/>
      <c r="AB314"/>
      <c r="AC314"/>
      <c r="AD314"/>
      <c r="AE314"/>
      <c r="AF314"/>
      <c r="AG314"/>
      <c r="AH314"/>
      <c r="AI314"/>
      <c r="AJ314"/>
      <c r="AK314"/>
      <c r="AL314"/>
      <c r="AM314"/>
      <c r="AN314"/>
      <c r="AO314"/>
      <c r="AP314"/>
      <c r="AQ314"/>
      <c r="AR314"/>
      <c r="AS314"/>
      <c r="AT314"/>
      <c r="AU314"/>
    </row>
    <row r="315" spans="1:47" x14ac:dyDescent="0.25">
      <c r="A315"/>
      <c r="B315"/>
      <c r="D315"/>
      <c r="E315"/>
      <c r="F315"/>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row>
    <row r="316" spans="1:47" x14ac:dyDescent="0.25">
      <c r="A316"/>
      <c r="B316"/>
      <c r="D316"/>
      <c r="E316"/>
      <c r="F316"/>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row>
    <row r="317" spans="1:47" x14ac:dyDescent="0.25">
      <c r="A317"/>
      <c r="B317"/>
      <c r="D317"/>
      <c r="E317"/>
      <c r="F3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row>
    <row r="318" spans="1:47" x14ac:dyDescent="0.25">
      <c r="A318"/>
      <c r="B318"/>
      <c r="D318"/>
      <c r="E318"/>
      <c r="F318"/>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row>
    <row r="319" spans="1:47" x14ac:dyDescent="0.25">
      <c r="A319"/>
      <c r="B319"/>
      <c r="D319"/>
      <c r="E319"/>
      <c r="F319"/>
      <c r="G319"/>
      <c r="H319"/>
      <c r="I319"/>
      <c r="J319"/>
      <c r="K319"/>
      <c r="L319"/>
      <c r="M319"/>
      <c r="N319"/>
      <c r="O319"/>
      <c r="P319"/>
      <c r="Q319"/>
      <c r="R319"/>
      <c r="S319"/>
      <c r="T319"/>
      <c r="U319"/>
      <c r="V319"/>
      <c r="W319"/>
      <c r="X319"/>
      <c r="Y319"/>
      <c r="Z319"/>
      <c r="AA319"/>
      <c r="AB319"/>
      <c r="AC319"/>
      <c r="AD319"/>
      <c r="AE319"/>
      <c r="AF319"/>
      <c r="AG319"/>
      <c r="AH319"/>
      <c r="AI319"/>
      <c r="AJ319"/>
      <c r="AK319"/>
      <c r="AL319"/>
      <c r="AM319"/>
      <c r="AN319"/>
      <c r="AO319"/>
      <c r="AP319"/>
      <c r="AQ319"/>
      <c r="AR319"/>
      <c r="AS319"/>
      <c r="AT319"/>
      <c r="AU319"/>
    </row>
    <row r="320" spans="1:47" x14ac:dyDescent="0.25">
      <c r="A320"/>
      <c r="B320"/>
      <c r="D320"/>
      <c r="E320"/>
      <c r="F320"/>
      <c r="G320"/>
      <c r="H320"/>
      <c r="I320"/>
      <c r="J320"/>
      <c r="K320"/>
      <c r="L320"/>
      <c r="M320"/>
      <c r="N320"/>
      <c r="O320"/>
      <c r="P320"/>
      <c r="Q320"/>
      <c r="R320"/>
      <c r="S320"/>
      <c r="T320"/>
      <c r="U320"/>
      <c r="V320"/>
      <c r="W320"/>
      <c r="X320"/>
      <c r="Y320"/>
      <c r="Z320"/>
      <c r="AA320"/>
      <c r="AB320"/>
      <c r="AC320"/>
      <c r="AD320"/>
      <c r="AE320"/>
      <c r="AF320"/>
      <c r="AG320"/>
      <c r="AH320"/>
      <c r="AI320"/>
      <c r="AJ320"/>
      <c r="AK320"/>
      <c r="AL320"/>
      <c r="AM320"/>
      <c r="AN320"/>
      <c r="AO320"/>
      <c r="AP320"/>
      <c r="AQ320"/>
      <c r="AR320"/>
      <c r="AS320"/>
      <c r="AT320"/>
      <c r="AU320"/>
    </row>
    <row r="321" spans="1:47" x14ac:dyDescent="0.25">
      <c r="A321"/>
      <c r="B321"/>
      <c r="D321"/>
      <c r="E321"/>
      <c r="F321"/>
      <c r="G321"/>
      <c r="H321"/>
      <c r="I321"/>
      <c r="J321"/>
      <c r="K321"/>
      <c r="L321"/>
      <c r="M321"/>
      <c r="N321"/>
      <c r="O321"/>
      <c r="P321"/>
      <c r="Q321"/>
      <c r="R321"/>
      <c r="S321"/>
      <c r="T321"/>
      <c r="U321"/>
      <c r="V321"/>
      <c r="W321"/>
      <c r="X321"/>
      <c r="Y321"/>
      <c r="Z321"/>
      <c r="AA321"/>
      <c r="AB321"/>
      <c r="AC321"/>
      <c r="AD321"/>
      <c r="AE321"/>
      <c r="AF321"/>
      <c r="AG321"/>
      <c r="AH321"/>
      <c r="AI321"/>
      <c r="AJ321"/>
      <c r="AK321"/>
      <c r="AL321"/>
      <c r="AM321"/>
      <c r="AN321"/>
      <c r="AO321"/>
      <c r="AP321"/>
      <c r="AQ321"/>
      <c r="AR321"/>
      <c r="AS321"/>
      <c r="AT321"/>
      <c r="AU321"/>
    </row>
    <row r="322" spans="1:47" x14ac:dyDescent="0.25">
      <c r="A322"/>
      <c r="B322"/>
      <c r="D322"/>
      <c r="E322"/>
      <c r="F322"/>
      <c r="G322"/>
      <c r="H322"/>
      <c r="I322"/>
      <c r="J322"/>
      <c r="K322"/>
      <c r="L322"/>
      <c r="M322"/>
      <c r="N322"/>
      <c r="O322"/>
      <c r="P322"/>
      <c r="Q322"/>
      <c r="R322"/>
      <c r="S322"/>
      <c r="T322"/>
      <c r="U322"/>
      <c r="V322"/>
      <c r="W322"/>
      <c r="X322"/>
      <c r="Y322"/>
      <c r="Z322"/>
      <c r="AA322"/>
      <c r="AB322"/>
      <c r="AC322"/>
      <c r="AD322"/>
      <c r="AE322"/>
      <c r="AF322"/>
      <c r="AG322"/>
      <c r="AH322"/>
      <c r="AI322"/>
      <c r="AJ322"/>
      <c r="AK322"/>
      <c r="AL322"/>
      <c r="AM322"/>
      <c r="AN322"/>
      <c r="AO322"/>
      <c r="AP322"/>
      <c r="AQ322"/>
      <c r="AR322"/>
      <c r="AS322"/>
      <c r="AT322"/>
      <c r="AU322"/>
    </row>
    <row r="323" spans="1:47" x14ac:dyDescent="0.25">
      <c r="A323"/>
      <c r="B323"/>
      <c r="D323"/>
      <c r="E323"/>
      <c r="F323"/>
      <c r="G323"/>
      <c r="H323"/>
      <c r="I323"/>
      <c r="J323"/>
      <c r="K323"/>
      <c r="L323"/>
      <c r="M323"/>
      <c r="N323"/>
      <c r="O323"/>
      <c r="P323"/>
      <c r="Q323"/>
      <c r="R323"/>
      <c r="S323"/>
      <c r="T323"/>
      <c r="U323"/>
      <c r="V323"/>
      <c r="W323"/>
      <c r="X323"/>
      <c r="Y323"/>
      <c r="Z323"/>
      <c r="AA323"/>
      <c r="AB323"/>
      <c r="AC323"/>
      <c r="AD323"/>
      <c r="AE323"/>
      <c r="AF323"/>
      <c r="AG323"/>
      <c r="AH323"/>
      <c r="AI323"/>
      <c r="AJ323"/>
      <c r="AK323"/>
      <c r="AL323"/>
      <c r="AM323"/>
      <c r="AN323"/>
      <c r="AO323"/>
      <c r="AP323"/>
      <c r="AQ323"/>
      <c r="AR323"/>
      <c r="AS323"/>
      <c r="AT323"/>
      <c r="AU323"/>
    </row>
    <row r="324" spans="1:47" x14ac:dyDescent="0.25">
      <c r="A324"/>
      <c r="B324"/>
      <c r="D324"/>
      <c r="E324"/>
      <c r="F324"/>
      <c r="G324"/>
      <c r="H324"/>
      <c r="I324"/>
      <c r="J324"/>
      <c r="K324"/>
      <c r="L324"/>
      <c r="M324"/>
      <c r="N324"/>
      <c r="O324"/>
      <c r="P324"/>
      <c r="Q324"/>
      <c r="R324"/>
      <c r="S324"/>
      <c r="T324"/>
      <c r="U324"/>
      <c r="V324"/>
      <c r="W324"/>
      <c r="X324"/>
      <c r="Y324"/>
      <c r="Z324"/>
      <c r="AA324"/>
      <c r="AB324"/>
      <c r="AC324"/>
      <c r="AD324"/>
      <c r="AE324"/>
      <c r="AF324"/>
      <c r="AG324"/>
      <c r="AH324"/>
      <c r="AI324"/>
      <c r="AJ324"/>
      <c r="AK324"/>
      <c r="AL324"/>
      <c r="AM324"/>
      <c r="AN324"/>
      <c r="AO324"/>
      <c r="AP324"/>
      <c r="AQ324"/>
      <c r="AR324"/>
      <c r="AS324"/>
      <c r="AT324"/>
      <c r="AU324"/>
    </row>
    <row r="325" spans="1:47" x14ac:dyDescent="0.25">
      <c r="A325"/>
      <c r="B325"/>
      <c r="D325"/>
      <c r="E325"/>
      <c r="F325"/>
      <c r="G325"/>
      <c r="H325"/>
      <c r="I325"/>
      <c r="J325"/>
      <c r="K325"/>
      <c r="L325"/>
      <c r="M325"/>
      <c r="N325"/>
      <c r="O325"/>
      <c r="P325"/>
      <c r="Q325"/>
      <c r="R325"/>
      <c r="S325"/>
      <c r="T325"/>
      <c r="U325"/>
      <c r="V325"/>
      <c r="W325"/>
      <c r="X325"/>
      <c r="Y325"/>
      <c r="Z325"/>
      <c r="AA325"/>
      <c r="AB325"/>
      <c r="AC325"/>
      <c r="AD325"/>
      <c r="AE325"/>
      <c r="AF325"/>
      <c r="AG325"/>
      <c r="AH325"/>
      <c r="AI325"/>
      <c r="AJ325"/>
      <c r="AK325"/>
      <c r="AL325"/>
      <c r="AM325"/>
      <c r="AN325"/>
      <c r="AO325"/>
      <c r="AP325"/>
      <c r="AQ325"/>
      <c r="AR325"/>
      <c r="AS325"/>
      <c r="AT325"/>
      <c r="AU325"/>
    </row>
    <row r="326" spans="1:47" x14ac:dyDescent="0.25">
      <c r="A326"/>
      <c r="B326"/>
      <c r="D326"/>
      <c r="E326"/>
      <c r="F326"/>
      <c r="G326"/>
      <c r="H326"/>
      <c r="I326"/>
      <c r="J326"/>
      <c r="K326"/>
      <c r="L326"/>
      <c r="M326"/>
      <c r="N326"/>
      <c r="O326"/>
      <c r="P326"/>
      <c r="Q326"/>
      <c r="R326"/>
      <c r="S326"/>
      <c r="T326"/>
      <c r="U326"/>
      <c r="V326"/>
      <c r="W326"/>
      <c r="X326"/>
      <c r="Y326"/>
      <c r="Z326"/>
      <c r="AA326"/>
      <c r="AB326"/>
      <c r="AC326"/>
      <c r="AD326"/>
      <c r="AE326"/>
      <c r="AF326"/>
      <c r="AG326"/>
      <c r="AH326"/>
      <c r="AI326"/>
      <c r="AJ326"/>
      <c r="AK326"/>
      <c r="AL326"/>
      <c r="AM326"/>
      <c r="AN326"/>
      <c r="AO326"/>
      <c r="AP326"/>
      <c r="AQ326"/>
      <c r="AR326"/>
      <c r="AS326"/>
      <c r="AT326"/>
      <c r="AU326"/>
    </row>
    <row r="327" spans="1:47" x14ac:dyDescent="0.25">
      <c r="A327"/>
      <c r="B327"/>
      <c r="D327"/>
      <c r="E327"/>
      <c r="F327"/>
      <c r="G327"/>
      <c r="H327"/>
      <c r="I327"/>
      <c r="J327"/>
      <c r="K327"/>
      <c r="L327"/>
      <c r="M327"/>
      <c r="N327"/>
      <c r="O327"/>
      <c r="P327"/>
      <c r="Q327"/>
      <c r="R327"/>
      <c r="S327"/>
      <c r="T327"/>
      <c r="U327"/>
      <c r="V327"/>
      <c r="W327"/>
      <c r="X327"/>
      <c r="Y327"/>
      <c r="Z327"/>
      <c r="AA327"/>
      <c r="AB327"/>
      <c r="AC327"/>
      <c r="AD327"/>
      <c r="AE327"/>
      <c r="AF327"/>
      <c r="AG327"/>
      <c r="AH327"/>
      <c r="AI327"/>
      <c r="AJ327"/>
      <c r="AK327"/>
      <c r="AL327"/>
      <c r="AM327"/>
      <c r="AN327"/>
      <c r="AO327"/>
      <c r="AP327"/>
      <c r="AQ327"/>
      <c r="AR327"/>
      <c r="AS327"/>
      <c r="AT327"/>
      <c r="AU327"/>
    </row>
    <row r="328" spans="1:47" x14ac:dyDescent="0.25">
      <c r="A328"/>
      <c r="B328"/>
      <c r="D328"/>
      <c r="E328"/>
      <c r="F328"/>
      <c r="G328"/>
      <c r="H328"/>
      <c r="I328"/>
      <c r="J328"/>
      <c r="K328"/>
      <c r="L328"/>
      <c r="M328"/>
      <c r="N328"/>
      <c r="O328"/>
      <c r="P328"/>
      <c r="Q328"/>
      <c r="R328"/>
      <c r="S328"/>
      <c r="T328"/>
      <c r="U328"/>
      <c r="V328"/>
      <c r="W328"/>
      <c r="X328"/>
      <c r="Y328"/>
      <c r="Z328"/>
      <c r="AA328"/>
      <c r="AB328"/>
      <c r="AC328"/>
      <c r="AD328"/>
      <c r="AE328"/>
      <c r="AF328"/>
      <c r="AG328"/>
      <c r="AH328"/>
      <c r="AI328"/>
      <c r="AJ328"/>
      <c r="AK328"/>
      <c r="AL328"/>
      <c r="AM328"/>
      <c r="AN328"/>
      <c r="AO328"/>
      <c r="AP328"/>
      <c r="AQ328"/>
      <c r="AR328"/>
      <c r="AS328"/>
      <c r="AT328"/>
      <c r="AU328"/>
    </row>
    <row r="329" spans="1:47" x14ac:dyDescent="0.25">
      <c r="A329"/>
      <c r="B329"/>
      <c r="D329"/>
      <c r="E329"/>
      <c r="F329"/>
      <c r="G329"/>
      <c r="H329"/>
      <c r="I329"/>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c r="AT329"/>
      <c r="AU329"/>
    </row>
    <row r="330" spans="1:47" x14ac:dyDescent="0.25">
      <c r="A330"/>
      <c r="B330"/>
      <c r="D330"/>
      <c r="E330"/>
      <c r="F330"/>
      <c r="G330"/>
      <c r="H330"/>
      <c r="I330"/>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c r="AT330"/>
      <c r="AU330"/>
    </row>
    <row r="331" spans="1:47" x14ac:dyDescent="0.25">
      <c r="A331"/>
      <c r="B331"/>
      <c r="D331"/>
      <c r="E331"/>
      <c r="F331"/>
      <c r="G331"/>
      <c r="H331"/>
      <c r="I331"/>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c r="AT331"/>
      <c r="AU331"/>
    </row>
    <row r="332" spans="1:47" x14ac:dyDescent="0.25">
      <c r="A332"/>
      <c r="B332"/>
      <c r="D332"/>
      <c r="E332"/>
      <c r="F332"/>
      <c r="G332"/>
      <c r="H332"/>
      <c r="I332"/>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c r="AT332"/>
      <c r="AU332"/>
    </row>
    <row r="333" spans="1:47" x14ac:dyDescent="0.25">
      <c r="A333"/>
      <c r="B333"/>
      <c r="D333"/>
      <c r="E333"/>
      <c r="F333"/>
      <c r="G333"/>
      <c r="H333"/>
      <c r="I333"/>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c r="AT333"/>
      <c r="AU333"/>
    </row>
    <row r="334" spans="1:47" x14ac:dyDescent="0.25">
      <c r="A334"/>
      <c r="B334"/>
      <c r="D334"/>
      <c r="E334"/>
      <c r="F334"/>
      <c r="G334"/>
      <c r="H334"/>
      <c r="I33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c r="AT334"/>
      <c r="AU334"/>
    </row>
    <row r="335" spans="1:47" x14ac:dyDescent="0.25">
      <c r="A335"/>
      <c r="B335"/>
      <c r="D335"/>
      <c r="E335"/>
      <c r="F335"/>
      <c r="G335"/>
      <c r="H335"/>
      <c r="I335"/>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c r="AT335"/>
      <c r="AU335"/>
    </row>
    <row r="336" spans="1:47" x14ac:dyDescent="0.25">
      <c r="A336"/>
      <c r="B336"/>
      <c r="D336"/>
      <c r="E336"/>
      <c r="F336"/>
      <c r="G336"/>
      <c r="H336"/>
      <c r="I336"/>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c r="AU336"/>
    </row>
    <row r="337" spans="1:47" x14ac:dyDescent="0.25">
      <c r="A337"/>
      <c r="B337"/>
      <c r="D337"/>
      <c r="E337"/>
      <c r="F337"/>
      <c r="G337"/>
      <c r="H337"/>
      <c r="I337"/>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c r="AT337"/>
      <c r="AU337"/>
    </row>
    <row r="338" spans="1:47" x14ac:dyDescent="0.25">
      <c r="A338"/>
      <c r="B338"/>
      <c r="D338"/>
      <c r="E338"/>
      <c r="F338"/>
      <c r="G338"/>
      <c r="H338"/>
      <c r="I338"/>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c r="AT338"/>
      <c r="AU338"/>
    </row>
    <row r="339" spans="1:47" x14ac:dyDescent="0.25">
      <c r="A339"/>
      <c r="B339"/>
      <c r="D339"/>
      <c r="E339"/>
      <c r="F339"/>
      <c r="G339"/>
      <c r="H339"/>
      <c r="I339"/>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c r="AT339"/>
      <c r="AU339"/>
    </row>
    <row r="340" spans="1:47" x14ac:dyDescent="0.25">
      <c r="A340"/>
      <c r="B340"/>
      <c r="D340"/>
      <c r="E340"/>
      <c r="F340"/>
      <c r="G340"/>
      <c r="H340"/>
      <c r="I340"/>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c r="AT340"/>
      <c r="AU340"/>
    </row>
    <row r="341" spans="1:47" x14ac:dyDescent="0.25">
      <c r="A341"/>
      <c r="B341"/>
      <c r="D341"/>
      <c r="E341"/>
      <c r="F341"/>
      <c r="G341"/>
      <c r="H341"/>
      <c r="I341"/>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c r="AT341"/>
      <c r="AU341"/>
    </row>
    <row r="342" spans="1:47" x14ac:dyDescent="0.25">
      <c r="A342"/>
      <c r="B342"/>
      <c r="D342"/>
      <c r="E342"/>
      <c r="F342"/>
      <c r="G342"/>
      <c r="H342"/>
      <c r="I342"/>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c r="AT342"/>
      <c r="AU342"/>
    </row>
    <row r="343" spans="1:47" x14ac:dyDescent="0.25">
      <c r="A343"/>
      <c r="B343"/>
      <c r="D343"/>
      <c r="E343"/>
      <c r="F343"/>
      <c r="G343"/>
      <c r="H343"/>
      <c r="I343"/>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c r="AT343"/>
      <c r="AU343"/>
    </row>
    <row r="344" spans="1:47" x14ac:dyDescent="0.25">
      <c r="A344"/>
      <c r="B344"/>
      <c r="D344"/>
      <c r="E344"/>
      <c r="F344"/>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row>
    <row r="345" spans="1:47" x14ac:dyDescent="0.25">
      <c r="A345"/>
      <c r="B345"/>
      <c r="D345"/>
      <c r="E345"/>
      <c r="F345"/>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row>
    <row r="346" spans="1:47" x14ac:dyDescent="0.25">
      <c r="A346"/>
      <c r="B346"/>
      <c r="D346"/>
      <c r="E346"/>
      <c r="F346"/>
      <c r="G346"/>
      <c r="H346"/>
      <c r="I346"/>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c r="AT346"/>
      <c r="AU346"/>
    </row>
    <row r="347" spans="1:47" x14ac:dyDescent="0.25">
      <c r="A347"/>
      <c r="B347"/>
      <c r="D347"/>
      <c r="E347"/>
      <c r="F347"/>
      <c r="G347"/>
      <c r="H347"/>
      <c r="I347"/>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c r="AT347"/>
      <c r="AU347"/>
    </row>
    <row r="348" spans="1:47" x14ac:dyDescent="0.25">
      <c r="A348"/>
      <c r="B348"/>
      <c r="D348"/>
      <c r="E348"/>
      <c r="F348"/>
      <c r="G348"/>
      <c r="H348"/>
      <c r="I348"/>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c r="AT348"/>
      <c r="AU348"/>
    </row>
    <row r="349" spans="1:47" x14ac:dyDescent="0.25">
      <c r="A349"/>
      <c r="B349"/>
      <c r="D349"/>
      <c r="E349"/>
      <c r="F349"/>
      <c r="G349"/>
      <c r="H349"/>
      <c r="I349"/>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c r="AT349"/>
      <c r="AU349"/>
    </row>
    <row r="350" spans="1:47" x14ac:dyDescent="0.25">
      <c r="A350"/>
      <c r="B350"/>
      <c r="D350"/>
      <c r="E350"/>
      <c r="F350"/>
      <c r="G350"/>
      <c r="H350"/>
      <c r="I350"/>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c r="AT350"/>
      <c r="AU350"/>
    </row>
    <row r="351" spans="1:47" x14ac:dyDescent="0.25">
      <c r="A351"/>
      <c r="B351"/>
      <c r="D351"/>
      <c r="E351"/>
      <c r="F351"/>
      <c r="G351"/>
      <c r="H351"/>
      <c r="I351"/>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c r="AT351"/>
      <c r="AU351"/>
    </row>
    <row r="352" spans="1:47" x14ac:dyDescent="0.25">
      <c r="A352"/>
      <c r="B352"/>
      <c r="D352"/>
      <c r="E352"/>
      <c r="F352"/>
      <c r="G352"/>
      <c r="H352"/>
      <c r="I352"/>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c r="AT352"/>
      <c r="AU352"/>
    </row>
    <row r="353" spans="1:47" x14ac:dyDescent="0.25">
      <c r="A353"/>
      <c r="B353"/>
      <c r="D353"/>
      <c r="E353"/>
      <c r="F353"/>
      <c r="G353"/>
      <c r="H353"/>
      <c r="I353"/>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c r="AT353"/>
      <c r="AU353"/>
    </row>
    <row r="354" spans="1:47" x14ac:dyDescent="0.25">
      <c r="A354"/>
      <c r="B354"/>
      <c r="D354"/>
      <c r="E354"/>
      <c r="F354"/>
      <c r="G354"/>
      <c r="H354"/>
      <c r="I354"/>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c r="AT354"/>
      <c r="AU354"/>
    </row>
    <row r="355" spans="1:47" x14ac:dyDescent="0.25">
      <c r="A355"/>
      <c r="B355"/>
      <c r="D355"/>
      <c r="E355"/>
      <c r="F355"/>
      <c r="G355"/>
      <c r="H355"/>
      <c r="I355"/>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c r="AT355"/>
      <c r="AU355"/>
    </row>
    <row r="356" spans="1:47" x14ac:dyDescent="0.25">
      <c r="A356"/>
      <c r="B356"/>
      <c r="D356"/>
      <c r="E356"/>
      <c r="F356"/>
      <c r="G356"/>
      <c r="H356"/>
      <c r="I356"/>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c r="AT356"/>
      <c r="AU356"/>
    </row>
    <row r="357" spans="1:47" x14ac:dyDescent="0.25">
      <c r="A357"/>
      <c r="B357"/>
      <c r="D357"/>
      <c r="E357"/>
      <c r="F357"/>
      <c r="G357"/>
      <c r="H357"/>
      <c r="I357"/>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c r="AT357"/>
      <c r="AU357"/>
    </row>
    <row r="358" spans="1:47" x14ac:dyDescent="0.25">
      <c r="A358"/>
      <c r="B358"/>
      <c r="D358"/>
      <c r="E358"/>
      <c r="F358"/>
      <c r="G358"/>
      <c r="H358"/>
      <c r="I358"/>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c r="AT358"/>
      <c r="AU358"/>
    </row>
    <row r="359" spans="1:47" x14ac:dyDescent="0.25">
      <c r="A359"/>
      <c r="B359"/>
      <c r="D359"/>
      <c r="E359"/>
      <c r="F359"/>
      <c r="G359"/>
      <c r="H359"/>
      <c r="I359"/>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c r="AT359"/>
      <c r="AU359"/>
    </row>
    <row r="360" spans="1:47" x14ac:dyDescent="0.25">
      <c r="A360"/>
      <c r="B360"/>
      <c r="D360"/>
      <c r="E360"/>
      <c r="F360"/>
      <c r="G360"/>
      <c r="H360"/>
      <c r="I360"/>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c r="AT360"/>
      <c r="AU360"/>
    </row>
    <row r="361" spans="1:47" x14ac:dyDescent="0.25">
      <c r="A361"/>
      <c r="B361"/>
      <c r="D361"/>
      <c r="E361"/>
      <c r="F361"/>
      <c r="G361"/>
      <c r="H361"/>
      <c r="I361"/>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c r="AT361"/>
      <c r="AU361"/>
    </row>
    <row r="362" spans="1:47" x14ac:dyDescent="0.25">
      <c r="A362"/>
      <c r="B362"/>
      <c r="D362"/>
      <c r="E362"/>
      <c r="F362"/>
      <c r="G362"/>
      <c r="H362"/>
      <c r="I362"/>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c r="AT362"/>
      <c r="AU362"/>
    </row>
    <row r="363" spans="1:47" x14ac:dyDescent="0.25">
      <c r="A363"/>
      <c r="B363"/>
      <c r="D363"/>
      <c r="E363"/>
      <c r="F363"/>
      <c r="G363"/>
      <c r="H363"/>
      <c r="I363"/>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c r="AT363"/>
      <c r="AU363"/>
    </row>
    <row r="364" spans="1:47" x14ac:dyDescent="0.25">
      <c r="A364"/>
      <c r="B364"/>
      <c r="D364"/>
      <c r="E364"/>
      <c r="F364"/>
      <c r="G364"/>
      <c r="H364"/>
      <c r="I364"/>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c r="AT364"/>
      <c r="AU364"/>
    </row>
    <row r="365" spans="1:47" x14ac:dyDescent="0.25">
      <c r="A365"/>
      <c r="B365"/>
      <c r="D365"/>
      <c r="E365"/>
      <c r="F365"/>
      <c r="G365"/>
      <c r="H365"/>
      <c r="I365"/>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c r="AT365"/>
      <c r="AU365"/>
    </row>
    <row r="366" spans="1:47" x14ac:dyDescent="0.25">
      <c r="A366"/>
      <c r="B366"/>
      <c r="D366"/>
      <c r="E366"/>
      <c r="F366"/>
      <c r="G366"/>
      <c r="H366"/>
      <c r="I366"/>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c r="AT366"/>
      <c r="AU366"/>
    </row>
    <row r="367" spans="1:47" x14ac:dyDescent="0.25">
      <c r="A367"/>
      <c r="B367"/>
      <c r="D367"/>
      <c r="E367"/>
      <c r="F367"/>
      <c r="G367"/>
      <c r="H367"/>
      <c r="I367"/>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c r="AT367"/>
      <c r="AU367"/>
    </row>
    <row r="368" spans="1:47" x14ac:dyDescent="0.25">
      <c r="A368"/>
      <c r="B368"/>
      <c r="D368"/>
      <c r="E368"/>
      <c r="F368"/>
      <c r="G368"/>
      <c r="H368"/>
      <c r="I368"/>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c r="AT368"/>
      <c r="AU368"/>
    </row>
    <row r="369" spans="1:47" x14ac:dyDescent="0.25">
      <c r="A369"/>
      <c r="B369"/>
      <c r="D369"/>
      <c r="E369"/>
      <c r="F369"/>
      <c r="G369"/>
      <c r="H369"/>
      <c r="I369"/>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c r="AT369"/>
      <c r="AU369"/>
    </row>
    <row r="370" spans="1:47" x14ac:dyDescent="0.25">
      <c r="A370"/>
      <c r="B370"/>
      <c r="D370"/>
      <c r="E370"/>
      <c r="F370"/>
      <c r="G370"/>
      <c r="H370"/>
      <c r="I370"/>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c r="AT370"/>
      <c r="AU370"/>
    </row>
    <row r="371" spans="1:47" x14ac:dyDescent="0.25">
      <c r="A371"/>
      <c r="B371"/>
      <c r="D371"/>
      <c r="E371"/>
      <c r="F371"/>
      <c r="G371"/>
      <c r="H371"/>
      <c r="I371"/>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c r="AT371"/>
      <c r="AU371"/>
    </row>
    <row r="372" spans="1:47" x14ac:dyDescent="0.25">
      <c r="A372"/>
      <c r="B372"/>
      <c r="D372"/>
      <c r="E372"/>
      <c r="F372"/>
      <c r="G372"/>
      <c r="H372"/>
      <c r="I372"/>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c r="AT372"/>
      <c r="AU372"/>
    </row>
    <row r="373" spans="1:47" x14ac:dyDescent="0.25">
      <c r="A373"/>
      <c r="B373"/>
      <c r="D373"/>
      <c r="E373"/>
      <c r="F373"/>
      <c r="G373"/>
      <c r="H373"/>
      <c r="I373"/>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c r="AT373"/>
      <c r="AU373"/>
    </row>
    <row r="374" spans="1:47" x14ac:dyDescent="0.25">
      <c r="A374"/>
      <c r="B374"/>
      <c r="D374"/>
      <c r="E374"/>
      <c r="F374"/>
      <c r="G374"/>
      <c r="H374"/>
      <c r="I374"/>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c r="AT374"/>
      <c r="AU374"/>
    </row>
    <row r="375" spans="1:47" x14ac:dyDescent="0.25">
      <c r="A375"/>
      <c r="B375"/>
      <c r="D375"/>
      <c r="E375"/>
      <c r="F375"/>
      <c r="G375"/>
      <c r="H375"/>
      <c r="I375"/>
      <c r="J375"/>
      <c r="K375"/>
      <c r="L375"/>
      <c r="M375"/>
      <c r="N375"/>
      <c r="O375"/>
      <c r="P375"/>
      <c r="Q375"/>
      <c r="R375"/>
      <c r="S375"/>
      <c r="T375"/>
      <c r="U375"/>
      <c r="V375"/>
      <c r="W375"/>
      <c r="X375"/>
      <c r="Y375"/>
      <c r="Z375"/>
      <c r="AA375"/>
      <c r="AB375"/>
      <c r="AC375"/>
      <c r="AD375"/>
      <c r="AE375"/>
      <c r="AF375"/>
      <c r="AG375"/>
      <c r="AH375"/>
      <c r="AI375"/>
      <c r="AJ375"/>
      <c r="AK375"/>
      <c r="AL375"/>
      <c r="AM375"/>
      <c r="AN375"/>
      <c r="AO375"/>
      <c r="AP375"/>
      <c r="AQ375"/>
      <c r="AR375"/>
      <c r="AS375"/>
      <c r="AT375"/>
      <c r="AU37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73"/>
  <sheetViews>
    <sheetView zoomScaleNormal="100" workbookViewId="0">
      <selection activeCell="N1" sqref="N1"/>
    </sheetView>
  </sheetViews>
  <sheetFormatPr defaultColWidth="17.7109375" defaultRowHeight="15" x14ac:dyDescent="0.25"/>
  <cols>
    <col min="1" max="1" width="10.140625" bestFit="1" customWidth="1"/>
    <col min="2" max="3" width="9.140625" bestFit="1" customWidth="1"/>
    <col min="4" max="4" width="7" bestFit="1" customWidth="1"/>
    <col min="5" max="5" width="12.5703125" bestFit="1" customWidth="1"/>
    <col min="6" max="6" width="6" bestFit="1" customWidth="1"/>
    <col min="7" max="7" width="12.28515625" bestFit="1" customWidth="1"/>
    <col min="8" max="8" width="12" bestFit="1" customWidth="1"/>
    <col min="9" max="9" width="10.28515625" bestFit="1" customWidth="1"/>
    <col min="10" max="10" width="6.85546875" bestFit="1" customWidth="1"/>
    <col min="11" max="11" width="8.85546875" bestFit="1" customWidth="1"/>
    <col min="12" max="12" width="9.140625" bestFit="1" customWidth="1"/>
    <col min="13" max="13" width="7.7109375" bestFit="1" customWidth="1"/>
    <col min="14" max="14" width="10.140625" bestFit="1" customWidth="1"/>
    <col min="15" max="15" width="19.7109375" bestFit="1" customWidth="1"/>
    <col min="16" max="16" width="3.7109375" bestFit="1" customWidth="1"/>
  </cols>
  <sheetData>
    <row r="1" spans="1:15" x14ac:dyDescent="0.25">
      <c r="A1" s="5" t="s">
        <v>21</v>
      </c>
      <c r="B1" s="5" t="s">
        <v>22</v>
      </c>
      <c r="C1" s="5" t="s">
        <v>23</v>
      </c>
      <c r="D1" s="5" t="s">
        <v>24</v>
      </c>
      <c r="E1" s="5" t="s">
        <v>25</v>
      </c>
      <c r="F1" s="5" t="s">
        <v>26</v>
      </c>
      <c r="G1" s="5" t="s">
        <v>27</v>
      </c>
      <c r="H1" s="5" t="s">
        <v>43</v>
      </c>
      <c r="I1" s="5" t="s">
        <v>44</v>
      </c>
      <c r="J1" s="5" t="s">
        <v>28</v>
      </c>
      <c r="K1" s="5" t="s">
        <v>19</v>
      </c>
      <c r="L1" s="5" t="s">
        <v>20</v>
      </c>
      <c r="M1" s="5" t="s">
        <v>29</v>
      </c>
      <c r="N1" s="5" t="s">
        <v>33</v>
      </c>
      <c r="O1" s="5" t="s">
        <v>34</v>
      </c>
    </row>
    <row r="2" spans="1:15" x14ac:dyDescent="0.25">
      <c r="A2" s="4">
        <v>43101</v>
      </c>
      <c r="B2" s="4" t="s">
        <v>5</v>
      </c>
      <c r="C2" s="5" t="s">
        <v>30</v>
      </c>
      <c r="D2" s="5">
        <v>248441</v>
      </c>
      <c r="E2" s="5">
        <v>908480897</v>
      </c>
      <c r="F2" s="5">
        <v>61222</v>
      </c>
      <c r="G2" s="1">
        <v>24150.3</v>
      </c>
      <c r="H2" s="5" t="s">
        <v>31</v>
      </c>
      <c r="I2" s="5" t="s">
        <v>6</v>
      </c>
      <c r="J2" s="5">
        <v>94</v>
      </c>
      <c r="K2" s="5">
        <v>116</v>
      </c>
      <c r="L2" s="5">
        <v>10</v>
      </c>
      <c r="M2" s="5">
        <v>547</v>
      </c>
      <c r="N2" s="5" t="s">
        <v>35</v>
      </c>
      <c r="O2" s="5" t="s">
        <v>36</v>
      </c>
    </row>
    <row r="3" spans="1:15" x14ac:dyDescent="0.25">
      <c r="A3" s="4">
        <v>43136</v>
      </c>
      <c r="B3" s="4" t="s">
        <v>7</v>
      </c>
      <c r="C3" s="5" t="s">
        <v>30</v>
      </c>
      <c r="D3" s="5">
        <v>248441</v>
      </c>
      <c r="E3" s="5">
        <v>908480897</v>
      </c>
      <c r="F3" s="5">
        <v>80503</v>
      </c>
      <c r="G3" s="1">
        <v>12428.6</v>
      </c>
      <c r="H3" s="5" t="s">
        <v>32</v>
      </c>
      <c r="I3" s="5" t="s">
        <v>8</v>
      </c>
      <c r="J3" s="5">
        <v>47</v>
      </c>
      <c r="K3" s="5">
        <v>185</v>
      </c>
      <c r="L3" s="5">
        <v>26</v>
      </c>
      <c r="M3" s="5">
        <v>783</v>
      </c>
      <c r="N3" s="5" t="s">
        <v>35</v>
      </c>
      <c r="O3" s="5" t="s">
        <v>36</v>
      </c>
    </row>
    <row r="4" spans="1:15" x14ac:dyDescent="0.25">
      <c r="A4" s="4">
        <v>43171</v>
      </c>
      <c r="B4" s="4" t="s">
        <v>9</v>
      </c>
      <c r="C4" s="5" t="s">
        <v>30</v>
      </c>
      <c r="D4" s="5">
        <v>248441</v>
      </c>
      <c r="E4" s="5">
        <v>908480897</v>
      </c>
      <c r="F4" s="5">
        <v>43004</v>
      </c>
      <c r="G4" s="1">
        <v>18917.099999999999</v>
      </c>
      <c r="H4" s="5" t="s">
        <v>31</v>
      </c>
      <c r="I4" s="5" t="s">
        <v>6</v>
      </c>
      <c r="J4" s="5">
        <v>73</v>
      </c>
      <c r="K4" s="5">
        <v>156</v>
      </c>
      <c r="L4" s="5">
        <v>24</v>
      </c>
      <c r="M4" s="5">
        <v>694</v>
      </c>
      <c r="N4" s="5" t="s">
        <v>35</v>
      </c>
      <c r="O4" s="5" t="s">
        <v>36</v>
      </c>
    </row>
    <row r="5" spans="1:15" x14ac:dyDescent="0.25">
      <c r="A5" s="4">
        <v>43206</v>
      </c>
      <c r="B5" s="4" t="s">
        <v>11</v>
      </c>
      <c r="C5" s="5" t="s">
        <v>30</v>
      </c>
      <c r="D5" s="5">
        <v>248441</v>
      </c>
      <c r="E5" s="5">
        <v>908480897</v>
      </c>
      <c r="F5" s="5">
        <v>18561</v>
      </c>
      <c r="G5" s="1">
        <v>20375.099999999999</v>
      </c>
      <c r="H5" s="5" t="s">
        <v>31</v>
      </c>
      <c r="I5" s="5" t="s">
        <v>6</v>
      </c>
      <c r="J5" s="5">
        <v>79</v>
      </c>
      <c r="K5" s="5">
        <v>49</v>
      </c>
      <c r="L5" s="5">
        <v>13</v>
      </c>
      <c r="M5" s="5">
        <v>280</v>
      </c>
      <c r="N5" s="5" t="s">
        <v>35</v>
      </c>
      <c r="O5" s="5" t="s">
        <v>36</v>
      </c>
    </row>
    <row r="6" spans="1:15" x14ac:dyDescent="0.25">
      <c r="A6" s="4">
        <v>43241</v>
      </c>
      <c r="B6" s="4" t="s">
        <v>12</v>
      </c>
      <c r="C6" s="5" t="s">
        <v>30</v>
      </c>
      <c r="D6" s="5">
        <v>248441</v>
      </c>
      <c r="E6" s="5">
        <v>908480897</v>
      </c>
      <c r="F6" s="5">
        <v>45695</v>
      </c>
      <c r="G6" s="1">
        <v>14611.1</v>
      </c>
      <c r="H6" s="5" t="s">
        <v>31</v>
      </c>
      <c r="I6" s="5" t="s">
        <v>6</v>
      </c>
      <c r="J6" s="5">
        <v>56</v>
      </c>
      <c r="K6" s="5">
        <v>14</v>
      </c>
      <c r="L6" s="5">
        <v>8</v>
      </c>
      <c r="M6" s="5">
        <v>117</v>
      </c>
      <c r="N6" s="5" t="s">
        <v>35</v>
      </c>
      <c r="O6" s="5" t="s">
        <v>36</v>
      </c>
    </row>
    <row r="7" spans="1:15" x14ac:dyDescent="0.25">
      <c r="A7" s="4">
        <v>43276</v>
      </c>
      <c r="B7" s="4" t="s">
        <v>13</v>
      </c>
      <c r="C7" s="5" t="s">
        <v>30</v>
      </c>
      <c r="D7" s="5">
        <v>248441</v>
      </c>
      <c r="E7" s="5">
        <v>908480897</v>
      </c>
      <c r="F7" s="5">
        <v>37256</v>
      </c>
      <c r="G7" s="1">
        <v>10653.4</v>
      </c>
      <c r="H7" s="5" t="s">
        <v>31</v>
      </c>
      <c r="I7" s="5" t="s">
        <v>6</v>
      </c>
      <c r="J7" s="5">
        <v>40</v>
      </c>
      <c r="K7" s="5">
        <v>115</v>
      </c>
      <c r="L7" s="5">
        <v>44</v>
      </c>
      <c r="M7" s="5">
        <v>524</v>
      </c>
      <c r="N7" s="5" t="s">
        <v>35</v>
      </c>
      <c r="O7" s="5" t="s">
        <v>36</v>
      </c>
    </row>
    <row r="8" spans="1:15" x14ac:dyDescent="0.25">
      <c r="A8" s="4">
        <v>43311</v>
      </c>
      <c r="B8" s="4" t="s">
        <v>14</v>
      </c>
      <c r="C8" s="5" t="s">
        <v>30</v>
      </c>
      <c r="D8" s="5">
        <v>248441</v>
      </c>
      <c r="E8" s="5">
        <v>908480897</v>
      </c>
      <c r="F8" s="5">
        <v>65844</v>
      </c>
      <c r="G8" s="1">
        <v>19648.599999999999</v>
      </c>
      <c r="H8" s="5" t="s">
        <v>31</v>
      </c>
      <c r="I8" s="5" t="s">
        <v>6</v>
      </c>
      <c r="J8" s="5">
        <v>76</v>
      </c>
      <c r="K8" s="5">
        <v>106</v>
      </c>
      <c r="L8" s="5">
        <v>32</v>
      </c>
      <c r="M8" s="5">
        <v>512</v>
      </c>
      <c r="N8" s="5" t="s">
        <v>35</v>
      </c>
      <c r="O8" s="5" t="s">
        <v>36</v>
      </c>
    </row>
    <row r="9" spans="1:15" x14ac:dyDescent="0.25">
      <c r="A9" s="4">
        <v>43346</v>
      </c>
      <c r="B9" s="4" t="s">
        <v>15</v>
      </c>
      <c r="C9" s="5" t="s">
        <v>30</v>
      </c>
      <c r="D9" s="5">
        <v>248441</v>
      </c>
      <c r="E9" s="5">
        <v>908480897</v>
      </c>
      <c r="F9" s="5">
        <v>69997</v>
      </c>
      <c r="G9" s="1">
        <v>17454.3</v>
      </c>
      <c r="H9" s="5" t="s">
        <v>31</v>
      </c>
      <c r="I9" s="5" t="s">
        <v>6</v>
      </c>
      <c r="J9" s="5">
        <v>67</v>
      </c>
      <c r="K9" s="5">
        <v>252</v>
      </c>
      <c r="L9" s="5">
        <v>28</v>
      </c>
      <c r="M9" s="5">
        <v>1060</v>
      </c>
      <c r="N9" s="5" t="s">
        <v>35</v>
      </c>
      <c r="O9" s="5" t="s">
        <v>36</v>
      </c>
    </row>
    <row r="10" spans="1:15" x14ac:dyDescent="0.25">
      <c r="A10" s="4">
        <v>43381</v>
      </c>
      <c r="B10" s="4" t="s">
        <v>16</v>
      </c>
      <c r="C10" s="5" t="s">
        <v>30</v>
      </c>
      <c r="D10" s="5">
        <v>248441</v>
      </c>
      <c r="E10" s="5">
        <v>908480897</v>
      </c>
      <c r="F10" s="5">
        <v>27574</v>
      </c>
      <c r="G10" s="1">
        <v>13207.5</v>
      </c>
      <c r="H10" s="5" t="s">
        <v>31</v>
      </c>
      <c r="I10" s="5" t="s">
        <v>8</v>
      </c>
      <c r="J10" s="5">
        <v>50</v>
      </c>
      <c r="K10" s="5">
        <v>256</v>
      </c>
      <c r="L10" s="5">
        <v>43</v>
      </c>
      <c r="M10" s="5">
        <v>1075</v>
      </c>
      <c r="N10" s="5" t="s">
        <v>35</v>
      </c>
      <c r="O10" s="5" t="s">
        <v>36</v>
      </c>
    </row>
    <row r="11" spans="1:15" x14ac:dyDescent="0.25">
      <c r="A11" s="4">
        <v>43416</v>
      </c>
      <c r="B11" s="4" t="s">
        <v>17</v>
      </c>
      <c r="C11" s="5" t="s">
        <v>30</v>
      </c>
      <c r="D11" s="5">
        <v>248441</v>
      </c>
      <c r="E11" s="5">
        <v>908480897</v>
      </c>
      <c r="F11" s="5">
        <v>57512</v>
      </c>
      <c r="G11" s="1">
        <v>14172.5</v>
      </c>
      <c r="H11" s="5" t="s">
        <v>31</v>
      </c>
      <c r="I11" s="5" t="s">
        <v>6</v>
      </c>
      <c r="J11" s="5">
        <v>54</v>
      </c>
      <c r="K11" s="5">
        <v>175</v>
      </c>
      <c r="L11" s="5">
        <v>6</v>
      </c>
      <c r="M11" s="5">
        <v>729</v>
      </c>
      <c r="N11" s="5" t="s">
        <v>35</v>
      </c>
      <c r="O11" s="5" t="s">
        <v>36</v>
      </c>
    </row>
    <row r="12" spans="1:15" x14ac:dyDescent="0.25">
      <c r="A12" s="4">
        <v>43451</v>
      </c>
      <c r="B12" s="4" t="s">
        <v>18</v>
      </c>
      <c r="C12" s="5" t="s">
        <v>30</v>
      </c>
      <c r="D12" s="5">
        <v>248441</v>
      </c>
      <c r="E12" s="5">
        <v>908480897</v>
      </c>
      <c r="F12" s="5">
        <v>81880</v>
      </c>
      <c r="G12" s="1">
        <v>21148.3</v>
      </c>
      <c r="H12" s="5" t="s">
        <v>32</v>
      </c>
      <c r="I12" s="5" t="s">
        <v>8</v>
      </c>
      <c r="J12" s="5">
        <v>82</v>
      </c>
      <c r="K12" s="5">
        <v>111</v>
      </c>
      <c r="L12" s="5">
        <v>10</v>
      </c>
      <c r="M12" s="5">
        <v>515</v>
      </c>
      <c r="N12" s="5" t="s">
        <v>35</v>
      </c>
      <c r="O12" s="5" t="s">
        <v>36</v>
      </c>
    </row>
    <row r="13" spans="1:15" x14ac:dyDescent="0.25">
      <c r="A13" s="4">
        <v>43486</v>
      </c>
      <c r="B13" s="4" t="s">
        <v>5</v>
      </c>
      <c r="C13" s="5" t="s">
        <v>30</v>
      </c>
      <c r="D13" s="5">
        <v>248441</v>
      </c>
      <c r="E13" s="5">
        <v>908480897</v>
      </c>
      <c r="F13" s="5">
        <v>48707</v>
      </c>
      <c r="G13" s="1">
        <v>20928.2</v>
      </c>
      <c r="H13" s="5" t="s">
        <v>31</v>
      </c>
      <c r="I13" s="5" t="s">
        <v>6</v>
      </c>
      <c r="J13" s="5">
        <v>81</v>
      </c>
      <c r="K13" s="5">
        <v>181</v>
      </c>
      <c r="L13" s="5">
        <v>38</v>
      </c>
      <c r="M13" s="5">
        <v>813</v>
      </c>
      <c r="N13" s="5" t="s">
        <v>35</v>
      </c>
      <c r="O13" s="5" t="s">
        <v>36</v>
      </c>
    </row>
    <row r="14" spans="1:15" x14ac:dyDescent="0.25">
      <c r="A14" s="4">
        <v>43101</v>
      </c>
      <c r="B14" s="4" t="s">
        <v>5</v>
      </c>
      <c r="C14" s="5" t="s">
        <v>30</v>
      </c>
      <c r="D14" s="5">
        <v>248441</v>
      </c>
      <c r="E14" s="5">
        <v>908480897</v>
      </c>
      <c r="F14" s="5">
        <v>27861</v>
      </c>
      <c r="G14" s="1">
        <v>23451.599999999999</v>
      </c>
      <c r="H14" s="5" t="s">
        <v>31</v>
      </c>
      <c r="I14" s="5" t="s">
        <v>6</v>
      </c>
      <c r="J14" s="5">
        <v>91</v>
      </c>
      <c r="K14" s="5">
        <v>250</v>
      </c>
      <c r="L14" s="5">
        <v>6</v>
      </c>
      <c r="M14" s="5">
        <v>1057</v>
      </c>
      <c r="N14" s="5" t="s">
        <v>35</v>
      </c>
      <c r="O14" s="5" t="s">
        <v>36</v>
      </c>
    </row>
    <row r="15" spans="1:15" x14ac:dyDescent="0.25">
      <c r="A15" s="4">
        <v>43136</v>
      </c>
      <c r="B15" s="4" t="s">
        <v>7</v>
      </c>
      <c r="C15" s="5" t="s">
        <v>30</v>
      </c>
      <c r="D15" s="5">
        <v>248441</v>
      </c>
      <c r="E15" s="5">
        <v>908480897</v>
      </c>
      <c r="F15" s="5">
        <v>18465</v>
      </c>
      <c r="G15" s="1">
        <v>24868.1</v>
      </c>
      <c r="H15" s="5" t="s">
        <v>31</v>
      </c>
      <c r="I15" s="5" t="s">
        <v>8</v>
      </c>
      <c r="J15" s="5">
        <v>97</v>
      </c>
      <c r="K15" s="5">
        <v>32</v>
      </c>
      <c r="L15" s="5">
        <v>7</v>
      </c>
      <c r="M15" s="5">
        <v>228</v>
      </c>
      <c r="N15" s="5" t="s">
        <v>35</v>
      </c>
      <c r="O15" s="5" t="s">
        <v>36</v>
      </c>
    </row>
    <row r="16" spans="1:15" x14ac:dyDescent="0.25">
      <c r="A16" s="4">
        <v>43171</v>
      </c>
      <c r="B16" s="4" t="s">
        <v>9</v>
      </c>
      <c r="C16" s="5" t="s">
        <v>30</v>
      </c>
      <c r="D16" s="5">
        <v>248441</v>
      </c>
      <c r="E16" s="5">
        <v>908480897</v>
      </c>
      <c r="F16" s="5">
        <v>98024</v>
      </c>
      <c r="G16" s="1">
        <v>14882.9</v>
      </c>
      <c r="H16" s="5" t="s">
        <v>31</v>
      </c>
      <c r="I16" s="5" t="s">
        <v>6</v>
      </c>
      <c r="J16" s="5">
        <v>57</v>
      </c>
      <c r="K16" s="5">
        <v>61</v>
      </c>
      <c r="L16" s="5">
        <v>47</v>
      </c>
      <c r="M16" s="5">
        <v>336</v>
      </c>
      <c r="N16" s="5" t="s">
        <v>35</v>
      </c>
      <c r="O16" s="5" t="s">
        <v>36</v>
      </c>
    </row>
    <row r="17" spans="1:15" x14ac:dyDescent="0.25">
      <c r="A17" s="4">
        <v>43206</v>
      </c>
      <c r="B17" s="4" t="s">
        <v>11</v>
      </c>
      <c r="C17" s="5" t="s">
        <v>30</v>
      </c>
      <c r="D17" s="5">
        <v>248441</v>
      </c>
      <c r="E17" s="5">
        <v>908480897</v>
      </c>
      <c r="F17" s="5">
        <v>13202</v>
      </c>
      <c r="G17" s="1">
        <v>18946.2</v>
      </c>
      <c r="H17" s="5" t="s">
        <v>31</v>
      </c>
      <c r="I17" s="5" t="s">
        <v>6</v>
      </c>
      <c r="J17" s="5">
        <v>73</v>
      </c>
      <c r="K17" s="5">
        <v>234</v>
      </c>
      <c r="L17" s="5">
        <v>15</v>
      </c>
      <c r="M17" s="5">
        <v>985</v>
      </c>
      <c r="N17" s="5" t="s">
        <v>35</v>
      </c>
      <c r="O17" s="5" t="s">
        <v>36</v>
      </c>
    </row>
    <row r="18" spans="1:15" x14ac:dyDescent="0.25">
      <c r="A18" s="4">
        <v>43241</v>
      </c>
      <c r="B18" s="4" t="s">
        <v>12</v>
      </c>
      <c r="C18" s="5" t="s">
        <v>30</v>
      </c>
      <c r="D18" s="5">
        <v>248441</v>
      </c>
      <c r="E18" s="5">
        <v>908480897</v>
      </c>
      <c r="F18" s="5">
        <v>88218</v>
      </c>
      <c r="G18" s="1">
        <v>18186.5</v>
      </c>
      <c r="H18" s="5" t="s">
        <v>31</v>
      </c>
      <c r="I18" s="5" t="s">
        <v>6</v>
      </c>
      <c r="J18" s="5">
        <v>70</v>
      </c>
      <c r="K18" s="5">
        <v>209</v>
      </c>
      <c r="L18" s="5">
        <v>15</v>
      </c>
      <c r="M18" s="5">
        <v>885</v>
      </c>
      <c r="N18" s="5" t="s">
        <v>35</v>
      </c>
      <c r="O18" s="5" t="s">
        <v>36</v>
      </c>
    </row>
    <row r="19" spans="1:15" x14ac:dyDescent="0.25">
      <c r="A19" s="4">
        <v>43276</v>
      </c>
      <c r="B19" s="4" t="s">
        <v>13</v>
      </c>
      <c r="C19" s="5" t="s">
        <v>30</v>
      </c>
      <c r="D19" s="5">
        <v>248441</v>
      </c>
      <c r="E19" s="5">
        <v>908480897</v>
      </c>
      <c r="F19" s="5">
        <v>47168</v>
      </c>
      <c r="G19" s="1">
        <v>22950.400000000001</v>
      </c>
      <c r="H19" s="5" t="s">
        <v>31</v>
      </c>
      <c r="I19" s="5" t="s">
        <v>6</v>
      </c>
      <c r="J19" s="5">
        <v>89</v>
      </c>
      <c r="K19" s="5">
        <v>239</v>
      </c>
      <c r="L19" s="5">
        <v>37</v>
      </c>
      <c r="M19" s="5">
        <v>1043</v>
      </c>
      <c r="N19" s="5" t="s">
        <v>35</v>
      </c>
      <c r="O19" s="5" t="s">
        <v>36</v>
      </c>
    </row>
    <row r="20" spans="1:15" x14ac:dyDescent="0.25">
      <c r="A20" s="4">
        <v>43311</v>
      </c>
      <c r="B20" s="4" t="s">
        <v>14</v>
      </c>
      <c r="C20" s="5" t="s">
        <v>30</v>
      </c>
      <c r="D20" s="5">
        <v>248441</v>
      </c>
      <c r="E20" s="5">
        <v>908480897</v>
      </c>
      <c r="F20" s="5">
        <v>62738</v>
      </c>
      <c r="G20" s="1">
        <v>16666.900000000001</v>
      </c>
      <c r="H20" s="5" t="s">
        <v>31</v>
      </c>
      <c r="I20" s="5" t="s">
        <v>6</v>
      </c>
      <c r="J20" s="5">
        <v>64</v>
      </c>
      <c r="K20" s="5">
        <v>150</v>
      </c>
      <c r="L20" s="5">
        <v>45</v>
      </c>
      <c r="M20" s="5">
        <v>683</v>
      </c>
      <c r="N20" s="5" t="s">
        <v>35</v>
      </c>
      <c r="O20" s="5" t="s">
        <v>36</v>
      </c>
    </row>
    <row r="21" spans="1:15" x14ac:dyDescent="0.25">
      <c r="A21" s="4">
        <v>43346</v>
      </c>
      <c r="B21" s="4" t="s">
        <v>15</v>
      </c>
      <c r="C21" s="5" t="s">
        <v>30</v>
      </c>
      <c r="D21" s="5">
        <v>248441</v>
      </c>
      <c r="E21" s="5">
        <v>908480897</v>
      </c>
      <c r="F21" s="5">
        <v>70135</v>
      </c>
      <c r="G21" s="1">
        <v>14642.8</v>
      </c>
      <c r="H21" s="5" t="s">
        <v>31</v>
      </c>
      <c r="I21" s="5" t="s">
        <v>6</v>
      </c>
      <c r="J21" s="5">
        <v>56</v>
      </c>
      <c r="K21" s="5">
        <v>93</v>
      </c>
      <c r="L21" s="5">
        <v>21</v>
      </c>
      <c r="M21" s="5">
        <v>434</v>
      </c>
      <c r="N21" s="5" t="s">
        <v>35</v>
      </c>
      <c r="O21" s="5" t="s">
        <v>36</v>
      </c>
    </row>
    <row r="22" spans="1:15" x14ac:dyDescent="0.25">
      <c r="A22" s="4">
        <v>43381</v>
      </c>
      <c r="B22" s="4" t="s">
        <v>16</v>
      </c>
      <c r="C22" s="5" t="s">
        <v>30</v>
      </c>
      <c r="D22" s="5">
        <v>248441</v>
      </c>
      <c r="E22" s="5">
        <v>908480897</v>
      </c>
      <c r="F22" s="5">
        <v>83321</v>
      </c>
      <c r="G22" s="1">
        <v>23187.3</v>
      </c>
      <c r="H22" s="5" t="s">
        <v>31</v>
      </c>
      <c r="I22" s="5" t="s">
        <v>8</v>
      </c>
      <c r="J22" s="5">
        <v>90</v>
      </c>
      <c r="K22" s="5">
        <v>208</v>
      </c>
      <c r="L22" s="5">
        <v>25</v>
      </c>
      <c r="M22" s="5">
        <v>913</v>
      </c>
      <c r="N22" s="5" t="s">
        <v>35</v>
      </c>
      <c r="O22" s="5" t="s">
        <v>36</v>
      </c>
    </row>
    <row r="23" spans="1:15" x14ac:dyDescent="0.25">
      <c r="A23" s="4">
        <v>43416</v>
      </c>
      <c r="B23" s="4" t="s">
        <v>17</v>
      </c>
      <c r="C23" s="5" t="s">
        <v>30</v>
      </c>
      <c r="D23" s="5">
        <v>248441</v>
      </c>
      <c r="E23" s="5">
        <v>908480897</v>
      </c>
      <c r="F23" s="5">
        <v>56773</v>
      </c>
      <c r="G23" s="1">
        <v>18894.900000000001</v>
      </c>
      <c r="H23" s="5" t="s">
        <v>31</v>
      </c>
      <c r="I23" s="5" t="s">
        <v>6</v>
      </c>
      <c r="J23" s="5">
        <v>73</v>
      </c>
      <c r="K23" s="5">
        <v>102</v>
      </c>
      <c r="L23" s="5">
        <v>9</v>
      </c>
      <c r="M23" s="5">
        <v>472</v>
      </c>
      <c r="N23" s="5" t="s">
        <v>35</v>
      </c>
      <c r="O23" s="5" t="s">
        <v>36</v>
      </c>
    </row>
    <row r="24" spans="1:15" x14ac:dyDescent="0.25">
      <c r="A24" s="4">
        <v>43451</v>
      </c>
      <c r="B24" s="4" t="s">
        <v>18</v>
      </c>
      <c r="C24" s="5" t="s">
        <v>30</v>
      </c>
      <c r="D24" s="5">
        <v>248441</v>
      </c>
      <c r="E24" s="5">
        <v>908480897</v>
      </c>
      <c r="F24" s="5">
        <v>47444</v>
      </c>
      <c r="G24" s="1">
        <v>22872.799999999999</v>
      </c>
      <c r="H24" s="5" t="s">
        <v>31</v>
      </c>
      <c r="I24" s="5" t="s">
        <v>8</v>
      </c>
      <c r="J24" s="5">
        <v>89</v>
      </c>
      <c r="K24" s="5">
        <v>36</v>
      </c>
      <c r="L24" s="5">
        <v>43</v>
      </c>
      <c r="M24" s="5">
        <v>267</v>
      </c>
      <c r="N24" s="5" t="s">
        <v>35</v>
      </c>
      <c r="O24" s="5" t="s">
        <v>36</v>
      </c>
    </row>
    <row r="25" spans="1:15" x14ac:dyDescent="0.25">
      <c r="A25" s="4">
        <v>43486</v>
      </c>
      <c r="B25" s="4" t="s">
        <v>5</v>
      </c>
      <c r="C25" s="5" t="s">
        <v>30</v>
      </c>
      <c r="D25" s="5">
        <v>248441</v>
      </c>
      <c r="E25" s="5">
        <v>908480897</v>
      </c>
      <c r="F25" s="5">
        <v>88916</v>
      </c>
      <c r="G25" s="1">
        <v>24183.599999999999</v>
      </c>
      <c r="H25" s="5" t="s">
        <v>31</v>
      </c>
      <c r="I25" s="5" t="s">
        <v>6</v>
      </c>
      <c r="J25" s="5">
        <v>94</v>
      </c>
      <c r="K25" s="5">
        <v>197</v>
      </c>
      <c r="L25" s="5">
        <v>30</v>
      </c>
      <c r="M25" s="5">
        <v>880</v>
      </c>
      <c r="N25" s="5" t="s">
        <v>35</v>
      </c>
      <c r="O25" s="5" t="s">
        <v>36</v>
      </c>
    </row>
    <row r="26" spans="1:15" x14ac:dyDescent="0.25">
      <c r="A26" s="4">
        <v>43101</v>
      </c>
      <c r="B26" s="4" t="s">
        <v>5</v>
      </c>
      <c r="C26" s="5" t="s">
        <v>30</v>
      </c>
      <c r="D26" s="5">
        <v>248441</v>
      </c>
      <c r="E26" s="5">
        <v>908480897</v>
      </c>
      <c r="F26" s="5">
        <v>97687</v>
      </c>
      <c r="G26" s="1">
        <v>12423.3</v>
      </c>
      <c r="H26" s="5" t="s">
        <v>31</v>
      </c>
      <c r="I26" s="5" t="s">
        <v>6</v>
      </c>
      <c r="J26" s="5">
        <v>47</v>
      </c>
      <c r="K26" s="5">
        <v>177</v>
      </c>
      <c r="L26" s="5">
        <v>5</v>
      </c>
      <c r="M26" s="5">
        <v>730</v>
      </c>
      <c r="N26" s="5" t="s">
        <v>35</v>
      </c>
      <c r="O26" s="5" t="s">
        <v>36</v>
      </c>
    </row>
    <row r="27" spans="1:15" x14ac:dyDescent="0.25">
      <c r="A27" s="4">
        <v>43136</v>
      </c>
      <c r="B27" s="4" t="s">
        <v>7</v>
      </c>
      <c r="C27" s="5" t="s">
        <v>30</v>
      </c>
      <c r="D27" s="5">
        <v>248441</v>
      </c>
      <c r="E27" s="5">
        <v>908480897</v>
      </c>
      <c r="F27" s="5">
        <v>47934</v>
      </c>
      <c r="G27" s="1">
        <v>20181.7</v>
      </c>
      <c r="H27" s="5" t="s">
        <v>32</v>
      </c>
      <c r="I27" s="5" t="s">
        <v>8</v>
      </c>
      <c r="J27" s="5">
        <v>78</v>
      </c>
      <c r="K27" s="5">
        <v>192</v>
      </c>
      <c r="L27" s="5">
        <v>32</v>
      </c>
      <c r="M27" s="5">
        <v>845</v>
      </c>
      <c r="N27" s="5" t="s">
        <v>35</v>
      </c>
      <c r="O27" s="5" t="s">
        <v>36</v>
      </c>
    </row>
    <row r="28" spans="1:15" x14ac:dyDescent="0.25">
      <c r="A28" s="4">
        <v>43171</v>
      </c>
      <c r="B28" s="4" t="s">
        <v>9</v>
      </c>
      <c r="C28" s="5" t="s">
        <v>30</v>
      </c>
      <c r="D28" s="5">
        <v>248441</v>
      </c>
      <c r="E28" s="5">
        <v>908480897</v>
      </c>
      <c r="F28" s="5">
        <v>41356</v>
      </c>
      <c r="G28" s="1">
        <v>13899.1</v>
      </c>
      <c r="H28" s="5" t="s">
        <v>31</v>
      </c>
      <c r="I28" s="5" t="s">
        <v>6</v>
      </c>
      <c r="J28" s="5">
        <v>53</v>
      </c>
      <c r="K28" s="5">
        <v>112</v>
      </c>
      <c r="L28" s="5">
        <v>12</v>
      </c>
      <c r="M28" s="5">
        <v>494</v>
      </c>
      <c r="N28" s="5" t="s">
        <v>35</v>
      </c>
      <c r="O28" s="5" t="s">
        <v>36</v>
      </c>
    </row>
    <row r="29" spans="1:15" x14ac:dyDescent="0.25">
      <c r="A29" s="4">
        <v>43206</v>
      </c>
      <c r="B29" s="4" t="s">
        <v>11</v>
      </c>
      <c r="C29" s="5" t="s">
        <v>30</v>
      </c>
      <c r="D29" s="5">
        <v>248441</v>
      </c>
      <c r="E29" s="5">
        <v>908480897</v>
      </c>
      <c r="F29" s="5">
        <v>82813</v>
      </c>
      <c r="G29" s="1">
        <v>10632.8</v>
      </c>
      <c r="H29" s="5" t="s">
        <v>31</v>
      </c>
      <c r="I29" s="5" t="s">
        <v>6</v>
      </c>
      <c r="J29" s="5">
        <v>40</v>
      </c>
      <c r="K29" s="5">
        <v>65</v>
      </c>
      <c r="L29" s="5">
        <v>29</v>
      </c>
      <c r="M29" s="5">
        <v>318</v>
      </c>
      <c r="N29" s="5" t="s">
        <v>35</v>
      </c>
      <c r="O29" s="5" t="s">
        <v>36</v>
      </c>
    </row>
    <row r="30" spans="1:15" x14ac:dyDescent="0.25">
      <c r="A30" s="4">
        <v>43241</v>
      </c>
      <c r="B30" s="4" t="s">
        <v>12</v>
      </c>
      <c r="C30" s="5" t="s">
        <v>30</v>
      </c>
      <c r="D30" s="5">
        <v>248441</v>
      </c>
      <c r="E30" s="5">
        <v>908480897</v>
      </c>
      <c r="F30" s="5">
        <v>58816</v>
      </c>
      <c r="G30" s="1">
        <v>22448.1</v>
      </c>
      <c r="H30" s="5" t="s">
        <v>31</v>
      </c>
      <c r="I30" s="5" t="s">
        <v>6</v>
      </c>
      <c r="J30" s="5">
        <v>87</v>
      </c>
      <c r="K30" s="5">
        <v>239</v>
      </c>
      <c r="L30" s="5">
        <v>16</v>
      </c>
      <c r="M30" s="5">
        <v>1018</v>
      </c>
      <c r="N30" s="5" t="s">
        <v>35</v>
      </c>
      <c r="O30" s="5" t="s">
        <v>36</v>
      </c>
    </row>
    <row r="31" spans="1:15" x14ac:dyDescent="0.25">
      <c r="A31" s="4">
        <v>43276</v>
      </c>
      <c r="B31" s="4" t="s">
        <v>13</v>
      </c>
      <c r="C31" s="5" t="s">
        <v>30</v>
      </c>
      <c r="D31" s="5">
        <v>248441</v>
      </c>
      <c r="E31" s="5">
        <v>908480897</v>
      </c>
      <c r="F31" s="5">
        <v>90427</v>
      </c>
      <c r="G31" s="1">
        <v>12387.9</v>
      </c>
      <c r="H31" s="5" t="s">
        <v>31</v>
      </c>
      <c r="I31" s="5" t="s">
        <v>6</v>
      </c>
      <c r="J31" s="5">
        <v>47</v>
      </c>
      <c r="K31" s="5">
        <v>73</v>
      </c>
      <c r="L31" s="5">
        <v>49</v>
      </c>
      <c r="M31" s="5">
        <v>376</v>
      </c>
      <c r="N31" s="5" t="s">
        <v>35</v>
      </c>
      <c r="O31" s="5" t="s">
        <v>36</v>
      </c>
    </row>
    <row r="32" spans="1:15" x14ac:dyDescent="0.25">
      <c r="A32" s="4">
        <v>43311</v>
      </c>
      <c r="B32" s="4" t="s">
        <v>14</v>
      </c>
      <c r="C32" s="5" t="s">
        <v>30</v>
      </c>
      <c r="D32" s="5">
        <v>248441</v>
      </c>
      <c r="E32" s="5">
        <v>908480897</v>
      </c>
      <c r="F32" s="5">
        <v>40050</v>
      </c>
      <c r="G32" s="1">
        <v>13208</v>
      </c>
      <c r="H32" s="5" t="s">
        <v>31</v>
      </c>
      <c r="I32" s="5" t="s">
        <v>6</v>
      </c>
      <c r="J32" s="5">
        <v>50</v>
      </c>
      <c r="K32" s="5">
        <v>257</v>
      </c>
      <c r="L32" s="5">
        <v>45</v>
      </c>
      <c r="M32" s="5">
        <v>1080</v>
      </c>
      <c r="N32" s="5" t="s">
        <v>35</v>
      </c>
      <c r="O32" s="5" t="s">
        <v>36</v>
      </c>
    </row>
    <row r="33" spans="1:15" x14ac:dyDescent="0.25">
      <c r="A33" s="4">
        <v>43346</v>
      </c>
      <c r="B33" s="4" t="s">
        <v>15</v>
      </c>
      <c r="C33" s="5" t="s">
        <v>30</v>
      </c>
      <c r="D33" s="5">
        <v>248441</v>
      </c>
      <c r="E33" s="5">
        <v>908480897</v>
      </c>
      <c r="F33" s="5">
        <v>53561</v>
      </c>
      <c r="G33" s="1">
        <v>20635.2</v>
      </c>
      <c r="H33" s="5" t="s">
        <v>31</v>
      </c>
      <c r="I33" s="5" t="s">
        <v>6</v>
      </c>
      <c r="J33" s="5">
        <v>80</v>
      </c>
      <c r="K33" s="5">
        <v>75</v>
      </c>
      <c r="L33" s="5">
        <v>15</v>
      </c>
      <c r="M33" s="5">
        <v>382</v>
      </c>
      <c r="N33" s="5" t="s">
        <v>35</v>
      </c>
      <c r="O33" s="5" t="s">
        <v>36</v>
      </c>
    </row>
    <row r="34" spans="1:15" x14ac:dyDescent="0.25">
      <c r="A34" s="4">
        <v>43381</v>
      </c>
      <c r="B34" s="4" t="s">
        <v>16</v>
      </c>
      <c r="C34" s="5" t="s">
        <v>30</v>
      </c>
      <c r="D34" s="5">
        <v>248441</v>
      </c>
      <c r="E34" s="5">
        <v>908480897</v>
      </c>
      <c r="F34" s="5">
        <v>56888</v>
      </c>
      <c r="G34" s="1">
        <v>19668.599999999999</v>
      </c>
      <c r="H34" s="5" t="s">
        <v>31</v>
      </c>
      <c r="I34" s="5" t="s">
        <v>8</v>
      </c>
      <c r="J34" s="5">
        <v>76</v>
      </c>
      <c r="K34" s="5">
        <v>157</v>
      </c>
      <c r="L34" s="5">
        <v>35</v>
      </c>
      <c r="M34" s="5">
        <v>712</v>
      </c>
      <c r="N34" s="5" t="s">
        <v>35</v>
      </c>
      <c r="O34" s="5" t="s">
        <v>36</v>
      </c>
    </row>
    <row r="35" spans="1:15" x14ac:dyDescent="0.25">
      <c r="A35" s="4">
        <v>43416</v>
      </c>
      <c r="B35" s="4" t="s">
        <v>17</v>
      </c>
      <c r="C35" s="5" t="s">
        <v>30</v>
      </c>
      <c r="D35" s="5">
        <v>248441</v>
      </c>
      <c r="E35" s="5">
        <v>908480897</v>
      </c>
      <c r="F35" s="5">
        <v>95595</v>
      </c>
      <c r="G35" s="1">
        <v>19684.599999999999</v>
      </c>
      <c r="H35" s="5" t="s">
        <v>31</v>
      </c>
      <c r="I35" s="5" t="s">
        <v>6</v>
      </c>
      <c r="J35" s="5">
        <v>76</v>
      </c>
      <c r="K35" s="5">
        <v>202</v>
      </c>
      <c r="L35" s="5">
        <v>22</v>
      </c>
      <c r="M35" s="5">
        <v>872</v>
      </c>
      <c r="N35" s="5" t="s">
        <v>35</v>
      </c>
      <c r="O35" s="5" t="s">
        <v>36</v>
      </c>
    </row>
    <row r="36" spans="1:15" x14ac:dyDescent="0.25">
      <c r="A36" s="4">
        <v>43451</v>
      </c>
      <c r="B36" s="4" t="s">
        <v>18</v>
      </c>
      <c r="C36" s="5" t="s">
        <v>30</v>
      </c>
      <c r="D36" s="5">
        <v>248441</v>
      </c>
      <c r="E36" s="5">
        <v>908480897</v>
      </c>
      <c r="F36" s="5">
        <v>90021</v>
      </c>
      <c r="G36" s="1">
        <v>12875.5</v>
      </c>
      <c r="H36" s="5" t="s">
        <v>32</v>
      </c>
      <c r="I36" s="5" t="s">
        <v>8</v>
      </c>
      <c r="J36" s="5">
        <v>49</v>
      </c>
      <c r="K36" s="5">
        <v>51</v>
      </c>
      <c r="L36" s="5">
        <v>9</v>
      </c>
      <c r="M36" s="5">
        <v>254</v>
      </c>
      <c r="N36" s="5" t="s">
        <v>35</v>
      </c>
      <c r="O36" s="5" t="s">
        <v>36</v>
      </c>
    </row>
    <row r="37" spans="1:15" x14ac:dyDescent="0.25">
      <c r="A37" s="4">
        <v>43486</v>
      </c>
      <c r="B37" s="4" t="s">
        <v>5</v>
      </c>
      <c r="C37" s="5" t="s">
        <v>30</v>
      </c>
      <c r="D37" s="5">
        <v>248441</v>
      </c>
      <c r="E37" s="5">
        <v>908480897</v>
      </c>
      <c r="F37" s="5">
        <v>92276</v>
      </c>
      <c r="G37" s="1">
        <v>13417.4</v>
      </c>
      <c r="H37" s="5" t="s">
        <v>31</v>
      </c>
      <c r="I37" s="5" t="s">
        <v>6</v>
      </c>
      <c r="J37" s="5">
        <v>51</v>
      </c>
      <c r="K37" s="5">
        <v>161</v>
      </c>
      <c r="L37" s="5">
        <v>8</v>
      </c>
      <c r="M37" s="5">
        <v>675</v>
      </c>
      <c r="N37" s="5" t="s">
        <v>35</v>
      </c>
      <c r="O37" s="5" t="s">
        <v>36</v>
      </c>
    </row>
    <row r="38" spans="1:15" x14ac:dyDescent="0.25">
      <c r="A38" s="4">
        <v>43101</v>
      </c>
      <c r="B38" s="4" t="s">
        <v>5</v>
      </c>
      <c r="C38" s="5" t="s">
        <v>30</v>
      </c>
      <c r="D38" s="5">
        <v>248441</v>
      </c>
      <c r="E38" s="5">
        <v>908480897</v>
      </c>
      <c r="F38" s="5">
        <v>33300</v>
      </c>
      <c r="G38" s="1">
        <v>13664.7</v>
      </c>
      <c r="H38" s="5" t="s">
        <v>31</v>
      </c>
      <c r="I38" s="5" t="s">
        <v>6</v>
      </c>
      <c r="J38" s="5">
        <v>52</v>
      </c>
      <c r="K38" s="5">
        <v>153</v>
      </c>
      <c r="L38" s="5">
        <v>9</v>
      </c>
      <c r="M38" s="5">
        <v>649</v>
      </c>
      <c r="N38" s="5" t="s">
        <v>35</v>
      </c>
      <c r="O38" s="5" t="s">
        <v>36</v>
      </c>
    </row>
    <row r="39" spans="1:15" x14ac:dyDescent="0.25">
      <c r="A39" s="4">
        <v>43136</v>
      </c>
      <c r="B39" s="4" t="s">
        <v>7</v>
      </c>
      <c r="C39" s="5" t="s">
        <v>30</v>
      </c>
      <c r="D39" s="5">
        <v>248441</v>
      </c>
      <c r="E39" s="5">
        <v>908480897</v>
      </c>
      <c r="F39" s="5">
        <v>21146</v>
      </c>
      <c r="G39" s="1">
        <v>23895.4</v>
      </c>
      <c r="H39" s="5" t="s">
        <v>31</v>
      </c>
      <c r="I39" s="5" t="s">
        <v>8</v>
      </c>
      <c r="J39" s="5">
        <v>93</v>
      </c>
      <c r="K39" s="5">
        <v>93</v>
      </c>
      <c r="L39" s="5">
        <v>47</v>
      </c>
      <c r="M39" s="5">
        <v>497</v>
      </c>
      <c r="N39" s="5" t="s">
        <v>35</v>
      </c>
      <c r="O39" s="5" t="s">
        <v>36</v>
      </c>
    </row>
    <row r="40" spans="1:15" x14ac:dyDescent="0.25">
      <c r="A40" s="4">
        <v>43171</v>
      </c>
      <c r="B40" s="4" t="s">
        <v>9</v>
      </c>
      <c r="C40" s="5" t="s">
        <v>30</v>
      </c>
      <c r="D40" s="5">
        <v>248441</v>
      </c>
      <c r="E40" s="5">
        <v>908480897</v>
      </c>
      <c r="F40" s="5">
        <v>95512</v>
      </c>
      <c r="G40" s="1">
        <v>24669.4</v>
      </c>
      <c r="H40" s="5" t="s">
        <v>31</v>
      </c>
      <c r="I40" s="5" t="s">
        <v>6</v>
      </c>
      <c r="J40" s="5">
        <v>96</v>
      </c>
      <c r="K40" s="5">
        <v>165</v>
      </c>
      <c r="L40" s="5">
        <v>13</v>
      </c>
      <c r="M40" s="5">
        <v>740</v>
      </c>
      <c r="N40" s="5" t="s">
        <v>35</v>
      </c>
      <c r="O40" s="5" t="s">
        <v>36</v>
      </c>
    </row>
    <row r="41" spans="1:15" x14ac:dyDescent="0.25">
      <c r="A41" s="4">
        <v>43206</v>
      </c>
      <c r="B41" s="4" t="s">
        <v>11</v>
      </c>
      <c r="C41" s="5" t="s">
        <v>30</v>
      </c>
      <c r="D41" s="5">
        <v>248441</v>
      </c>
      <c r="E41" s="5">
        <v>908480897</v>
      </c>
      <c r="F41" s="5">
        <v>97682</v>
      </c>
      <c r="G41" s="1">
        <v>20677.099999999999</v>
      </c>
      <c r="H41" s="5" t="s">
        <v>31</v>
      </c>
      <c r="I41" s="5" t="s">
        <v>6</v>
      </c>
      <c r="J41" s="5">
        <v>80</v>
      </c>
      <c r="K41" s="5">
        <v>181</v>
      </c>
      <c r="L41" s="5">
        <v>29</v>
      </c>
      <c r="M41" s="5">
        <v>801</v>
      </c>
      <c r="N41" s="5" t="s">
        <v>35</v>
      </c>
      <c r="O41" s="5" t="s">
        <v>36</v>
      </c>
    </row>
    <row r="42" spans="1:15" x14ac:dyDescent="0.25">
      <c r="A42" s="4">
        <v>43241</v>
      </c>
      <c r="B42" s="4" t="s">
        <v>12</v>
      </c>
      <c r="C42" s="5" t="s">
        <v>30</v>
      </c>
      <c r="D42" s="5">
        <v>248441</v>
      </c>
      <c r="E42" s="5">
        <v>908480897</v>
      </c>
      <c r="F42" s="5">
        <v>56579</v>
      </c>
      <c r="G42" s="1">
        <v>21190.3</v>
      </c>
      <c r="H42" s="5" t="s">
        <v>31</v>
      </c>
      <c r="I42" s="5" t="s">
        <v>6</v>
      </c>
      <c r="J42" s="5">
        <v>82</v>
      </c>
      <c r="K42" s="5">
        <v>212</v>
      </c>
      <c r="L42" s="5">
        <v>40</v>
      </c>
      <c r="M42" s="5">
        <v>935</v>
      </c>
      <c r="N42" s="5" t="s">
        <v>35</v>
      </c>
      <c r="O42" s="5" t="s">
        <v>36</v>
      </c>
    </row>
    <row r="43" spans="1:15" x14ac:dyDescent="0.25">
      <c r="A43" s="4">
        <v>43276</v>
      </c>
      <c r="B43" s="4" t="s">
        <v>13</v>
      </c>
      <c r="C43" s="5" t="s">
        <v>30</v>
      </c>
      <c r="D43" s="5">
        <v>248441</v>
      </c>
      <c r="E43" s="5">
        <v>908480897</v>
      </c>
      <c r="F43" s="5">
        <v>20514</v>
      </c>
      <c r="G43" s="1">
        <v>18370</v>
      </c>
      <c r="H43" s="5" t="s">
        <v>31</v>
      </c>
      <c r="I43" s="5" t="s">
        <v>6</v>
      </c>
      <c r="J43" s="5">
        <v>71</v>
      </c>
      <c r="K43" s="5">
        <v>38</v>
      </c>
      <c r="L43" s="5">
        <v>6</v>
      </c>
      <c r="M43" s="5">
        <v>221</v>
      </c>
      <c r="N43" s="5" t="s">
        <v>35</v>
      </c>
      <c r="O43" s="5" t="s">
        <v>36</v>
      </c>
    </row>
    <row r="44" spans="1:15" x14ac:dyDescent="0.25">
      <c r="A44" s="4">
        <v>43311</v>
      </c>
      <c r="B44" s="4" t="s">
        <v>14</v>
      </c>
      <c r="C44" s="5" t="s">
        <v>30</v>
      </c>
      <c r="D44" s="5">
        <v>248441</v>
      </c>
      <c r="E44" s="5">
        <v>908480897</v>
      </c>
      <c r="F44" s="5">
        <v>11916</v>
      </c>
      <c r="G44" s="1">
        <v>14886.7</v>
      </c>
      <c r="H44" s="5" t="s">
        <v>31</v>
      </c>
      <c r="I44" s="5" t="s">
        <v>6</v>
      </c>
      <c r="J44" s="5">
        <v>57</v>
      </c>
      <c r="K44" s="5">
        <v>81</v>
      </c>
      <c r="L44" s="5">
        <v>6</v>
      </c>
      <c r="M44" s="5">
        <v>374</v>
      </c>
      <c r="N44" s="5" t="s">
        <v>35</v>
      </c>
      <c r="O44" s="5" t="s">
        <v>36</v>
      </c>
    </row>
    <row r="45" spans="1:15" x14ac:dyDescent="0.25">
      <c r="A45" s="4">
        <v>43346</v>
      </c>
      <c r="B45" s="4" t="s">
        <v>15</v>
      </c>
      <c r="C45" s="5" t="s">
        <v>30</v>
      </c>
      <c r="D45" s="5">
        <v>248441</v>
      </c>
      <c r="E45" s="5">
        <v>908480897</v>
      </c>
      <c r="F45" s="5">
        <v>91460</v>
      </c>
      <c r="G45" s="1">
        <v>22872.5</v>
      </c>
      <c r="H45" s="5" t="s">
        <v>31</v>
      </c>
      <c r="I45" s="5" t="s">
        <v>6</v>
      </c>
      <c r="J45" s="5">
        <v>89</v>
      </c>
      <c r="K45" s="5">
        <v>45</v>
      </c>
      <c r="L45" s="5">
        <v>5</v>
      </c>
      <c r="M45" s="5">
        <v>264</v>
      </c>
      <c r="N45" s="5" t="s">
        <v>35</v>
      </c>
      <c r="O45" s="5" t="s">
        <v>36</v>
      </c>
    </row>
    <row r="46" spans="1:15" x14ac:dyDescent="0.25">
      <c r="A46" s="4">
        <v>43381</v>
      </c>
      <c r="B46" s="4" t="s">
        <v>16</v>
      </c>
      <c r="C46" s="5" t="s">
        <v>30</v>
      </c>
      <c r="D46" s="5">
        <v>248441</v>
      </c>
      <c r="E46" s="5">
        <v>908480897</v>
      </c>
      <c r="F46" s="5">
        <v>63836</v>
      </c>
      <c r="G46" s="1">
        <v>19378.5</v>
      </c>
      <c r="H46" s="5" t="s">
        <v>32</v>
      </c>
      <c r="I46" s="5" t="s">
        <v>8</v>
      </c>
      <c r="J46" s="5">
        <v>75</v>
      </c>
      <c r="K46" s="5">
        <v>52</v>
      </c>
      <c r="L46" s="5">
        <v>38</v>
      </c>
      <c r="M46" s="5">
        <v>310</v>
      </c>
      <c r="N46" s="5" t="s">
        <v>35</v>
      </c>
      <c r="O46" s="5" t="s">
        <v>36</v>
      </c>
    </row>
    <row r="47" spans="1:15" x14ac:dyDescent="0.25">
      <c r="A47" s="4">
        <v>43416</v>
      </c>
      <c r="B47" s="4" t="s">
        <v>17</v>
      </c>
      <c r="C47" s="5" t="s">
        <v>30</v>
      </c>
      <c r="D47" s="5">
        <v>248441</v>
      </c>
      <c r="E47" s="5">
        <v>908480897</v>
      </c>
      <c r="F47" s="5">
        <v>89825</v>
      </c>
      <c r="G47" s="1">
        <v>13910.9</v>
      </c>
      <c r="H47" s="5" t="s">
        <v>31</v>
      </c>
      <c r="I47" s="5" t="s">
        <v>6</v>
      </c>
      <c r="J47" s="5">
        <v>53</v>
      </c>
      <c r="K47" s="5">
        <v>143</v>
      </c>
      <c r="L47" s="5">
        <v>12</v>
      </c>
      <c r="M47" s="5">
        <v>612</v>
      </c>
      <c r="N47" s="5" t="s">
        <v>35</v>
      </c>
      <c r="O47" s="5" t="s">
        <v>36</v>
      </c>
    </row>
    <row r="48" spans="1:15" x14ac:dyDescent="0.25">
      <c r="A48" s="4">
        <v>43451</v>
      </c>
      <c r="B48" s="4" t="s">
        <v>18</v>
      </c>
      <c r="C48" s="5" t="s">
        <v>30</v>
      </c>
      <c r="D48" s="5">
        <v>248441</v>
      </c>
      <c r="E48" s="5">
        <v>908480897</v>
      </c>
      <c r="F48" s="5">
        <v>73265</v>
      </c>
      <c r="G48" s="1">
        <v>21435</v>
      </c>
      <c r="H48" s="5" t="s">
        <v>31</v>
      </c>
      <c r="I48" s="5" t="s">
        <v>8</v>
      </c>
      <c r="J48" s="5">
        <v>83</v>
      </c>
      <c r="K48" s="5">
        <v>206</v>
      </c>
      <c r="L48" s="5">
        <v>11</v>
      </c>
      <c r="M48" s="5">
        <v>883</v>
      </c>
      <c r="N48" s="5" t="s">
        <v>35</v>
      </c>
      <c r="O48" s="5" t="s">
        <v>36</v>
      </c>
    </row>
    <row r="49" spans="1:15" x14ac:dyDescent="0.25">
      <c r="A49" s="4">
        <v>43486</v>
      </c>
      <c r="B49" s="4" t="s">
        <v>5</v>
      </c>
      <c r="C49" s="5" t="s">
        <v>30</v>
      </c>
      <c r="D49" s="5">
        <v>248441</v>
      </c>
      <c r="E49" s="5">
        <v>908480897</v>
      </c>
      <c r="F49" s="5">
        <v>40808</v>
      </c>
      <c r="G49" s="1">
        <v>22655.599999999999</v>
      </c>
      <c r="H49" s="5" t="s">
        <v>31</v>
      </c>
      <c r="I49" s="5" t="s">
        <v>6</v>
      </c>
      <c r="J49" s="5">
        <v>88</v>
      </c>
      <c r="K49" s="5">
        <v>120</v>
      </c>
      <c r="L49" s="5">
        <v>47</v>
      </c>
      <c r="M49" s="5">
        <v>594</v>
      </c>
      <c r="N49" s="5" t="s">
        <v>35</v>
      </c>
      <c r="O49" s="5" t="s">
        <v>36</v>
      </c>
    </row>
    <row r="50" spans="1:15" x14ac:dyDescent="0.25">
      <c r="A50" s="4">
        <v>43101</v>
      </c>
      <c r="B50" s="4" t="s">
        <v>5</v>
      </c>
      <c r="C50" s="5" t="s">
        <v>30</v>
      </c>
      <c r="D50" s="5">
        <v>248441</v>
      </c>
      <c r="E50" s="5">
        <v>908480897</v>
      </c>
      <c r="F50" s="5">
        <v>22797</v>
      </c>
      <c r="G50" s="1">
        <v>20414.099999999999</v>
      </c>
      <c r="H50" s="5" t="s">
        <v>31</v>
      </c>
      <c r="I50" s="5" t="s">
        <v>6</v>
      </c>
      <c r="J50" s="5">
        <v>79</v>
      </c>
      <c r="K50" s="5">
        <v>147</v>
      </c>
      <c r="L50" s="5">
        <v>30</v>
      </c>
      <c r="M50" s="5">
        <v>670</v>
      </c>
      <c r="N50" s="5" t="s">
        <v>35</v>
      </c>
      <c r="O50" s="5" t="s">
        <v>36</v>
      </c>
    </row>
    <row r="51" spans="1:15" x14ac:dyDescent="0.25">
      <c r="A51" s="4">
        <v>43136</v>
      </c>
      <c r="B51" s="4" t="s">
        <v>7</v>
      </c>
      <c r="C51" s="5" t="s">
        <v>30</v>
      </c>
      <c r="D51" s="5">
        <v>248441</v>
      </c>
      <c r="E51" s="5">
        <v>908480897</v>
      </c>
      <c r="F51" s="5">
        <v>37471</v>
      </c>
      <c r="G51" s="1">
        <v>14378.3</v>
      </c>
      <c r="H51" s="5" t="s">
        <v>32</v>
      </c>
      <c r="I51" s="5" t="s">
        <v>8</v>
      </c>
      <c r="J51" s="5">
        <v>55</v>
      </c>
      <c r="K51" s="5">
        <v>51</v>
      </c>
      <c r="L51" s="5">
        <v>38</v>
      </c>
      <c r="M51" s="5">
        <v>288</v>
      </c>
      <c r="N51" s="5" t="s">
        <v>35</v>
      </c>
      <c r="O51" s="5" t="s">
        <v>36</v>
      </c>
    </row>
    <row r="52" spans="1:15" x14ac:dyDescent="0.25">
      <c r="A52" s="4">
        <v>43171</v>
      </c>
      <c r="B52" s="4" t="s">
        <v>9</v>
      </c>
      <c r="C52" s="5" t="s">
        <v>30</v>
      </c>
      <c r="D52" s="5">
        <v>248441</v>
      </c>
      <c r="E52" s="5">
        <v>908480897</v>
      </c>
      <c r="F52" s="5">
        <v>75396</v>
      </c>
      <c r="G52" s="1">
        <v>21114.6</v>
      </c>
      <c r="H52" s="5" t="s">
        <v>31</v>
      </c>
      <c r="I52" s="5" t="s">
        <v>6</v>
      </c>
      <c r="J52" s="5">
        <v>82</v>
      </c>
      <c r="K52" s="5">
        <v>21</v>
      </c>
      <c r="L52" s="5">
        <v>18</v>
      </c>
      <c r="M52" s="5">
        <v>178</v>
      </c>
      <c r="N52" s="5" t="s">
        <v>35</v>
      </c>
      <c r="O52" s="5" t="s">
        <v>36</v>
      </c>
    </row>
    <row r="53" spans="1:15" x14ac:dyDescent="0.25">
      <c r="A53" s="4">
        <v>43206</v>
      </c>
      <c r="B53" s="4" t="s">
        <v>11</v>
      </c>
      <c r="C53" s="5" t="s">
        <v>30</v>
      </c>
      <c r="D53" s="5">
        <v>248441</v>
      </c>
      <c r="E53" s="5">
        <v>908480897</v>
      </c>
      <c r="F53" s="5">
        <v>78792</v>
      </c>
      <c r="G53" s="1">
        <v>19637.5</v>
      </c>
      <c r="H53" s="5" t="s">
        <v>31</v>
      </c>
      <c r="I53" s="5" t="s">
        <v>6</v>
      </c>
      <c r="J53" s="5">
        <v>76</v>
      </c>
      <c r="K53" s="5">
        <v>83</v>
      </c>
      <c r="L53" s="5">
        <v>7</v>
      </c>
      <c r="M53" s="5">
        <v>401</v>
      </c>
      <c r="N53" s="5" t="s">
        <v>35</v>
      </c>
      <c r="O53" s="5" t="s">
        <v>36</v>
      </c>
    </row>
    <row r="54" spans="1:15" x14ac:dyDescent="0.25">
      <c r="A54" s="4">
        <v>43241</v>
      </c>
      <c r="B54" s="4" t="s">
        <v>12</v>
      </c>
      <c r="C54" s="5" t="s">
        <v>30</v>
      </c>
      <c r="D54" s="5">
        <v>248441</v>
      </c>
      <c r="E54" s="5">
        <v>908480897</v>
      </c>
      <c r="F54" s="5">
        <v>49379</v>
      </c>
      <c r="G54" s="1">
        <v>25148.5</v>
      </c>
      <c r="H54" s="5" t="s">
        <v>31</v>
      </c>
      <c r="I54" s="5" t="s">
        <v>6</v>
      </c>
      <c r="J54" s="5">
        <v>98</v>
      </c>
      <c r="K54" s="5">
        <v>112</v>
      </c>
      <c r="L54" s="5">
        <v>8</v>
      </c>
      <c r="M54" s="5">
        <v>533</v>
      </c>
      <c r="N54" s="5" t="s">
        <v>35</v>
      </c>
      <c r="O54" s="5" t="s">
        <v>36</v>
      </c>
    </row>
    <row r="55" spans="1:15" x14ac:dyDescent="0.25">
      <c r="A55" s="4">
        <v>43276</v>
      </c>
      <c r="B55" s="4" t="s">
        <v>13</v>
      </c>
      <c r="C55" s="5" t="s">
        <v>30</v>
      </c>
      <c r="D55" s="5">
        <v>248441</v>
      </c>
      <c r="E55" s="5">
        <v>908480897</v>
      </c>
      <c r="F55" s="5">
        <v>36171</v>
      </c>
      <c r="G55" s="1">
        <v>20426.400000000001</v>
      </c>
      <c r="H55" s="5" t="s">
        <v>31</v>
      </c>
      <c r="I55" s="5" t="s">
        <v>6</v>
      </c>
      <c r="J55" s="5">
        <v>79</v>
      </c>
      <c r="K55" s="5">
        <v>181</v>
      </c>
      <c r="L55" s="5">
        <v>20</v>
      </c>
      <c r="M55" s="5">
        <v>793</v>
      </c>
      <c r="N55" s="5" t="s">
        <v>35</v>
      </c>
      <c r="O55" s="5" t="s">
        <v>36</v>
      </c>
    </row>
    <row r="56" spans="1:15" x14ac:dyDescent="0.25">
      <c r="A56" s="4">
        <v>43311</v>
      </c>
      <c r="B56" s="4" t="s">
        <v>14</v>
      </c>
      <c r="C56" s="5" t="s">
        <v>30</v>
      </c>
      <c r="D56" s="5">
        <v>248441</v>
      </c>
      <c r="E56" s="5">
        <v>908480897</v>
      </c>
      <c r="F56" s="5">
        <v>37502</v>
      </c>
      <c r="G56" s="1">
        <v>16138.2</v>
      </c>
      <c r="H56" s="5" t="s">
        <v>31</v>
      </c>
      <c r="I56" s="5" t="s">
        <v>6</v>
      </c>
      <c r="J56" s="5">
        <v>62</v>
      </c>
      <c r="K56" s="5">
        <v>77</v>
      </c>
      <c r="L56" s="5">
        <v>36</v>
      </c>
      <c r="M56" s="5">
        <v>394</v>
      </c>
      <c r="N56" s="5" t="s">
        <v>35</v>
      </c>
      <c r="O56" s="5" t="s">
        <v>36</v>
      </c>
    </row>
    <row r="57" spans="1:15" x14ac:dyDescent="0.25">
      <c r="A57" s="4">
        <v>43346</v>
      </c>
      <c r="B57" s="4" t="s">
        <v>15</v>
      </c>
      <c r="C57" s="5" t="s">
        <v>30</v>
      </c>
      <c r="D57" s="5">
        <v>248441</v>
      </c>
      <c r="E57" s="5">
        <v>908480897</v>
      </c>
      <c r="F57" s="5">
        <v>97735</v>
      </c>
      <c r="G57" s="1">
        <v>15918.2</v>
      </c>
      <c r="H57" s="5" t="s">
        <v>31</v>
      </c>
      <c r="I57" s="5" t="s">
        <v>6</v>
      </c>
      <c r="J57" s="5">
        <v>61</v>
      </c>
      <c r="K57" s="5">
        <v>153</v>
      </c>
      <c r="L57" s="5">
        <v>47</v>
      </c>
      <c r="M57" s="5">
        <v>693</v>
      </c>
      <c r="N57" s="5" t="s">
        <v>35</v>
      </c>
      <c r="O57" s="5" t="s">
        <v>36</v>
      </c>
    </row>
    <row r="58" spans="1:15" x14ac:dyDescent="0.25">
      <c r="A58" s="4">
        <v>43381</v>
      </c>
      <c r="B58" s="4" t="s">
        <v>16</v>
      </c>
      <c r="C58" s="5" t="s">
        <v>30</v>
      </c>
      <c r="D58" s="5">
        <v>248441</v>
      </c>
      <c r="E58" s="5">
        <v>908480897</v>
      </c>
      <c r="F58" s="5">
        <v>23419</v>
      </c>
      <c r="G58" s="1">
        <v>17202.5</v>
      </c>
      <c r="H58" s="5" t="s">
        <v>32</v>
      </c>
      <c r="I58" s="5" t="s">
        <v>8</v>
      </c>
      <c r="J58" s="5">
        <v>66</v>
      </c>
      <c r="K58" s="5">
        <v>242</v>
      </c>
      <c r="L58" s="5">
        <v>47</v>
      </c>
      <c r="M58" s="5">
        <v>1041</v>
      </c>
      <c r="N58" s="5" t="s">
        <v>35</v>
      </c>
      <c r="O58" s="5" t="s">
        <v>36</v>
      </c>
    </row>
    <row r="59" spans="1:15" x14ac:dyDescent="0.25">
      <c r="A59" s="4">
        <v>43416</v>
      </c>
      <c r="B59" s="4" t="s">
        <v>17</v>
      </c>
      <c r="C59" s="5" t="s">
        <v>30</v>
      </c>
      <c r="D59" s="5">
        <v>248441</v>
      </c>
      <c r="E59" s="5">
        <v>908480897</v>
      </c>
      <c r="F59" s="5">
        <v>54295</v>
      </c>
      <c r="G59" s="1">
        <v>11139.4</v>
      </c>
      <c r="H59" s="5" t="s">
        <v>31</v>
      </c>
      <c r="I59" s="5" t="s">
        <v>6</v>
      </c>
      <c r="J59" s="5">
        <v>42</v>
      </c>
      <c r="K59" s="5">
        <v>88</v>
      </c>
      <c r="L59" s="5">
        <v>6</v>
      </c>
      <c r="M59" s="5">
        <v>386</v>
      </c>
      <c r="N59" s="5" t="s">
        <v>35</v>
      </c>
      <c r="O59" s="5" t="s">
        <v>36</v>
      </c>
    </row>
    <row r="60" spans="1:15" x14ac:dyDescent="0.25">
      <c r="A60" s="4">
        <v>43451</v>
      </c>
      <c r="B60" s="4" t="s">
        <v>18</v>
      </c>
      <c r="C60" s="5" t="s">
        <v>30</v>
      </c>
      <c r="D60" s="5">
        <v>248441</v>
      </c>
      <c r="E60" s="5">
        <v>908480897</v>
      </c>
      <c r="F60" s="5">
        <v>46115</v>
      </c>
      <c r="G60" s="1">
        <v>13912.6</v>
      </c>
      <c r="H60" s="5" t="s">
        <v>32</v>
      </c>
      <c r="I60" s="5" t="s">
        <v>8</v>
      </c>
      <c r="J60" s="5">
        <v>53</v>
      </c>
      <c r="K60" s="5">
        <v>145</v>
      </c>
      <c r="L60" s="5">
        <v>21</v>
      </c>
      <c r="M60" s="5">
        <v>629</v>
      </c>
      <c r="N60" s="5" t="s">
        <v>35</v>
      </c>
      <c r="O60" s="5" t="s">
        <v>36</v>
      </c>
    </row>
    <row r="61" spans="1:15" x14ac:dyDescent="0.25">
      <c r="A61" s="4">
        <v>43486</v>
      </c>
      <c r="B61" s="4" t="s">
        <v>5</v>
      </c>
      <c r="C61" s="5" t="s">
        <v>30</v>
      </c>
      <c r="D61" s="5">
        <v>248441</v>
      </c>
      <c r="E61" s="5">
        <v>908480897</v>
      </c>
      <c r="F61" s="5">
        <v>97069</v>
      </c>
      <c r="G61" s="1">
        <v>13378.2</v>
      </c>
      <c r="H61" s="5" t="s">
        <v>31</v>
      </c>
      <c r="I61" s="5" t="s">
        <v>6</v>
      </c>
      <c r="J61" s="5">
        <v>51</v>
      </c>
      <c r="K61" s="5">
        <v>54</v>
      </c>
      <c r="L61" s="5">
        <v>24</v>
      </c>
      <c r="M61" s="5">
        <v>283</v>
      </c>
      <c r="N61" s="5" t="s">
        <v>35</v>
      </c>
      <c r="O61" s="5" t="s">
        <v>36</v>
      </c>
    </row>
    <row r="62" spans="1:15" x14ac:dyDescent="0.25">
      <c r="A62" s="4">
        <v>43101</v>
      </c>
      <c r="B62" s="4" t="s">
        <v>5</v>
      </c>
      <c r="C62" s="5" t="s">
        <v>30</v>
      </c>
      <c r="D62" s="5">
        <v>248441</v>
      </c>
      <c r="E62" s="5">
        <v>908480897</v>
      </c>
      <c r="F62" s="5">
        <v>59563</v>
      </c>
      <c r="G62" s="1">
        <v>18622.7</v>
      </c>
      <c r="H62" s="5" t="s">
        <v>31</v>
      </c>
      <c r="I62" s="5" t="s">
        <v>6</v>
      </c>
      <c r="J62" s="5">
        <v>72</v>
      </c>
      <c r="K62" s="5">
        <v>38</v>
      </c>
      <c r="L62" s="5">
        <v>32</v>
      </c>
      <c r="M62" s="5">
        <v>249</v>
      </c>
      <c r="N62" s="5" t="s">
        <v>35</v>
      </c>
      <c r="O62" s="5" t="s">
        <v>36</v>
      </c>
    </row>
    <row r="63" spans="1:15" x14ac:dyDescent="0.25">
      <c r="A63" s="4">
        <v>43136</v>
      </c>
      <c r="B63" s="4" t="s">
        <v>7</v>
      </c>
      <c r="C63" s="5" t="s">
        <v>30</v>
      </c>
      <c r="D63" s="5">
        <v>248441</v>
      </c>
      <c r="E63" s="5">
        <v>908480897</v>
      </c>
      <c r="F63" s="5">
        <v>52803</v>
      </c>
      <c r="G63" s="1">
        <v>24200.400000000001</v>
      </c>
      <c r="H63" s="5" t="s">
        <v>31</v>
      </c>
      <c r="I63" s="5" t="s">
        <v>8</v>
      </c>
      <c r="J63" s="5">
        <v>94</v>
      </c>
      <c r="K63" s="5">
        <v>236</v>
      </c>
      <c r="L63" s="5">
        <v>48</v>
      </c>
      <c r="M63" s="5">
        <v>1048</v>
      </c>
      <c r="N63" s="5" t="s">
        <v>35</v>
      </c>
      <c r="O63" s="5" t="s">
        <v>36</v>
      </c>
    </row>
    <row r="64" spans="1:15" x14ac:dyDescent="0.25">
      <c r="A64" s="4">
        <v>43171</v>
      </c>
      <c r="B64" s="4" t="s">
        <v>9</v>
      </c>
      <c r="C64" s="5" t="s">
        <v>30</v>
      </c>
      <c r="D64" s="5">
        <v>248441</v>
      </c>
      <c r="E64" s="5">
        <v>908480897</v>
      </c>
      <c r="F64" s="5">
        <v>84585</v>
      </c>
      <c r="G64" s="1">
        <v>12415</v>
      </c>
      <c r="H64" s="5" t="s">
        <v>31</v>
      </c>
      <c r="I64" s="5" t="s">
        <v>6</v>
      </c>
      <c r="J64" s="5">
        <v>47</v>
      </c>
      <c r="K64" s="5">
        <v>145</v>
      </c>
      <c r="L64" s="5">
        <v>45</v>
      </c>
      <c r="M64" s="5">
        <v>647</v>
      </c>
      <c r="N64" s="5" t="s">
        <v>35</v>
      </c>
      <c r="O64" s="5" t="s">
        <v>36</v>
      </c>
    </row>
    <row r="65" spans="1:15" x14ac:dyDescent="0.25">
      <c r="A65" s="4">
        <v>43206</v>
      </c>
      <c r="B65" s="4" t="s">
        <v>11</v>
      </c>
      <c r="C65" s="5" t="s">
        <v>30</v>
      </c>
      <c r="D65" s="5">
        <v>248441</v>
      </c>
      <c r="E65" s="5">
        <v>908480897</v>
      </c>
      <c r="F65" s="5">
        <v>89835</v>
      </c>
      <c r="G65" s="1">
        <v>18367.900000000001</v>
      </c>
      <c r="H65" s="5" t="s">
        <v>31</v>
      </c>
      <c r="I65" s="5" t="s">
        <v>6</v>
      </c>
      <c r="J65" s="5">
        <v>71</v>
      </c>
      <c r="K65" s="5">
        <v>27</v>
      </c>
      <c r="L65" s="5">
        <v>25</v>
      </c>
      <c r="M65" s="5">
        <v>200</v>
      </c>
      <c r="N65" s="5" t="s">
        <v>35</v>
      </c>
      <c r="O65" s="5" t="s">
        <v>36</v>
      </c>
    </row>
    <row r="66" spans="1:15" x14ac:dyDescent="0.25">
      <c r="A66" s="4">
        <v>43241</v>
      </c>
      <c r="B66" s="4" t="s">
        <v>12</v>
      </c>
      <c r="C66" s="5" t="s">
        <v>30</v>
      </c>
      <c r="D66" s="5">
        <v>248441</v>
      </c>
      <c r="E66" s="5">
        <v>908480897</v>
      </c>
      <c r="F66" s="5">
        <v>77839</v>
      </c>
      <c r="G66" s="1">
        <v>16409.099999999999</v>
      </c>
      <c r="H66" s="5" t="s">
        <v>31</v>
      </c>
      <c r="I66" s="5" t="s">
        <v>6</v>
      </c>
      <c r="J66" s="5">
        <v>63</v>
      </c>
      <c r="K66" s="5">
        <v>139</v>
      </c>
      <c r="L66" s="5">
        <v>8</v>
      </c>
      <c r="M66" s="5">
        <v>604</v>
      </c>
      <c r="N66" s="5" t="s">
        <v>35</v>
      </c>
      <c r="O66" s="5" t="s">
        <v>36</v>
      </c>
    </row>
    <row r="67" spans="1:15" x14ac:dyDescent="0.25">
      <c r="A67" s="4">
        <v>43276</v>
      </c>
      <c r="B67" s="4" t="s">
        <v>13</v>
      </c>
      <c r="C67" s="5" t="s">
        <v>30</v>
      </c>
      <c r="D67" s="5">
        <v>248441</v>
      </c>
      <c r="E67" s="5">
        <v>908480897</v>
      </c>
      <c r="F67" s="5">
        <v>50078</v>
      </c>
      <c r="G67" s="1">
        <v>20868.5</v>
      </c>
      <c r="H67" s="5" t="s">
        <v>31</v>
      </c>
      <c r="I67" s="5" t="s">
        <v>6</v>
      </c>
      <c r="J67" s="5">
        <v>81</v>
      </c>
      <c r="K67" s="5">
        <v>30</v>
      </c>
      <c r="L67" s="5">
        <v>22</v>
      </c>
      <c r="M67" s="5">
        <v>216</v>
      </c>
      <c r="N67" s="5" t="s">
        <v>35</v>
      </c>
      <c r="O67" s="5" t="s">
        <v>36</v>
      </c>
    </row>
    <row r="68" spans="1:15" x14ac:dyDescent="0.25">
      <c r="A68" s="4">
        <v>43311</v>
      </c>
      <c r="B68" s="4" t="s">
        <v>14</v>
      </c>
      <c r="C68" s="5" t="s">
        <v>30</v>
      </c>
      <c r="D68" s="5">
        <v>248441</v>
      </c>
      <c r="E68" s="5">
        <v>908480897</v>
      </c>
      <c r="F68" s="5">
        <v>27045</v>
      </c>
      <c r="G68" s="1">
        <v>23365</v>
      </c>
      <c r="H68" s="5" t="s">
        <v>31</v>
      </c>
      <c r="I68" s="5" t="s">
        <v>6</v>
      </c>
      <c r="J68" s="5">
        <v>91</v>
      </c>
      <c r="K68" s="5">
        <v>17</v>
      </c>
      <c r="L68" s="5">
        <v>34</v>
      </c>
      <c r="M68" s="5">
        <v>191</v>
      </c>
      <c r="N68" s="5" t="s">
        <v>35</v>
      </c>
      <c r="O68" s="5" t="s">
        <v>36</v>
      </c>
    </row>
    <row r="69" spans="1:15" x14ac:dyDescent="0.25">
      <c r="A69" s="4">
        <v>43346</v>
      </c>
      <c r="B69" s="4" t="s">
        <v>15</v>
      </c>
      <c r="C69" s="5" t="s">
        <v>30</v>
      </c>
      <c r="D69" s="5">
        <v>248441</v>
      </c>
      <c r="E69" s="5">
        <v>908480897</v>
      </c>
      <c r="F69" s="5">
        <v>57227</v>
      </c>
      <c r="G69" s="1">
        <v>16669.900000000001</v>
      </c>
      <c r="H69" s="5" t="s">
        <v>31</v>
      </c>
      <c r="I69" s="5" t="s">
        <v>6</v>
      </c>
      <c r="J69" s="5">
        <v>64</v>
      </c>
      <c r="K69" s="5">
        <v>157</v>
      </c>
      <c r="L69" s="5">
        <v>47</v>
      </c>
      <c r="M69" s="5">
        <v>713</v>
      </c>
      <c r="N69" s="5" t="s">
        <v>35</v>
      </c>
      <c r="O69" s="5" t="s">
        <v>36</v>
      </c>
    </row>
    <row r="70" spans="1:15" x14ac:dyDescent="0.25">
      <c r="A70" s="4">
        <v>43381</v>
      </c>
      <c r="B70" s="4" t="s">
        <v>16</v>
      </c>
      <c r="C70" s="5" t="s">
        <v>30</v>
      </c>
      <c r="D70" s="5">
        <v>248441</v>
      </c>
      <c r="E70" s="5">
        <v>908480897</v>
      </c>
      <c r="F70" s="5">
        <v>52252</v>
      </c>
      <c r="G70" s="1">
        <v>19923.2</v>
      </c>
      <c r="H70" s="5" t="s">
        <v>32</v>
      </c>
      <c r="I70" s="5" t="s">
        <v>8</v>
      </c>
      <c r="J70" s="5">
        <v>77</v>
      </c>
      <c r="K70" s="5">
        <v>165</v>
      </c>
      <c r="L70" s="5">
        <v>48</v>
      </c>
      <c r="M70" s="5">
        <v>759</v>
      </c>
      <c r="N70" s="5" t="s">
        <v>35</v>
      </c>
      <c r="O70" s="5" t="s">
        <v>36</v>
      </c>
    </row>
    <row r="71" spans="1:15" x14ac:dyDescent="0.25">
      <c r="A71" s="4">
        <v>43416</v>
      </c>
      <c r="B71" s="4" t="s">
        <v>17</v>
      </c>
      <c r="C71" s="5" t="s">
        <v>30</v>
      </c>
      <c r="D71" s="5">
        <v>248441</v>
      </c>
      <c r="E71" s="5">
        <v>908480897</v>
      </c>
      <c r="F71" s="5">
        <v>91396</v>
      </c>
      <c r="G71" s="1">
        <v>13921.8</v>
      </c>
      <c r="H71" s="5" t="s">
        <v>31</v>
      </c>
      <c r="I71" s="5" t="s">
        <v>6</v>
      </c>
      <c r="J71" s="5">
        <v>53</v>
      </c>
      <c r="K71" s="5">
        <v>173</v>
      </c>
      <c r="L71" s="5">
        <v>5</v>
      </c>
      <c r="M71" s="5">
        <v>721</v>
      </c>
      <c r="N71" s="5" t="s">
        <v>35</v>
      </c>
      <c r="O71" s="5" t="s">
        <v>36</v>
      </c>
    </row>
    <row r="72" spans="1:15" x14ac:dyDescent="0.25">
      <c r="A72" s="4">
        <v>43451</v>
      </c>
      <c r="B72" s="4" t="s">
        <v>18</v>
      </c>
      <c r="C72" s="5" t="s">
        <v>30</v>
      </c>
      <c r="D72" s="5">
        <v>248441</v>
      </c>
      <c r="E72" s="5">
        <v>908480897</v>
      </c>
      <c r="F72" s="5">
        <v>83729</v>
      </c>
      <c r="G72" s="1">
        <v>24442.5</v>
      </c>
      <c r="H72" s="5" t="s">
        <v>31</v>
      </c>
      <c r="I72" s="5" t="s">
        <v>8</v>
      </c>
      <c r="J72" s="5">
        <v>95</v>
      </c>
      <c r="K72" s="5">
        <v>221</v>
      </c>
      <c r="L72" s="5">
        <v>28</v>
      </c>
      <c r="M72" s="5">
        <v>970</v>
      </c>
      <c r="N72" s="5" t="s">
        <v>35</v>
      </c>
      <c r="O72" s="5" t="s">
        <v>36</v>
      </c>
    </row>
    <row r="73" spans="1:15" x14ac:dyDescent="0.25">
      <c r="A73" s="4">
        <v>43486</v>
      </c>
      <c r="B73" s="4" t="s">
        <v>5</v>
      </c>
      <c r="C73" s="5" t="s">
        <v>30</v>
      </c>
      <c r="D73" s="5">
        <v>248441</v>
      </c>
      <c r="E73" s="5">
        <v>908480897</v>
      </c>
      <c r="F73" s="5">
        <v>33351</v>
      </c>
      <c r="G73" s="1">
        <v>14446.3</v>
      </c>
      <c r="H73" s="5" t="s">
        <v>31</v>
      </c>
      <c r="I73" s="5" t="s">
        <v>6</v>
      </c>
      <c r="J73" s="5">
        <v>55</v>
      </c>
      <c r="K73" s="5">
        <v>229</v>
      </c>
      <c r="L73" s="5">
        <v>34</v>
      </c>
      <c r="M73" s="5">
        <v>968</v>
      </c>
      <c r="N73" s="5" t="s">
        <v>35</v>
      </c>
      <c r="O73" s="5" t="s">
        <v>36</v>
      </c>
    </row>
  </sheetData>
  <autoFilter ref="A1:O73" xr:uid="{4762987C-7A57-40A2-AC88-F4A0B094D139}"/>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A3EFC-539E-41DD-898A-AE92F9284046}">
  <dimension ref="A1:E76"/>
  <sheetViews>
    <sheetView workbookViewId="0">
      <selection sqref="A1:G1048576"/>
    </sheetView>
  </sheetViews>
  <sheetFormatPr defaultRowHeight="15" x14ac:dyDescent="0.25"/>
  <cols>
    <col min="1" max="1" width="10.140625" bestFit="1" customWidth="1"/>
    <col min="2" max="2" width="10.28515625" customWidth="1"/>
    <col min="3" max="3" width="19.140625" customWidth="1"/>
    <col min="4" max="4" width="33.85546875" customWidth="1"/>
    <col min="5" max="5" width="34" customWidth="1"/>
  </cols>
  <sheetData>
    <row r="1" spans="1:5" x14ac:dyDescent="0.25">
      <c r="A1" t="s">
        <v>21</v>
      </c>
      <c r="B1" t="s">
        <v>27</v>
      </c>
      <c r="C1" t="s">
        <v>45</v>
      </c>
      <c r="D1" t="s">
        <v>46</v>
      </c>
      <c r="E1" t="s">
        <v>47</v>
      </c>
    </row>
    <row r="2" spans="1:5" x14ac:dyDescent="0.25">
      <c r="A2" s="4">
        <v>43101</v>
      </c>
      <c r="B2" s="5">
        <v>187877.83333333331</v>
      </c>
    </row>
    <row r="3" spans="1:5" x14ac:dyDescent="0.25">
      <c r="A3" s="4">
        <v>43108</v>
      </c>
      <c r="B3" s="5">
        <v>86005.3</v>
      </c>
    </row>
    <row r="4" spans="1:5" x14ac:dyDescent="0.25">
      <c r="A4" s="4">
        <v>43115</v>
      </c>
      <c r="B4" s="5">
        <v>114297.3</v>
      </c>
    </row>
    <row r="5" spans="1:5" x14ac:dyDescent="0.25">
      <c r="A5" s="4">
        <v>43122</v>
      </c>
      <c r="B5" s="5">
        <v>110710.49999999999</v>
      </c>
    </row>
    <row r="6" spans="1:5" x14ac:dyDescent="0.25">
      <c r="A6" s="4">
        <v>43129</v>
      </c>
      <c r="B6" s="5">
        <v>119486.29999999999</v>
      </c>
    </row>
    <row r="7" spans="1:5" x14ac:dyDescent="0.25">
      <c r="A7" s="4">
        <v>43136</v>
      </c>
      <c r="B7" s="5">
        <v>199920.83333333334</v>
      </c>
    </row>
    <row r="8" spans="1:5" x14ac:dyDescent="0.25">
      <c r="A8" s="4">
        <v>43143</v>
      </c>
      <c r="B8" s="5">
        <v>103185.40000000001</v>
      </c>
    </row>
    <row r="9" spans="1:5" x14ac:dyDescent="0.25">
      <c r="A9" s="4">
        <v>43150</v>
      </c>
      <c r="B9" s="5">
        <v>103743</v>
      </c>
    </row>
    <row r="10" spans="1:5" x14ac:dyDescent="0.25">
      <c r="A10" s="4">
        <v>43157</v>
      </c>
      <c r="B10" s="5">
        <v>108653.40000000002</v>
      </c>
    </row>
    <row r="11" spans="1:5" x14ac:dyDescent="0.25">
      <c r="A11" s="4">
        <v>43164</v>
      </c>
      <c r="B11" s="5">
        <v>114353.4</v>
      </c>
    </row>
    <row r="12" spans="1:5" x14ac:dyDescent="0.25">
      <c r="A12" s="4">
        <v>43171</v>
      </c>
      <c r="B12" s="5">
        <v>176496.83333333331</v>
      </c>
    </row>
    <row r="13" spans="1:5" x14ac:dyDescent="0.25">
      <c r="A13" s="4">
        <v>43178</v>
      </c>
      <c r="B13" s="5">
        <v>121224.4</v>
      </c>
    </row>
    <row r="14" spans="1:5" x14ac:dyDescent="0.25">
      <c r="A14" s="4">
        <v>43185</v>
      </c>
      <c r="B14" s="5">
        <v>104851.5</v>
      </c>
    </row>
    <row r="15" spans="1:5" x14ac:dyDescent="0.25">
      <c r="A15" s="4">
        <v>43192</v>
      </c>
      <c r="B15" s="5">
        <v>104147.5</v>
      </c>
    </row>
    <row r="16" spans="1:5" x14ac:dyDescent="0.25">
      <c r="A16" s="4">
        <v>43199</v>
      </c>
      <c r="B16" s="5">
        <v>123486.39999999999</v>
      </c>
    </row>
    <row r="17" spans="1:2" x14ac:dyDescent="0.25">
      <c r="A17" s="4">
        <v>43206</v>
      </c>
      <c r="B17" s="5">
        <v>181060.99999999997</v>
      </c>
    </row>
    <row r="18" spans="1:2" x14ac:dyDescent="0.25">
      <c r="A18" s="4">
        <v>43213</v>
      </c>
      <c r="B18" s="5">
        <v>98216.099999999991</v>
      </c>
    </row>
    <row r="19" spans="1:2" x14ac:dyDescent="0.25">
      <c r="A19" s="4">
        <v>43220</v>
      </c>
      <c r="B19" s="5">
        <v>108790.59999999999</v>
      </c>
    </row>
    <row r="20" spans="1:2" x14ac:dyDescent="0.25">
      <c r="A20" s="4">
        <v>43227</v>
      </c>
      <c r="B20" s="5">
        <v>101970.70000000001</v>
      </c>
    </row>
    <row r="21" spans="1:2" x14ac:dyDescent="0.25">
      <c r="A21" s="4">
        <v>43234</v>
      </c>
      <c r="B21" s="5">
        <v>97815.5</v>
      </c>
    </row>
    <row r="22" spans="1:2" x14ac:dyDescent="0.25">
      <c r="A22" s="4">
        <v>43241</v>
      </c>
      <c r="B22" s="5">
        <v>196656</v>
      </c>
    </row>
    <row r="23" spans="1:2" x14ac:dyDescent="0.25">
      <c r="A23" s="4">
        <v>43248</v>
      </c>
      <c r="B23" s="5">
        <v>115520.6</v>
      </c>
    </row>
    <row r="24" spans="1:2" x14ac:dyDescent="0.25">
      <c r="A24" s="4">
        <v>43255</v>
      </c>
      <c r="B24" s="5">
        <v>110776.3</v>
      </c>
    </row>
    <row r="25" spans="1:2" x14ac:dyDescent="0.25">
      <c r="A25" s="4">
        <v>43262</v>
      </c>
      <c r="B25" s="5">
        <v>108021.7</v>
      </c>
    </row>
    <row r="26" spans="1:2" x14ac:dyDescent="0.25">
      <c r="A26" s="4">
        <v>43269</v>
      </c>
      <c r="B26" s="5">
        <v>102595.79999999999</v>
      </c>
    </row>
    <row r="27" spans="1:2" x14ac:dyDescent="0.25">
      <c r="A27" s="4">
        <v>43276</v>
      </c>
      <c r="B27" s="5">
        <v>176094.33333333334</v>
      </c>
    </row>
    <row r="28" spans="1:2" x14ac:dyDescent="0.25">
      <c r="A28" s="4">
        <v>43283</v>
      </c>
      <c r="B28" s="5">
        <v>113258.40000000001</v>
      </c>
    </row>
    <row r="29" spans="1:2" x14ac:dyDescent="0.25">
      <c r="A29" s="4">
        <v>43290</v>
      </c>
      <c r="B29" s="5">
        <v>100523.40000000001</v>
      </c>
    </row>
    <row r="30" spans="1:2" x14ac:dyDescent="0.25">
      <c r="A30" s="4">
        <v>43297</v>
      </c>
      <c r="B30" s="5">
        <v>107430.29999999999</v>
      </c>
    </row>
    <row r="31" spans="1:2" x14ac:dyDescent="0.25">
      <c r="A31" s="4">
        <v>43304</v>
      </c>
      <c r="B31" s="5">
        <v>112432.8</v>
      </c>
    </row>
    <row r="32" spans="1:2" x14ac:dyDescent="0.25">
      <c r="A32" s="4">
        <v>43311</v>
      </c>
      <c r="B32" s="5">
        <v>173188.99999999997</v>
      </c>
    </row>
    <row r="33" spans="1:2" x14ac:dyDescent="0.25">
      <c r="A33" s="4">
        <v>43318</v>
      </c>
      <c r="B33" s="5">
        <v>91153.700000000012</v>
      </c>
    </row>
    <row r="34" spans="1:2" x14ac:dyDescent="0.25">
      <c r="A34" s="4">
        <v>43325</v>
      </c>
      <c r="B34" s="5">
        <v>111996.40000000001</v>
      </c>
    </row>
    <row r="35" spans="1:2" x14ac:dyDescent="0.25">
      <c r="A35" s="4">
        <v>43332</v>
      </c>
      <c r="B35" s="5">
        <v>98220.400000000009</v>
      </c>
    </row>
    <row r="36" spans="1:2" x14ac:dyDescent="0.25">
      <c r="A36" s="4">
        <v>43339</v>
      </c>
      <c r="B36" s="5">
        <v>115422.29999999999</v>
      </c>
    </row>
    <row r="37" spans="1:2" x14ac:dyDescent="0.25">
      <c r="A37" s="4">
        <v>43346</v>
      </c>
      <c r="B37" s="5">
        <v>180321.5</v>
      </c>
    </row>
    <row r="38" spans="1:2" x14ac:dyDescent="0.25">
      <c r="A38" s="4">
        <v>43353</v>
      </c>
      <c r="B38" s="5">
        <v>111194.49999999999</v>
      </c>
    </row>
    <row r="39" spans="1:2" x14ac:dyDescent="0.25">
      <c r="A39" s="4">
        <v>43360</v>
      </c>
      <c r="B39" s="5">
        <v>116678.6</v>
      </c>
    </row>
    <row r="40" spans="1:2" x14ac:dyDescent="0.25">
      <c r="A40" s="4">
        <v>43367</v>
      </c>
      <c r="B40" s="5">
        <v>94993.2</v>
      </c>
    </row>
    <row r="41" spans="1:2" x14ac:dyDescent="0.25">
      <c r="A41" s="4">
        <v>43374</v>
      </c>
      <c r="B41" s="5">
        <v>111957.40000000001</v>
      </c>
    </row>
    <row r="42" spans="1:2" x14ac:dyDescent="0.25">
      <c r="A42" s="4">
        <v>43381</v>
      </c>
      <c r="B42" s="5">
        <v>187612.66666666666</v>
      </c>
    </row>
    <row r="43" spans="1:2" x14ac:dyDescent="0.25">
      <c r="A43" s="4">
        <v>43388</v>
      </c>
      <c r="B43" s="5">
        <v>97132</v>
      </c>
    </row>
    <row r="44" spans="1:2" x14ac:dyDescent="0.25">
      <c r="A44" s="4">
        <v>43395</v>
      </c>
      <c r="B44" s="5">
        <v>99631.700000000012</v>
      </c>
    </row>
    <row r="45" spans="1:2" x14ac:dyDescent="0.25">
      <c r="A45" s="4">
        <v>43402</v>
      </c>
      <c r="B45" s="5">
        <v>119757.90000000001</v>
      </c>
    </row>
    <row r="46" spans="1:2" x14ac:dyDescent="0.25">
      <c r="A46" s="4">
        <v>43409</v>
      </c>
      <c r="B46" s="5">
        <v>126734.79999999999</v>
      </c>
    </row>
    <row r="47" spans="1:2" x14ac:dyDescent="0.25">
      <c r="A47" s="4">
        <v>43416</v>
      </c>
      <c r="B47" s="5">
        <v>152873.5</v>
      </c>
    </row>
    <row r="48" spans="1:2" x14ac:dyDescent="0.25">
      <c r="A48" s="4">
        <v>43423</v>
      </c>
      <c r="B48" s="5">
        <v>107578.40000000001</v>
      </c>
    </row>
    <row r="49" spans="1:5" x14ac:dyDescent="0.25">
      <c r="A49" s="4">
        <v>43430</v>
      </c>
      <c r="B49" s="5">
        <v>106175.9</v>
      </c>
    </row>
    <row r="50" spans="1:5" x14ac:dyDescent="0.25">
      <c r="A50" s="4">
        <v>43437</v>
      </c>
      <c r="B50" s="5">
        <v>104356.5</v>
      </c>
    </row>
    <row r="51" spans="1:5" x14ac:dyDescent="0.25">
      <c r="A51" s="4">
        <v>43444</v>
      </c>
      <c r="B51" s="5">
        <v>121723.59999999999</v>
      </c>
    </row>
    <row r="52" spans="1:5" x14ac:dyDescent="0.25">
      <c r="A52" s="4">
        <v>43451</v>
      </c>
      <c r="B52" s="5">
        <v>194477.83333333334</v>
      </c>
    </row>
    <row r="53" spans="1:5" x14ac:dyDescent="0.25">
      <c r="A53" s="4">
        <v>43458</v>
      </c>
      <c r="B53" s="5">
        <v>100903.69999999998</v>
      </c>
    </row>
    <row r="54" spans="1:5" x14ac:dyDescent="0.25">
      <c r="A54" s="4">
        <v>43465</v>
      </c>
      <c r="B54" s="5">
        <v>114254.5</v>
      </c>
    </row>
    <row r="55" spans="1:5" x14ac:dyDescent="0.25">
      <c r="A55" s="4">
        <v>43472</v>
      </c>
      <c r="B55" s="5">
        <v>119536.8</v>
      </c>
    </row>
    <row r="56" spans="1:5" x14ac:dyDescent="0.25">
      <c r="A56" s="4">
        <v>43479</v>
      </c>
      <c r="B56" s="5">
        <v>118692.6</v>
      </c>
    </row>
    <row r="57" spans="1:5" x14ac:dyDescent="0.25">
      <c r="A57" s="4">
        <v>43486</v>
      </c>
      <c r="B57" s="5">
        <v>181682.16666666666</v>
      </c>
    </row>
    <row r="58" spans="1:5" x14ac:dyDescent="0.25">
      <c r="A58" s="4">
        <v>43493</v>
      </c>
      <c r="B58" s="5">
        <v>105827.5</v>
      </c>
    </row>
    <row r="59" spans="1:5" x14ac:dyDescent="0.25">
      <c r="A59" s="4">
        <v>43500</v>
      </c>
      <c r="B59" s="5">
        <v>117702.2</v>
      </c>
    </row>
    <row r="60" spans="1:5" x14ac:dyDescent="0.25">
      <c r="A60" s="4">
        <v>43507</v>
      </c>
      <c r="B60" s="5">
        <v>106946.9</v>
      </c>
    </row>
    <row r="61" spans="1:5" x14ac:dyDescent="0.25">
      <c r="A61" s="4">
        <v>43514</v>
      </c>
      <c r="B61" s="5">
        <v>99665.5</v>
      </c>
      <c r="C61" s="5">
        <v>99665.5</v>
      </c>
      <c r="D61" s="14">
        <v>99665.5</v>
      </c>
      <c r="E61" s="14">
        <v>99665.5</v>
      </c>
    </row>
    <row r="62" spans="1:5" x14ac:dyDescent="0.25">
      <c r="A62" s="4">
        <v>43521</v>
      </c>
      <c r="C62" s="5">
        <f t="shared" ref="C62:C76" si="0">_xlfn.FORECAST.ETS(A62,$B$2:$B$61,$A$2:$A$61,5,1)</f>
        <v>180239.01213858637</v>
      </c>
      <c r="D62" s="14">
        <f t="shared" ref="D62:D76" si="1">C62-_xlfn.FORECAST.ETS.CONFINT(A62,$B$2:$B$61,$A$2:$A$61,0.9,5,1)</f>
        <v>164087.05006233865</v>
      </c>
      <c r="E62" s="14">
        <f t="shared" ref="E62:E76" si="2">C62+_xlfn.FORECAST.ETS.CONFINT(A62,$B$2:$B$61,$A$2:$A$61,0.9,5,1)</f>
        <v>196390.9742148341</v>
      </c>
    </row>
    <row r="63" spans="1:5" x14ac:dyDescent="0.25">
      <c r="A63" s="4">
        <v>43528</v>
      </c>
      <c r="C63" s="5">
        <f t="shared" si="0"/>
        <v>102494.39799696233</v>
      </c>
      <c r="D63" s="14">
        <f t="shared" si="1"/>
        <v>86342.363237048819</v>
      </c>
      <c r="E63" s="14">
        <f t="shared" si="2"/>
        <v>118646.43275687585</v>
      </c>
    </row>
    <row r="64" spans="1:5" x14ac:dyDescent="0.25">
      <c r="A64" s="4">
        <v>43535</v>
      </c>
      <c r="C64" s="5">
        <f t="shared" si="0"/>
        <v>107882.74882959787</v>
      </c>
      <c r="D64" s="14">
        <f t="shared" si="1"/>
        <v>91730.584855086054</v>
      </c>
      <c r="E64" s="14">
        <f t="shared" si="2"/>
        <v>124034.91280410968</v>
      </c>
    </row>
    <row r="65" spans="1:5" x14ac:dyDescent="0.25">
      <c r="A65" s="4">
        <v>43542</v>
      </c>
      <c r="C65" s="5">
        <f t="shared" si="0"/>
        <v>106019.73061880234</v>
      </c>
      <c r="D65" s="14">
        <f t="shared" si="1"/>
        <v>89867.36474855007</v>
      </c>
      <c r="E65" s="14">
        <f t="shared" si="2"/>
        <v>122172.0964890546</v>
      </c>
    </row>
    <row r="66" spans="1:5" x14ac:dyDescent="0.25">
      <c r="A66" s="4">
        <v>43549</v>
      </c>
      <c r="C66" s="5">
        <f t="shared" si="0"/>
        <v>112868.58647411433</v>
      </c>
      <c r="D66" s="14">
        <f t="shared" si="1"/>
        <v>96715.92987842919</v>
      </c>
      <c r="E66" s="14">
        <f t="shared" si="2"/>
        <v>129021.24306979947</v>
      </c>
    </row>
    <row r="67" spans="1:5" x14ac:dyDescent="0.25">
      <c r="A67" s="4">
        <v>43556</v>
      </c>
      <c r="C67" s="5">
        <f t="shared" si="0"/>
        <v>179973.77853286383</v>
      </c>
      <c r="D67" s="14">
        <f t="shared" si="1"/>
        <v>163681.01969182334</v>
      </c>
      <c r="E67" s="14">
        <f t="shared" si="2"/>
        <v>196266.53737390431</v>
      </c>
    </row>
    <row r="68" spans="1:5" x14ac:dyDescent="0.25">
      <c r="A68" s="4">
        <v>43563</v>
      </c>
      <c r="C68" s="5">
        <f t="shared" si="0"/>
        <v>102229.16439123976</v>
      </c>
      <c r="D68" s="14">
        <f t="shared" si="1"/>
        <v>85935.893162031251</v>
      </c>
      <c r="E68" s="14">
        <f t="shared" si="2"/>
        <v>118522.43562044826</v>
      </c>
    </row>
    <row r="69" spans="1:5" x14ac:dyDescent="0.25">
      <c r="A69" s="4">
        <v>43570</v>
      </c>
      <c r="C69" s="5">
        <f t="shared" si="0"/>
        <v>107617.51522387532</v>
      </c>
      <c r="D69" s="14">
        <f t="shared" si="1"/>
        <v>91323.595526492951</v>
      </c>
      <c r="E69" s="14">
        <f t="shared" si="2"/>
        <v>123911.43492125769</v>
      </c>
    </row>
    <row r="70" spans="1:5" x14ac:dyDescent="0.25">
      <c r="A70" s="4">
        <v>43577</v>
      </c>
      <c r="C70" s="5">
        <f t="shared" si="0"/>
        <v>105754.49701307979</v>
      </c>
      <c r="D70" s="14">
        <f t="shared" si="1"/>
        <v>89459.776773301608</v>
      </c>
      <c r="E70" s="14">
        <f t="shared" si="2"/>
        <v>122049.21725285797</v>
      </c>
    </row>
    <row r="71" spans="1:5" x14ac:dyDescent="0.25">
      <c r="A71" s="4">
        <v>43584</v>
      </c>
      <c r="C71" s="5">
        <f t="shared" si="0"/>
        <v>112603.35286839178</v>
      </c>
      <c r="D71" s="14">
        <f t="shared" si="1"/>
        <v>96307.664024897473</v>
      </c>
      <c r="E71" s="14">
        <f t="shared" si="2"/>
        <v>128899.04171188609</v>
      </c>
    </row>
    <row r="72" spans="1:5" x14ac:dyDescent="0.25">
      <c r="A72" s="4">
        <v>43591</v>
      </c>
      <c r="C72" s="5">
        <f t="shared" si="0"/>
        <v>179708.54492714128</v>
      </c>
      <c r="D72" s="14">
        <f t="shared" si="1"/>
        <v>163263.30117871071</v>
      </c>
      <c r="E72" s="14">
        <f t="shared" si="2"/>
        <v>196153.78867557185</v>
      </c>
    </row>
    <row r="73" spans="1:5" x14ac:dyDescent="0.25">
      <c r="A73" s="4">
        <v>43598</v>
      </c>
      <c r="C73" s="5">
        <f t="shared" si="0"/>
        <v>101963.93078551721</v>
      </c>
      <c r="D73" s="14">
        <f t="shared" si="1"/>
        <v>85517.346591258785</v>
      </c>
      <c r="E73" s="14">
        <f t="shared" si="2"/>
        <v>118410.51497977563</v>
      </c>
    </row>
    <row r="74" spans="1:5" x14ac:dyDescent="0.25">
      <c r="A74" s="4">
        <v>43605</v>
      </c>
      <c r="C74" s="5">
        <f t="shared" si="0"/>
        <v>107352.28161815277</v>
      </c>
      <c r="D74" s="14">
        <f t="shared" si="1"/>
        <v>90904.142960812314</v>
      </c>
      <c r="E74" s="14">
        <f t="shared" si="2"/>
        <v>123800.42027549323</v>
      </c>
    </row>
    <row r="75" spans="1:5" x14ac:dyDescent="0.25">
      <c r="A75" s="4">
        <v>43612</v>
      </c>
      <c r="C75" s="5">
        <f t="shared" si="0"/>
        <v>105489.26340735724</v>
      </c>
      <c r="D75" s="14">
        <f t="shared" si="1"/>
        <v>89039.340470946481</v>
      </c>
      <c r="E75" s="14">
        <f t="shared" si="2"/>
        <v>121939.186343768</v>
      </c>
    </row>
    <row r="76" spans="1:5" x14ac:dyDescent="0.25">
      <c r="A76" s="4">
        <v>43619</v>
      </c>
      <c r="C76" s="5">
        <f t="shared" si="0"/>
        <v>112338.11926266924</v>
      </c>
      <c r="D76" s="14">
        <f t="shared" si="1"/>
        <v>95886.166448524207</v>
      </c>
      <c r="E76" s="14">
        <f t="shared" si="2"/>
        <v>128790.07207681426</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E4D84-9787-4BAC-A661-996EAD1D4D85}">
  <dimension ref="A1:E76"/>
  <sheetViews>
    <sheetView workbookViewId="0">
      <selection activeCell="H25" sqref="H25"/>
    </sheetView>
  </sheetViews>
  <sheetFormatPr defaultRowHeight="15" x14ac:dyDescent="0.25"/>
  <cols>
    <col min="1" max="1" width="10.140625" bestFit="1" customWidth="1"/>
    <col min="2" max="2" width="9.28515625" bestFit="1" customWidth="1"/>
    <col min="3" max="3" width="17.85546875" customWidth="1"/>
    <col min="4" max="4" width="32.5703125" customWidth="1"/>
    <col min="5" max="5" width="32.7109375" customWidth="1"/>
  </cols>
  <sheetData>
    <row r="1" spans="1:5" x14ac:dyDescent="0.25">
      <c r="A1" t="s">
        <v>21</v>
      </c>
      <c r="B1" t="s">
        <v>20</v>
      </c>
      <c r="C1" t="s">
        <v>48</v>
      </c>
      <c r="D1" t="s">
        <v>49</v>
      </c>
      <c r="E1" t="s">
        <v>50</v>
      </c>
    </row>
    <row r="2" spans="1:5" x14ac:dyDescent="0.25">
      <c r="A2" s="4">
        <v>43101</v>
      </c>
      <c r="B2" s="5">
        <v>184</v>
      </c>
    </row>
    <row r="3" spans="1:5" x14ac:dyDescent="0.25">
      <c r="A3" s="4">
        <v>43108</v>
      </c>
      <c r="B3" s="5">
        <v>194</v>
      </c>
    </row>
    <row r="4" spans="1:5" x14ac:dyDescent="0.25">
      <c r="A4" s="4">
        <v>43115</v>
      </c>
      <c r="B4" s="5">
        <v>167</v>
      </c>
    </row>
    <row r="5" spans="1:5" x14ac:dyDescent="0.25">
      <c r="A5" s="4">
        <v>43122</v>
      </c>
      <c r="B5" s="5">
        <v>117</v>
      </c>
    </row>
    <row r="6" spans="1:5" x14ac:dyDescent="0.25">
      <c r="A6" s="4">
        <v>43129</v>
      </c>
      <c r="B6" s="5">
        <v>145</v>
      </c>
    </row>
    <row r="7" spans="1:5" x14ac:dyDescent="0.25">
      <c r="A7" s="4">
        <v>43136</v>
      </c>
      <c r="B7" s="5">
        <v>396</v>
      </c>
    </row>
    <row r="8" spans="1:5" x14ac:dyDescent="0.25">
      <c r="A8" s="4">
        <v>43143</v>
      </c>
      <c r="B8" s="5">
        <v>147</v>
      </c>
    </row>
    <row r="9" spans="1:5" x14ac:dyDescent="0.25">
      <c r="A9" s="4">
        <v>43150</v>
      </c>
      <c r="B9" s="5">
        <v>170</v>
      </c>
    </row>
    <row r="10" spans="1:5" x14ac:dyDescent="0.25">
      <c r="A10" s="4">
        <v>43157</v>
      </c>
      <c r="B10" s="5">
        <v>178</v>
      </c>
    </row>
    <row r="11" spans="1:5" x14ac:dyDescent="0.25">
      <c r="A11" s="4">
        <v>43164</v>
      </c>
      <c r="B11" s="5">
        <v>159</v>
      </c>
    </row>
    <row r="12" spans="1:5" x14ac:dyDescent="0.25">
      <c r="A12" s="4">
        <v>43171</v>
      </c>
      <c r="B12" s="5">
        <v>318</v>
      </c>
    </row>
    <row r="13" spans="1:5" x14ac:dyDescent="0.25">
      <c r="A13" s="4">
        <v>43178</v>
      </c>
      <c r="B13" s="5">
        <v>174</v>
      </c>
    </row>
    <row r="14" spans="1:5" x14ac:dyDescent="0.25">
      <c r="A14" s="4">
        <v>43185</v>
      </c>
      <c r="B14" s="5">
        <v>164</v>
      </c>
    </row>
    <row r="15" spans="1:5" x14ac:dyDescent="0.25">
      <c r="A15" s="4">
        <v>43192</v>
      </c>
      <c r="B15" s="5">
        <v>106</v>
      </c>
    </row>
    <row r="16" spans="1:5" x14ac:dyDescent="0.25">
      <c r="A16" s="4">
        <v>43199</v>
      </c>
      <c r="B16" s="5">
        <v>107</v>
      </c>
    </row>
    <row r="17" spans="1:2" x14ac:dyDescent="0.25">
      <c r="A17" s="4">
        <v>43206</v>
      </c>
      <c r="B17" s="5">
        <v>236</v>
      </c>
    </row>
    <row r="18" spans="1:2" x14ac:dyDescent="0.25">
      <c r="A18" s="4">
        <v>43213</v>
      </c>
      <c r="B18" s="5">
        <v>150</v>
      </c>
    </row>
    <row r="19" spans="1:2" x14ac:dyDescent="0.25">
      <c r="A19" s="4">
        <v>43220</v>
      </c>
      <c r="B19" s="5">
        <v>173</v>
      </c>
    </row>
    <row r="20" spans="1:2" x14ac:dyDescent="0.25">
      <c r="A20" s="4">
        <v>43227</v>
      </c>
      <c r="B20" s="5">
        <v>161</v>
      </c>
    </row>
    <row r="21" spans="1:2" x14ac:dyDescent="0.25">
      <c r="A21" s="4">
        <v>43234</v>
      </c>
      <c r="B21" s="5">
        <v>116</v>
      </c>
    </row>
    <row r="22" spans="1:2" x14ac:dyDescent="0.25">
      <c r="A22" s="4">
        <v>43241</v>
      </c>
      <c r="B22" s="5">
        <v>190</v>
      </c>
    </row>
    <row r="23" spans="1:2" x14ac:dyDescent="0.25">
      <c r="A23" s="4">
        <v>43248</v>
      </c>
      <c r="B23" s="5">
        <v>142</v>
      </c>
    </row>
    <row r="24" spans="1:2" x14ac:dyDescent="0.25">
      <c r="A24" s="4">
        <v>43255</v>
      </c>
      <c r="B24" s="5">
        <v>170</v>
      </c>
    </row>
    <row r="25" spans="1:2" x14ac:dyDescent="0.25">
      <c r="A25" s="4">
        <v>43262</v>
      </c>
      <c r="B25" s="5">
        <v>179</v>
      </c>
    </row>
    <row r="26" spans="1:2" x14ac:dyDescent="0.25">
      <c r="A26" s="4">
        <v>43269</v>
      </c>
      <c r="B26" s="5">
        <v>124</v>
      </c>
    </row>
    <row r="27" spans="1:2" x14ac:dyDescent="0.25">
      <c r="A27" s="4">
        <v>43276</v>
      </c>
      <c r="B27" s="5">
        <v>356</v>
      </c>
    </row>
    <row r="28" spans="1:2" x14ac:dyDescent="0.25">
      <c r="A28" s="4">
        <v>43283</v>
      </c>
      <c r="B28" s="5">
        <v>122</v>
      </c>
    </row>
    <row r="29" spans="1:2" x14ac:dyDescent="0.25">
      <c r="A29" s="4">
        <v>43290</v>
      </c>
      <c r="B29" s="5">
        <v>162</v>
      </c>
    </row>
    <row r="30" spans="1:2" x14ac:dyDescent="0.25">
      <c r="A30" s="4">
        <v>43297</v>
      </c>
      <c r="B30" s="5">
        <v>123</v>
      </c>
    </row>
    <row r="31" spans="1:2" x14ac:dyDescent="0.25">
      <c r="A31" s="4">
        <v>43304</v>
      </c>
      <c r="B31" s="5">
        <v>171</v>
      </c>
    </row>
    <row r="32" spans="1:2" x14ac:dyDescent="0.25">
      <c r="A32" s="4">
        <v>43311</v>
      </c>
      <c r="B32" s="5">
        <v>396</v>
      </c>
    </row>
    <row r="33" spans="1:2" x14ac:dyDescent="0.25">
      <c r="A33" s="4">
        <v>43318</v>
      </c>
      <c r="B33" s="5">
        <v>164</v>
      </c>
    </row>
    <row r="34" spans="1:2" x14ac:dyDescent="0.25">
      <c r="A34" s="4">
        <v>43325</v>
      </c>
      <c r="B34" s="5">
        <v>159</v>
      </c>
    </row>
    <row r="35" spans="1:2" x14ac:dyDescent="0.25">
      <c r="A35" s="4">
        <v>43332</v>
      </c>
      <c r="B35" s="5">
        <v>184</v>
      </c>
    </row>
    <row r="36" spans="1:2" x14ac:dyDescent="0.25">
      <c r="A36" s="4">
        <v>43339</v>
      </c>
      <c r="B36" s="5">
        <v>128</v>
      </c>
    </row>
    <row r="37" spans="1:2" x14ac:dyDescent="0.25">
      <c r="A37" s="4">
        <v>43346</v>
      </c>
      <c r="B37" s="5">
        <v>326</v>
      </c>
    </row>
    <row r="38" spans="1:2" x14ac:dyDescent="0.25">
      <c r="A38" s="4">
        <v>43353</v>
      </c>
      <c r="B38" s="5">
        <v>144</v>
      </c>
    </row>
    <row r="39" spans="1:2" x14ac:dyDescent="0.25">
      <c r="A39" s="4">
        <v>43360</v>
      </c>
      <c r="B39" s="5">
        <v>130</v>
      </c>
    </row>
    <row r="40" spans="1:2" x14ac:dyDescent="0.25">
      <c r="A40" s="4">
        <v>43367</v>
      </c>
      <c r="B40" s="5">
        <v>125</v>
      </c>
    </row>
    <row r="41" spans="1:2" x14ac:dyDescent="0.25">
      <c r="A41" s="4">
        <v>43374</v>
      </c>
      <c r="B41" s="5">
        <v>157</v>
      </c>
    </row>
    <row r="42" spans="1:2" x14ac:dyDescent="0.25">
      <c r="A42" s="4">
        <v>43381</v>
      </c>
      <c r="B42" s="5">
        <v>472</v>
      </c>
    </row>
    <row r="43" spans="1:2" x14ac:dyDescent="0.25">
      <c r="A43" s="4">
        <v>43388</v>
      </c>
      <c r="B43" s="5">
        <v>180</v>
      </c>
    </row>
    <row r="44" spans="1:2" x14ac:dyDescent="0.25">
      <c r="A44" s="4">
        <v>43395</v>
      </c>
      <c r="B44" s="5">
        <v>169</v>
      </c>
    </row>
    <row r="45" spans="1:2" x14ac:dyDescent="0.25">
      <c r="A45" s="4">
        <v>43402</v>
      </c>
      <c r="B45" s="5">
        <v>174</v>
      </c>
    </row>
    <row r="46" spans="1:2" x14ac:dyDescent="0.25">
      <c r="A46" s="4">
        <v>43409</v>
      </c>
      <c r="B46" s="5">
        <v>176</v>
      </c>
    </row>
    <row r="47" spans="1:2" x14ac:dyDescent="0.25">
      <c r="A47" s="4">
        <v>43416</v>
      </c>
      <c r="B47" s="5">
        <v>120</v>
      </c>
    </row>
    <row r="48" spans="1:2" x14ac:dyDescent="0.25">
      <c r="A48" s="4">
        <v>43423</v>
      </c>
      <c r="B48" s="5">
        <v>156</v>
      </c>
    </row>
    <row r="49" spans="1:5" x14ac:dyDescent="0.25">
      <c r="A49" s="4">
        <v>43430</v>
      </c>
      <c r="B49" s="5">
        <v>172</v>
      </c>
    </row>
    <row r="50" spans="1:5" x14ac:dyDescent="0.25">
      <c r="A50" s="4">
        <v>43437</v>
      </c>
      <c r="B50" s="5">
        <v>156</v>
      </c>
    </row>
    <row r="51" spans="1:5" x14ac:dyDescent="0.25">
      <c r="A51" s="4">
        <v>43444</v>
      </c>
      <c r="B51" s="5">
        <v>149</v>
      </c>
    </row>
    <row r="52" spans="1:5" x14ac:dyDescent="0.25">
      <c r="A52" s="4">
        <v>43451</v>
      </c>
      <c r="B52" s="5">
        <v>244</v>
      </c>
    </row>
    <row r="53" spans="1:5" x14ac:dyDescent="0.25">
      <c r="A53" s="4">
        <v>43458</v>
      </c>
      <c r="B53" s="5">
        <v>120</v>
      </c>
    </row>
    <row r="54" spans="1:5" x14ac:dyDescent="0.25">
      <c r="A54" s="4">
        <v>43465</v>
      </c>
      <c r="B54" s="5">
        <v>138</v>
      </c>
    </row>
    <row r="55" spans="1:5" x14ac:dyDescent="0.25">
      <c r="A55" s="4">
        <v>43472</v>
      </c>
      <c r="B55" s="5">
        <v>126</v>
      </c>
    </row>
    <row r="56" spans="1:5" x14ac:dyDescent="0.25">
      <c r="A56" s="4">
        <v>43479</v>
      </c>
      <c r="B56" s="5">
        <v>149</v>
      </c>
    </row>
    <row r="57" spans="1:5" x14ac:dyDescent="0.25">
      <c r="A57" s="4">
        <v>43486</v>
      </c>
      <c r="B57" s="5">
        <v>362</v>
      </c>
    </row>
    <row r="58" spans="1:5" x14ac:dyDescent="0.25">
      <c r="A58" s="4">
        <v>43493</v>
      </c>
      <c r="B58" s="5">
        <v>206</v>
      </c>
    </row>
    <row r="59" spans="1:5" x14ac:dyDescent="0.25">
      <c r="A59" s="4">
        <v>43500</v>
      </c>
      <c r="B59" s="5">
        <v>205</v>
      </c>
    </row>
    <row r="60" spans="1:5" x14ac:dyDescent="0.25">
      <c r="A60" s="4">
        <v>43507</v>
      </c>
      <c r="B60" s="5">
        <v>120</v>
      </c>
    </row>
    <row r="61" spans="1:5" x14ac:dyDescent="0.25">
      <c r="A61" s="4">
        <v>43514</v>
      </c>
      <c r="B61" s="5">
        <v>174</v>
      </c>
      <c r="C61" s="5">
        <v>174</v>
      </c>
      <c r="D61" s="14">
        <v>174</v>
      </c>
      <c r="E61" s="14">
        <v>174</v>
      </c>
    </row>
    <row r="62" spans="1:5" x14ac:dyDescent="0.25">
      <c r="A62" s="4">
        <v>43521</v>
      </c>
      <c r="C62" s="5">
        <f t="shared" ref="C62:C76" si="0">_xlfn.FORECAST.ETS(A62,$B$2:$B$61,$A$2:$A$61,1,1)</f>
        <v>334.88077232905903</v>
      </c>
      <c r="D62" s="14">
        <f t="shared" ref="D62:D76" si="1">C62-_xlfn.FORECAST.ETS.CONFINT(A62,$B$2:$B$61,$A$2:$A$61,0.95,1,1)</f>
        <v>220.91647940312072</v>
      </c>
      <c r="E62" s="14">
        <f t="shared" ref="E62:E76" si="2">C62+_xlfn.FORECAST.ETS.CONFINT(A62,$B$2:$B$61,$A$2:$A$61,0.95,1,1)</f>
        <v>448.84506525499734</v>
      </c>
    </row>
    <row r="63" spans="1:5" x14ac:dyDescent="0.25">
      <c r="A63" s="4">
        <v>43528</v>
      </c>
      <c r="C63" s="5">
        <f t="shared" si="0"/>
        <v>185.62326276905756</v>
      </c>
      <c r="D63" s="14">
        <f t="shared" si="1"/>
        <v>68.096069628519857</v>
      </c>
      <c r="E63" s="14">
        <f t="shared" si="2"/>
        <v>303.15045590959528</v>
      </c>
    </row>
    <row r="64" spans="1:5" x14ac:dyDescent="0.25">
      <c r="A64" s="4">
        <v>43535</v>
      </c>
      <c r="C64" s="5">
        <f t="shared" si="0"/>
        <v>186.84807304787876</v>
      </c>
      <c r="D64" s="14">
        <f t="shared" si="1"/>
        <v>65.835755235976677</v>
      </c>
      <c r="E64" s="14">
        <f t="shared" si="2"/>
        <v>307.86039085978086</v>
      </c>
    </row>
    <row r="65" spans="1:5" x14ac:dyDescent="0.25">
      <c r="A65" s="4">
        <v>43542</v>
      </c>
      <c r="C65" s="5">
        <f t="shared" si="0"/>
        <v>155.96799600756441</v>
      </c>
      <c r="D65" s="14">
        <f t="shared" si="1"/>
        <v>31.541689134878439</v>
      </c>
      <c r="E65" s="14">
        <f t="shared" si="2"/>
        <v>280.39430288025039</v>
      </c>
    </row>
    <row r="66" spans="1:5" x14ac:dyDescent="0.25">
      <c r="A66" s="4">
        <v>43549</v>
      </c>
      <c r="C66" s="5">
        <f t="shared" si="0"/>
        <v>159.71166048001731</v>
      </c>
      <c r="D66" s="14">
        <f t="shared" si="1"/>
        <v>31.936696412268631</v>
      </c>
      <c r="E66" s="14">
        <f t="shared" si="2"/>
        <v>287.48662454776598</v>
      </c>
    </row>
    <row r="67" spans="1:5" x14ac:dyDescent="0.25">
      <c r="A67" s="4">
        <v>43556</v>
      </c>
      <c r="C67" s="5">
        <f t="shared" si="0"/>
        <v>338.40076139472427</v>
      </c>
      <c r="D67" s="14">
        <f t="shared" si="1"/>
        <v>207.31194947030141</v>
      </c>
      <c r="E67" s="14">
        <f t="shared" si="2"/>
        <v>469.4895733191471</v>
      </c>
    </row>
    <row r="68" spans="1:5" x14ac:dyDescent="0.25">
      <c r="A68" s="4">
        <v>43563</v>
      </c>
      <c r="C68" s="5">
        <f t="shared" si="0"/>
        <v>189.1432518347228</v>
      </c>
      <c r="D68" s="14">
        <f t="shared" si="1"/>
        <v>54.822323528673081</v>
      </c>
      <c r="E68" s="14">
        <f t="shared" si="2"/>
        <v>323.46418014077256</v>
      </c>
    </row>
    <row r="69" spans="1:5" x14ac:dyDescent="0.25">
      <c r="A69" s="4">
        <v>43570</v>
      </c>
      <c r="C69" s="5">
        <f t="shared" si="0"/>
        <v>190.368062113544</v>
      </c>
      <c r="D69" s="14">
        <f t="shared" si="1"/>
        <v>52.866659581885528</v>
      </c>
      <c r="E69" s="14">
        <f t="shared" si="2"/>
        <v>327.86946464520247</v>
      </c>
    </row>
    <row r="70" spans="1:5" x14ac:dyDescent="0.25">
      <c r="A70" s="4">
        <v>43577</v>
      </c>
      <c r="C70" s="5">
        <f t="shared" si="0"/>
        <v>159.48798507322962</v>
      </c>
      <c r="D70" s="14">
        <f t="shared" si="1"/>
        <v>18.854154367387309</v>
      </c>
      <c r="E70" s="14">
        <f t="shared" si="2"/>
        <v>300.12181577907194</v>
      </c>
    </row>
    <row r="71" spans="1:5" x14ac:dyDescent="0.25">
      <c r="A71" s="4">
        <v>43584</v>
      </c>
      <c r="C71" s="5">
        <f t="shared" si="0"/>
        <v>163.23164954568256</v>
      </c>
      <c r="D71" s="14">
        <f t="shared" si="1"/>
        <v>19.510204802046275</v>
      </c>
      <c r="E71" s="14">
        <f t="shared" si="2"/>
        <v>306.95309428931887</v>
      </c>
    </row>
    <row r="72" spans="1:5" x14ac:dyDescent="0.25">
      <c r="A72" s="4">
        <v>43591</v>
      </c>
      <c r="C72" s="5">
        <f t="shared" si="0"/>
        <v>341.92075046038951</v>
      </c>
      <c r="D72" s="14">
        <f t="shared" si="1"/>
        <v>195.13044987720551</v>
      </c>
      <c r="E72" s="14">
        <f t="shared" si="2"/>
        <v>488.71105104357355</v>
      </c>
    </row>
    <row r="73" spans="1:5" x14ac:dyDescent="0.25">
      <c r="A73" s="4">
        <v>43598</v>
      </c>
      <c r="C73" s="5">
        <f t="shared" si="0"/>
        <v>192.66324090038805</v>
      </c>
      <c r="D73" s="14">
        <f t="shared" si="1"/>
        <v>42.866942510191109</v>
      </c>
      <c r="E73" s="14">
        <f t="shared" si="2"/>
        <v>342.45953929058498</v>
      </c>
    </row>
    <row r="74" spans="1:5" x14ac:dyDescent="0.25">
      <c r="A74" s="4">
        <v>43605</v>
      </c>
      <c r="C74" s="5">
        <f t="shared" si="0"/>
        <v>193.88805117920924</v>
      </c>
      <c r="D74" s="14">
        <f t="shared" si="1"/>
        <v>41.122582882080849</v>
      </c>
      <c r="E74" s="14">
        <f t="shared" si="2"/>
        <v>346.65351947633764</v>
      </c>
    </row>
    <row r="75" spans="1:5" x14ac:dyDescent="0.25">
      <c r="A75" s="4">
        <v>43612</v>
      </c>
      <c r="C75" s="5">
        <f t="shared" si="0"/>
        <v>163.00797413889487</v>
      </c>
      <c r="D75" s="14">
        <f t="shared" si="1"/>
        <v>7.3079735000711707</v>
      </c>
      <c r="E75" s="14">
        <f t="shared" si="2"/>
        <v>318.70797477771856</v>
      </c>
    </row>
    <row r="76" spans="1:5" x14ac:dyDescent="0.25">
      <c r="A76" s="4">
        <v>43619</v>
      </c>
      <c r="C76" s="5">
        <f t="shared" si="0"/>
        <v>166.7516386113478</v>
      </c>
      <c r="D76" s="14">
        <f t="shared" si="1"/>
        <v>8.1497386486067853</v>
      </c>
      <c r="E76" s="14">
        <f t="shared" si="2"/>
        <v>325.35353857408882</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E83AC-75A1-4926-914F-478CA31FA096}">
  <dimension ref="A1:D76"/>
  <sheetViews>
    <sheetView workbookViewId="0">
      <selection activeCell="Q11" sqref="Q11"/>
    </sheetView>
  </sheetViews>
  <sheetFormatPr defaultRowHeight="15" x14ac:dyDescent="0.25"/>
  <cols>
    <col min="1" max="1" width="10.140625" bestFit="1" customWidth="1"/>
    <col min="2" max="2" width="9.28515625" bestFit="1" customWidth="1"/>
    <col min="3" max="3" width="15.5703125" customWidth="1"/>
    <col min="4" max="4" width="25.5703125" customWidth="1"/>
  </cols>
  <sheetData>
    <row r="1" spans="1:4" x14ac:dyDescent="0.25">
      <c r="A1" t="s">
        <v>21</v>
      </c>
      <c r="B1" t="s">
        <v>28</v>
      </c>
      <c r="C1" t="s">
        <v>51</v>
      </c>
      <c r="D1" t="s">
        <v>52</v>
      </c>
    </row>
    <row r="2" spans="1:4" x14ac:dyDescent="0.25">
      <c r="A2" s="4">
        <v>43101</v>
      </c>
      <c r="B2" s="5">
        <v>870</v>
      </c>
    </row>
    <row r="3" spans="1:4" x14ac:dyDescent="0.25">
      <c r="A3" s="4">
        <v>43108</v>
      </c>
      <c r="B3" s="5">
        <v>328</v>
      </c>
    </row>
    <row r="4" spans="1:4" x14ac:dyDescent="0.25">
      <c r="A4" s="4">
        <v>43115</v>
      </c>
      <c r="B4" s="5">
        <v>441</v>
      </c>
    </row>
    <row r="5" spans="1:4" x14ac:dyDescent="0.25">
      <c r="A5" s="4">
        <v>43122</v>
      </c>
      <c r="B5" s="5">
        <v>427</v>
      </c>
    </row>
    <row r="6" spans="1:4" x14ac:dyDescent="0.25">
      <c r="A6" s="4">
        <v>43129</v>
      </c>
      <c r="B6" s="5">
        <v>462</v>
      </c>
    </row>
    <row r="7" spans="1:4" x14ac:dyDescent="0.25">
      <c r="A7" s="4">
        <v>43136</v>
      </c>
      <c r="B7" s="5">
        <v>928</v>
      </c>
    </row>
    <row r="8" spans="1:4" x14ac:dyDescent="0.25">
      <c r="A8" s="4">
        <v>43143</v>
      </c>
      <c r="B8" s="5">
        <v>397</v>
      </c>
    </row>
    <row r="9" spans="1:4" x14ac:dyDescent="0.25">
      <c r="A9" s="4">
        <v>43150</v>
      </c>
      <c r="B9" s="5">
        <v>399</v>
      </c>
    </row>
    <row r="10" spans="1:4" x14ac:dyDescent="0.25">
      <c r="A10" s="4">
        <v>43157</v>
      </c>
      <c r="B10" s="5">
        <v>419</v>
      </c>
    </row>
    <row r="11" spans="1:4" x14ac:dyDescent="0.25">
      <c r="A11" s="4">
        <v>43164</v>
      </c>
      <c r="B11" s="5">
        <v>442</v>
      </c>
    </row>
    <row r="12" spans="1:4" x14ac:dyDescent="0.25">
      <c r="A12" s="4">
        <v>43171</v>
      </c>
      <c r="B12" s="5">
        <v>816</v>
      </c>
    </row>
    <row r="13" spans="1:4" x14ac:dyDescent="0.25">
      <c r="A13" s="4">
        <v>43178</v>
      </c>
      <c r="B13" s="5">
        <v>469</v>
      </c>
    </row>
    <row r="14" spans="1:4" x14ac:dyDescent="0.25">
      <c r="A14" s="4">
        <v>43185</v>
      </c>
      <c r="B14" s="5">
        <v>404</v>
      </c>
    </row>
    <row r="15" spans="1:4" x14ac:dyDescent="0.25">
      <c r="A15" s="4">
        <v>43192</v>
      </c>
      <c r="B15" s="5">
        <v>401</v>
      </c>
    </row>
    <row r="16" spans="1:4" x14ac:dyDescent="0.25">
      <c r="A16" s="4">
        <v>43199</v>
      </c>
      <c r="B16" s="5">
        <v>478</v>
      </c>
    </row>
    <row r="17" spans="1:2" x14ac:dyDescent="0.25">
      <c r="A17" s="4">
        <v>43206</v>
      </c>
      <c r="B17" s="5">
        <v>838</v>
      </c>
    </row>
    <row r="18" spans="1:2" x14ac:dyDescent="0.25">
      <c r="A18" s="4">
        <v>43213</v>
      </c>
      <c r="B18" s="5">
        <v>377</v>
      </c>
    </row>
    <row r="19" spans="1:2" x14ac:dyDescent="0.25">
      <c r="A19" s="4">
        <v>43220</v>
      </c>
      <c r="B19" s="5">
        <v>419</v>
      </c>
    </row>
    <row r="20" spans="1:2" x14ac:dyDescent="0.25">
      <c r="A20" s="4">
        <v>43227</v>
      </c>
      <c r="B20" s="5">
        <v>392</v>
      </c>
    </row>
    <row r="21" spans="1:2" x14ac:dyDescent="0.25">
      <c r="A21" s="4">
        <v>43234</v>
      </c>
      <c r="B21" s="5">
        <v>375</v>
      </c>
    </row>
    <row r="22" spans="1:2" x14ac:dyDescent="0.25">
      <c r="A22" s="4">
        <v>43241</v>
      </c>
      <c r="B22" s="5">
        <v>912</v>
      </c>
    </row>
    <row r="23" spans="1:2" x14ac:dyDescent="0.25">
      <c r="A23" s="4">
        <v>43248</v>
      </c>
      <c r="B23" s="5">
        <v>446</v>
      </c>
    </row>
    <row r="24" spans="1:2" x14ac:dyDescent="0.25">
      <c r="A24" s="4">
        <v>43255</v>
      </c>
      <c r="B24" s="5">
        <v>427</v>
      </c>
    </row>
    <row r="25" spans="1:2" x14ac:dyDescent="0.25">
      <c r="A25" s="4">
        <v>43262</v>
      </c>
      <c r="B25" s="5">
        <v>416</v>
      </c>
    </row>
    <row r="26" spans="1:2" x14ac:dyDescent="0.25">
      <c r="A26" s="4">
        <v>43269</v>
      </c>
      <c r="B26" s="5">
        <v>395</v>
      </c>
    </row>
    <row r="27" spans="1:2" x14ac:dyDescent="0.25">
      <c r="A27" s="4">
        <v>43276</v>
      </c>
      <c r="B27" s="5">
        <v>814</v>
      </c>
    </row>
    <row r="28" spans="1:2" x14ac:dyDescent="0.25">
      <c r="A28" s="4">
        <v>43283</v>
      </c>
      <c r="B28" s="5">
        <v>437</v>
      </c>
    </row>
    <row r="29" spans="1:2" x14ac:dyDescent="0.25">
      <c r="A29" s="4">
        <v>43290</v>
      </c>
      <c r="B29" s="5">
        <v>386</v>
      </c>
    </row>
    <row r="30" spans="1:2" x14ac:dyDescent="0.25">
      <c r="A30" s="4">
        <v>43297</v>
      </c>
      <c r="B30" s="5">
        <v>414</v>
      </c>
    </row>
    <row r="31" spans="1:2" x14ac:dyDescent="0.25">
      <c r="A31" s="4">
        <v>43304</v>
      </c>
      <c r="B31" s="5">
        <v>434</v>
      </c>
    </row>
    <row r="32" spans="1:2" x14ac:dyDescent="0.25">
      <c r="A32" s="4">
        <v>43311</v>
      </c>
      <c r="B32" s="5">
        <v>800</v>
      </c>
    </row>
    <row r="33" spans="1:2" x14ac:dyDescent="0.25">
      <c r="A33" s="4">
        <v>43318</v>
      </c>
      <c r="B33" s="5">
        <v>349</v>
      </c>
    </row>
    <row r="34" spans="1:2" x14ac:dyDescent="0.25">
      <c r="A34" s="4">
        <v>43325</v>
      </c>
      <c r="B34" s="5">
        <v>432</v>
      </c>
    </row>
    <row r="35" spans="1:2" x14ac:dyDescent="0.25">
      <c r="A35" s="4">
        <v>43332</v>
      </c>
      <c r="B35" s="5">
        <v>377</v>
      </c>
    </row>
    <row r="36" spans="1:2" x14ac:dyDescent="0.25">
      <c r="A36" s="4">
        <v>43339</v>
      </c>
      <c r="B36" s="5">
        <v>446</v>
      </c>
    </row>
    <row r="37" spans="1:2" x14ac:dyDescent="0.25">
      <c r="A37" s="4">
        <v>43346</v>
      </c>
      <c r="B37" s="5">
        <v>834</v>
      </c>
    </row>
    <row r="38" spans="1:2" x14ac:dyDescent="0.25">
      <c r="A38" s="4">
        <v>43353</v>
      </c>
      <c r="B38" s="5">
        <v>429</v>
      </c>
    </row>
    <row r="39" spans="1:2" x14ac:dyDescent="0.25">
      <c r="A39" s="4">
        <v>43360</v>
      </c>
      <c r="B39" s="5">
        <v>451</v>
      </c>
    </row>
    <row r="40" spans="1:2" x14ac:dyDescent="0.25">
      <c r="A40" s="4">
        <v>43367</v>
      </c>
      <c r="B40" s="5">
        <v>364</v>
      </c>
    </row>
    <row r="41" spans="1:2" x14ac:dyDescent="0.25">
      <c r="A41" s="4">
        <v>43374</v>
      </c>
      <c r="B41" s="5">
        <v>432</v>
      </c>
    </row>
    <row r="42" spans="1:2" x14ac:dyDescent="0.25">
      <c r="A42" s="4">
        <v>43381</v>
      </c>
      <c r="B42" s="5">
        <v>868</v>
      </c>
    </row>
    <row r="43" spans="1:2" x14ac:dyDescent="0.25">
      <c r="A43" s="4">
        <v>43388</v>
      </c>
      <c r="B43" s="5">
        <v>373</v>
      </c>
    </row>
    <row r="44" spans="1:2" x14ac:dyDescent="0.25">
      <c r="A44" s="4">
        <v>43395</v>
      </c>
      <c r="B44" s="5">
        <v>383</v>
      </c>
    </row>
    <row r="45" spans="1:2" x14ac:dyDescent="0.25">
      <c r="A45" s="4">
        <v>43402</v>
      </c>
      <c r="B45" s="5">
        <v>463</v>
      </c>
    </row>
    <row r="46" spans="1:2" x14ac:dyDescent="0.25">
      <c r="A46" s="4">
        <v>43409</v>
      </c>
      <c r="B46" s="5">
        <v>491</v>
      </c>
    </row>
    <row r="47" spans="1:2" x14ac:dyDescent="0.25">
      <c r="A47" s="4">
        <v>43416</v>
      </c>
      <c r="B47" s="5">
        <v>702</v>
      </c>
    </row>
    <row r="48" spans="1:2" x14ac:dyDescent="0.25">
      <c r="A48" s="4">
        <v>43423</v>
      </c>
      <c r="B48" s="5">
        <v>414</v>
      </c>
    </row>
    <row r="49" spans="1:4" x14ac:dyDescent="0.25">
      <c r="A49" s="4">
        <v>43430</v>
      </c>
      <c r="B49" s="5">
        <v>409</v>
      </c>
    </row>
    <row r="50" spans="1:4" x14ac:dyDescent="0.25">
      <c r="A50" s="4">
        <v>43437</v>
      </c>
      <c r="B50" s="5">
        <v>402</v>
      </c>
    </row>
    <row r="51" spans="1:4" x14ac:dyDescent="0.25">
      <c r="A51" s="4">
        <v>43444</v>
      </c>
      <c r="B51" s="5">
        <v>471</v>
      </c>
    </row>
    <row r="52" spans="1:4" x14ac:dyDescent="0.25">
      <c r="A52" s="4">
        <v>43451</v>
      </c>
      <c r="B52" s="5">
        <v>902</v>
      </c>
    </row>
    <row r="53" spans="1:4" x14ac:dyDescent="0.25">
      <c r="A53" s="4">
        <v>43458</v>
      </c>
      <c r="B53" s="5">
        <v>388</v>
      </c>
    </row>
    <row r="54" spans="1:4" x14ac:dyDescent="0.25">
      <c r="A54" s="4">
        <v>43465</v>
      </c>
      <c r="B54" s="5">
        <v>441</v>
      </c>
    </row>
    <row r="55" spans="1:4" x14ac:dyDescent="0.25">
      <c r="A55" s="4">
        <v>43472</v>
      </c>
      <c r="B55" s="5">
        <v>462</v>
      </c>
    </row>
    <row r="56" spans="1:4" x14ac:dyDescent="0.25">
      <c r="A56" s="4">
        <v>43479</v>
      </c>
      <c r="B56" s="5">
        <v>459</v>
      </c>
    </row>
    <row r="57" spans="1:4" x14ac:dyDescent="0.25">
      <c r="A57" s="4">
        <v>43486</v>
      </c>
      <c r="B57" s="5">
        <v>840</v>
      </c>
    </row>
    <row r="58" spans="1:4" x14ac:dyDescent="0.25">
      <c r="A58" s="4">
        <v>43493</v>
      </c>
      <c r="B58" s="5">
        <v>407</v>
      </c>
    </row>
    <row r="59" spans="1:4" x14ac:dyDescent="0.25">
      <c r="A59" s="4">
        <v>43500</v>
      </c>
      <c r="B59" s="5">
        <v>455</v>
      </c>
    </row>
    <row r="60" spans="1:4" x14ac:dyDescent="0.25">
      <c r="A60" s="4">
        <v>43507</v>
      </c>
      <c r="B60" s="5">
        <v>412</v>
      </c>
    </row>
    <row r="61" spans="1:4" x14ac:dyDescent="0.25">
      <c r="A61" s="4">
        <v>43514</v>
      </c>
      <c r="B61" s="5">
        <v>383</v>
      </c>
    </row>
    <row r="62" spans="1:4" x14ac:dyDescent="0.25">
      <c r="A62" s="4">
        <v>43521</v>
      </c>
      <c r="C62" s="5">
        <f t="shared" ref="C62:C76" si="0">_xlfn.FORECAST.ETS(A62,$B$2:$B$61,$A$2:$A$61,1,1)</f>
        <v>833.61761801566695</v>
      </c>
      <c r="D62" s="5">
        <f t="shared" ref="D62:D76" si="1">_xlfn.FORECAST.ETS.CONFINT(A62,$B$2:$B$61,$A$2:$A$61,0.95,1,1)</f>
        <v>82.532174658823138</v>
      </c>
    </row>
    <row r="63" spans="1:4" x14ac:dyDescent="0.25">
      <c r="A63" s="4">
        <v>43528</v>
      </c>
      <c r="C63" s="5">
        <f t="shared" si="0"/>
        <v>392.70719779685317</v>
      </c>
      <c r="D63" s="5">
        <f t="shared" si="1"/>
        <v>82.532546052773483</v>
      </c>
    </row>
    <row r="64" spans="1:4" x14ac:dyDescent="0.25">
      <c r="A64" s="4">
        <v>43535</v>
      </c>
      <c r="C64" s="5">
        <f t="shared" si="0"/>
        <v>414.36006625537266</v>
      </c>
      <c r="D64" s="5">
        <f t="shared" si="1"/>
        <v>82.533206304558632</v>
      </c>
    </row>
    <row r="65" spans="1:4" x14ac:dyDescent="0.25">
      <c r="A65" s="4">
        <v>43542</v>
      </c>
      <c r="C65" s="5">
        <f t="shared" si="0"/>
        <v>406.94800538449374</v>
      </c>
      <c r="D65" s="5">
        <f t="shared" si="1"/>
        <v>82.53423793739897</v>
      </c>
    </row>
    <row r="66" spans="1:4" x14ac:dyDescent="0.25">
      <c r="A66" s="4">
        <v>43549</v>
      </c>
      <c r="C66" s="5">
        <f t="shared" si="0"/>
        <v>434.3716309638009</v>
      </c>
      <c r="D66" s="5">
        <f t="shared" si="1"/>
        <v>82.535723466035762</v>
      </c>
    </row>
    <row r="67" spans="1:4" x14ac:dyDescent="0.25">
      <c r="A67" s="4">
        <v>43556</v>
      </c>
      <c r="C67" s="5">
        <f t="shared" si="0"/>
        <v>832.3430411258089</v>
      </c>
      <c r="D67" s="5">
        <f t="shared" si="1"/>
        <v>83.25160819441588</v>
      </c>
    </row>
    <row r="68" spans="1:4" x14ac:dyDescent="0.25">
      <c r="A68" s="4">
        <v>43563</v>
      </c>
      <c r="C68" s="5">
        <f t="shared" si="0"/>
        <v>391.43262090699511</v>
      </c>
      <c r="D68" s="5">
        <f t="shared" si="1"/>
        <v>83.254226359910291</v>
      </c>
    </row>
    <row r="69" spans="1:4" x14ac:dyDescent="0.25">
      <c r="A69" s="4">
        <v>43570</v>
      </c>
      <c r="C69" s="5">
        <f t="shared" si="0"/>
        <v>413.0854893655146</v>
      </c>
      <c r="D69" s="5">
        <f t="shared" si="1"/>
        <v>83.257539857572965</v>
      </c>
    </row>
    <row r="70" spans="1:4" x14ac:dyDescent="0.25">
      <c r="A70" s="4">
        <v>43577</v>
      </c>
      <c r="C70" s="5">
        <f t="shared" si="0"/>
        <v>405.67342849463569</v>
      </c>
      <c r="D70" s="5">
        <f t="shared" si="1"/>
        <v>83.261630413538882</v>
      </c>
    </row>
    <row r="71" spans="1:4" x14ac:dyDescent="0.25">
      <c r="A71" s="4">
        <v>43584</v>
      </c>
      <c r="C71" s="5">
        <f t="shared" si="0"/>
        <v>433.09705407394284</v>
      </c>
      <c r="D71" s="5">
        <f t="shared" si="1"/>
        <v>83.266579717573748</v>
      </c>
    </row>
    <row r="72" spans="1:4" x14ac:dyDescent="0.25">
      <c r="A72" s="4">
        <v>43591</v>
      </c>
      <c r="C72" s="5">
        <f t="shared" si="0"/>
        <v>831.06846423595084</v>
      </c>
      <c r="D72" s="5">
        <f t="shared" si="1"/>
        <v>84.030764989741627</v>
      </c>
    </row>
    <row r="73" spans="1:4" x14ac:dyDescent="0.25">
      <c r="A73" s="4">
        <v>43598</v>
      </c>
      <c r="C73" s="5">
        <f t="shared" si="0"/>
        <v>390.15804401713706</v>
      </c>
      <c r="D73" s="5">
        <f t="shared" si="1"/>
        <v>84.037614306788228</v>
      </c>
    </row>
    <row r="74" spans="1:4" x14ac:dyDescent="0.25">
      <c r="A74" s="4">
        <v>43605</v>
      </c>
      <c r="C74" s="5">
        <f t="shared" si="0"/>
        <v>411.81091247565655</v>
      </c>
      <c r="D74" s="5">
        <f t="shared" si="1"/>
        <v>84.045557194344696</v>
      </c>
    </row>
    <row r="75" spans="1:4" x14ac:dyDescent="0.25">
      <c r="A75" s="4">
        <v>43612</v>
      </c>
      <c r="C75" s="5">
        <f t="shared" si="0"/>
        <v>404.39885160477763</v>
      </c>
      <c r="D75" s="5">
        <f t="shared" si="1"/>
        <v>84.054674379685736</v>
      </c>
    </row>
    <row r="76" spans="1:4" x14ac:dyDescent="0.25">
      <c r="A76" s="4">
        <v>43619</v>
      </c>
      <c r="C76" s="5">
        <f t="shared" si="0"/>
        <v>431.82247718408479</v>
      </c>
      <c r="D76" s="5">
        <f t="shared" si="1"/>
        <v>84.065046508032083</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28507-50BF-4BA5-B001-1055D0E045AD}">
  <dimension ref="A1:D93"/>
  <sheetViews>
    <sheetView workbookViewId="0">
      <selection activeCell="N30" sqref="N30"/>
    </sheetView>
  </sheetViews>
  <sheetFormatPr defaultRowHeight="15" x14ac:dyDescent="0.25"/>
  <cols>
    <col min="1" max="1" width="10.140625" bestFit="1" customWidth="1"/>
    <col min="2" max="2" width="9.28515625" bestFit="1" customWidth="1"/>
    <col min="3" max="3" width="17.5703125" customWidth="1"/>
    <col min="4" max="4" width="27.5703125" customWidth="1"/>
  </cols>
  <sheetData>
    <row r="1" spans="1:4" x14ac:dyDescent="0.25">
      <c r="A1" t="s">
        <v>21</v>
      </c>
      <c r="B1" t="s">
        <v>19</v>
      </c>
      <c r="C1" t="s">
        <v>53</v>
      </c>
      <c r="D1" t="s">
        <v>54</v>
      </c>
    </row>
    <row r="2" spans="1:4" x14ac:dyDescent="0.25">
      <c r="A2" s="4">
        <v>43101</v>
      </c>
      <c r="B2" s="5">
        <v>1345</v>
      </c>
    </row>
    <row r="3" spans="1:4" x14ac:dyDescent="0.25">
      <c r="A3" s="4">
        <v>43108</v>
      </c>
      <c r="B3" s="5">
        <v>928</v>
      </c>
    </row>
    <row r="4" spans="1:4" x14ac:dyDescent="0.25">
      <c r="A4" s="4">
        <v>43115</v>
      </c>
      <c r="B4" s="5">
        <v>1045</v>
      </c>
    </row>
    <row r="5" spans="1:4" x14ac:dyDescent="0.25">
      <c r="A5" s="4">
        <v>43122</v>
      </c>
      <c r="B5" s="5">
        <v>832</v>
      </c>
    </row>
    <row r="6" spans="1:4" x14ac:dyDescent="0.25">
      <c r="A6" s="4">
        <v>43129</v>
      </c>
      <c r="B6" s="5">
        <v>891</v>
      </c>
    </row>
    <row r="7" spans="1:4" x14ac:dyDescent="0.25">
      <c r="A7" s="4">
        <v>43136</v>
      </c>
      <c r="B7" s="5">
        <v>1204</v>
      </c>
    </row>
    <row r="8" spans="1:4" x14ac:dyDescent="0.25">
      <c r="A8" s="4">
        <v>43143</v>
      </c>
      <c r="B8" s="5">
        <v>759</v>
      </c>
    </row>
    <row r="9" spans="1:4" x14ac:dyDescent="0.25">
      <c r="A9" s="4">
        <v>43150</v>
      </c>
      <c r="B9" s="5">
        <v>904</v>
      </c>
    </row>
    <row r="10" spans="1:4" x14ac:dyDescent="0.25">
      <c r="A10" s="4">
        <v>43157</v>
      </c>
      <c r="B10" s="5">
        <v>667</v>
      </c>
    </row>
    <row r="11" spans="1:4" x14ac:dyDescent="0.25">
      <c r="A11" s="4">
        <v>43164</v>
      </c>
      <c r="B11" s="5">
        <v>542</v>
      </c>
    </row>
    <row r="12" spans="1:4" x14ac:dyDescent="0.25">
      <c r="A12" s="4">
        <v>43171</v>
      </c>
      <c r="B12" s="5">
        <v>1007</v>
      </c>
    </row>
    <row r="13" spans="1:4" x14ac:dyDescent="0.25">
      <c r="A13" s="4">
        <v>43178</v>
      </c>
      <c r="B13" s="5">
        <v>852</v>
      </c>
    </row>
    <row r="14" spans="1:4" x14ac:dyDescent="0.25">
      <c r="A14" s="4">
        <v>43185</v>
      </c>
      <c r="B14" s="5">
        <v>537</v>
      </c>
    </row>
    <row r="15" spans="1:4" x14ac:dyDescent="0.25">
      <c r="A15" s="4">
        <v>43192</v>
      </c>
      <c r="B15" s="5">
        <v>670</v>
      </c>
    </row>
    <row r="16" spans="1:4" x14ac:dyDescent="0.25">
      <c r="A16" s="4">
        <v>43199</v>
      </c>
      <c r="B16" s="5">
        <v>902</v>
      </c>
    </row>
    <row r="17" spans="1:2" x14ac:dyDescent="0.25">
      <c r="A17" s="4">
        <v>43206</v>
      </c>
      <c r="B17" s="5">
        <v>975</v>
      </c>
    </row>
    <row r="18" spans="1:2" x14ac:dyDescent="0.25">
      <c r="A18" s="4">
        <v>43213</v>
      </c>
      <c r="B18" s="5">
        <v>838</v>
      </c>
    </row>
    <row r="19" spans="1:2" x14ac:dyDescent="0.25">
      <c r="A19" s="4">
        <v>43220</v>
      </c>
      <c r="B19" s="5">
        <v>1026</v>
      </c>
    </row>
    <row r="20" spans="1:2" x14ac:dyDescent="0.25">
      <c r="A20" s="4">
        <v>43227</v>
      </c>
      <c r="B20" s="5">
        <v>846</v>
      </c>
    </row>
    <row r="21" spans="1:2" x14ac:dyDescent="0.25">
      <c r="A21" s="4">
        <v>43234</v>
      </c>
      <c r="B21" s="5">
        <v>1106</v>
      </c>
    </row>
    <row r="22" spans="1:2" x14ac:dyDescent="0.25">
      <c r="A22" s="4">
        <v>43241</v>
      </c>
      <c r="B22" s="5">
        <v>1412</v>
      </c>
    </row>
    <row r="23" spans="1:2" x14ac:dyDescent="0.25">
      <c r="A23" s="4">
        <v>43248</v>
      </c>
      <c r="B23" s="5">
        <v>982</v>
      </c>
    </row>
    <row r="24" spans="1:2" x14ac:dyDescent="0.25">
      <c r="A24" s="4">
        <v>43255</v>
      </c>
      <c r="B24" s="5">
        <v>989</v>
      </c>
    </row>
    <row r="25" spans="1:2" x14ac:dyDescent="0.25">
      <c r="A25" s="4">
        <v>43262</v>
      </c>
      <c r="B25" s="5">
        <v>976</v>
      </c>
    </row>
    <row r="26" spans="1:2" x14ac:dyDescent="0.25">
      <c r="A26" s="4">
        <v>43269</v>
      </c>
      <c r="B26" s="5">
        <v>531</v>
      </c>
    </row>
    <row r="27" spans="1:2" x14ac:dyDescent="0.25">
      <c r="A27" s="4">
        <v>43276</v>
      </c>
      <c r="B27" s="5">
        <v>1032</v>
      </c>
    </row>
    <row r="28" spans="1:2" x14ac:dyDescent="0.25">
      <c r="A28" s="4">
        <v>43283</v>
      </c>
      <c r="B28" s="5">
        <v>954</v>
      </c>
    </row>
    <row r="29" spans="1:2" x14ac:dyDescent="0.25">
      <c r="A29" s="4">
        <v>43290</v>
      </c>
      <c r="B29" s="5">
        <v>982</v>
      </c>
    </row>
    <row r="30" spans="1:2" x14ac:dyDescent="0.25">
      <c r="A30" s="4">
        <v>43297</v>
      </c>
      <c r="B30" s="5">
        <v>752</v>
      </c>
    </row>
    <row r="31" spans="1:2" x14ac:dyDescent="0.25">
      <c r="A31" s="4">
        <v>43304</v>
      </c>
      <c r="B31" s="5">
        <v>747</v>
      </c>
    </row>
    <row r="32" spans="1:2" x14ac:dyDescent="0.25">
      <c r="A32" s="4">
        <v>43311</v>
      </c>
      <c r="B32" s="5">
        <v>1051</v>
      </c>
    </row>
    <row r="33" spans="1:2" x14ac:dyDescent="0.25">
      <c r="A33" s="4">
        <v>43318</v>
      </c>
      <c r="B33" s="5">
        <v>673</v>
      </c>
    </row>
    <row r="34" spans="1:2" x14ac:dyDescent="0.25">
      <c r="A34" s="4">
        <v>43325</v>
      </c>
      <c r="B34" s="5">
        <v>915</v>
      </c>
    </row>
    <row r="35" spans="1:2" x14ac:dyDescent="0.25">
      <c r="A35" s="4">
        <v>43332</v>
      </c>
      <c r="B35" s="5">
        <v>841</v>
      </c>
    </row>
    <row r="36" spans="1:2" x14ac:dyDescent="0.25">
      <c r="A36" s="4">
        <v>43339</v>
      </c>
      <c r="B36" s="5">
        <v>729</v>
      </c>
    </row>
    <row r="37" spans="1:2" x14ac:dyDescent="0.25">
      <c r="A37" s="4">
        <v>43346</v>
      </c>
      <c r="B37" s="5">
        <v>1184</v>
      </c>
    </row>
    <row r="38" spans="1:2" x14ac:dyDescent="0.25">
      <c r="A38" s="4">
        <v>43353</v>
      </c>
      <c r="B38" s="5">
        <v>784</v>
      </c>
    </row>
    <row r="39" spans="1:2" x14ac:dyDescent="0.25">
      <c r="A39" s="4">
        <v>43360</v>
      </c>
      <c r="B39" s="5">
        <v>745</v>
      </c>
    </row>
    <row r="40" spans="1:2" x14ac:dyDescent="0.25">
      <c r="A40" s="4">
        <v>43367</v>
      </c>
      <c r="B40" s="5">
        <v>916</v>
      </c>
    </row>
    <row r="41" spans="1:2" x14ac:dyDescent="0.25">
      <c r="A41" s="4">
        <v>43374</v>
      </c>
      <c r="B41" s="5">
        <v>813</v>
      </c>
    </row>
    <row r="42" spans="1:2" x14ac:dyDescent="0.25">
      <c r="A42" s="4">
        <v>43381</v>
      </c>
      <c r="B42" s="5">
        <v>1648</v>
      </c>
    </row>
    <row r="43" spans="1:2" x14ac:dyDescent="0.25">
      <c r="A43" s="4">
        <v>43388</v>
      </c>
      <c r="B43" s="5">
        <v>611</v>
      </c>
    </row>
    <row r="44" spans="1:2" x14ac:dyDescent="0.25">
      <c r="A44" s="4">
        <v>43395</v>
      </c>
      <c r="B44" s="5">
        <v>613</v>
      </c>
    </row>
    <row r="45" spans="1:2" x14ac:dyDescent="0.25">
      <c r="A45" s="4">
        <v>43402</v>
      </c>
      <c r="B45" s="5">
        <v>941</v>
      </c>
    </row>
    <row r="46" spans="1:2" x14ac:dyDescent="0.25">
      <c r="A46" s="4">
        <v>43409</v>
      </c>
      <c r="B46" s="5">
        <v>880</v>
      </c>
    </row>
    <row r="47" spans="1:2" x14ac:dyDescent="0.25">
      <c r="A47" s="4">
        <v>43416</v>
      </c>
      <c r="B47" s="5">
        <v>1347</v>
      </c>
    </row>
    <row r="48" spans="1:2" x14ac:dyDescent="0.25">
      <c r="A48" s="4">
        <v>43423</v>
      </c>
      <c r="B48" s="5">
        <v>1130</v>
      </c>
    </row>
    <row r="49" spans="1:4" x14ac:dyDescent="0.25">
      <c r="A49" s="4">
        <v>43430</v>
      </c>
      <c r="B49" s="5">
        <v>728</v>
      </c>
    </row>
    <row r="50" spans="1:4" x14ac:dyDescent="0.25">
      <c r="A50" s="4">
        <v>43437</v>
      </c>
      <c r="B50" s="5">
        <v>552</v>
      </c>
    </row>
    <row r="51" spans="1:4" x14ac:dyDescent="0.25">
      <c r="A51" s="4">
        <v>43444</v>
      </c>
      <c r="B51" s="5">
        <v>858</v>
      </c>
    </row>
    <row r="52" spans="1:4" x14ac:dyDescent="0.25">
      <c r="A52" s="4">
        <v>43451</v>
      </c>
      <c r="B52" s="5">
        <v>1174</v>
      </c>
    </row>
    <row r="53" spans="1:4" x14ac:dyDescent="0.25">
      <c r="A53" s="4">
        <v>43458</v>
      </c>
      <c r="B53" s="5">
        <v>683</v>
      </c>
    </row>
    <row r="54" spans="1:4" x14ac:dyDescent="0.25">
      <c r="A54" s="4">
        <v>43465</v>
      </c>
      <c r="B54" s="5">
        <v>942</v>
      </c>
    </row>
    <row r="55" spans="1:4" x14ac:dyDescent="0.25">
      <c r="A55" s="4">
        <v>43472</v>
      </c>
      <c r="B55" s="5">
        <v>1028</v>
      </c>
    </row>
    <row r="56" spans="1:4" x14ac:dyDescent="0.25">
      <c r="A56" s="4">
        <v>43479</v>
      </c>
      <c r="B56" s="5">
        <v>778</v>
      </c>
    </row>
    <row r="57" spans="1:4" x14ac:dyDescent="0.25">
      <c r="A57" s="4">
        <v>43486</v>
      </c>
      <c r="B57" s="5">
        <v>1438</v>
      </c>
    </row>
    <row r="58" spans="1:4" x14ac:dyDescent="0.25">
      <c r="A58" s="4">
        <v>43493</v>
      </c>
      <c r="B58" s="5">
        <v>1115</v>
      </c>
    </row>
    <row r="59" spans="1:4" x14ac:dyDescent="0.25">
      <c r="A59" s="4">
        <v>43500</v>
      </c>
      <c r="B59" s="5">
        <v>787</v>
      </c>
    </row>
    <row r="60" spans="1:4" x14ac:dyDescent="0.25">
      <c r="A60" s="4">
        <v>43507</v>
      </c>
      <c r="B60" s="5">
        <v>796</v>
      </c>
    </row>
    <row r="61" spans="1:4" x14ac:dyDescent="0.25">
      <c r="A61" s="4">
        <v>43514</v>
      </c>
      <c r="B61" s="5">
        <v>701</v>
      </c>
    </row>
    <row r="62" spans="1:4" x14ac:dyDescent="0.25">
      <c r="A62" s="4">
        <v>43521</v>
      </c>
      <c r="C62" s="5">
        <f t="shared" ref="C62:C93" si="0">_xlfn.FORECAST.ETS(A62,$B$2:$B$61,$A$2:$A$61,1,1)</f>
        <v>1526.6012620728764</v>
      </c>
      <c r="D62" s="5">
        <f t="shared" ref="D62:D93" si="1">_xlfn.FORECAST.ETS.CONFINT(A62,$B$2:$B$61,$A$2:$A$61,0.95,1,1)</f>
        <v>341.66996124467454</v>
      </c>
    </row>
    <row r="63" spans="1:4" x14ac:dyDescent="0.25">
      <c r="A63" s="4">
        <v>43528</v>
      </c>
      <c r="C63" s="5">
        <f t="shared" si="0"/>
        <v>949.26102645396668</v>
      </c>
      <c r="D63" s="5">
        <f t="shared" si="1"/>
        <v>341.67149875604071</v>
      </c>
    </row>
    <row r="64" spans="1:4" x14ac:dyDescent="0.25">
      <c r="A64" s="4">
        <v>43535</v>
      </c>
      <c r="C64" s="5">
        <f t="shared" si="0"/>
        <v>967.40925073948506</v>
      </c>
      <c r="D64" s="5">
        <f t="shared" si="1"/>
        <v>341.67423209249745</v>
      </c>
    </row>
    <row r="65" spans="1:4" x14ac:dyDescent="0.25">
      <c r="A65" s="4">
        <v>43542</v>
      </c>
      <c r="C65" s="5">
        <f t="shared" si="0"/>
        <v>1009.0305662673512</v>
      </c>
      <c r="D65" s="5">
        <f t="shared" si="1"/>
        <v>341.67850288693649</v>
      </c>
    </row>
    <row r="66" spans="1:4" x14ac:dyDescent="0.25">
      <c r="A66" s="4">
        <v>43549</v>
      </c>
      <c r="C66" s="5">
        <f t="shared" si="0"/>
        <v>733.33429345937486</v>
      </c>
      <c r="D66" s="5">
        <f t="shared" si="1"/>
        <v>341.68465273714776</v>
      </c>
    </row>
    <row r="67" spans="1:4" x14ac:dyDescent="0.25">
      <c r="A67" s="4">
        <v>43556</v>
      </c>
      <c r="C67" s="5">
        <f t="shared" si="0"/>
        <v>1195.2887040400012</v>
      </c>
      <c r="D67" s="5">
        <f t="shared" si="1"/>
        <v>341.69302318874423</v>
      </c>
    </row>
    <row r="68" spans="1:4" x14ac:dyDescent="0.25">
      <c r="A68" s="4">
        <v>43563</v>
      </c>
      <c r="C68" s="5">
        <f t="shared" si="0"/>
        <v>1028.7124413881245</v>
      </c>
      <c r="D68" s="5">
        <f t="shared" si="1"/>
        <v>341.70395571467765</v>
      </c>
    </row>
    <row r="69" spans="1:4" x14ac:dyDescent="0.25">
      <c r="A69" s="4">
        <v>43570</v>
      </c>
      <c r="C69" s="5">
        <f t="shared" si="0"/>
        <v>968.94370627649516</v>
      </c>
      <c r="D69" s="5">
        <f t="shared" si="1"/>
        <v>341.71779169135192</v>
      </c>
    </row>
    <row r="70" spans="1:4" x14ac:dyDescent="0.25">
      <c r="A70" s="4">
        <v>43577</v>
      </c>
      <c r="C70" s="5">
        <f t="shared" si="0"/>
        <v>753.01349441083846</v>
      </c>
      <c r="D70" s="5">
        <f t="shared" si="1"/>
        <v>341.73487237133969</v>
      </c>
    </row>
    <row r="71" spans="1:4" x14ac:dyDescent="0.25">
      <c r="A71" s="4">
        <v>43584</v>
      </c>
      <c r="C71" s="5">
        <f t="shared" si="0"/>
        <v>775.57608660166909</v>
      </c>
      <c r="D71" s="5">
        <f t="shared" si="1"/>
        <v>341.75553885271313</v>
      </c>
    </row>
    <row r="72" spans="1:4" x14ac:dyDescent="0.25">
      <c r="A72" s="4">
        <v>43591</v>
      </c>
      <c r="C72" s="5">
        <f t="shared" si="0"/>
        <v>1138.3657001677418</v>
      </c>
      <c r="D72" s="5">
        <f t="shared" si="1"/>
        <v>341.78013204499814</v>
      </c>
    </row>
    <row r="73" spans="1:4" x14ac:dyDescent="0.25">
      <c r="A73" s="4">
        <v>43598</v>
      </c>
      <c r="C73" s="5">
        <f t="shared" si="0"/>
        <v>812.91201629073043</v>
      </c>
      <c r="D73" s="5">
        <f t="shared" si="1"/>
        <v>341.80899263176912</v>
      </c>
    </row>
    <row r="74" spans="1:4" x14ac:dyDescent="0.25">
      <c r="A74" s="4">
        <v>43605</v>
      </c>
      <c r="C74" s="5">
        <f t="shared" si="0"/>
        <v>865.93137512025874</v>
      </c>
      <c r="D74" s="5">
        <f t="shared" si="1"/>
        <v>341.84246102989971</v>
      </c>
    </row>
    <row r="75" spans="1:4" x14ac:dyDescent="0.25">
      <c r="A75" s="4">
        <v>43612</v>
      </c>
      <c r="C75" s="5">
        <f t="shared" si="0"/>
        <v>905.24718295457728</v>
      </c>
      <c r="D75" s="5">
        <f t="shared" si="1"/>
        <v>341.88087734549055</v>
      </c>
    </row>
    <row r="76" spans="1:4" x14ac:dyDescent="0.25">
      <c r="A76" s="4">
        <v>43619</v>
      </c>
      <c r="C76" s="5">
        <f t="shared" si="0"/>
        <v>878.12390372045229</v>
      </c>
      <c r="D76" s="5">
        <f t="shared" si="1"/>
        <v>341.92458132649818</v>
      </c>
    </row>
    <row r="77" spans="1:4" x14ac:dyDescent="0.25">
      <c r="A77" s="4">
        <v>43626</v>
      </c>
      <c r="C77" s="5">
        <f t="shared" si="0"/>
        <v>1248.8972719520791</v>
      </c>
      <c r="D77" s="5">
        <f t="shared" si="1"/>
        <v>341.97391231209366</v>
      </c>
    </row>
    <row r="78" spans="1:4" x14ac:dyDescent="0.25">
      <c r="A78" s="4">
        <v>43633</v>
      </c>
      <c r="C78" s="5">
        <f t="shared" si="0"/>
        <v>959.83833152766044</v>
      </c>
      <c r="D78" s="5">
        <f t="shared" si="1"/>
        <v>342.02920917878146</v>
      </c>
    </row>
    <row r="79" spans="1:4" x14ac:dyDescent="0.25">
      <c r="A79" s="4">
        <v>43640</v>
      </c>
      <c r="C79" s="5">
        <f t="shared" si="0"/>
        <v>929.86915924157734</v>
      </c>
      <c r="D79" s="5">
        <f t="shared" si="1"/>
        <v>342.09081028331519</v>
      </c>
    </row>
    <row r="80" spans="1:4" x14ac:dyDescent="0.25">
      <c r="A80" s="4">
        <v>43647</v>
      </c>
      <c r="C80" s="5">
        <f t="shared" si="0"/>
        <v>938.42796823284743</v>
      </c>
      <c r="D80" s="5">
        <f t="shared" si="1"/>
        <v>342.15905340245189</v>
      </c>
    </row>
    <row r="81" spans="1:4" x14ac:dyDescent="0.25">
      <c r="A81" s="4">
        <v>43654</v>
      </c>
      <c r="C81" s="5">
        <f t="shared" si="0"/>
        <v>1032.4560669772011</v>
      </c>
      <c r="D81" s="5">
        <f t="shared" si="1"/>
        <v>342.23427566958833</v>
      </c>
    </row>
    <row r="82" spans="1:4" x14ac:dyDescent="0.25">
      <c r="A82" s="4">
        <v>43661</v>
      </c>
      <c r="C82" s="5">
        <f t="shared" si="0"/>
        <v>1566.9294424734032</v>
      </c>
      <c r="D82" s="5">
        <f t="shared" si="1"/>
        <v>354.62807340669252</v>
      </c>
    </row>
    <row r="83" spans="1:4" x14ac:dyDescent="0.25">
      <c r="A83" s="4">
        <v>43668</v>
      </c>
      <c r="C83" s="5">
        <f t="shared" si="0"/>
        <v>989.58920685449357</v>
      </c>
      <c r="D83" s="5">
        <f t="shared" si="1"/>
        <v>354.71513224256591</v>
      </c>
    </row>
    <row r="84" spans="1:4" x14ac:dyDescent="0.25">
      <c r="A84" s="4">
        <v>43675</v>
      </c>
      <c r="C84" s="5">
        <f t="shared" si="0"/>
        <v>1007.7374311400119</v>
      </c>
      <c r="D84" s="5">
        <f t="shared" si="1"/>
        <v>354.80990169189647</v>
      </c>
    </row>
    <row r="85" spans="1:4" x14ac:dyDescent="0.25">
      <c r="A85" s="4">
        <v>43682</v>
      </c>
      <c r="C85" s="5">
        <f t="shared" si="0"/>
        <v>1049.358746667878</v>
      </c>
      <c r="D85" s="5">
        <f t="shared" si="1"/>
        <v>354.91270449946387</v>
      </c>
    </row>
    <row r="86" spans="1:4" x14ac:dyDescent="0.25">
      <c r="A86" s="4">
        <v>43689</v>
      </c>
      <c r="C86" s="5">
        <f t="shared" si="0"/>
        <v>773.66247385990175</v>
      </c>
      <c r="D86" s="5">
        <f t="shared" si="1"/>
        <v>355.02386250520914</v>
      </c>
    </row>
    <row r="87" spans="1:4" x14ac:dyDescent="0.25">
      <c r="A87" s="4">
        <v>43696</v>
      </c>
      <c r="C87" s="5">
        <f t="shared" si="0"/>
        <v>1235.6168844405279</v>
      </c>
      <c r="D87" s="5">
        <f t="shared" si="1"/>
        <v>355.14369657128873</v>
      </c>
    </row>
    <row r="88" spans="1:4" x14ac:dyDescent="0.25">
      <c r="A88" s="4">
        <v>43703</v>
      </c>
      <c r="C88" s="5">
        <f t="shared" si="0"/>
        <v>1069.0406217886514</v>
      </c>
      <c r="D88" s="5">
        <f t="shared" si="1"/>
        <v>355.27252650670084</v>
      </c>
    </row>
    <row r="89" spans="1:4" x14ac:dyDescent="0.25">
      <c r="A89" s="4">
        <v>43710</v>
      </c>
      <c r="C89" s="5">
        <f t="shared" si="0"/>
        <v>1009.2718866770219</v>
      </c>
      <c r="D89" s="5">
        <f t="shared" si="1"/>
        <v>355.41067098955699</v>
      </c>
    </row>
    <row r="90" spans="1:4" x14ac:dyDescent="0.25">
      <c r="A90" s="4">
        <v>43717</v>
      </c>
      <c r="C90" s="5">
        <f t="shared" si="0"/>
        <v>793.34167481136524</v>
      </c>
      <c r="D90" s="5">
        <f t="shared" si="1"/>
        <v>355.55844748707966</v>
      </c>
    </row>
    <row r="91" spans="1:4" x14ac:dyDescent="0.25">
      <c r="A91" s="4">
        <v>43724</v>
      </c>
      <c r="C91" s="5">
        <f t="shared" si="0"/>
        <v>815.90426700219587</v>
      </c>
      <c r="D91" s="5">
        <f t="shared" si="1"/>
        <v>355.71617217341276</v>
      </c>
    </row>
    <row r="92" spans="1:4" x14ac:dyDescent="0.25">
      <c r="A92" s="4">
        <v>43731</v>
      </c>
      <c r="C92" s="5">
        <f t="shared" si="0"/>
        <v>1178.6938805682687</v>
      </c>
      <c r="D92" s="5">
        <f t="shared" si="1"/>
        <v>355.88415984533503</v>
      </c>
    </row>
    <row r="93" spans="1:4" x14ac:dyDescent="0.25">
      <c r="A93" s="4">
        <v>43738</v>
      </c>
      <c r="C93" s="5">
        <f t="shared" si="0"/>
        <v>853.2401966912571</v>
      </c>
      <c r="D93" s="5">
        <f t="shared" si="1"/>
        <v>356.06272383597252</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03B32-4971-4857-A7F0-78C24761FED2}">
  <dimension ref="A1:E433"/>
  <sheetViews>
    <sheetView workbookViewId="0">
      <selection activeCell="D1" activeCellId="1" sqref="A1:A1048576 D1:D1048576"/>
    </sheetView>
  </sheetViews>
  <sheetFormatPr defaultRowHeight="15" x14ac:dyDescent="0.25"/>
  <cols>
    <col min="1" max="1" width="10.140625" style="5" bestFit="1" customWidth="1"/>
  </cols>
  <sheetData>
    <row r="1" spans="1:5" x14ac:dyDescent="0.25">
      <c r="A1" s="5" t="s">
        <v>21</v>
      </c>
      <c r="B1" s="5" t="s">
        <v>27</v>
      </c>
      <c r="C1" s="5" t="s">
        <v>28</v>
      </c>
      <c r="D1" s="5" t="s">
        <v>19</v>
      </c>
      <c r="E1" s="5" t="s">
        <v>20</v>
      </c>
    </row>
    <row r="2" spans="1:5" x14ac:dyDescent="0.25">
      <c r="A2" s="4">
        <v>43101</v>
      </c>
      <c r="B2">
        <v>187877.83333333331</v>
      </c>
      <c r="C2" s="5">
        <v>870</v>
      </c>
      <c r="D2" s="5">
        <v>1345</v>
      </c>
      <c r="E2" s="5">
        <v>184</v>
      </c>
    </row>
    <row r="3" spans="1:5" x14ac:dyDescent="0.25">
      <c r="A3" s="4">
        <v>43108</v>
      </c>
      <c r="B3" s="5">
        <v>86005.3</v>
      </c>
      <c r="C3" s="5">
        <v>328</v>
      </c>
      <c r="D3" s="5">
        <v>928</v>
      </c>
      <c r="E3" s="5">
        <v>194</v>
      </c>
    </row>
    <row r="4" spans="1:5" x14ac:dyDescent="0.25">
      <c r="A4" s="4">
        <v>43115</v>
      </c>
      <c r="B4" s="5">
        <v>114297.3</v>
      </c>
      <c r="C4" s="5">
        <v>441</v>
      </c>
      <c r="D4" s="5">
        <v>1045</v>
      </c>
      <c r="E4" s="5">
        <v>167</v>
      </c>
    </row>
    <row r="5" spans="1:5" x14ac:dyDescent="0.25">
      <c r="A5" s="4">
        <v>43122</v>
      </c>
      <c r="B5" s="5">
        <v>110710.49999999999</v>
      </c>
      <c r="C5" s="5">
        <v>427</v>
      </c>
      <c r="D5" s="5">
        <v>832</v>
      </c>
      <c r="E5" s="5">
        <v>117</v>
      </c>
    </row>
    <row r="6" spans="1:5" x14ac:dyDescent="0.25">
      <c r="A6" s="4">
        <v>43129</v>
      </c>
      <c r="B6" s="5">
        <v>119486.29999999999</v>
      </c>
      <c r="C6" s="5">
        <v>462</v>
      </c>
      <c r="D6" s="5">
        <v>891</v>
      </c>
      <c r="E6" s="5">
        <v>145</v>
      </c>
    </row>
    <row r="7" spans="1:5" x14ac:dyDescent="0.25">
      <c r="A7" s="4">
        <v>43136</v>
      </c>
      <c r="B7" s="5">
        <v>199920.83333333334</v>
      </c>
      <c r="C7" s="5">
        <v>928</v>
      </c>
      <c r="D7" s="5">
        <v>1204</v>
      </c>
      <c r="E7" s="5">
        <v>396</v>
      </c>
    </row>
    <row r="8" spans="1:5" x14ac:dyDescent="0.25">
      <c r="A8" s="4">
        <v>43143</v>
      </c>
      <c r="B8" s="5">
        <v>103185.40000000001</v>
      </c>
      <c r="C8" s="5">
        <v>397</v>
      </c>
      <c r="D8" s="5">
        <v>759</v>
      </c>
      <c r="E8" s="5">
        <v>147</v>
      </c>
    </row>
    <row r="9" spans="1:5" x14ac:dyDescent="0.25">
      <c r="A9" s="4">
        <v>43150</v>
      </c>
      <c r="B9" s="5">
        <v>103743</v>
      </c>
      <c r="C9" s="5">
        <v>399</v>
      </c>
      <c r="D9" s="5">
        <v>904</v>
      </c>
      <c r="E9" s="5">
        <v>170</v>
      </c>
    </row>
    <row r="10" spans="1:5" x14ac:dyDescent="0.25">
      <c r="A10" s="4">
        <v>43157</v>
      </c>
      <c r="B10" s="5">
        <v>108653.40000000002</v>
      </c>
      <c r="C10" s="5">
        <v>419</v>
      </c>
      <c r="D10" s="5">
        <v>667</v>
      </c>
      <c r="E10" s="5">
        <v>178</v>
      </c>
    </row>
    <row r="11" spans="1:5" x14ac:dyDescent="0.25">
      <c r="A11" s="4">
        <v>43164</v>
      </c>
      <c r="B11" s="5">
        <v>114353.4</v>
      </c>
      <c r="C11" s="5">
        <v>442</v>
      </c>
      <c r="D11" s="5">
        <v>542</v>
      </c>
      <c r="E11" s="5">
        <v>159</v>
      </c>
    </row>
    <row r="12" spans="1:5" x14ac:dyDescent="0.25">
      <c r="A12" s="4">
        <v>43171</v>
      </c>
      <c r="B12" s="5">
        <v>176496.83333333331</v>
      </c>
      <c r="C12" s="5">
        <v>816</v>
      </c>
      <c r="D12" s="5">
        <v>1007</v>
      </c>
      <c r="E12" s="5">
        <v>318</v>
      </c>
    </row>
    <row r="13" spans="1:5" x14ac:dyDescent="0.25">
      <c r="A13" s="4">
        <v>43178</v>
      </c>
      <c r="B13" s="5">
        <v>121224.4</v>
      </c>
      <c r="C13" s="5">
        <v>469</v>
      </c>
      <c r="D13" s="5">
        <v>852</v>
      </c>
      <c r="E13" s="5">
        <v>174</v>
      </c>
    </row>
    <row r="14" spans="1:5" x14ac:dyDescent="0.25">
      <c r="A14" s="4">
        <v>43185</v>
      </c>
      <c r="B14" s="5">
        <v>104851.5</v>
      </c>
      <c r="C14" s="5">
        <v>404</v>
      </c>
      <c r="D14" s="5">
        <v>537</v>
      </c>
      <c r="E14" s="5">
        <v>164</v>
      </c>
    </row>
    <row r="15" spans="1:5" x14ac:dyDescent="0.25">
      <c r="A15" s="4">
        <v>43192</v>
      </c>
      <c r="B15" s="5">
        <v>104147.5</v>
      </c>
      <c r="C15" s="5">
        <v>401</v>
      </c>
      <c r="D15" s="5">
        <v>670</v>
      </c>
      <c r="E15" s="5">
        <v>106</v>
      </c>
    </row>
    <row r="16" spans="1:5" x14ac:dyDescent="0.25">
      <c r="A16" s="4">
        <v>43199</v>
      </c>
      <c r="B16" s="5">
        <v>123486.39999999999</v>
      </c>
      <c r="C16" s="5">
        <v>478</v>
      </c>
      <c r="D16" s="5">
        <v>902</v>
      </c>
      <c r="E16" s="5">
        <v>107</v>
      </c>
    </row>
    <row r="17" spans="1:5" x14ac:dyDescent="0.25">
      <c r="A17" s="4">
        <v>43206</v>
      </c>
      <c r="B17" s="5">
        <v>181060.99999999997</v>
      </c>
      <c r="C17" s="5">
        <v>838</v>
      </c>
      <c r="D17" s="5">
        <v>975</v>
      </c>
      <c r="E17" s="5">
        <v>236</v>
      </c>
    </row>
    <row r="18" spans="1:5" x14ac:dyDescent="0.25">
      <c r="A18" s="4">
        <v>43213</v>
      </c>
      <c r="B18" s="5">
        <v>98216.099999999991</v>
      </c>
      <c r="C18" s="5">
        <v>377</v>
      </c>
      <c r="D18" s="5">
        <v>838</v>
      </c>
      <c r="E18" s="5">
        <v>150</v>
      </c>
    </row>
    <row r="19" spans="1:5" x14ac:dyDescent="0.25">
      <c r="A19" s="4">
        <v>43220</v>
      </c>
      <c r="B19" s="5">
        <v>108790.59999999999</v>
      </c>
      <c r="C19" s="5">
        <v>419</v>
      </c>
      <c r="D19" s="5">
        <v>1026</v>
      </c>
      <c r="E19" s="5">
        <v>173</v>
      </c>
    </row>
    <row r="20" spans="1:5" x14ac:dyDescent="0.25">
      <c r="A20" s="4">
        <v>43227</v>
      </c>
      <c r="B20" s="5">
        <v>101970.70000000001</v>
      </c>
      <c r="C20" s="5">
        <v>392</v>
      </c>
      <c r="D20" s="5">
        <v>846</v>
      </c>
      <c r="E20" s="5">
        <v>161</v>
      </c>
    </row>
    <row r="21" spans="1:5" x14ac:dyDescent="0.25">
      <c r="A21" s="4">
        <v>43234</v>
      </c>
      <c r="B21" s="5">
        <v>97815.5</v>
      </c>
      <c r="C21" s="5">
        <v>375</v>
      </c>
      <c r="D21" s="5">
        <v>1106</v>
      </c>
      <c r="E21" s="5">
        <v>116</v>
      </c>
    </row>
    <row r="22" spans="1:5" x14ac:dyDescent="0.25">
      <c r="A22" s="4">
        <v>43241</v>
      </c>
      <c r="B22" s="5">
        <v>196656</v>
      </c>
      <c r="C22" s="5">
        <v>912</v>
      </c>
      <c r="D22" s="5">
        <v>1412</v>
      </c>
      <c r="E22" s="5">
        <v>190</v>
      </c>
    </row>
    <row r="23" spans="1:5" x14ac:dyDescent="0.25">
      <c r="A23" s="4">
        <v>43248</v>
      </c>
      <c r="B23" s="5">
        <v>115520.6</v>
      </c>
      <c r="C23" s="5">
        <v>446</v>
      </c>
      <c r="D23" s="5">
        <v>982</v>
      </c>
      <c r="E23" s="5">
        <v>142</v>
      </c>
    </row>
    <row r="24" spans="1:5" x14ac:dyDescent="0.25">
      <c r="A24" s="4">
        <v>43255</v>
      </c>
      <c r="B24" s="5">
        <v>110776.3</v>
      </c>
      <c r="C24" s="5">
        <v>427</v>
      </c>
      <c r="D24" s="5">
        <v>989</v>
      </c>
      <c r="E24" s="5">
        <v>170</v>
      </c>
    </row>
    <row r="25" spans="1:5" x14ac:dyDescent="0.25">
      <c r="A25" s="4">
        <v>43262</v>
      </c>
      <c r="B25" s="5">
        <v>108021.7</v>
      </c>
      <c r="C25" s="5">
        <v>416</v>
      </c>
      <c r="D25" s="5">
        <v>976</v>
      </c>
      <c r="E25" s="5">
        <v>179</v>
      </c>
    </row>
    <row r="26" spans="1:5" x14ac:dyDescent="0.25">
      <c r="A26" s="4">
        <v>43269</v>
      </c>
      <c r="B26" s="5">
        <v>102595.79999999999</v>
      </c>
      <c r="C26" s="5">
        <v>395</v>
      </c>
      <c r="D26" s="5">
        <v>531</v>
      </c>
      <c r="E26" s="5">
        <v>124</v>
      </c>
    </row>
    <row r="27" spans="1:5" x14ac:dyDescent="0.25">
      <c r="A27" s="4">
        <v>43276</v>
      </c>
      <c r="B27" s="5">
        <v>176094.33333333334</v>
      </c>
      <c r="C27" s="5">
        <v>814</v>
      </c>
      <c r="D27" s="5">
        <v>1032</v>
      </c>
      <c r="E27" s="5">
        <v>356</v>
      </c>
    </row>
    <row r="28" spans="1:5" x14ac:dyDescent="0.25">
      <c r="A28" s="4">
        <v>43283</v>
      </c>
      <c r="B28" s="5">
        <v>113258.40000000001</v>
      </c>
      <c r="C28" s="5">
        <v>437</v>
      </c>
      <c r="D28" s="5">
        <v>954</v>
      </c>
      <c r="E28" s="5">
        <v>122</v>
      </c>
    </row>
    <row r="29" spans="1:5" x14ac:dyDescent="0.25">
      <c r="A29" s="4">
        <v>43290</v>
      </c>
      <c r="B29" s="5">
        <v>100523.40000000001</v>
      </c>
      <c r="C29" s="5">
        <v>386</v>
      </c>
      <c r="D29" s="5">
        <v>982</v>
      </c>
      <c r="E29" s="5">
        <v>162</v>
      </c>
    </row>
    <row r="30" spans="1:5" x14ac:dyDescent="0.25">
      <c r="A30" s="4">
        <v>43297</v>
      </c>
      <c r="B30" s="5">
        <v>107430.29999999999</v>
      </c>
      <c r="C30" s="5">
        <v>414</v>
      </c>
      <c r="D30" s="5">
        <v>752</v>
      </c>
      <c r="E30" s="5">
        <v>123</v>
      </c>
    </row>
    <row r="31" spans="1:5" x14ac:dyDescent="0.25">
      <c r="A31" s="4">
        <v>43304</v>
      </c>
      <c r="B31" s="5">
        <v>112432.8</v>
      </c>
      <c r="C31" s="5">
        <v>434</v>
      </c>
      <c r="D31" s="5">
        <v>747</v>
      </c>
      <c r="E31" s="5">
        <v>171</v>
      </c>
    </row>
    <row r="32" spans="1:5" x14ac:dyDescent="0.25">
      <c r="A32" s="4">
        <v>43311</v>
      </c>
      <c r="B32" s="5">
        <v>173188.99999999997</v>
      </c>
      <c r="C32" s="5">
        <v>800</v>
      </c>
      <c r="D32" s="5">
        <v>1051</v>
      </c>
      <c r="E32" s="5">
        <v>396</v>
      </c>
    </row>
    <row r="33" spans="1:5" x14ac:dyDescent="0.25">
      <c r="A33" s="4">
        <v>43318</v>
      </c>
      <c r="B33" s="5">
        <v>91153.700000000012</v>
      </c>
      <c r="C33" s="5">
        <v>349</v>
      </c>
      <c r="D33" s="5">
        <v>673</v>
      </c>
      <c r="E33" s="5">
        <v>164</v>
      </c>
    </row>
    <row r="34" spans="1:5" x14ac:dyDescent="0.25">
      <c r="A34" s="4">
        <v>43325</v>
      </c>
      <c r="B34" s="5">
        <v>111996.40000000001</v>
      </c>
      <c r="C34" s="5">
        <v>432</v>
      </c>
      <c r="D34" s="5">
        <v>915</v>
      </c>
      <c r="E34" s="5">
        <v>159</v>
      </c>
    </row>
    <row r="35" spans="1:5" x14ac:dyDescent="0.25">
      <c r="A35" s="4">
        <v>43332</v>
      </c>
      <c r="B35" s="5">
        <v>98220.400000000009</v>
      </c>
      <c r="C35" s="5">
        <v>377</v>
      </c>
      <c r="D35" s="5">
        <v>841</v>
      </c>
      <c r="E35" s="5">
        <v>184</v>
      </c>
    </row>
    <row r="36" spans="1:5" x14ac:dyDescent="0.25">
      <c r="A36" s="4">
        <v>43339</v>
      </c>
      <c r="B36" s="5">
        <v>115422.29999999999</v>
      </c>
      <c r="C36" s="5">
        <v>446</v>
      </c>
      <c r="D36" s="5">
        <v>729</v>
      </c>
      <c r="E36" s="5">
        <v>128</v>
      </c>
    </row>
    <row r="37" spans="1:5" x14ac:dyDescent="0.25">
      <c r="A37" s="4">
        <v>43346</v>
      </c>
      <c r="B37" s="5">
        <v>180321.5</v>
      </c>
      <c r="C37" s="5">
        <v>834</v>
      </c>
      <c r="D37" s="5">
        <v>1184</v>
      </c>
      <c r="E37" s="5">
        <v>326</v>
      </c>
    </row>
    <row r="38" spans="1:5" x14ac:dyDescent="0.25">
      <c r="A38" s="4">
        <v>43353</v>
      </c>
      <c r="B38" s="5">
        <v>111194.49999999999</v>
      </c>
      <c r="C38" s="5">
        <v>429</v>
      </c>
      <c r="D38" s="5">
        <v>784</v>
      </c>
      <c r="E38" s="5">
        <v>144</v>
      </c>
    </row>
    <row r="39" spans="1:5" x14ac:dyDescent="0.25">
      <c r="A39" s="4">
        <v>43360</v>
      </c>
      <c r="B39" s="5">
        <v>116678.6</v>
      </c>
      <c r="C39" s="5">
        <v>451</v>
      </c>
      <c r="D39" s="5">
        <v>745</v>
      </c>
      <c r="E39" s="5">
        <v>130</v>
      </c>
    </row>
    <row r="40" spans="1:5" x14ac:dyDescent="0.25">
      <c r="A40" s="4">
        <v>43367</v>
      </c>
      <c r="B40" s="5">
        <v>94993.2</v>
      </c>
      <c r="C40" s="5">
        <v>364</v>
      </c>
      <c r="D40" s="5">
        <v>916</v>
      </c>
      <c r="E40" s="5">
        <v>125</v>
      </c>
    </row>
    <row r="41" spans="1:5" x14ac:dyDescent="0.25">
      <c r="A41" s="4">
        <v>43374</v>
      </c>
      <c r="B41" s="5">
        <v>111957.40000000001</v>
      </c>
      <c r="C41" s="5">
        <v>432</v>
      </c>
      <c r="D41" s="5">
        <v>813</v>
      </c>
      <c r="E41" s="5">
        <v>157</v>
      </c>
    </row>
    <row r="42" spans="1:5" x14ac:dyDescent="0.25">
      <c r="A42" s="4">
        <v>43381</v>
      </c>
      <c r="B42" s="5">
        <v>187612.66666666666</v>
      </c>
      <c r="C42" s="5">
        <v>868</v>
      </c>
      <c r="D42" s="5">
        <v>1648</v>
      </c>
      <c r="E42" s="5">
        <v>472</v>
      </c>
    </row>
    <row r="43" spans="1:5" x14ac:dyDescent="0.25">
      <c r="A43" s="4">
        <v>43388</v>
      </c>
      <c r="B43" s="5">
        <v>97132</v>
      </c>
      <c r="C43" s="5">
        <v>373</v>
      </c>
      <c r="D43" s="5">
        <v>611</v>
      </c>
      <c r="E43" s="5">
        <v>180</v>
      </c>
    </row>
    <row r="44" spans="1:5" x14ac:dyDescent="0.25">
      <c r="A44" s="4">
        <v>43395</v>
      </c>
      <c r="B44" s="5">
        <v>99631.700000000012</v>
      </c>
      <c r="C44" s="5">
        <v>383</v>
      </c>
      <c r="D44" s="5">
        <v>613</v>
      </c>
      <c r="E44" s="5">
        <v>169</v>
      </c>
    </row>
    <row r="45" spans="1:5" x14ac:dyDescent="0.25">
      <c r="A45" s="4">
        <v>43402</v>
      </c>
      <c r="B45" s="5">
        <v>119757.90000000001</v>
      </c>
      <c r="C45" s="5">
        <v>463</v>
      </c>
      <c r="D45" s="5">
        <v>941</v>
      </c>
      <c r="E45" s="5">
        <v>174</v>
      </c>
    </row>
    <row r="46" spans="1:5" x14ac:dyDescent="0.25">
      <c r="A46" s="4">
        <v>43409</v>
      </c>
      <c r="B46" s="5">
        <v>126734.79999999999</v>
      </c>
      <c r="C46" s="5">
        <v>491</v>
      </c>
      <c r="D46" s="5">
        <v>880</v>
      </c>
      <c r="E46" s="5">
        <v>176</v>
      </c>
    </row>
    <row r="47" spans="1:5" x14ac:dyDescent="0.25">
      <c r="A47" s="4">
        <v>43416</v>
      </c>
      <c r="B47" s="5">
        <v>152873.5</v>
      </c>
      <c r="C47" s="5">
        <v>702</v>
      </c>
      <c r="D47" s="5">
        <v>1347</v>
      </c>
      <c r="E47" s="5">
        <v>120</v>
      </c>
    </row>
    <row r="48" spans="1:5" x14ac:dyDescent="0.25">
      <c r="A48" s="4">
        <v>43423</v>
      </c>
      <c r="B48" s="5">
        <v>107578.40000000001</v>
      </c>
      <c r="C48" s="5">
        <v>414</v>
      </c>
      <c r="D48" s="5">
        <v>1130</v>
      </c>
      <c r="E48" s="5">
        <v>156</v>
      </c>
    </row>
    <row r="49" spans="1:5" x14ac:dyDescent="0.25">
      <c r="A49" s="4">
        <v>43430</v>
      </c>
      <c r="B49" s="5">
        <v>106175.9</v>
      </c>
      <c r="C49" s="5">
        <v>409</v>
      </c>
      <c r="D49" s="5">
        <v>728</v>
      </c>
      <c r="E49" s="5">
        <v>172</v>
      </c>
    </row>
    <row r="50" spans="1:5" x14ac:dyDescent="0.25">
      <c r="A50" s="4">
        <v>43437</v>
      </c>
      <c r="B50" s="5">
        <v>104356.5</v>
      </c>
      <c r="C50" s="5">
        <v>402</v>
      </c>
      <c r="D50" s="5">
        <v>552</v>
      </c>
      <c r="E50" s="5">
        <v>156</v>
      </c>
    </row>
    <row r="51" spans="1:5" x14ac:dyDescent="0.25">
      <c r="A51" s="4">
        <v>43444</v>
      </c>
      <c r="B51" s="5">
        <v>121723.59999999999</v>
      </c>
      <c r="C51" s="5">
        <v>471</v>
      </c>
      <c r="D51" s="5">
        <v>858</v>
      </c>
      <c r="E51" s="5">
        <v>149</v>
      </c>
    </row>
    <row r="52" spans="1:5" x14ac:dyDescent="0.25">
      <c r="A52" s="4">
        <v>43451</v>
      </c>
      <c r="B52" s="5">
        <v>194477.83333333334</v>
      </c>
      <c r="C52" s="5">
        <v>902</v>
      </c>
      <c r="D52" s="5">
        <v>1174</v>
      </c>
      <c r="E52" s="5">
        <v>244</v>
      </c>
    </row>
    <row r="53" spans="1:5" x14ac:dyDescent="0.25">
      <c r="A53" s="4">
        <v>43458</v>
      </c>
      <c r="B53" s="5">
        <v>100903.69999999998</v>
      </c>
      <c r="C53" s="5">
        <v>388</v>
      </c>
      <c r="D53" s="5">
        <v>683</v>
      </c>
      <c r="E53" s="5">
        <v>120</v>
      </c>
    </row>
    <row r="54" spans="1:5" x14ac:dyDescent="0.25">
      <c r="A54" s="4">
        <v>43465</v>
      </c>
      <c r="B54" s="5">
        <v>114254.5</v>
      </c>
      <c r="C54" s="5">
        <v>441</v>
      </c>
      <c r="D54" s="5">
        <v>942</v>
      </c>
      <c r="E54" s="5">
        <v>138</v>
      </c>
    </row>
    <row r="55" spans="1:5" x14ac:dyDescent="0.25">
      <c r="A55" s="4">
        <v>43472</v>
      </c>
      <c r="B55" s="5">
        <v>119536.8</v>
      </c>
      <c r="C55" s="5">
        <v>462</v>
      </c>
      <c r="D55" s="5">
        <v>1028</v>
      </c>
      <c r="E55" s="5">
        <v>126</v>
      </c>
    </row>
    <row r="56" spans="1:5" x14ac:dyDescent="0.25">
      <c r="A56" s="4">
        <v>43479</v>
      </c>
      <c r="B56" s="5">
        <v>118692.6</v>
      </c>
      <c r="C56" s="5">
        <v>459</v>
      </c>
      <c r="D56" s="5">
        <v>778</v>
      </c>
      <c r="E56" s="5">
        <v>149</v>
      </c>
    </row>
    <row r="57" spans="1:5" x14ac:dyDescent="0.25">
      <c r="A57" s="4">
        <v>43486</v>
      </c>
      <c r="B57" s="5">
        <v>181682.16666666666</v>
      </c>
      <c r="C57" s="5">
        <v>840</v>
      </c>
      <c r="D57" s="5">
        <v>1438</v>
      </c>
      <c r="E57" s="5">
        <v>362</v>
      </c>
    </row>
    <row r="58" spans="1:5" x14ac:dyDescent="0.25">
      <c r="A58" s="4">
        <v>43493</v>
      </c>
      <c r="B58" s="5">
        <v>105827.5</v>
      </c>
      <c r="C58" s="5">
        <v>407</v>
      </c>
      <c r="D58" s="5">
        <v>1115</v>
      </c>
      <c r="E58" s="5">
        <v>206</v>
      </c>
    </row>
    <row r="59" spans="1:5" x14ac:dyDescent="0.25">
      <c r="A59" s="4">
        <v>43500</v>
      </c>
      <c r="B59" s="5">
        <v>117702.2</v>
      </c>
      <c r="C59" s="5">
        <v>455</v>
      </c>
      <c r="D59" s="5">
        <v>787</v>
      </c>
      <c r="E59" s="5">
        <v>205</v>
      </c>
    </row>
    <row r="60" spans="1:5" x14ac:dyDescent="0.25">
      <c r="A60" s="4">
        <v>43507</v>
      </c>
      <c r="B60" s="5">
        <v>106946.9</v>
      </c>
      <c r="C60" s="5">
        <v>412</v>
      </c>
      <c r="D60" s="5">
        <v>796</v>
      </c>
      <c r="E60" s="5">
        <v>120</v>
      </c>
    </row>
    <row r="61" spans="1:5" x14ac:dyDescent="0.25">
      <c r="A61" s="4">
        <v>43514</v>
      </c>
      <c r="B61" s="5">
        <v>99665.5</v>
      </c>
      <c r="C61" s="5">
        <v>383</v>
      </c>
      <c r="D61" s="5">
        <v>701</v>
      </c>
      <c r="E61" s="5">
        <v>174</v>
      </c>
    </row>
    <row r="62" spans="1:5" x14ac:dyDescent="0.25">
      <c r="A62"/>
    </row>
    <row r="63" spans="1:5" x14ac:dyDescent="0.25">
      <c r="A63"/>
    </row>
    <row r="64" spans="1:5" x14ac:dyDescent="0.25">
      <c r="A64"/>
    </row>
    <row r="65" spans="1:1" x14ac:dyDescent="0.25">
      <c r="A65"/>
    </row>
    <row r="66" spans="1:1" x14ac:dyDescent="0.25">
      <c r="A66"/>
    </row>
    <row r="67" spans="1:1" x14ac:dyDescent="0.25">
      <c r="A67"/>
    </row>
    <row r="68" spans="1:1" x14ac:dyDescent="0.25">
      <c r="A68"/>
    </row>
    <row r="69" spans="1:1" x14ac:dyDescent="0.25">
      <c r="A69"/>
    </row>
    <row r="70" spans="1:1" x14ac:dyDescent="0.25">
      <c r="A70"/>
    </row>
    <row r="71" spans="1:1" x14ac:dyDescent="0.25">
      <c r="A71"/>
    </row>
    <row r="72" spans="1:1" x14ac:dyDescent="0.25">
      <c r="A72"/>
    </row>
    <row r="73" spans="1:1" x14ac:dyDescent="0.25">
      <c r="A73"/>
    </row>
    <row r="74" spans="1:1" x14ac:dyDescent="0.25">
      <c r="A74"/>
    </row>
    <row r="75" spans="1:1" x14ac:dyDescent="0.25">
      <c r="A75"/>
    </row>
    <row r="76" spans="1:1" x14ac:dyDescent="0.25">
      <c r="A76"/>
    </row>
    <row r="77" spans="1:1" x14ac:dyDescent="0.25">
      <c r="A77"/>
    </row>
    <row r="78" spans="1:1" x14ac:dyDescent="0.25">
      <c r="A78"/>
    </row>
    <row r="79" spans="1:1" x14ac:dyDescent="0.25">
      <c r="A79"/>
    </row>
    <row r="80" spans="1:1" x14ac:dyDescent="0.25">
      <c r="A80"/>
    </row>
    <row r="81" spans="1:1" x14ac:dyDescent="0.25">
      <c r="A81"/>
    </row>
    <row r="82" spans="1:1" x14ac:dyDescent="0.25">
      <c r="A82"/>
    </row>
    <row r="83" spans="1:1" x14ac:dyDescent="0.25">
      <c r="A83"/>
    </row>
    <row r="84" spans="1:1" x14ac:dyDescent="0.25">
      <c r="A84"/>
    </row>
    <row r="85" spans="1:1" x14ac:dyDescent="0.25">
      <c r="A85"/>
    </row>
    <row r="86" spans="1:1" x14ac:dyDescent="0.25">
      <c r="A86"/>
    </row>
    <row r="87" spans="1:1" x14ac:dyDescent="0.25">
      <c r="A87"/>
    </row>
    <row r="88" spans="1:1" x14ac:dyDescent="0.25">
      <c r="A88"/>
    </row>
    <row r="89" spans="1:1" x14ac:dyDescent="0.25">
      <c r="A89"/>
    </row>
    <row r="90" spans="1:1" x14ac:dyDescent="0.25">
      <c r="A90"/>
    </row>
    <row r="91" spans="1:1" x14ac:dyDescent="0.25">
      <c r="A91"/>
    </row>
    <row r="92" spans="1:1" x14ac:dyDescent="0.25">
      <c r="A92"/>
    </row>
    <row r="93" spans="1:1" x14ac:dyDescent="0.25">
      <c r="A93"/>
    </row>
    <row r="94" spans="1:1" x14ac:dyDescent="0.25">
      <c r="A94"/>
    </row>
    <row r="95" spans="1:1" x14ac:dyDescent="0.25">
      <c r="A95"/>
    </row>
    <row r="96" spans="1:1"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row r="244" spans="1:1" x14ac:dyDescent="0.25">
      <c r="A244"/>
    </row>
    <row r="245" spans="1:1" x14ac:dyDescent="0.25">
      <c r="A245"/>
    </row>
    <row r="246" spans="1:1" x14ac:dyDescent="0.25">
      <c r="A246"/>
    </row>
    <row r="247" spans="1:1" x14ac:dyDescent="0.25">
      <c r="A247"/>
    </row>
    <row r="248" spans="1:1" x14ac:dyDescent="0.25">
      <c r="A248"/>
    </row>
    <row r="249" spans="1:1" x14ac:dyDescent="0.25">
      <c r="A249"/>
    </row>
    <row r="250" spans="1:1" x14ac:dyDescent="0.25">
      <c r="A250"/>
    </row>
    <row r="251" spans="1:1" x14ac:dyDescent="0.25">
      <c r="A251"/>
    </row>
    <row r="252" spans="1:1" x14ac:dyDescent="0.25">
      <c r="A252"/>
    </row>
    <row r="253" spans="1:1" x14ac:dyDescent="0.25">
      <c r="A253"/>
    </row>
    <row r="254" spans="1:1" x14ac:dyDescent="0.25">
      <c r="A254"/>
    </row>
    <row r="255" spans="1:1" x14ac:dyDescent="0.25">
      <c r="A255"/>
    </row>
    <row r="256" spans="1:1"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row>
    <row r="263" spans="1:1" x14ac:dyDescent="0.25">
      <c r="A263"/>
    </row>
    <row r="264" spans="1:1" x14ac:dyDescent="0.25">
      <c r="A264"/>
    </row>
    <row r="265" spans="1:1" x14ac:dyDescent="0.25">
      <c r="A265"/>
    </row>
    <row r="266" spans="1:1" x14ac:dyDescent="0.25">
      <c r="A266"/>
    </row>
    <row r="267" spans="1:1" x14ac:dyDescent="0.25">
      <c r="A267"/>
    </row>
    <row r="268" spans="1:1" x14ac:dyDescent="0.25">
      <c r="A268"/>
    </row>
    <row r="269" spans="1:1" x14ac:dyDescent="0.25">
      <c r="A269"/>
    </row>
    <row r="270" spans="1:1" x14ac:dyDescent="0.25">
      <c r="A270"/>
    </row>
    <row r="271" spans="1:1" x14ac:dyDescent="0.25">
      <c r="A271"/>
    </row>
    <row r="272" spans="1:1" x14ac:dyDescent="0.25">
      <c r="A272"/>
    </row>
    <row r="273" spans="1:1" x14ac:dyDescent="0.25">
      <c r="A273"/>
    </row>
    <row r="274" spans="1:1" x14ac:dyDescent="0.25">
      <c r="A274"/>
    </row>
    <row r="275" spans="1:1" x14ac:dyDescent="0.25">
      <c r="A275"/>
    </row>
    <row r="276" spans="1:1" x14ac:dyDescent="0.25">
      <c r="A276"/>
    </row>
    <row r="277" spans="1:1" x14ac:dyDescent="0.25">
      <c r="A277"/>
    </row>
    <row r="278" spans="1:1" x14ac:dyDescent="0.25">
      <c r="A278"/>
    </row>
    <row r="279" spans="1:1" x14ac:dyDescent="0.25">
      <c r="A279"/>
    </row>
    <row r="280" spans="1:1" x14ac:dyDescent="0.25">
      <c r="A280"/>
    </row>
    <row r="281" spans="1:1" x14ac:dyDescent="0.25">
      <c r="A281"/>
    </row>
    <row r="282" spans="1:1" x14ac:dyDescent="0.25">
      <c r="A282"/>
    </row>
    <row r="283" spans="1:1" x14ac:dyDescent="0.25">
      <c r="A283"/>
    </row>
    <row r="284" spans="1:1" x14ac:dyDescent="0.25">
      <c r="A284"/>
    </row>
    <row r="285" spans="1:1" x14ac:dyDescent="0.25">
      <c r="A285"/>
    </row>
    <row r="286" spans="1:1" x14ac:dyDescent="0.25">
      <c r="A286"/>
    </row>
    <row r="287" spans="1:1" x14ac:dyDescent="0.25">
      <c r="A287"/>
    </row>
    <row r="288" spans="1:1" x14ac:dyDescent="0.25">
      <c r="A288"/>
    </row>
    <row r="289" spans="1:1" x14ac:dyDescent="0.25">
      <c r="A289"/>
    </row>
    <row r="290" spans="1:1" x14ac:dyDescent="0.25">
      <c r="A290"/>
    </row>
    <row r="291" spans="1:1" x14ac:dyDescent="0.25">
      <c r="A291"/>
    </row>
    <row r="292" spans="1:1" x14ac:dyDescent="0.25">
      <c r="A292"/>
    </row>
    <row r="293" spans="1:1" x14ac:dyDescent="0.25">
      <c r="A293"/>
    </row>
    <row r="294" spans="1:1" x14ac:dyDescent="0.25">
      <c r="A294"/>
    </row>
    <row r="295" spans="1:1" x14ac:dyDescent="0.25">
      <c r="A295"/>
    </row>
    <row r="296" spans="1:1" x14ac:dyDescent="0.25">
      <c r="A296"/>
    </row>
    <row r="297" spans="1:1" x14ac:dyDescent="0.25">
      <c r="A297"/>
    </row>
    <row r="298" spans="1:1" x14ac:dyDescent="0.25">
      <c r="A298"/>
    </row>
    <row r="299" spans="1:1" x14ac:dyDescent="0.25">
      <c r="A299"/>
    </row>
    <row r="300" spans="1:1" x14ac:dyDescent="0.25">
      <c r="A300"/>
    </row>
    <row r="301" spans="1:1" x14ac:dyDescent="0.25">
      <c r="A301"/>
    </row>
    <row r="302" spans="1:1" x14ac:dyDescent="0.25">
      <c r="A302"/>
    </row>
    <row r="303" spans="1:1" x14ac:dyDescent="0.25">
      <c r="A303"/>
    </row>
    <row r="304" spans="1:1" x14ac:dyDescent="0.25">
      <c r="A304"/>
    </row>
    <row r="305" spans="1:1" x14ac:dyDescent="0.25">
      <c r="A305"/>
    </row>
    <row r="306" spans="1:1" x14ac:dyDescent="0.25">
      <c r="A306"/>
    </row>
    <row r="307" spans="1:1" x14ac:dyDescent="0.25">
      <c r="A307"/>
    </row>
    <row r="308" spans="1:1" x14ac:dyDescent="0.25">
      <c r="A308"/>
    </row>
    <row r="309" spans="1:1" x14ac:dyDescent="0.25">
      <c r="A309"/>
    </row>
    <row r="310" spans="1:1" x14ac:dyDescent="0.25">
      <c r="A310"/>
    </row>
    <row r="311" spans="1:1" x14ac:dyDescent="0.25">
      <c r="A311"/>
    </row>
    <row r="312" spans="1:1" x14ac:dyDescent="0.25">
      <c r="A312"/>
    </row>
    <row r="313" spans="1:1" x14ac:dyDescent="0.25">
      <c r="A313"/>
    </row>
    <row r="314" spans="1:1" x14ac:dyDescent="0.25">
      <c r="A314"/>
    </row>
    <row r="315" spans="1:1" x14ac:dyDescent="0.25">
      <c r="A315"/>
    </row>
    <row r="316" spans="1:1" x14ac:dyDescent="0.25">
      <c r="A316"/>
    </row>
    <row r="317" spans="1:1" x14ac:dyDescent="0.25">
      <c r="A317"/>
    </row>
    <row r="318" spans="1:1" x14ac:dyDescent="0.25">
      <c r="A318"/>
    </row>
    <row r="319" spans="1:1" x14ac:dyDescent="0.25">
      <c r="A319"/>
    </row>
    <row r="320" spans="1:1" x14ac:dyDescent="0.25">
      <c r="A320"/>
    </row>
    <row r="321" spans="1:1" x14ac:dyDescent="0.25">
      <c r="A321"/>
    </row>
    <row r="322" spans="1:1" x14ac:dyDescent="0.25">
      <c r="A322"/>
    </row>
    <row r="323" spans="1:1" x14ac:dyDescent="0.25">
      <c r="A323"/>
    </row>
    <row r="324" spans="1:1" x14ac:dyDescent="0.25">
      <c r="A324"/>
    </row>
    <row r="325" spans="1:1" x14ac:dyDescent="0.25">
      <c r="A325"/>
    </row>
    <row r="326" spans="1:1" x14ac:dyDescent="0.25">
      <c r="A326"/>
    </row>
    <row r="327" spans="1:1" x14ac:dyDescent="0.25">
      <c r="A327"/>
    </row>
    <row r="328" spans="1:1" x14ac:dyDescent="0.25">
      <c r="A328"/>
    </row>
    <row r="329" spans="1:1" x14ac:dyDescent="0.25">
      <c r="A329"/>
    </row>
    <row r="330" spans="1:1" x14ac:dyDescent="0.25">
      <c r="A330"/>
    </row>
    <row r="331" spans="1:1" x14ac:dyDescent="0.25">
      <c r="A331"/>
    </row>
    <row r="332" spans="1:1" x14ac:dyDescent="0.25">
      <c r="A332"/>
    </row>
    <row r="333" spans="1:1" x14ac:dyDescent="0.25">
      <c r="A333"/>
    </row>
    <row r="334" spans="1:1" x14ac:dyDescent="0.25">
      <c r="A334"/>
    </row>
    <row r="335" spans="1:1" x14ac:dyDescent="0.25">
      <c r="A335"/>
    </row>
    <row r="336" spans="1:1" x14ac:dyDescent="0.25">
      <c r="A336"/>
    </row>
    <row r="337" spans="1:1" x14ac:dyDescent="0.25">
      <c r="A337"/>
    </row>
    <row r="338" spans="1:1" x14ac:dyDescent="0.25">
      <c r="A338"/>
    </row>
    <row r="339" spans="1:1" x14ac:dyDescent="0.25">
      <c r="A339"/>
    </row>
    <row r="340" spans="1:1" x14ac:dyDescent="0.25">
      <c r="A340"/>
    </row>
    <row r="341" spans="1:1" x14ac:dyDescent="0.25">
      <c r="A341"/>
    </row>
    <row r="342" spans="1:1" x14ac:dyDescent="0.25">
      <c r="A342"/>
    </row>
    <row r="343" spans="1:1" x14ac:dyDescent="0.25">
      <c r="A343"/>
    </row>
    <row r="344" spans="1:1" x14ac:dyDescent="0.25">
      <c r="A344"/>
    </row>
    <row r="345" spans="1:1" x14ac:dyDescent="0.25">
      <c r="A345"/>
    </row>
    <row r="346" spans="1:1" x14ac:dyDescent="0.25">
      <c r="A346"/>
    </row>
    <row r="347" spans="1:1" x14ac:dyDescent="0.25">
      <c r="A347"/>
    </row>
    <row r="348" spans="1:1" x14ac:dyDescent="0.25">
      <c r="A348"/>
    </row>
    <row r="349" spans="1:1" x14ac:dyDescent="0.25">
      <c r="A349"/>
    </row>
    <row r="350" spans="1:1" x14ac:dyDescent="0.25">
      <c r="A350"/>
    </row>
    <row r="351" spans="1:1" x14ac:dyDescent="0.25">
      <c r="A351"/>
    </row>
    <row r="352" spans="1:1" x14ac:dyDescent="0.25">
      <c r="A352"/>
    </row>
    <row r="353" spans="1:1" x14ac:dyDescent="0.25">
      <c r="A353"/>
    </row>
    <row r="354" spans="1:1" x14ac:dyDescent="0.25">
      <c r="A354"/>
    </row>
    <row r="355" spans="1:1" x14ac:dyDescent="0.25">
      <c r="A355"/>
    </row>
    <row r="356" spans="1:1" x14ac:dyDescent="0.25">
      <c r="A356"/>
    </row>
    <row r="357" spans="1:1" x14ac:dyDescent="0.25">
      <c r="A357"/>
    </row>
    <row r="358" spans="1:1" x14ac:dyDescent="0.25">
      <c r="A358"/>
    </row>
    <row r="359" spans="1:1" x14ac:dyDescent="0.25">
      <c r="A359"/>
    </row>
    <row r="360" spans="1:1" x14ac:dyDescent="0.25">
      <c r="A360"/>
    </row>
    <row r="361" spans="1:1" x14ac:dyDescent="0.25">
      <c r="A361"/>
    </row>
    <row r="362" spans="1:1" x14ac:dyDescent="0.25">
      <c r="A362"/>
    </row>
    <row r="363" spans="1:1" x14ac:dyDescent="0.25">
      <c r="A363"/>
    </row>
    <row r="364" spans="1:1" x14ac:dyDescent="0.25">
      <c r="A364"/>
    </row>
    <row r="365" spans="1:1" x14ac:dyDescent="0.25">
      <c r="A365"/>
    </row>
    <row r="366" spans="1:1" x14ac:dyDescent="0.25">
      <c r="A366"/>
    </row>
    <row r="367" spans="1:1" x14ac:dyDescent="0.25">
      <c r="A367"/>
    </row>
    <row r="368" spans="1:1" x14ac:dyDescent="0.25">
      <c r="A368"/>
    </row>
    <row r="369" spans="1:1" x14ac:dyDescent="0.25">
      <c r="A369"/>
    </row>
    <row r="370" spans="1:1" x14ac:dyDescent="0.25">
      <c r="A370"/>
    </row>
    <row r="371" spans="1:1" x14ac:dyDescent="0.25">
      <c r="A371"/>
    </row>
    <row r="372" spans="1:1" x14ac:dyDescent="0.25">
      <c r="A372"/>
    </row>
    <row r="373" spans="1:1" x14ac:dyDescent="0.25">
      <c r="A373"/>
    </row>
    <row r="374" spans="1:1" x14ac:dyDescent="0.25">
      <c r="A374"/>
    </row>
    <row r="375" spans="1:1" x14ac:dyDescent="0.25">
      <c r="A375"/>
    </row>
    <row r="376" spans="1:1" x14ac:dyDescent="0.25">
      <c r="A376"/>
    </row>
    <row r="377" spans="1:1" x14ac:dyDescent="0.25">
      <c r="A377"/>
    </row>
    <row r="378" spans="1:1" x14ac:dyDescent="0.25">
      <c r="A378"/>
    </row>
    <row r="379" spans="1:1" x14ac:dyDescent="0.25">
      <c r="A379"/>
    </row>
    <row r="380" spans="1:1" x14ac:dyDescent="0.25">
      <c r="A380"/>
    </row>
    <row r="381" spans="1:1" x14ac:dyDescent="0.25">
      <c r="A381"/>
    </row>
    <row r="382" spans="1:1" x14ac:dyDescent="0.25">
      <c r="A382"/>
    </row>
    <row r="383" spans="1:1" x14ac:dyDescent="0.25">
      <c r="A383"/>
    </row>
    <row r="384" spans="1:1" x14ac:dyDescent="0.25">
      <c r="A384"/>
    </row>
    <row r="385" spans="1:1" x14ac:dyDescent="0.25">
      <c r="A385"/>
    </row>
    <row r="386" spans="1:1" x14ac:dyDescent="0.25">
      <c r="A386"/>
    </row>
    <row r="387" spans="1:1" x14ac:dyDescent="0.25">
      <c r="A387"/>
    </row>
    <row r="388" spans="1:1" x14ac:dyDescent="0.25">
      <c r="A388"/>
    </row>
    <row r="389" spans="1:1" x14ac:dyDescent="0.25">
      <c r="A389"/>
    </row>
    <row r="390" spans="1:1" x14ac:dyDescent="0.25">
      <c r="A390"/>
    </row>
    <row r="391" spans="1:1" x14ac:dyDescent="0.25">
      <c r="A391"/>
    </row>
    <row r="392" spans="1:1" x14ac:dyDescent="0.25">
      <c r="A392"/>
    </row>
    <row r="393" spans="1:1" x14ac:dyDescent="0.25">
      <c r="A393"/>
    </row>
    <row r="394" spans="1:1" x14ac:dyDescent="0.25">
      <c r="A394"/>
    </row>
    <row r="395" spans="1:1" x14ac:dyDescent="0.25">
      <c r="A395"/>
    </row>
    <row r="396" spans="1:1" x14ac:dyDescent="0.25">
      <c r="A396"/>
    </row>
    <row r="397" spans="1:1" x14ac:dyDescent="0.25">
      <c r="A397"/>
    </row>
    <row r="398" spans="1:1" x14ac:dyDescent="0.25">
      <c r="A398"/>
    </row>
    <row r="399" spans="1:1" x14ac:dyDescent="0.25">
      <c r="A399"/>
    </row>
    <row r="400" spans="1:1" x14ac:dyDescent="0.25">
      <c r="A400"/>
    </row>
    <row r="401" spans="1:1" x14ac:dyDescent="0.25">
      <c r="A401"/>
    </row>
    <row r="402" spans="1:1" x14ac:dyDescent="0.25">
      <c r="A402"/>
    </row>
    <row r="403" spans="1:1" x14ac:dyDescent="0.25">
      <c r="A403"/>
    </row>
    <row r="404" spans="1:1" x14ac:dyDescent="0.25">
      <c r="A404"/>
    </row>
    <row r="405" spans="1:1" x14ac:dyDescent="0.25">
      <c r="A405"/>
    </row>
    <row r="406" spans="1:1" x14ac:dyDescent="0.25">
      <c r="A406"/>
    </row>
    <row r="407" spans="1:1" x14ac:dyDescent="0.25">
      <c r="A407"/>
    </row>
    <row r="408" spans="1:1" x14ac:dyDescent="0.25">
      <c r="A408"/>
    </row>
    <row r="409" spans="1:1" x14ac:dyDescent="0.25">
      <c r="A409"/>
    </row>
    <row r="410" spans="1:1" x14ac:dyDescent="0.25">
      <c r="A410"/>
    </row>
    <row r="411" spans="1:1" x14ac:dyDescent="0.25">
      <c r="A411"/>
    </row>
    <row r="412" spans="1:1" x14ac:dyDescent="0.25">
      <c r="A412"/>
    </row>
    <row r="413" spans="1:1" x14ac:dyDescent="0.25">
      <c r="A413"/>
    </row>
    <row r="414" spans="1:1" x14ac:dyDescent="0.25">
      <c r="A414"/>
    </row>
    <row r="415" spans="1:1" x14ac:dyDescent="0.25">
      <c r="A415"/>
    </row>
    <row r="416" spans="1:1" x14ac:dyDescent="0.25">
      <c r="A416"/>
    </row>
    <row r="417" spans="1:1" x14ac:dyDescent="0.25">
      <c r="A417"/>
    </row>
    <row r="418" spans="1:1" x14ac:dyDescent="0.25">
      <c r="A418"/>
    </row>
    <row r="419" spans="1:1" x14ac:dyDescent="0.25">
      <c r="A419"/>
    </row>
    <row r="420" spans="1:1" x14ac:dyDescent="0.25">
      <c r="A420"/>
    </row>
    <row r="421" spans="1:1" x14ac:dyDescent="0.25">
      <c r="A421"/>
    </row>
    <row r="422" spans="1:1" x14ac:dyDescent="0.25">
      <c r="A422"/>
    </row>
    <row r="423" spans="1:1" x14ac:dyDescent="0.25">
      <c r="A423"/>
    </row>
    <row r="424" spans="1:1" x14ac:dyDescent="0.25">
      <c r="A424"/>
    </row>
    <row r="425" spans="1:1" x14ac:dyDescent="0.25">
      <c r="A425"/>
    </row>
    <row r="426" spans="1:1" x14ac:dyDescent="0.25">
      <c r="A426"/>
    </row>
    <row r="427" spans="1:1" x14ac:dyDescent="0.25">
      <c r="A427"/>
    </row>
    <row r="428" spans="1:1" x14ac:dyDescent="0.25">
      <c r="A428"/>
    </row>
    <row r="429" spans="1:1" x14ac:dyDescent="0.25">
      <c r="A429"/>
    </row>
    <row r="430" spans="1:1" x14ac:dyDescent="0.25">
      <c r="A430"/>
    </row>
    <row r="431" spans="1:1" x14ac:dyDescent="0.25">
      <c r="A431"/>
    </row>
    <row r="432" spans="1:1" x14ac:dyDescent="0.25">
      <c r="A432"/>
    </row>
    <row r="433" spans="1:1" x14ac:dyDescent="0.25">
      <c r="A43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Forecast</vt:lpstr>
      <vt:lpstr>Pivot</vt:lpstr>
      <vt:lpstr>Data</vt:lpstr>
      <vt:lpstr>Forecast(Amount)</vt:lpstr>
      <vt:lpstr>Forecast(Cooler)</vt:lpstr>
      <vt:lpstr>Forecast(Fan)</vt:lpstr>
      <vt:lpstr>Forecast(Lamps)</vt:lpstr>
      <vt:lpstr>data_forecast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Hemanth Gaddam</dc:creator>
  <cp:lastModifiedBy>Hemanth Gaddam</cp:lastModifiedBy>
  <dcterms:created xsi:type="dcterms:W3CDTF">2019-11-27T13:43:25Z</dcterms:created>
  <dcterms:modified xsi:type="dcterms:W3CDTF">2019-12-04T11:16:30Z</dcterms:modified>
</cp:coreProperties>
</file>