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luri bro's\Desktop\my excel\"/>
    </mc:Choice>
  </mc:AlternateContent>
  <bookViews>
    <workbookView xWindow="0" yWindow="0" windowWidth="15345" windowHeight="5340" firstSheet="4" activeTab="8"/>
  </bookViews>
  <sheets>
    <sheet name="Expectations" sheetId="27" r:id="rId1"/>
    <sheet name="outlier continuous" sheetId="6" r:id="rId2"/>
    <sheet name="correlation" sheetId="8" r:id="rId3"/>
    <sheet name="Split the data into train-Test" sheetId="22" r:id="rId4"/>
    <sheet name="Model Output" sheetId="14" r:id="rId5"/>
    <sheet name="Decile Analysis" sheetId="15" r:id="rId6"/>
    <sheet name="Drivers" sheetId="16" r:id="rId7"/>
    <sheet name="Implementation Tool" sheetId="20" r:id="rId8"/>
    <sheet name="corr model - final VIF " sheetId="26" r:id="rId9"/>
  </sheets>
  <definedNames>
    <definedName name="_xlnm._FilterDatabase" localSheetId="2" hidden="1">correlation!$G$4:$G$289</definedName>
    <definedName name="_xlnm._FilterDatabase" localSheetId="1" hidden="1">'outlier continuous'!$N$5:$N$43</definedName>
  </definedNames>
  <calcPr calcId="152511"/>
</workbook>
</file>

<file path=xl/calcChain.xml><?xml version="1.0" encoding="utf-8"?>
<calcChain xmlns="http://schemas.openxmlformats.org/spreadsheetml/2006/main">
  <c r="F6" i="16" l="1"/>
  <c r="F7" i="16"/>
  <c r="F8" i="16"/>
  <c r="F9" i="16"/>
  <c r="F10" i="16"/>
  <c r="F11" i="16"/>
  <c r="F12" i="16"/>
  <c r="F13" i="16"/>
  <c r="F14" i="16"/>
  <c r="F15" i="16"/>
  <c r="F16" i="16"/>
  <c r="F17" i="16"/>
  <c r="F5" i="16"/>
  <c r="E19" i="16"/>
  <c r="E17" i="16"/>
  <c r="E15" i="16"/>
  <c r="E16" i="16"/>
  <c r="E13" i="16"/>
  <c r="E14" i="16"/>
  <c r="E11" i="16"/>
  <c r="E5" i="16"/>
  <c r="E6" i="16"/>
  <c r="E7" i="16"/>
  <c r="E12" i="16"/>
  <c r="E10" i="16"/>
  <c r="E9" i="16"/>
  <c r="E8" i="16"/>
  <c r="J20" i="20"/>
  <c r="K7" i="20"/>
  <c r="K8" i="20"/>
  <c r="K9" i="20"/>
  <c r="K10" i="20"/>
  <c r="K11" i="20"/>
  <c r="K12" i="20"/>
  <c r="K13" i="20"/>
  <c r="K15" i="20"/>
  <c r="K17" i="20"/>
  <c r="K18" i="20"/>
  <c r="K6" i="20"/>
</calcChain>
</file>

<file path=xl/sharedStrings.xml><?xml version="1.0" encoding="utf-8"?>
<sst xmlns="http://schemas.openxmlformats.org/spreadsheetml/2006/main" count="596" uniqueCount="388">
  <si>
    <t>The MEANS Procedure</t>
  </si>
  <si>
    <t>Variable</t>
  </si>
  <si>
    <t>Label</t>
  </si>
  <si>
    <t>N Miss</t>
  </si>
  <si>
    <t>N</t>
  </si>
  <si>
    <t>Maximum</t>
  </si>
  <si>
    <t>Minimum</t>
  </si>
  <si>
    <t>gender</t>
  </si>
  <si>
    <t>age</t>
  </si>
  <si>
    <t>ed</t>
  </si>
  <si>
    <t>retire</t>
  </si>
  <si>
    <t>income</t>
  </si>
  <si>
    <t>debtinc</t>
  </si>
  <si>
    <t>creddebt</t>
  </si>
  <si>
    <t>lncreddebt</t>
  </si>
  <si>
    <t>othdebt</t>
  </si>
  <si>
    <t>lnothdebt</t>
  </si>
  <si>
    <t>default</t>
  </si>
  <si>
    <t>marital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</si>
  <si>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</si>
  <si>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</si>
  <si>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</si>
  <si>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</si>
  <si>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</si>
  <si>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</si>
  <si>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</si>
  <si>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</si>
  <si>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</si>
  <si>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carvalue</t>
  </si>
  <si>
    <t>commutetime</t>
  </si>
  <si>
    <t>active</t>
  </si>
  <si>
    <t>churn</t>
  </si>
  <si>
    <t>longmon</t>
  </si>
  <si>
    <t>lnlongmon</t>
  </si>
  <si>
    <t>tollfree</t>
  </si>
  <si>
    <t>tollten</t>
  </si>
  <si>
    <t>equip</t>
  </si>
  <si>
    <t>equipten</t>
  </si>
  <si>
    <t>callcard</t>
  </si>
  <si>
    <t>cardmon</t>
  </si>
  <si>
    <t>cardten</t>
  </si>
  <si>
    <t>wireless</t>
  </si>
  <si>
    <t>wireten</t>
  </si>
  <si>
    <t>multline</t>
  </si>
  <si>
    <t>voice</t>
  </si>
  <si>
    <t>pager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</si>
  <si>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</si>
  <si>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</si>
  <si>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</si>
  <si>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</si>
  <si>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</si>
  <si>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</si>
  <si>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</si>
  <si>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</si>
  <si>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</si>
  <si>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</si>
  <si>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</si>
  <si>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</si>
  <si>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</si>
  <si>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</si>
  <si>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</si>
  <si>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</si>
  <si>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</si>
  <si>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</si>
  <si>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</si>
  <si>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Mean</t>
  </si>
  <si>
    <t>filter</t>
  </si>
  <si>
    <t>&lt;.0001</t>
  </si>
  <si>
    <t>Std Dev</t>
  </si>
  <si>
    <t>region_dummy1</t>
  </si>
  <si>
    <t>region_dummy2</t>
  </si>
  <si>
    <t>region_dummy3</t>
  </si>
  <si>
    <t>region_dummy4</t>
  </si>
  <si>
    <t>townsize_dummy1</t>
  </si>
  <si>
    <t>townsize_dummy2</t>
  </si>
  <si>
    <t>townsize_dummy3</t>
  </si>
  <si>
    <t>townsize_dummy4</t>
  </si>
  <si>
    <t>agecat_dummy1</t>
  </si>
  <si>
    <t>agecat_dummy2</t>
  </si>
  <si>
    <t>agecat_dummy3</t>
  </si>
  <si>
    <t>agecat_dummy4</t>
  </si>
  <si>
    <t>agecat_dummy5</t>
  </si>
  <si>
    <t>edcat_dummy1</t>
  </si>
  <si>
    <t>edcat_dummy2</t>
  </si>
  <si>
    <t>edcat_dummy3</t>
  </si>
  <si>
    <t>edcat_dummy4</t>
  </si>
  <si>
    <t>jobcat_dummy1</t>
  </si>
  <si>
    <t>jobcat_dummy2</t>
  </si>
  <si>
    <t>jobcat_dummy3</t>
  </si>
  <si>
    <t>jobcat_dummy4</t>
  </si>
  <si>
    <t>jobcat_dummy5</t>
  </si>
  <si>
    <t>empcat_dummy1</t>
  </si>
  <si>
    <t>empcat_dummy2</t>
  </si>
  <si>
    <t>empcat_dummy3</t>
  </si>
  <si>
    <t>empcat_dummy4</t>
  </si>
  <si>
    <t>inccat_dummy1</t>
  </si>
  <si>
    <t>inccat_dummy2</t>
  </si>
  <si>
    <t>inccat_dummy3</t>
  </si>
  <si>
    <t>inccat_dummy4</t>
  </si>
  <si>
    <t>jobsat_dummy1</t>
  </si>
  <si>
    <t>jobsat_dummy2</t>
  </si>
  <si>
    <t>jobsat_dummy3</t>
  </si>
  <si>
    <t>jobsat_dummy4</t>
  </si>
  <si>
    <t>spousedcat_dummy1</t>
  </si>
  <si>
    <t>spousedcat_dummy2</t>
  </si>
  <si>
    <t>spousedcat_dummy3</t>
  </si>
  <si>
    <t>spousedcat_dummy4</t>
  </si>
  <si>
    <t>spousedcat_dummy5</t>
  </si>
  <si>
    <t>hometype_dummy1</t>
  </si>
  <si>
    <t>hometype_dummy2</t>
  </si>
  <si>
    <t>hometype_dummy3</t>
  </si>
  <si>
    <t>addresscat_dummy1</t>
  </si>
  <si>
    <t>addresscat_dummy2</t>
  </si>
  <si>
    <t>addresscat_dummy3</t>
  </si>
  <si>
    <t>addresscat_dummy4</t>
  </si>
  <si>
    <t>car_dummy1</t>
  </si>
  <si>
    <t>car_dummy2</t>
  </si>
  <si>
    <t>car_dummy3</t>
  </si>
  <si>
    <t>car_dummy4</t>
  </si>
  <si>
    <t>car_dummy5</t>
  </si>
  <si>
    <t>car_dummy6</t>
  </si>
  <si>
    <t>car_dummy7</t>
  </si>
  <si>
    <t>car_dummy8</t>
  </si>
  <si>
    <t>carown_dummy1</t>
  </si>
  <si>
    <t>carown_dummy2</t>
  </si>
  <si>
    <t>cartype_dummy1</t>
  </si>
  <si>
    <t>cartype_dummy2</t>
  </si>
  <si>
    <t>carcatvalue_dummy1</t>
  </si>
  <si>
    <t>carcatvalue_dummy2</t>
  </si>
  <si>
    <t>carcatvalue_dummy3</t>
  </si>
  <si>
    <t>carbought_dummy1</t>
  </si>
  <si>
    <t>carbought_dummy2</t>
  </si>
  <si>
    <t>commutecat_dummy1</t>
  </si>
  <si>
    <t>commutecat_dummy2</t>
  </si>
  <si>
    <t>commutecat_dummy3</t>
  </si>
  <si>
    <t>commutecat_dummy4</t>
  </si>
  <si>
    <t>reason_dummy1</t>
  </si>
  <si>
    <t>reason_dummy2</t>
  </si>
  <si>
    <t>reason_dummy3</t>
  </si>
  <si>
    <t>reason_dummy4</t>
  </si>
  <si>
    <t>reason_dummy5</t>
  </si>
  <si>
    <t>polview_dummy1</t>
  </si>
  <si>
    <t>polview_dummy2</t>
  </si>
  <si>
    <t>polview_dummy3</t>
  </si>
  <si>
    <t>polview_dummy4</t>
  </si>
  <si>
    <t>polview_dummy5</t>
  </si>
  <si>
    <t>polview_dummy6</t>
  </si>
  <si>
    <t>card_dummy1</t>
  </si>
  <si>
    <t>card_dummy2</t>
  </si>
  <si>
    <t>card_dummy3</t>
  </si>
  <si>
    <t>card_dummy4</t>
  </si>
  <si>
    <t>cardtype_dummy1</t>
  </si>
  <si>
    <t>cardtype_dummy2</t>
  </si>
  <si>
    <t>cardtype_dummy3</t>
  </si>
  <si>
    <t>cardbenefit_dummy1</t>
  </si>
  <si>
    <t>cardbenefit_dummy2</t>
  </si>
  <si>
    <t>cardbenefit_dummy3</t>
  </si>
  <si>
    <t>cardtenurecat_dummy1</t>
  </si>
  <si>
    <t>cardtenurecat_dummy2</t>
  </si>
  <si>
    <t>cardtenurecat_dummy3</t>
  </si>
  <si>
    <t>cardtenurecat_dummy4</t>
  </si>
  <si>
    <t>card2_dummy1</t>
  </si>
  <si>
    <t>card2_dummy2</t>
  </si>
  <si>
    <t>card2_dummy3</t>
  </si>
  <si>
    <t>card2_dummy4</t>
  </si>
  <si>
    <t>card2type_dummy1</t>
  </si>
  <si>
    <t>card2type_dummy2</t>
  </si>
  <si>
    <t>card2type_dummy3</t>
  </si>
  <si>
    <t>card2benefit_dummy1</t>
  </si>
  <si>
    <t>card2benefit_dummy2</t>
  </si>
  <si>
    <t>card2benefit_dummy3</t>
  </si>
  <si>
    <t>card2tenurecat_dummy1</t>
  </si>
  <si>
    <t>card2tenurecat_dummy2</t>
  </si>
  <si>
    <t>card2tenurecat_dummy3</t>
  </si>
  <si>
    <t>card2tenurecat_dummy4</t>
  </si>
  <si>
    <t>bfast_dummy1</t>
  </si>
  <si>
    <t>bfast_dummy2</t>
  </si>
  <si>
    <t>internet_dummy1</t>
  </si>
  <si>
    <t>internet_dummy2</t>
  </si>
  <si>
    <t>internet_dummy3</t>
  </si>
  <si>
    <t>internet_dummy4</t>
  </si>
  <si>
    <t>.</t>
  </si>
  <si>
    <t>ln_total_spent</t>
  </si>
  <si>
    <t>DF</t>
  </si>
  <si>
    <t>Root MSE</t>
  </si>
  <si>
    <t>R-Square</t>
  </si>
  <si>
    <t>Parameter Estimates</t>
  </si>
  <si>
    <t>t Value</t>
  </si>
  <si>
    <t>Pr &gt; |t|</t>
  </si>
  <si>
    <t>Intercept</t>
  </si>
  <si>
    <t>count</t>
  </si>
  <si>
    <t>Avg_lnSpent</t>
  </si>
  <si>
    <t>Pred_Avg_lnSpent</t>
  </si>
  <si>
    <t>Avg_totspent</t>
  </si>
  <si>
    <t>Pred_Avg_totspent</t>
  </si>
  <si>
    <t>Data for Validation Data set</t>
  </si>
  <si>
    <t>Data for Development Data set</t>
  </si>
  <si>
    <t>Groups</t>
  </si>
  <si>
    <t>Parameter Estimate</t>
  </si>
  <si>
    <t>Standard Error</t>
  </si>
  <si>
    <t>Variables</t>
  </si>
  <si>
    <t>Percentage Contribution</t>
  </si>
  <si>
    <t>Following are the driving factors that influence the card spent amount</t>
  </si>
  <si>
    <t>Correlation of Ln_total_spent with Categorical(Dummy) variables</t>
  </si>
  <si>
    <t>Cat Variables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</si>
  <si>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</si>
  <si>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</si>
  <si>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</si>
  <si>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</si>
  <si>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</si>
  <si>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</si>
  <si>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</si>
  <si>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</si>
  <si>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</si>
  <si>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</si>
  <si>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</si>
  <si>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</si>
  <si>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</si>
  <si>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</si>
  <si>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</si>
  <si>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</si>
  <si>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</si>
  <si>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</si>
  <si>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</si>
  <si>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</si>
  <si>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</si>
  <si>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</si>
  <si>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</si>
  <si>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</si>
  <si>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</si>
  <si>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</si>
  <si>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</si>
  <si>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</si>
  <si>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</si>
  <si>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</si>
  <si>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</si>
  <si>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</si>
  <si>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Mathematical Equation:</t>
  </si>
  <si>
    <t>VIF</t>
  </si>
  <si>
    <t>Intrest Prediction Tool for New loans</t>
  </si>
  <si>
    <t>Process steps Excel/Word/code/ppt</t>
  </si>
  <si>
    <t>Business problem/objective</t>
  </si>
  <si>
    <t>Approach for the problem</t>
  </si>
  <si>
    <t>Type of problem</t>
  </si>
  <si>
    <t>Algorithms</t>
  </si>
  <si>
    <t>Mechanism to validate</t>
  </si>
  <si>
    <t>Data understanding</t>
  </si>
  <si>
    <t>Distributions</t>
  </si>
  <si>
    <t>Data exploratory analysis</t>
  </si>
  <si>
    <t>Detailed data preparations</t>
  </si>
  <si>
    <t>Feature Engineering</t>
  </si>
  <si>
    <t>Variable reduction (Regression problem)</t>
  </si>
  <si>
    <t>using P-value of estimates</t>
  </si>
  <si>
    <t>Model pre-requisites/Model assumptions</t>
  </si>
  <si>
    <t>Making sure that all the pre-requisites taken care</t>
  </si>
  <si>
    <t>Define train &amp; test</t>
  </si>
  <si>
    <t>The resons for splitting, Y variable distribution, observations distribution etc</t>
  </si>
  <si>
    <t>Detailed model output</t>
  </si>
  <si>
    <t>Model outputs from the tool (compare multiple iterations)</t>
  </si>
  <si>
    <t>Final mathematical equation</t>
  </si>
  <si>
    <t>Final mathematical equation where ever applicable</t>
  </si>
  <si>
    <t>Compare all the metrics for all the models (at least 3 models)</t>
  </si>
  <si>
    <t>M3</t>
  </si>
  <si>
    <t>Final tuning parameters</t>
  </si>
  <si>
    <t>Train</t>
  </si>
  <si>
    <t>Test</t>
  </si>
  <si>
    <t>R-square (only for train)</t>
  </si>
  <si>
    <t>MAPE</t>
  </si>
  <si>
    <t>RMSE</t>
  </si>
  <si>
    <t>Corr(actual, pred)</t>
  </si>
  <si>
    <t>Residual Analysis</t>
  </si>
  <si>
    <t>Quanitify business outcome from this model</t>
  </si>
  <si>
    <t>Pros &amp; cons of the models</t>
  </si>
  <si>
    <t>Recommendations &amp; next steps</t>
  </si>
  <si>
    <t>Implementation tool (if applicable) based on final model choosen</t>
  </si>
  <si>
    <t>Methods</t>
  </si>
  <si>
    <t>DT</t>
  </si>
  <si>
    <t>RF</t>
  </si>
  <si>
    <t>KNN</t>
  </si>
  <si>
    <t>Linear</t>
  </si>
  <si>
    <t>Corr(actual, Pred)</t>
  </si>
  <si>
    <t>XGBOOST</t>
  </si>
  <si>
    <t>ANN</t>
  </si>
  <si>
    <t>Total_spend</t>
  </si>
  <si>
    <t>lntollmon</t>
  </si>
  <si>
    <t>lnequipten</t>
  </si>
  <si>
    <t>lncardten</t>
  </si>
  <si>
    <t>lnwiremon</t>
  </si>
  <si>
    <t>card2_2</t>
  </si>
  <si>
    <t>card2_3</t>
  </si>
  <si>
    <t>card2_4</t>
  </si>
  <si>
    <t>card2_5</t>
  </si>
  <si>
    <t>card_2</t>
  </si>
  <si>
    <t>card_3</t>
  </si>
  <si>
    <t>card_4</t>
  </si>
  <si>
    <t>card_5</t>
  </si>
  <si>
    <t>inccat</t>
  </si>
  <si>
    <t>reason_2</t>
  </si>
  <si>
    <t>retire_1</t>
  </si>
  <si>
    <t>owndvd_1</t>
  </si>
  <si>
    <t>test</t>
  </si>
  <si>
    <t>train</t>
  </si>
  <si>
    <t>Y=mx+c, Y=(-0.3991*card2_2 +-0.3890*card2_3+ -0.4229*card2_4+ -0.2957*card2_5+ 0.029*card_2+-0.6075*card_3+-0.6904*card_4+-0.4993*card_5+0.1097*inccat+0.2328*reason_2+0.0018*income+-0.1365*retire_1+0.1233*owndvd_1)+6.3612</t>
  </si>
  <si>
    <t>none</t>
  </si>
  <si>
    <t>yes</t>
  </si>
  <si>
    <t>ln_Y</t>
  </si>
  <si>
    <t>final Feature</t>
  </si>
  <si>
    <t>T-value</t>
  </si>
  <si>
    <t>sum</t>
  </si>
  <si>
    <t>abs(T-value)</t>
  </si>
  <si>
    <t>Linear Regression</t>
  </si>
  <si>
    <t>variables</t>
  </si>
  <si>
    <t>y- Total spend(we create by adding</t>
  </si>
  <si>
    <t>x- Rest of the variables</t>
  </si>
  <si>
    <t>OLS Regression</t>
  </si>
  <si>
    <t>Decision Tree Regressor</t>
  </si>
  <si>
    <t>Ensemble learning</t>
  </si>
  <si>
    <t>Bagging</t>
  </si>
  <si>
    <t xml:space="preserve">Random Forest </t>
  </si>
  <si>
    <t>AdaBoost</t>
  </si>
  <si>
    <t>Grandient Boosting</t>
  </si>
  <si>
    <t>XG Boost</t>
  </si>
  <si>
    <t>K-Nearest Neighbour</t>
  </si>
  <si>
    <t>Support vector regressor</t>
  </si>
  <si>
    <t>R-Square From OLS</t>
  </si>
  <si>
    <t>Mean Absolute Percentage(MAPE)</t>
  </si>
  <si>
    <t>Root mean Square Error(RMSE)</t>
  </si>
  <si>
    <t>Decile Analysis</t>
  </si>
  <si>
    <t>y is not normal distribustion ,so we plot by log(y) by sns plot and histogram</t>
  </si>
  <si>
    <t>Missing treatment,</t>
  </si>
  <si>
    <t>The catgorical columns were treat with index</t>
  </si>
  <si>
    <t>The numerical columns were treat with median</t>
  </si>
  <si>
    <t xml:space="preserve"> Outlier treatment</t>
  </si>
  <si>
    <t>The numerical variables were treat with percentile formula with upper cap (0.99) and lower cap(0.01)</t>
  </si>
  <si>
    <t>dummies creations,</t>
  </si>
  <si>
    <t xml:space="preserve">we dummyfing our catigorical </t>
  </si>
  <si>
    <t xml:space="preserve"> multi collineirity </t>
  </si>
  <si>
    <t xml:space="preserve">we observing in profile_report 20 features are highly corrilated each other </t>
  </si>
  <si>
    <t>Variable transformations</t>
  </si>
  <si>
    <t>new variable creation</t>
  </si>
  <si>
    <t xml:space="preserve"> created 'Total_spend' by combining cardspent+card2spent</t>
  </si>
  <si>
    <t xml:space="preserve"> variable reduction</t>
  </si>
  <si>
    <t>dropped cardspent and card2spent, becoz already we created new column</t>
  </si>
  <si>
    <t>we drop cust_id becoz of high cardinality</t>
  </si>
  <si>
    <t>dropped 20 columns which are highly correlated ecah other by seeing profile_report</t>
  </si>
  <si>
    <t xml:space="preserve">Using RFE,F_REG, K-BEST, VIF selected 34 columns </t>
  </si>
  <si>
    <t>In model P_value should be less then 0.05 ,so reduced to 14 columns</t>
  </si>
  <si>
    <t>130 variables</t>
  </si>
  <si>
    <t>2 variableswas dropped becoz of summing(Total_spend)</t>
  </si>
  <si>
    <t>128 variables</t>
  </si>
  <si>
    <t>1  variables dropped because of high cardinality</t>
  </si>
  <si>
    <t>127 variables</t>
  </si>
  <si>
    <t>20 variabels dropped because of high correlation with other variables</t>
  </si>
  <si>
    <t>101 variables</t>
  </si>
  <si>
    <t xml:space="preserve">using Kbest, RFE (stepwise regression), F-regression(Univariate regression), VIF </t>
  </si>
  <si>
    <t>34 variables</t>
  </si>
  <si>
    <t>21 variables was dropped becoz of P_value</t>
  </si>
  <si>
    <t>13 variables</t>
  </si>
  <si>
    <t>The X and Y variable should be linearly correlated</t>
  </si>
  <si>
    <t>The Y variable should almost be normaly distributed</t>
  </si>
  <si>
    <t>The data should not have any multicollinearity</t>
  </si>
  <si>
    <t>The data should not have heteroscedasticity</t>
  </si>
  <si>
    <t>The final data is splitting randomly into Train(70) and Test(30) dataset so that models fits easily into the data</t>
  </si>
  <si>
    <t>R squared Value for the model is 0.334</t>
  </si>
  <si>
    <t>M1(OLS)</t>
  </si>
  <si>
    <t>NA</t>
  </si>
  <si>
    <t>Total Data=5000</t>
  </si>
  <si>
    <t>TRAIN=3500</t>
  </si>
  <si>
    <t>TEST=1500</t>
  </si>
  <si>
    <t>M2(XG)</t>
  </si>
  <si>
    <t>0.0.6961</t>
  </si>
  <si>
    <t>TRAIN</t>
  </si>
  <si>
    <t>TEST</t>
  </si>
  <si>
    <t>For identifying the key drivers of credit card spend for estimating the credit card limit of customers.</t>
  </si>
  <si>
    <t>We see many numerical and some categorical columns, also catgorical can be divided into nominal and ordinal</t>
  </si>
  <si>
    <t>Y normaly distrubed by histgram graph</t>
  </si>
  <si>
    <t>For those whose is positive can increase the credit limit, and those in negative can keep the same credit limit</t>
  </si>
  <si>
    <t>OLS model</t>
  </si>
  <si>
    <t>RF Model</t>
  </si>
  <si>
    <t>Pros</t>
  </si>
  <si>
    <t>Accuracy good</t>
  </si>
  <si>
    <t>Accuracy better than OLS</t>
  </si>
  <si>
    <t>Cons</t>
  </si>
  <si>
    <t>Tough Data Preparation</t>
  </si>
  <si>
    <t>Duration High</t>
  </si>
  <si>
    <t>Time delay</t>
  </si>
  <si>
    <t>Using XGBoost  credit card limit of customers can be taken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</si>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</sst>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Baskerville Old Face"/>
      <family val="1"/>
    </font>
    <font>
      <b/>
      <sz val="16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1" fillId="0" borderId="0" xfId="0" applyFont="1" applyFill="1"/>
    <xf numFmtId="9" fontId="0" fillId="0" borderId="0" xfId="1" applyFont="1"/>
    <xf numFmtId="0" fontId="1" fillId="6" borderId="1" xfId="0" applyFont="1" applyFill="1" applyBorder="1"/>
    <xf numFmtId="0" fontId="0" fillId="0" borderId="3" xfId="0" applyBorder="1"/>
    <xf numFmtId="0" fontId="0" fillId="0" borderId="4" xfId="0" applyBorder="1"/>
    <xf numFmtId="0" fontId="1" fillId="5" borderId="5" xfId="0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1" fillId="4" borderId="0" xfId="0" applyFont="1" applyFill="1" applyBorder="1"/>
    <xf numFmtId="10" fontId="0" fillId="0" borderId="0" xfId="0" applyNumberFormat="1"/>
    <xf numFmtId="9" fontId="0" fillId="0" borderId="1" xfId="1" applyFont="1" applyBorder="1"/>
    <xf numFmtId="0" fontId="1" fillId="0" borderId="0" xfId="0" applyFont="1" applyFill="1" applyBorder="1"/>
    <xf numFmtId="0" fontId="1" fillId="8" borderId="0" xfId="0" applyFont="1" applyFill="1" applyBorder="1"/>
    <xf numFmtId="9" fontId="1" fillId="5" borderId="1" xfId="0" applyNumberFormat="1" applyFont="1" applyFill="1" applyBorder="1"/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7" xfId="0" applyFill="1" applyBorder="1"/>
    <xf numFmtId="0" fontId="6" fillId="0" borderId="7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0" fillId="9" borderId="0" xfId="0" applyFill="1"/>
    <xf numFmtId="0" fontId="0" fillId="8" borderId="0" xfId="0" applyFill="1"/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7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7" fillId="14" borderId="0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0" fillId="14" borderId="0" xfId="0" applyFill="1" applyBorder="1"/>
    <xf numFmtId="0" fontId="6" fillId="11" borderId="0" xfId="0" applyFont="1" applyFill="1" applyBorder="1" applyAlignment="1">
      <alignment horizontal="left" vertical="center"/>
    </xf>
    <xf numFmtId="0" fontId="0" fillId="9" borderId="0" xfId="0" applyFill="1" applyBorder="1"/>
    <xf numFmtId="0" fontId="6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0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5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5" borderId="0" xfId="0" applyFill="1"/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4" borderId="0" xfId="0" applyFill="1"/>
    <xf numFmtId="0" fontId="0" fillId="14" borderId="11" xfId="0" applyFill="1" applyBorder="1"/>
    <xf numFmtId="0" fontId="0" fillId="5" borderId="2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164" fontId="6" fillId="5" borderId="23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8" fillId="5" borderId="0" xfId="0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4"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Analysis'!$C$3:$C$4</c:f>
              <c:strCache>
                <c:ptCount val="2"/>
                <c:pt idx="0">
                  <c:v>Data for Validation Data set</c:v>
                </c:pt>
                <c:pt idx="1">
                  <c:v>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'Decile Analysis'!$B$5:$B$14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Analysis'!$C$5:$C$14</c:f>
              <c:numCache>
                <c:formatCode>General</c:formatCode>
                <c:ptCount val="1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'Decile Analysis'!$D$3:$D$4</c:f>
              <c:strCache>
                <c:ptCount val="2"/>
                <c:pt idx="0">
                  <c:v>Data for Validation Data set</c:v>
                </c:pt>
                <c:pt idx="1">
                  <c:v>Avg_lnSpent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'Decile Analysis'!$B$5:$B$14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Analysis'!$D$5:$D$14</c:f>
              <c:numCache>
                <c:formatCode>General</c:formatCode>
                <c:ptCount val="10"/>
                <c:pt idx="0">
                  <c:v>6.66049034409978</c:v>
                </c:pt>
                <c:pt idx="1">
                  <c:v>6.4203762928932004</c:v>
                </c:pt>
                <c:pt idx="2">
                  <c:v>6.1867022472985198</c:v>
                </c:pt>
                <c:pt idx="3">
                  <c:v>6.1058221615700301</c:v>
                </c:pt>
                <c:pt idx="4">
                  <c:v>6.0481831607011696</c:v>
                </c:pt>
                <c:pt idx="5">
                  <c:v>5.9205910839505904</c:v>
                </c:pt>
                <c:pt idx="6">
                  <c:v>5.8494799933626398</c:v>
                </c:pt>
                <c:pt idx="7">
                  <c:v>5.72431992094302</c:v>
                </c:pt>
                <c:pt idx="8">
                  <c:v>5.6686195707549798</c:v>
                </c:pt>
                <c:pt idx="9">
                  <c:v>5.4140912715873704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'Decile Analysis'!$E$3:$E$4</c:f>
              <c:strCache>
                <c:ptCount val="2"/>
                <c:pt idx="0">
                  <c:v>Data for Validation Data set</c:v>
                </c:pt>
                <c:pt idx="1">
                  <c:v>Pred_Avg_lnSpent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'Decile Analysis'!$B$5:$B$14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Analysis'!$E$5:$E$14</c:f>
              <c:numCache>
                <c:formatCode>General</c:formatCode>
                <c:ptCount val="10"/>
                <c:pt idx="0">
                  <c:v>6.6940723679872098</c:v>
                </c:pt>
                <c:pt idx="1">
                  <c:v>6.4079763373723502</c:v>
                </c:pt>
                <c:pt idx="2">
                  <c:v>6.2498833284519497</c:v>
                </c:pt>
                <c:pt idx="3">
                  <c:v>6.1173067661555196</c:v>
                </c:pt>
                <c:pt idx="4">
                  <c:v>6.0108826397800996</c:v>
                </c:pt>
                <c:pt idx="5">
                  <c:v>5.89502876525194</c:v>
                </c:pt>
                <c:pt idx="6">
                  <c:v>5.80064109605489</c:v>
                </c:pt>
                <c:pt idx="7">
                  <c:v>5.7248453067090104</c:v>
                </c:pt>
                <c:pt idx="8">
                  <c:v>5.6542845925891898</c:v>
                </c:pt>
                <c:pt idx="9">
                  <c:v>5.4778878514312197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'Decile Analysis'!$F$3:$F$4</c:f>
              <c:strCache>
                <c:ptCount val="2"/>
                <c:pt idx="0">
                  <c:v>Data for Validation Data set</c:v>
                </c:pt>
                <c:pt idx="1">
                  <c:v>Avg_totspent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'Decile Analysis'!$B$5:$B$14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Analysis'!$F$5:$F$14</c:f>
              <c:numCache>
                <c:formatCode>General</c:formatCode>
                <c:ptCount val="10"/>
                <c:pt idx="0">
                  <c:v>866.39068456375799</c:v>
                </c:pt>
                <c:pt idx="1">
                  <c:v>692.04896533333294</c:v>
                </c:pt>
                <c:pt idx="2">
                  <c:v>546.061554966887</c:v>
                </c:pt>
                <c:pt idx="3">
                  <c:v>515.75068266666699</c:v>
                </c:pt>
                <c:pt idx="4">
                  <c:v>480.50926802721102</c:v>
                </c:pt>
                <c:pt idx="5">
                  <c:v>416.65895424836498</c:v>
                </c:pt>
                <c:pt idx="6">
                  <c:v>399.13139999999999</c:v>
                </c:pt>
                <c:pt idx="7">
                  <c:v>350.51907034482701</c:v>
                </c:pt>
                <c:pt idx="8">
                  <c:v>332.49741935483797</c:v>
                </c:pt>
                <c:pt idx="9">
                  <c:v>269.09183733333299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'Decile Analysis'!$G$3:$G$4</c:f>
              <c:strCache>
                <c:ptCount val="2"/>
                <c:pt idx="0">
                  <c:v>Data for Validation Data set</c:v>
                </c:pt>
                <c:pt idx="1">
                  <c:v>Pred_Avg_totspent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'Decile Analysis'!$B$5:$B$14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Analysis'!$G$5:$G$14</c:f>
              <c:numCache>
                <c:formatCode>General</c:formatCode>
                <c:ptCount val="10"/>
                <c:pt idx="0">
                  <c:v>817.69745737082098</c:v>
                </c:pt>
                <c:pt idx="1">
                  <c:v>607.505194427422</c:v>
                </c:pt>
                <c:pt idx="2">
                  <c:v>518.499098158219</c:v>
                </c:pt>
                <c:pt idx="3">
                  <c:v>453.99273171941002</c:v>
                </c:pt>
                <c:pt idx="4">
                  <c:v>408.090076400425</c:v>
                </c:pt>
                <c:pt idx="5">
                  <c:v>363.43592778356299</c:v>
                </c:pt>
                <c:pt idx="6">
                  <c:v>330.60441554289503</c:v>
                </c:pt>
                <c:pt idx="7">
                  <c:v>306.48580619551001</c:v>
                </c:pt>
                <c:pt idx="8">
                  <c:v>285.60651284876701</c:v>
                </c:pt>
                <c:pt idx="9">
                  <c:v>240.10897646426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4912"/>
        <c:axId val="65625472"/>
      </c:lineChart>
      <c:catAx>
        <c:axId val="65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472"/>
        <c:crosses val="autoZero"/>
        <c:auto val="1"/>
        <c:lblAlgn val="ctr"/>
        <c:lblOffset val="100"/>
        <c:noMultiLvlLbl val="0"/>
      </c:catAx>
      <c:valAx>
        <c:axId val="656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Analysis'!$K$3:$K$4</c:f>
              <c:strCache>
                <c:ptCount val="2"/>
                <c:pt idx="0">
                  <c:v>Data for Development Data set</c:v>
                </c:pt>
                <c:pt idx="1">
                  <c:v>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'Decile Analysis'!$J$5:$J$14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Analysis'!$K$5:$K$14</c:f>
              <c:numCache>
                <c:formatCode>General</c:formatCode>
                <c:ptCount val="10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'Decile Analysis'!$L$3:$L$4</c:f>
              <c:strCache>
                <c:ptCount val="2"/>
                <c:pt idx="0">
                  <c:v>Data for Development Data set</c:v>
                </c:pt>
                <c:pt idx="1">
                  <c:v>Avg_lnSpent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'Decile Analysis'!$J$5:$J$14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Analysis'!$L$5:$L$14</c:f>
              <c:numCache>
                <c:formatCode>General</c:formatCode>
                <c:ptCount val="10"/>
                <c:pt idx="0">
                  <c:v>6.71814299277733</c:v>
                </c:pt>
                <c:pt idx="1">
                  <c:v>6.41079978295235</c:v>
                </c:pt>
                <c:pt idx="2">
                  <c:v>6.2913156484312198</c:v>
                </c:pt>
                <c:pt idx="3">
                  <c:v>6.1396383175590303</c:v>
                </c:pt>
                <c:pt idx="4">
                  <c:v>6.0209233360375203</c:v>
                </c:pt>
                <c:pt idx="5">
                  <c:v>5.9348178913577003</c:v>
                </c:pt>
                <c:pt idx="6">
                  <c:v>5.78890111295562</c:v>
                </c:pt>
                <c:pt idx="7">
                  <c:v>5.7168671955404804</c:v>
                </c:pt>
                <c:pt idx="8">
                  <c:v>5.6298400028617799</c:v>
                </c:pt>
                <c:pt idx="9">
                  <c:v>5.4254092723168403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'Decile Analysis'!$M$3:$M$4</c:f>
              <c:strCache>
                <c:ptCount val="2"/>
                <c:pt idx="0">
                  <c:v>Data for Development Data set</c:v>
                </c:pt>
                <c:pt idx="1">
                  <c:v>Pred_Avg_lnSpent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'Decile Analysis'!$J$5:$J$14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Analysis'!$M$5:$M$14</c:f>
              <c:numCache>
                <c:formatCode>General</c:formatCode>
                <c:ptCount val="10"/>
                <c:pt idx="0">
                  <c:v>6.7367264143685599</c:v>
                </c:pt>
                <c:pt idx="1">
                  <c:v>6.4186746687010299</c:v>
                </c:pt>
                <c:pt idx="2">
                  <c:v>6.2729546156349603</c:v>
                </c:pt>
                <c:pt idx="3">
                  <c:v>6.13149971341719</c:v>
                </c:pt>
                <c:pt idx="4">
                  <c:v>6.0135067721475801</c:v>
                </c:pt>
                <c:pt idx="5">
                  <c:v>5.8908476994949002</c:v>
                </c:pt>
                <c:pt idx="6">
                  <c:v>5.7962348846468998</c:v>
                </c:pt>
                <c:pt idx="7">
                  <c:v>5.7187048622161303</c:v>
                </c:pt>
                <c:pt idx="8">
                  <c:v>5.6318731081427797</c:v>
                </c:pt>
                <c:pt idx="9">
                  <c:v>5.46604739043413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'Decile Analysis'!$N$3:$N$4</c:f>
              <c:strCache>
                <c:ptCount val="2"/>
                <c:pt idx="0">
                  <c:v>Data for Development Data set</c:v>
                </c:pt>
                <c:pt idx="1">
                  <c:v>Avg_totspent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'Decile Analysis'!$J$5:$J$14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Analysis'!$N$5:$N$14</c:f>
              <c:numCache>
                <c:formatCode>General</c:formatCode>
                <c:ptCount val="10"/>
                <c:pt idx="0">
                  <c:v>918.56447793696304</c:v>
                </c:pt>
                <c:pt idx="1">
                  <c:v>696.32116561604596</c:v>
                </c:pt>
                <c:pt idx="2">
                  <c:v>614.28512592592597</c:v>
                </c:pt>
                <c:pt idx="3">
                  <c:v>526.671529885057</c:v>
                </c:pt>
                <c:pt idx="4">
                  <c:v>473.30045584045502</c:v>
                </c:pt>
                <c:pt idx="5">
                  <c:v>430.097997727272</c:v>
                </c:pt>
                <c:pt idx="6">
                  <c:v>370.617775722543</c:v>
                </c:pt>
                <c:pt idx="7">
                  <c:v>347.73295199999899</c:v>
                </c:pt>
                <c:pt idx="8">
                  <c:v>319.57538305084699</c:v>
                </c:pt>
                <c:pt idx="9">
                  <c:v>269.70187771428499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'Decile Analysis'!$O$3:$O$4</c:f>
              <c:strCache>
                <c:ptCount val="2"/>
                <c:pt idx="0">
                  <c:v>Data for Development Data set</c:v>
                </c:pt>
                <c:pt idx="1">
                  <c:v>Pred_Avg_totspent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'Decile Analysis'!$J$5:$J$14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Analysis'!$O$5:$O$14</c:f>
              <c:numCache>
                <c:formatCode>General</c:formatCode>
                <c:ptCount val="10"/>
                <c:pt idx="0">
                  <c:v>856.41570926356098</c:v>
                </c:pt>
                <c:pt idx="1">
                  <c:v>614.22011805116199</c:v>
                </c:pt>
                <c:pt idx="2">
                  <c:v>530.69437651732699</c:v>
                </c:pt>
                <c:pt idx="3">
                  <c:v>460.547342585134</c:v>
                </c:pt>
                <c:pt idx="4">
                  <c:v>409.255295331892</c:v>
                </c:pt>
                <c:pt idx="5">
                  <c:v>361.87287386155901</c:v>
                </c:pt>
                <c:pt idx="6">
                  <c:v>329.14571785307697</c:v>
                </c:pt>
                <c:pt idx="7">
                  <c:v>304.61610300716501</c:v>
                </c:pt>
                <c:pt idx="8">
                  <c:v>279.36286030007699</c:v>
                </c:pt>
                <c:pt idx="9">
                  <c:v>237.11061781783701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43904"/>
        <c:axId val="177744464"/>
      </c:lineChart>
      <c:catAx>
        <c:axId val="1777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4464"/>
        <c:crosses val="autoZero"/>
        <c:auto val="1"/>
        <c:lblAlgn val="ctr"/>
        <c:lblOffset val="100"/>
        <c:noMultiLvlLbl val="0"/>
      </c:catAx>
      <c:valAx>
        <c:axId val="1777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16</xdr:row>
      <xdr:rowOff>4762</xdr:rowOff>
    </xdr:from>
    <xdr:to>
      <xdr:col>6</xdr:col>
      <xdr:colOff>895350</xdr:colOff>
      <xdr:row>30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16</xdr:row>
      <xdr:rowOff>52387</xdr:rowOff>
    </xdr:from>
    <xdr:to>
      <xdr:col>14</xdr:col>
      <xdr:colOff>1019175</xdr:colOff>
      <xdr:row>30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9"/>
  <sheetViews>
    <sheetView topLeftCell="A49" workbookViewId="0">
      <selection activeCell="B9" sqref="B9"/>
    </sheetView>
  </sheetViews>
  <sheetFormatPr defaultRowHeight="15" x14ac:dyDescent="0.25"/>
  <cols>
    <col min="1" max="1" width="33.28515625" bestFit="1" customWidth="1"/>
    <col min="2" max="2" width="60.7109375" bestFit="1" customWidth="1"/>
    <col min="3" max="3" width="21.85546875" customWidth="1"/>
    <col min="4" max="4" width="11.140625" customWidth="1"/>
    <col min="5" max="5" width="18.28515625" bestFit="1" customWidth="1"/>
    <col min="7" max="7" width="14" customWidth="1"/>
    <col min="9" max="9" width="7" bestFit="1" customWidth="1"/>
  </cols>
  <sheetData>
    <row r="2" spans="1:9" x14ac:dyDescent="0.25">
      <c r="A2" s="105" t="s">
        <v>240</v>
      </c>
      <c r="B2" s="105" t="s">
        <v>241</v>
      </c>
      <c r="C2" s="99" t="s">
        <v>373</v>
      </c>
      <c r="D2" s="99"/>
      <c r="E2" s="99"/>
      <c r="F2" s="99"/>
      <c r="G2" s="99"/>
      <c r="H2" s="99"/>
      <c r="I2" s="99"/>
    </row>
    <row r="3" spans="1:9" x14ac:dyDescent="0.25">
      <c r="B3" s="105" t="s">
        <v>242</v>
      </c>
      <c r="C3" s="99" t="s">
        <v>243</v>
      </c>
      <c r="D3" s="99" t="s">
        <v>310</v>
      </c>
      <c r="E3" s="99"/>
      <c r="F3" s="99"/>
      <c r="G3" s="99"/>
      <c r="H3" s="99"/>
      <c r="I3" s="99"/>
    </row>
    <row r="4" spans="1:9" x14ac:dyDescent="0.25">
      <c r="C4" s="99" t="s">
        <v>311</v>
      </c>
      <c r="D4" s="99" t="s">
        <v>312</v>
      </c>
      <c r="E4" s="99"/>
      <c r="F4" s="99"/>
      <c r="G4" s="99"/>
      <c r="H4" s="99"/>
      <c r="I4" s="99"/>
    </row>
    <row r="5" spans="1:9" x14ac:dyDescent="0.25">
      <c r="C5" s="99"/>
      <c r="D5" s="99" t="s">
        <v>313</v>
      </c>
      <c r="E5" s="99"/>
      <c r="F5" s="99"/>
      <c r="G5" s="99"/>
      <c r="H5" s="99"/>
      <c r="I5" s="99"/>
    </row>
    <row r="6" spans="1:9" x14ac:dyDescent="0.25">
      <c r="C6" s="99" t="s">
        <v>244</v>
      </c>
      <c r="D6" s="99" t="s">
        <v>314</v>
      </c>
      <c r="E6" s="99"/>
      <c r="F6" s="99"/>
      <c r="G6" s="99"/>
      <c r="H6" s="99"/>
      <c r="I6" s="99"/>
    </row>
    <row r="7" spans="1:9" x14ac:dyDescent="0.25">
      <c r="C7" s="99"/>
      <c r="D7" s="99" t="s">
        <v>315</v>
      </c>
      <c r="E7" s="99"/>
      <c r="F7" s="99"/>
      <c r="G7" s="99"/>
      <c r="H7" s="99"/>
      <c r="I7" s="99"/>
    </row>
    <row r="8" spans="1:9" x14ac:dyDescent="0.25">
      <c r="C8" s="99"/>
      <c r="D8" s="99" t="s">
        <v>316</v>
      </c>
      <c r="E8" s="99"/>
      <c r="F8" s="99"/>
      <c r="G8" s="99"/>
      <c r="H8" s="99"/>
      <c r="I8" s="99"/>
    </row>
    <row r="9" spans="1:9" x14ac:dyDescent="0.25">
      <c r="C9" s="99"/>
      <c r="D9" s="99"/>
      <c r="E9" s="99" t="s">
        <v>317</v>
      </c>
      <c r="F9" s="99"/>
      <c r="G9" s="99"/>
      <c r="H9" s="99"/>
      <c r="I9" s="99"/>
    </row>
    <row r="10" spans="1:9" x14ac:dyDescent="0.25">
      <c r="C10" s="99"/>
      <c r="D10" s="99"/>
      <c r="E10" s="99" t="s">
        <v>318</v>
      </c>
      <c r="F10" s="99"/>
      <c r="G10" s="99"/>
      <c r="H10" s="99"/>
      <c r="I10" s="99"/>
    </row>
    <row r="11" spans="1:9" x14ac:dyDescent="0.25">
      <c r="C11" s="99"/>
      <c r="D11" s="99"/>
      <c r="E11" s="99" t="s">
        <v>319</v>
      </c>
      <c r="F11" s="99"/>
      <c r="G11" s="99"/>
      <c r="H11" s="99"/>
      <c r="I11" s="99"/>
    </row>
    <row r="12" spans="1:9" x14ac:dyDescent="0.25">
      <c r="C12" s="99"/>
      <c r="D12" s="99"/>
      <c r="E12" s="99" t="s">
        <v>320</v>
      </c>
      <c r="F12" s="99"/>
      <c r="G12" s="99"/>
      <c r="H12" s="99"/>
      <c r="I12" s="99"/>
    </row>
    <row r="13" spans="1:9" x14ac:dyDescent="0.25">
      <c r="C13" s="99"/>
      <c r="D13" s="99"/>
      <c r="E13" s="99" t="s">
        <v>321</v>
      </c>
      <c r="F13" s="99"/>
      <c r="G13" s="99"/>
      <c r="H13" s="99"/>
      <c r="I13" s="99"/>
    </row>
    <row r="14" spans="1:9" x14ac:dyDescent="0.25">
      <c r="C14" s="99"/>
      <c r="D14" s="99" t="s">
        <v>322</v>
      </c>
      <c r="E14" s="99"/>
      <c r="F14" s="99"/>
      <c r="G14" s="99"/>
      <c r="H14" s="99"/>
      <c r="I14" s="99"/>
    </row>
    <row r="15" spans="1:9" x14ac:dyDescent="0.25">
      <c r="C15" s="99"/>
      <c r="D15" s="99" t="s">
        <v>323</v>
      </c>
      <c r="E15" s="99"/>
      <c r="F15" s="99"/>
      <c r="G15" s="99"/>
      <c r="H15" s="99"/>
      <c r="I15" s="99"/>
    </row>
    <row r="16" spans="1:9" x14ac:dyDescent="0.25">
      <c r="C16" s="99" t="s">
        <v>245</v>
      </c>
      <c r="D16" s="99" t="s">
        <v>324</v>
      </c>
      <c r="E16" s="99"/>
      <c r="F16" s="99"/>
      <c r="G16" s="99"/>
      <c r="H16" s="99"/>
      <c r="I16" s="99"/>
    </row>
    <row r="17" spans="2:9" x14ac:dyDescent="0.25">
      <c r="C17" s="99"/>
      <c r="D17" s="99" t="s">
        <v>325</v>
      </c>
      <c r="E17" s="99"/>
      <c r="F17" s="99"/>
      <c r="G17" s="99"/>
      <c r="H17" s="99"/>
      <c r="I17" s="99"/>
    </row>
    <row r="18" spans="2:9" x14ac:dyDescent="0.25">
      <c r="C18" s="99"/>
      <c r="D18" s="99" t="s">
        <v>326</v>
      </c>
      <c r="E18" s="99"/>
      <c r="F18" s="99"/>
      <c r="G18" s="99"/>
      <c r="H18" s="99"/>
      <c r="I18" s="99"/>
    </row>
    <row r="19" spans="2:9" x14ac:dyDescent="0.25">
      <c r="C19" s="99"/>
      <c r="D19" s="99" t="s">
        <v>327</v>
      </c>
      <c r="E19" s="99"/>
      <c r="F19" s="99"/>
      <c r="G19" s="99"/>
      <c r="H19" s="99"/>
      <c r="I19" s="99"/>
    </row>
    <row r="20" spans="2:9" x14ac:dyDescent="0.25">
      <c r="C20" s="118"/>
      <c r="D20" s="99"/>
      <c r="E20" s="99"/>
      <c r="F20" s="99"/>
      <c r="G20" s="99"/>
      <c r="H20" s="99"/>
      <c r="I20" s="99"/>
    </row>
    <row r="21" spans="2:9" x14ac:dyDescent="0.25">
      <c r="B21" s="105" t="s">
        <v>246</v>
      </c>
      <c r="C21" s="99" t="s">
        <v>247</v>
      </c>
      <c r="D21" s="99" t="s">
        <v>328</v>
      </c>
      <c r="E21" s="99"/>
      <c r="F21" s="99"/>
      <c r="G21" s="99"/>
      <c r="H21" s="99"/>
      <c r="I21" s="99"/>
    </row>
    <row r="22" spans="2:9" x14ac:dyDescent="0.25">
      <c r="C22" s="99"/>
      <c r="D22" s="99"/>
      <c r="E22" s="99"/>
      <c r="F22" s="99"/>
      <c r="G22" s="99"/>
      <c r="H22" s="99"/>
      <c r="I22" s="99"/>
    </row>
    <row r="23" spans="2:9" x14ac:dyDescent="0.25">
      <c r="B23" s="105" t="s">
        <v>248</v>
      </c>
      <c r="C23" s="99"/>
      <c r="D23" s="99" t="s">
        <v>374</v>
      </c>
      <c r="E23" s="99"/>
      <c r="F23" s="99"/>
      <c r="G23" s="99"/>
      <c r="H23" s="99"/>
      <c r="I23" s="99"/>
    </row>
    <row r="24" spans="2:9" x14ac:dyDescent="0.25">
      <c r="C24" s="99"/>
      <c r="D24" s="99"/>
      <c r="E24" s="99"/>
      <c r="F24" s="99"/>
      <c r="G24" s="99"/>
      <c r="H24" s="99"/>
      <c r="I24" s="99"/>
    </row>
    <row r="25" spans="2:9" x14ac:dyDescent="0.25">
      <c r="C25" s="99"/>
      <c r="D25" s="99"/>
      <c r="E25" s="99"/>
      <c r="F25" s="99"/>
      <c r="G25" s="99"/>
      <c r="H25" s="99"/>
      <c r="I25" s="99"/>
    </row>
    <row r="26" spans="2:9" x14ac:dyDescent="0.25">
      <c r="B26" s="105" t="s">
        <v>249</v>
      </c>
      <c r="C26" s="99" t="s">
        <v>329</v>
      </c>
      <c r="D26" s="99" t="s">
        <v>330</v>
      </c>
      <c r="E26" s="99"/>
      <c r="F26" s="99"/>
      <c r="G26" s="99"/>
      <c r="H26" s="99"/>
      <c r="I26" s="99"/>
    </row>
    <row r="27" spans="2:9" x14ac:dyDescent="0.25">
      <c r="C27" s="99"/>
      <c r="D27" s="99" t="s">
        <v>331</v>
      </c>
      <c r="E27" s="99"/>
      <c r="F27" s="99"/>
      <c r="G27" s="99"/>
      <c r="H27" s="99"/>
      <c r="I27" s="99"/>
    </row>
    <row r="28" spans="2:9" x14ac:dyDescent="0.25">
      <c r="C28" s="99" t="s">
        <v>332</v>
      </c>
      <c r="D28" s="99" t="s">
        <v>333</v>
      </c>
      <c r="E28" s="99"/>
      <c r="F28" s="99"/>
      <c r="G28" s="99"/>
      <c r="H28" s="99"/>
      <c r="I28" s="99"/>
    </row>
    <row r="29" spans="2:9" x14ac:dyDescent="0.25">
      <c r="C29" s="99" t="s">
        <v>334</v>
      </c>
      <c r="D29" s="99" t="s">
        <v>335</v>
      </c>
      <c r="E29" s="99"/>
      <c r="F29" s="99"/>
      <c r="G29" s="99"/>
      <c r="H29" s="99"/>
      <c r="I29" s="99"/>
    </row>
    <row r="30" spans="2:9" x14ac:dyDescent="0.25">
      <c r="C30" s="99" t="s">
        <v>336</v>
      </c>
      <c r="D30" s="99" t="s">
        <v>337</v>
      </c>
      <c r="E30" s="99"/>
      <c r="F30" s="99"/>
      <c r="G30" s="99"/>
      <c r="H30" s="99"/>
      <c r="I30" s="99"/>
    </row>
    <row r="31" spans="2:9" x14ac:dyDescent="0.25">
      <c r="C31" s="99"/>
      <c r="D31" s="99"/>
      <c r="E31" s="99"/>
      <c r="F31" s="99"/>
      <c r="G31" s="99"/>
      <c r="H31" s="99"/>
      <c r="I31" s="99"/>
    </row>
    <row r="32" spans="2:9" x14ac:dyDescent="0.25">
      <c r="B32" s="105" t="s">
        <v>250</v>
      </c>
      <c r="C32" s="99" t="s">
        <v>338</v>
      </c>
      <c r="D32" s="99"/>
      <c r="E32" s="99"/>
      <c r="F32" s="99"/>
      <c r="G32" s="99"/>
      <c r="H32" s="99"/>
      <c r="I32" s="99"/>
    </row>
    <row r="33" spans="2:9" x14ac:dyDescent="0.25">
      <c r="C33" s="99" t="s">
        <v>339</v>
      </c>
      <c r="D33" s="99" t="s">
        <v>340</v>
      </c>
      <c r="E33" s="99"/>
      <c r="F33" s="99"/>
      <c r="G33" s="99"/>
      <c r="H33" s="99"/>
      <c r="I33" s="99"/>
    </row>
    <row r="34" spans="2:9" x14ac:dyDescent="0.25">
      <c r="C34" s="99" t="s">
        <v>341</v>
      </c>
      <c r="D34" s="99" t="s">
        <v>342</v>
      </c>
      <c r="E34" s="99"/>
      <c r="F34" s="99"/>
      <c r="G34" s="99"/>
      <c r="H34" s="99"/>
      <c r="I34" s="99"/>
    </row>
    <row r="35" spans="2:9" x14ac:dyDescent="0.25">
      <c r="C35" s="99"/>
      <c r="D35" s="99" t="s">
        <v>343</v>
      </c>
      <c r="E35" s="99"/>
      <c r="F35" s="99"/>
      <c r="G35" s="99"/>
      <c r="H35" s="99"/>
      <c r="I35" s="99"/>
    </row>
    <row r="36" spans="2:9" x14ac:dyDescent="0.25">
      <c r="C36" s="99"/>
      <c r="D36" s="99" t="s">
        <v>344</v>
      </c>
      <c r="E36" s="99"/>
      <c r="F36" s="99"/>
      <c r="G36" s="99"/>
      <c r="H36" s="99"/>
      <c r="I36" s="99"/>
    </row>
    <row r="37" spans="2:9" x14ac:dyDescent="0.25">
      <c r="C37" s="99"/>
      <c r="D37" s="99" t="s">
        <v>345</v>
      </c>
      <c r="E37" s="99"/>
      <c r="F37" s="99"/>
      <c r="G37" s="99"/>
      <c r="H37" s="99"/>
      <c r="I37" s="99"/>
    </row>
    <row r="38" spans="2:9" x14ac:dyDescent="0.25">
      <c r="C38" s="99"/>
      <c r="D38" s="99" t="s">
        <v>346</v>
      </c>
      <c r="E38" s="99"/>
      <c r="F38" s="99"/>
      <c r="G38" s="99"/>
      <c r="H38" s="99"/>
      <c r="I38" s="99"/>
    </row>
    <row r="39" spans="2:9" x14ac:dyDescent="0.25">
      <c r="C39" s="99"/>
      <c r="D39" s="99"/>
      <c r="E39" s="99"/>
      <c r="F39" s="99"/>
      <c r="G39" s="99"/>
      <c r="H39" s="99"/>
      <c r="I39" s="99"/>
    </row>
    <row r="40" spans="2:9" x14ac:dyDescent="0.25">
      <c r="C40" s="99"/>
      <c r="D40" s="99"/>
      <c r="E40" s="99"/>
      <c r="F40" s="99"/>
      <c r="G40" s="99"/>
      <c r="H40" s="99"/>
      <c r="I40" s="99"/>
    </row>
    <row r="41" spans="2:9" x14ac:dyDescent="0.25">
      <c r="C41" s="99"/>
      <c r="D41" s="99"/>
      <c r="E41" s="99"/>
      <c r="F41" s="99"/>
      <c r="G41" s="99"/>
      <c r="H41" s="99"/>
      <c r="I41" s="99"/>
    </row>
    <row r="42" spans="2:9" x14ac:dyDescent="0.25">
      <c r="C42" s="99" t="s">
        <v>251</v>
      </c>
      <c r="D42" s="99"/>
      <c r="E42" s="99"/>
      <c r="F42" s="99"/>
      <c r="G42" s="99"/>
      <c r="H42" s="99"/>
      <c r="I42" s="99"/>
    </row>
    <row r="43" spans="2:9" x14ac:dyDescent="0.25">
      <c r="B43" s="105" t="s">
        <v>251</v>
      </c>
      <c r="C43" s="99" t="s">
        <v>347</v>
      </c>
      <c r="D43" s="99" t="s">
        <v>348</v>
      </c>
      <c r="E43" s="99"/>
      <c r="F43" s="99"/>
      <c r="G43" s="99"/>
      <c r="H43" s="99"/>
      <c r="I43" s="99"/>
    </row>
    <row r="44" spans="2:9" x14ac:dyDescent="0.25">
      <c r="C44" s="99" t="s">
        <v>349</v>
      </c>
      <c r="D44" s="99" t="s">
        <v>350</v>
      </c>
      <c r="E44" s="99"/>
      <c r="F44" s="99"/>
      <c r="G44" s="99"/>
      <c r="H44" s="99"/>
      <c r="I44" s="99"/>
    </row>
    <row r="45" spans="2:9" x14ac:dyDescent="0.25">
      <c r="C45" s="99" t="s">
        <v>351</v>
      </c>
      <c r="D45" s="99" t="s">
        <v>352</v>
      </c>
      <c r="E45" s="99"/>
      <c r="F45" s="99"/>
      <c r="G45" s="99"/>
      <c r="H45" s="99"/>
      <c r="I45" s="99"/>
    </row>
    <row r="46" spans="2:9" x14ac:dyDescent="0.25">
      <c r="C46" s="99" t="s">
        <v>353</v>
      </c>
      <c r="D46" s="99" t="s">
        <v>354</v>
      </c>
      <c r="E46" s="99"/>
      <c r="F46" s="99"/>
      <c r="G46" s="99"/>
      <c r="H46" s="99"/>
      <c r="I46" s="99"/>
    </row>
    <row r="47" spans="2:9" x14ac:dyDescent="0.25">
      <c r="C47" s="99" t="s">
        <v>355</v>
      </c>
      <c r="D47" s="99" t="s">
        <v>356</v>
      </c>
      <c r="E47" s="99"/>
      <c r="F47" s="99"/>
      <c r="G47" s="99"/>
      <c r="H47" s="99"/>
      <c r="I47" s="99"/>
    </row>
    <row r="48" spans="2:9" x14ac:dyDescent="0.25">
      <c r="C48" s="99" t="s">
        <v>357</v>
      </c>
      <c r="D48" s="99" t="s">
        <v>252</v>
      </c>
      <c r="E48" s="99"/>
      <c r="F48" s="99"/>
      <c r="G48" s="99"/>
      <c r="H48" s="99"/>
      <c r="I48" s="99"/>
    </row>
    <row r="49" spans="2:9" x14ac:dyDescent="0.25">
      <c r="C49" s="99"/>
      <c r="D49" s="99"/>
      <c r="E49" s="99"/>
      <c r="F49" s="99"/>
      <c r="G49" s="99"/>
      <c r="H49" s="99"/>
      <c r="I49" s="99"/>
    </row>
    <row r="50" spans="2:9" x14ac:dyDescent="0.25">
      <c r="C50" s="99"/>
      <c r="D50" s="99"/>
      <c r="E50" s="99"/>
      <c r="F50" s="99"/>
      <c r="G50" s="99"/>
      <c r="H50" s="99"/>
      <c r="I50" s="99"/>
    </row>
    <row r="51" spans="2:9" x14ac:dyDescent="0.25">
      <c r="B51" s="105" t="s">
        <v>253</v>
      </c>
      <c r="C51" s="99" t="s">
        <v>254</v>
      </c>
      <c r="D51" s="99"/>
      <c r="E51" s="99"/>
      <c r="F51" s="99"/>
      <c r="G51" s="99"/>
      <c r="H51" s="99"/>
      <c r="I51" s="99"/>
    </row>
    <row r="52" spans="2:9" x14ac:dyDescent="0.25">
      <c r="C52" s="99" t="s">
        <v>358</v>
      </c>
      <c r="D52" s="99"/>
      <c r="E52" s="99"/>
      <c r="F52" s="99"/>
      <c r="G52" s="99"/>
      <c r="H52" s="99"/>
      <c r="I52" s="99"/>
    </row>
    <row r="53" spans="2:9" x14ac:dyDescent="0.25">
      <c r="C53" s="99" t="s">
        <v>359</v>
      </c>
      <c r="D53" s="99"/>
      <c r="E53" s="99"/>
      <c r="F53" s="99"/>
      <c r="G53" s="99"/>
      <c r="H53" s="99"/>
      <c r="I53" s="99"/>
    </row>
    <row r="54" spans="2:9" x14ac:dyDescent="0.25">
      <c r="C54" s="99" t="s">
        <v>360</v>
      </c>
      <c r="D54" s="99"/>
      <c r="E54" s="99"/>
      <c r="F54" s="99"/>
      <c r="G54" s="99"/>
      <c r="H54" s="99"/>
      <c r="I54" s="99"/>
    </row>
    <row r="55" spans="2:9" x14ac:dyDescent="0.25">
      <c r="C55" s="99" t="s">
        <v>361</v>
      </c>
      <c r="D55" s="99"/>
      <c r="E55" s="99"/>
      <c r="F55" s="99"/>
      <c r="G55" s="99"/>
      <c r="H55" s="99"/>
      <c r="I55" s="99"/>
    </row>
    <row r="56" spans="2:9" x14ac:dyDescent="0.25">
      <c r="C56" s="99"/>
      <c r="D56" s="99"/>
      <c r="E56" s="99"/>
      <c r="F56" s="99"/>
      <c r="G56" s="99"/>
      <c r="H56" s="99"/>
      <c r="I56" s="99"/>
    </row>
    <row r="57" spans="2:9" x14ac:dyDescent="0.25">
      <c r="B57" s="105" t="s">
        <v>255</v>
      </c>
      <c r="C57" s="99" t="s">
        <v>256</v>
      </c>
      <c r="D57" s="99"/>
      <c r="E57" s="99"/>
      <c r="F57" s="99"/>
      <c r="G57" s="99"/>
      <c r="H57" s="99"/>
      <c r="I57" s="99"/>
    </row>
    <row r="58" spans="2:9" x14ac:dyDescent="0.25">
      <c r="C58" s="99" t="s">
        <v>362</v>
      </c>
      <c r="D58" s="99"/>
      <c r="E58" s="99"/>
      <c r="F58" s="99"/>
      <c r="G58" s="99"/>
      <c r="H58" s="99"/>
      <c r="I58" s="99"/>
    </row>
    <row r="59" spans="2:9" x14ac:dyDescent="0.25">
      <c r="C59" s="99"/>
      <c r="D59" s="99"/>
      <c r="E59" s="99"/>
      <c r="F59" s="99"/>
      <c r="G59" s="99"/>
      <c r="H59" s="99"/>
      <c r="I59" s="99"/>
    </row>
    <row r="60" spans="2:9" x14ac:dyDescent="0.25">
      <c r="B60" s="105" t="s">
        <v>257</v>
      </c>
      <c r="C60" s="99" t="s">
        <v>258</v>
      </c>
      <c r="D60" s="99"/>
      <c r="E60" s="99"/>
      <c r="F60" s="99"/>
      <c r="G60" s="99"/>
      <c r="H60" s="99"/>
      <c r="I60" s="99"/>
    </row>
    <row r="61" spans="2:9" x14ac:dyDescent="0.25">
      <c r="C61" s="99" t="s">
        <v>363</v>
      </c>
      <c r="D61" s="99"/>
      <c r="E61" s="99"/>
      <c r="F61" s="99"/>
      <c r="G61" s="99"/>
      <c r="H61" s="99"/>
      <c r="I61" s="99"/>
    </row>
    <row r="62" spans="2:9" x14ac:dyDescent="0.25">
      <c r="C62" s="99"/>
      <c r="D62" s="99"/>
      <c r="E62" s="99"/>
      <c r="F62" s="99"/>
      <c r="G62" s="99"/>
      <c r="H62" s="99"/>
      <c r="I62" s="99"/>
    </row>
    <row r="63" spans="2:9" x14ac:dyDescent="0.25">
      <c r="B63" s="105" t="s">
        <v>259</v>
      </c>
      <c r="C63" s="99" t="s">
        <v>260</v>
      </c>
      <c r="D63" s="99"/>
      <c r="E63" s="99"/>
      <c r="F63" s="99"/>
      <c r="G63" s="99"/>
      <c r="H63" s="99"/>
      <c r="I63" s="99"/>
    </row>
    <row r="64" spans="2:9" x14ac:dyDescent="0.25">
      <c r="C64" s="99" t="s">
        <v>302</v>
      </c>
      <c r="D64" s="99"/>
      <c r="E64" s="99"/>
      <c r="F64" s="99"/>
      <c r="G64" s="99"/>
      <c r="H64" s="99"/>
      <c r="I64" s="99"/>
    </row>
    <row r="67" spans="2:11" x14ac:dyDescent="0.25">
      <c r="B67" s="105" t="s">
        <v>261</v>
      </c>
    </row>
    <row r="68" spans="2:11" ht="15.75" thickBot="1" x14ac:dyDescent="0.3">
      <c r="J68" s="14"/>
      <c r="K68" s="14"/>
    </row>
    <row r="69" spans="2:11" x14ac:dyDescent="0.25">
      <c r="C69" s="83"/>
      <c r="D69" s="85" t="s">
        <v>364</v>
      </c>
      <c r="E69" s="86"/>
      <c r="F69" s="86" t="s">
        <v>369</v>
      </c>
      <c r="G69" s="86"/>
      <c r="H69" s="86" t="s">
        <v>262</v>
      </c>
      <c r="I69" s="87"/>
      <c r="J69" s="52"/>
      <c r="K69" s="52"/>
    </row>
    <row r="70" spans="2:11" x14ac:dyDescent="0.25">
      <c r="C70" s="84"/>
      <c r="D70" s="89" t="s">
        <v>263</v>
      </c>
      <c r="E70" s="90"/>
      <c r="F70" s="91" t="s">
        <v>263</v>
      </c>
      <c r="G70" s="91"/>
      <c r="H70" s="90" t="s">
        <v>263</v>
      </c>
      <c r="I70" s="92"/>
      <c r="J70" s="52"/>
      <c r="K70" s="52"/>
    </row>
    <row r="71" spans="2:11" ht="15.75" thickBot="1" x14ac:dyDescent="0.3">
      <c r="C71" s="95"/>
      <c r="D71" s="93" t="s">
        <v>264</v>
      </c>
      <c r="E71" s="88" t="s">
        <v>265</v>
      </c>
      <c r="F71" s="88" t="s">
        <v>264</v>
      </c>
      <c r="G71" s="88" t="s">
        <v>265</v>
      </c>
      <c r="H71" s="88" t="s">
        <v>264</v>
      </c>
      <c r="I71" s="94" t="s">
        <v>265</v>
      </c>
      <c r="J71" s="14"/>
      <c r="K71" s="14"/>
    </row>
    <row r="72" spans="2:11" x14ac:dyDescent="0.25">
      <c r="C72" s="96" t="s">
        <v>266</v>
      </c>
      <c r="D72" s="107">
        <v>0.33400000000000002</v>
      </c>
      <c r="E72" s="108" t="s">
        <v>365</v>
      </c>
      <c r="F72" s="108" t="s">
        <v>365</v>
      </c>
      <c r="G72" s="108" t="s">
        <v>365</v>
      </c>
      <c r="H72" s="108" t="s">
        <v>365</v>
      </c>
      <c r="I72" s="109" t="s">
        <v>365</v>
      </c>
      <c r="J72" s="14"/>
      <c r="K72" s="14"/>
    </row>
    <row r="73" spans="2:11" x14ac:dyDescent="0.25">
      <c r="C73" s="97" t="s">
        <v>267</v>
      </c>
      <c r="D73" s="110">
        <v>7.2140130184321596E-2</v>
      </c>
      <c r="E73" s="111">
        <v>7.1426647196660295E-2</v>
      </c>
      <c r="F73" s="112" t="s">
        <v>370</v>
      </c>
      <c r="G73" s="112">
        <v>7.0300000000000001E-2</v>
      </c>
      <c r="H73" s="112">
        <v>7.7229999999999993E-2</v>
      </c>
      <c r="I73" s="113">
        <v>7.4999999999999997E-2</v>
      </c>
      <c r="J73" s="14"/>
      <c r="K73" s="14"/>
    </row>
    <row r="74" spans="2:11" x14ac:dyDescent="0.25">
      <c r="C74" s="97" t="s">
        <v>268</v>
      </c>
      <c r="D74" s="114">
        <v>0.28142106168537201</v>
      </c>
      <c r="E74" s="111">
        <v>0.27627588766</v>
      </c>
      <c r="F74" s="112">
        <v>0.51280000000000003</v>
      </c>
      <c r="G74" s="112">
        <v>0.51880000000000004</v>
      </c>
      <c r="H74" s="112">
        <v>0.57030000000000003</v>
      </c>
      <c r="I74" s="113">
        <v>0.55469999999999997</v>
      </c>
      <c r="J74" s="14"/>
      <c r="K74" s="14"/>
    </row>
    <row r="75" spans="2:11" ht="15.75" thickBot="1" x14ac:dyDescent="0.3">
      <c r="C75" s="98" t="s">
        <v>269</v>
      </c>
      <c r="D75" s="115">
        <v>0.5776</v>
      </c>
      <c r="E75" s="116">
        <v>0.55740000000000001</v>
      </c>
      <c r="F75" s="116">
        <v>0.62419999999999998</v>
      </c>
      <c r="G75" s="116">
        <v>0.57120000000000004</v>
      </c>
      <c r="H75" s="116">
        <v>0.48959999999999998</v>
      </c>
      <c r="I75" s="117">
        <v>0.4803</v>
      </c>
      <c r="J75" s="14"/>
      <c r="K75" s="14"/>
    </row>
    <row r="76" spans="2:11" x14ac:dyDescent="0.25">
      <c r="D76" s="14"/>
      <c r="E76" s="14"/>
      <c r="F76" s="14"/>
      <c r="G76" s="14"/>
      <c r="H76" s="14"/>
      <c r="I76" s="14"/>
      <c r="J76" s="14"/>
      <c r="K76" s="14"/>
    </row>
    <row r="77" spans="2:11" x14ac:dyDescent="0.25">
      <c r="B77" s="106" t="s">
        <v>270</v>
      </c>
      <c r="C77" s="99" t="s">
        <v>375</v>
      </c>
      <c r="D77" s="99"/>
      <c r="E77" s="99"/>
      <c r="F77" s="99"/>
      <c r="G77" s="99"/>
    </row>
    <row r="78" spans="2:11" x14ac:dyDescent="0.25">
      <c r="B78" s="20"/>
      <c r="C78" s="99"/>
      <c r="D78" s="99"/>
      <c r="E78" s="99"/>
      <c r="F78" s="99"/>
      <c r="G78" s="99"/>
    </row>
    <row r="79" spans="2:11" x14ac:dyDescent="0.25">
      <c r="B79" s="20"/>
      <c r="C79" s="99"/>
      <c r="D79" s="99"/>
      <c r="E79" s="99"/>
      <c r="F79" s="99"/>
      <c r="G79" s="99"/>
    </row>
    <row r="80" spans="2:11" x14ac:dyDescent="0.25">
      <c r="C80" s="99"/>
      <c r="D80" s="99"/>
      <c r="E80" s="99"/>
      <c r="F80" s="99"/>
      <c r="G80" s="99"/>
    </row>
    <row r="81" spans="2:7" x14ac:dyDescent="0.25">
      <c r="B81" s="105" t="s">
        <v>271</v>
      </c>
      <c r="C81" s="99" t="s">
        <v>376</v>
      </c>
      <c r="D81" s="99"/>
      <c r="E81" s="99"/>
      <c r="F81" s="99"/>
      <c r="G81" s="99"/>
    </row>
    <row r="82" spans="2:7" x14ac:dyDescent="0.25">
      <c r="C82" s="99"/>
      <c r="D82" s="99"/>
      <c r="E82" s="99"/>
      <c r="F82" s="99"/>
      <c r="G82" s="99"/>
    </row>
    <row r="83" spans="2:7" x14ac:dyDescent="0.25">
      <c r="B83" s="105" t="s">
        <v>272</v>
      </c>
      <c r="C83" s="99"/>
      <c r="D83" s="99" t="s">
        <v>377</v>
      </c>
      <c r="E83" s="99" t="s">
        <v>378</v>
      </c>
      <c r="F83" s="99" t="s">
        <v>321</v>
      </c>
      <c r="G83" s="99"/>
    </row>
    <row r="84" spans="2:7" x14ac:dyDescent="0.25">
      <c r="C84" s="99" t="s">
        <v>379</v>
      </c>
      <c r="D84" s="99" t="s">
        <v>380</v>
      </c>
      <c r="E84" s="99" t="s">
        <v>380</v>
      </c>
      <c r="F84" s="99" t="s">
        <v>381</v>
      </c>
      <c r="G84" s="99"/>
    </row>
    <row r="85" spans="2:7" x14ac:dyDescent="0.25">
      <c r="C85" s="99" t="s">
        <v>382</v>
      </c>
      <c r="D85" s="99" t="s">
        <v>383</v>
      </c>
      <c r="E85" s="99" t="s">
        <v>384</v>
      </c>
      <c r="F85" s="99" t="s">
        <v>385</v>
      </c>
      <c r="G85" s="99"/>
    </row>
    <row r="86" spans="2:7" x14ac:dyDescent="0.25">
      <c r="C86" s="99"/>
      <c r="D86" s="99"/>
      <c r="E86" s="99"/>
      <c r="F86" s="99"/>
      <c r="G86" s="99"/>
    </row>
    <row r="87" spans="2:7" x14ac:dyDescent="0.25">
      <c r="B87" s="105" t="s">
        <v>273</v>
      </c>
      <c r="C87" s="99" t="s">
        <v>386</v>
      </c>
      <c r="D87" s="99"/>
      <c r="E87" s="99"/>
      <c r="F87" s="99"/>
      <c r="G87" s="99"/>
    </row>
    <row r="88" spans="2:7" x14ac:dyDescent="0.25">
      <c r="C88" s="99"/>
      <c r="D88" s="99"/>
      <c r="E88" s="99"/>
      <c r="F88" s="99"/>
      <c r="G88" s="99"/>
    </row>
    <row r="89" spans="2:7" x14ac:dyDescent="0.25">
      <c r="B89" s="105" t="s">
        <v>274</v>
      </c>
      <c r="C89" s="99"/>
      <c r="D89" s="99" t="s">
        <v>387</v>
      </c>
      <c r="E89" s="99"/>
      <c r="F89" s="99"/>
      <c r="G89" s="99"/>
    </row>
  </sheetData>
  <mergeCells count="7">
    <mergeCell ref="D69:E69"/>
    <mergeCell ref="F69:G69"/>
    <mergeCell ref="H69:I69"/>
    <mergeCell ref="J69:K69"/>
    <mergeCell ref="D70:E70"/>
    <mergeCell ref="H70:I70"/>
    <mergeCell ref="J70:K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4"/>
  <sheetViews>
    <sheetView workbookViewId="0">
      <selection activeCell="P9" sqref="P9"/>
    </sheetView>
  </sheetViews>
  <sheetFormatPr defaultRowHeight="15" x14ac:dyDescent="0.25"/>
  <cols>
    <col min="2" max="2" width="16" style="4" customWidth="1"/>
    <col min="3" max="3" width="13.85546875" bestFit="1" customWidth="1"/>
    <col min="16" max="16" width="11.42578125" customWidth="1"/>
    <col min="17" max="17" width="12.42578125" customWidth="1"/>
  </cols>
  <sheetData>
    <row r="3" spans="2:12" x14ac:dyDescent="0.25">
      <c r="B3" s="53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5" spans="2:12" s="1" customFormat="1" x14ac:dyDescent="0.25">
      <c r="B5" s="10" t="s">
        <v>1</v>
      </c>
      <c r="C5" s="10" t="s">
        <v>2</v>
      </c>
      <c r="D5" s="10" t="s">
        <v>65</v>
      </c>
      <c r="E5" s="10" t="s">
        <v>3</v>
      </c>
      <c r="F5" s="10" t="s">
        <v>4</v>
      </c>
      <c r="G5" s="10" t="s">
        <v>68</v>
      </c>
      <c r="H5" s="10" t="s">
        <v>6</v>
      </c>
      <c r="I5" s="10" t="s">
        <v>5</v>
      </c>
      <c r="J5" s="26">
        <v>0.25</v>
      </c>
      <c r="K5" s="26">
        <v>0.5</v>
      </c>
      <c r="L5" s="26">
        <v>0.75</v>
      </c>
    </row>
    <row r="6" spans="2:12" x14ac:dyDescent="0.25">
      <c r="B6" s="10" t="s">
        <v>205</v>
      </c>
      <c r="C6" s="3" t="s">
        <v>8</v>
      </c>
      <c r="D6" s="3">
        <v>47.025599999999997</v>
      </c>
      <c r="E6" s="3">
        <v>0</v>
      </c>
      <c r="F6" s="3">
        <v>5000</v>
      </c>
      <c r="G6" s="3">
        <v>17.770337699999999</v>
      </c>
      <c r="H6" s="3">
        <v>18</v>
      </c>
      <c r="I6" s="3">
        <v>79</v>
      </c>
      <c r="J6" s="3">
        <v>31</v>
      </c>
      <c r="K6" s="3">
        <v>47</v>
      </c>
      <c r="L6" s="3">
        <v>62</v>
      </c>
    </row>
    <row r="7" spans="2:12" x14ac:dyDescent="0.25">
      <c r="B7" s="10" t="s">
        <v>206</v>
      </c>
      <c r="C7" s="3" t="s">
        <v>283</v>
      </c>
      <c r="D7" s="3">
        <v>493.43528600000002</v>
      </c>
      <c r="E7" s="3">
        <v>0</v>
      </c>
      <c r="F7" s="3">
        <v>5000</v>
      </c>
      <c r="G7" s="3">
        <v>3.2810828000000001</v>
      </c>
      <c r="H7" s="3">
        <v>58.197600000000001</v>
      </c>
      <c r="I7" s="3">
        <v>1760.1024</v>
      </c>
      <c r="J7" s="3">
        <v>276.28250000000003</v>
      </c>
      <c r="K7" s="3">
        <v>414.25</v>
      </c>
      <c r="L7" s="3">
        <v>615.5625</v>
      </c>
    </row>
    <row r="8" spans="2:12" x14ac:dyDescent="0.25">
      <c r="B8" s="10" t="s">
        <v>207</v>
      </c>
      <c r="C8" s="3" t="s">
        <v>9</v>
      </c>
      <c r="D8" s="3">
        <v>14.5442</v>
      </c>
      <c r="E8" s="3">
        <v>0</v>
      </c>
      <c r="F8" s="3">
        <v>5000</v>
      </c>
      <c r="G8" s="3">
        <v>55.377511200000001</v>
      </c>
      <c r="H8" s="3">
        <v>8</v>
      </c>
      <c r="I8" s="3">
        <v>21</v>
      </c>
      <c r="J8" s="3">
        <v>12</v>
      </c>
      <c r="K8" s="3">
        <v>14</v>
      </c>
      <c r="L8" s="3">
        <v>17</v>
      </c>
    </row>
    <row r="9" spans="2:12" x14ac:dyDescent="0.25">
      <c r="B9" s="10" t="s">
        <v>208</v>
      </c>
      <c r="C9" s="3" t="s">
        <v>11</v>
      </c>
      <c r="D9" s="3">
        <v>53.629899999999999</v>
      </c>
      <c r="E9" s="3">
        <v>0</v>
      </c>
      <c r="F9" s="3">
        <v>5000</v>
      </c>
      <c r="G9" s="3">
        <v>6.3997833000000002</v>
      </c>
      <c r="H9" s="3">
        <v>9</v>
      </c>
      <c r="I9" s="3">
        <v>272.01</v>
      </c>
      <c r="J9" s="3">
        <v>24</v>
      </c>
      <c r="K9" s="3">
        <v>38</v>
      </c>
      <c r="L9" s="3">
        <v>67</v>
      </c>
    </row>
    <row r="10" spans="2:12" x14ac:dyDescent="0.25">
      <c r="B10" s="10" t="s">
        <v>209</v>
      </c>
      <c r="C10" s="3" t="s">
        <v>12</v>
      </c>
      <c r="D10" s="3">
        <v>9.9141200000000005</v>
      </c>
      <c r="E10" s="3">
        <v>0</v>
      </c>
      <c r="F10" s="3">
        <v>5000</v>
      </c>
      <c r="G10" s="3">
        <v>3.4157320000000002</v>
      </c>
      <c r="H10" s="3">
        <v>0.7</v>
      </c>
      <c r="I10" s="3">
        <v>29.2</v>
      </c>
      <c r="J10" s="3">
        <v>5.0999999999999996</v>
      </c>
      <c r="K10" s="3">
        <v>8.8000000000000007</v>
      </c>
      <c r="L10" s="3">
        <v>13.6</v>
      </c>
    </row>
    <row r="11" spans="2:12" x14ac:dyDescent="0.25">
      <c r="B11" s="10" t="s">
        <v>210</v>
      </c>
      <c r="C11" s="3" t="s">
        <v>13</v>
      </c>
      <c r="D11" s="3">
        <v>1.7583689419999999</v>
      </c>
      <c r="E11" s="3">
        <v>1</v>
      </c>
      <c r="F11" s="3">
        <v>5000</v>
      </c>
      <c r="G11" s="3">
        <v>1.2730584</v>
      </c>
      <c r="H11" s="3">
        <v>3.3160080000000001E-2</v>
      </c>
      <c r="I11" s="3">
        <v>14.280358400000001</v>
      </c>
      <c r="J11" s="3">
        <v>0.38551950000000001</v>
      </c>
      <c r="K11" s="3">
        <v>0.92643699999999995</v>
      </c>
      <c r="L11" s="3">
        <v>2.0638200000000002</v>
      </c>
    </row>
    <row r="12" spans="2:12" x14ac:dyDescent="0.25">
      <c r="B12" s="10" t="s">
        <v>211</v>
      </c>
      <c r="C12" s="3" t="s">
        <v>14</v>
      </c>
      <c r="D12" s="3">
        <v>-0.12777965299999999</v>
      </c>
      <c r="E12" s="3">
        <v>0</v>
      </c>
      <c r="F12" s="3">
        <v>4999</v>
      </c>
      <c r="G12" s="3">
        <v>5.3951716000000003</v>
      </c>
      <c r="H12" s="3">
        <v>-3.4016901129999999</v>
      </c>
      <c r="I12" s="3">
        <v>2.65891009</v>
      </c>
      <c r="J12" s="3">
        <v>-0.95268511300000003</v>
      </c>
      <c r="K12" s="3">
        <v>-7.6105966999999997E-2</v>
      </c>
      <c r="L12" s="3">
        <v>0.72466520499999998</v>
      </c>
    </row>
    <row r="13" spans="2:12" x14ac:dyDescent="0.25">
      <c r="B13" s="10" t="s">
        <v>212</v>
      </c>
      <c r="C13" s="3" t="s">
        <v>15</v>
      </c>
      <c r="D13" s="3">
        <v>3.5225061339999999</v>
      </c>
      <c r="E13" s="3">
        <v>1</v>
      </c>
      <c r="F13" s="3">
        <v>5000</v>
      </c>
      <c r="G13" s="3">
        <v>1.1285782</v>
      </c>
      <c r="H13" s="3">
        <v>0.11429904</v>
      </c>
      <c r="I13" s="3">
        <v>24.064260000000001</v>
      </c>
      <c r="J13" s="3">
        <v>0.98030150000000005</v>
      </c>
      <c r="K13" s="3">
        <v>2.0985399999999998</v>
      </c>
      <c r="L13" s="3">
        <v>4.3147799999999998</v>
      </c>
    </row>
    <row r="14" spans="2:12" x14ac:dyDescent="0.25">
      <c r="B14" s="10" t="s">
        <v>213</v>
      </c>
      <c r="C14" s="3" t="s">
        <v>16</v>
      </c>
      <c r="D14" s="3">
        <v>0.698386218</v>
      </c>
      <c r="E14" s="3">
        <v>0</v>
      </c>
      <c r="F14" s="3">
        <v>4999</v>
      </c>
      <c r="G14" s="3">
        <v>7.7435178000000002</v>
      </c>
      <c r="H14" s="3">
        <v>-2.168240934</v>
      </c>
      <c r="I14" s="3">
        <v>3.180802495</v>
      </c>
      <c r="J14" s="3">
        <v>-1.8986508999999999E-2</v>
      </c>
      <c r="K14" s="3">
        <v>0.74153726499999995</v>
      </c>
      <c r="L14" s="3">
        <v>1.4620532909999999</v>
      </c>
    </row>
    <row r="15" spans="2:12" x14ac:dyDescent="0.25">
      <c r="B15" s="10" t="s">
        <v>214</v>
      </c>
      <c r="C15" s="3" t="s">
        <v>19</v>
      </c>
      <c r="D15" s="3">
        <v>2.1941999999999999</v>
      </c>
      <c r="E15" s="3">
        <v>0</v>
      </c>
      <c r="F15" s="3">
        <v>5000</v>
      </c>
      <c r="G15" s="3">
        <v>1.3939773</v>
      </c>
      <c r="H15" s="3">
        <v>1</v>
      </c>
      <c r="I15" s="3">
        <v>6</v>
      </c>
      <c r="J15" s="3">
        <v>1</v>
      </c>
      <c r="K15" s="3">
        <v>2</v>
      </c>
      <c r="L15" s="3">
        <v>3</v>
      </c>
    </row>
    <row r="16" spans="2:12" x14ac:dyDescent="0.25">
      <c r="B16" s="10" t="s">
        <v>215</v>
      </c>
      <c r="C16" s="3" t="s">
        <v>20</v>
      </c>
      <c r="D16" s="3">
        <v>3.0491999999999999</v>
      </c>
      <c r="E16" s="3">
        <v>0</v>
      </c>
      <c r="F16" s="3">
        <v>5000</v>
      </c>
      <c r="G16" s="3">
        <v>3.4144969000000001</v>
      </c>
      <c r="H16" s="3">
        <v>0</v>
      </c>
      <c r="I16" s="3">
        <v>13</v>
      </c>
      <c r="J16" s="3">
        <v>0</v>
      </c>
      <c r="K16" s="3">
        <v>2</v>
      </c>
      <c r="L16" s="3">
        <v>5</v>
      </c>
    </row>
    <row r="17" spans="2:12" x14ac:dyDescent="0.25">
      <c r="B17" s="10" t="s">
        <v>216</v>
      </c>
      <c r="C17" s="3" t="s">
        <v>21</v>
      </c>
      <c r="D17" s="3">
        <v>0.4904</v>
      </c>
      <c r="E17" s="3">
        <v>0</v>
      </c>
      <c r="F17" s="3">
        <v>5000</v>
      </c>
      <c r="G17" s="3">
        <v>0.86078339999999998</v>
      </c>
      <c r="H17" s="3">
        <v>0</v>
      </c>
      <c r="I17" s="3">
        <v>3</v>
      </c>
      <c r="J17" s="3">
        <v>0</v>
      </c>
      <c r="K17" s="3">
        <v>0</v>
      </c>
      <c r="L17" s="3">
        <v>1</v>
      </c>
    </row>
    <row r="18" spans="2:12" x14ac:dyDescent="0.25">
      <c r="B18" s="10" t="s">
        <v>217</v>
      </c>
      <c r="C18" s="3" t="s">
        <v>22</v>
      </c>
      <c r="D18" s="3">
        <v>0.38279999999999997</v>
      </c>
      <c r="E18" s="3">
        <v>0</v>
      </c>
      <c r="F18" s="3">
        <v>5000</v>
      </c>
      <c r="G18" s="3">
        <v>0.79608350000000005</v>
      </c>
      <c r="H18" s="3">
        <v>0</v>
      </c>
      <c r="I18" s="3">
        <v>3</v>
      </c>
      <c r="J18" s="3">
        <v>0</v>
      </c>
      <c r="K18" s="3">
        <v>0</v>
      </c>
      <c r="L18" s="3">
        <v>0</v>
      </c>
    </row>
    <row r="19" spans="2:12" x14ac:dyDescent="0.25">
      <c r="B19" s="10" t="s">
        <v>218</v>
      </c>
      <c r="C19" s="3" t="s">
        <v>23</v>
      </c>
      <c r="D19" s="3">
        <v>0.106</v>
      </c>
      <c r="E19" s="3">
        <v>0</v>
      </c>
      <c r="F19" s="3">
        <v>5000</v>
      </c>
      <c r="G19" s="3">
        <v>0.49422739999999998</v>
      </c>
      <c r="H19" s="3">
        <v>0</v>
      </c>
      <c r="I19" s="3">
        <v>3</v>
      </c>
      <c r="J19" s="3">
        <v>0</v>
      </c>
      <c r="K19" s="3">
        <v>0</v>
      </c>
      <c r="L19" s="3">
        <v>0</v>
      </c>
    </row>
    <row r="20" spans="2:12" x14ac:dyDescent="0.25">
      <c r="B20" s="10" t="s">
        <v>219</v>
      </c>
      <c r="C20" s="3" t="s">
        <v>24</v>
      </c>
      <c r="D20" s="3">
        <v>0.05</v>
      </c>
      <c r="E20" s="3">
        <v>0</v>
      </c>
      <c r="F20" s="3">
        <v>5000</v>
      </c>
      <c r="G20" s="3">
        <v>0.3257758</v>
      </c>
      <c r="H20" s="3">
        <v>0</v>
      </c>
      <c r="I20" s="3">
        <v>2</v>
      </c>
      <c r="J20" s="3">
        <v>0</v>
      </c>
      <c r="K20" s="3">
        <v>0</v>
      </c>
      <c r="L20" s="3">
        <v>0</v>
      </c>
    </row>
    <row r="21" spans="2:12" x14ac:dyDescent="0.25">
      <c r="B21" s="10" t="s">
        <v>220</v>
      </c>
      <c r="C21" s="3" t="s">
        <v>25</v>
      </c>
      <c r="D21" s="3">
        <v>0.1028</v>
      </c>
      <c r="E21" s="3">
        <v>0</v>
      </c>
      <c r="F21" s="3">
        <v>5000</v>
      </c>
      <c r="G21" s="3">
        <v>0.56879829999999998</v>
      </c>
      <c r="H21" s="3">
        <v>0</v>
      </c>
      <c r="I21" s="3">
        <v>3</v>
      </c>
      <c r="J21" s="3">
        <v>0</v>
      </c>
      <c r="K21" s="3">
        <v>0</v>
      </c>
      <c r="L21" s="3">
        <v>0</v>
      </c>
    </row>
    <row r="22" spans="2:12" x14ac:dyDescent="0.25">
      <c r="B22" s="10" t="s">
        <v>221</v>
      </c>
      <c r="C22" s="3" t="s">
        <v>26</v>
      </c>
      <c r="D22" s="3">
        <v>2.2599999999999999E-2</v>
      </c>
      <c r="E22" s="3">
        <v>0</v>
      </c>
      <c r="F22" s="3">
        <v>5000</v>
      </c>
      <c r="G22" s="3">
        <v>0.46954499999999999</v>
      </c>
      <c r="H22" s="3">
        <v>0</v>
      </c>
      <c r="I22" s="3">
        <v>2</v>
      </c>
      <c r="J22" s="3">
        <v>0</v>
      </c>
      <c r="K22" s="3">
        <v>0</v>
      </c>
      <c r="L22" s="3">
        <v>0</v>
      </c>
    </row>
    <row r="23" spans="2:12" x14ac:dyDescent="0.25">
      <c r="B23" s="10" t="s">
        <v>222</v>
      </c>
      <c r="C23" s="3" t="s">
        <v>27</v>
      </c>
      <c r="D23" s="3">
        <v>1.8348</v>
      </c>
      <c r="E23" s="3">
        <v>0</v>
      </c>
      <c r="F23" s="3">
        <v>5000</v>
      </c>
      <c r="G23" s="3">
        <v>3.0748015</v>
      </c>
      <c r="H23" s="3">
        <v>0</v>
      </c>
      <c r="I23" s="3">
        <v>11</v>
      </c>
      <c r="J23" s="3">
        <v>0</v>
      </c>
      <c r="K23" s="3">
        <v>0</v>
      </c>
      <c r="L23" s="3">
        <v>4</v>
      </c>
    </row>
    <row r="24" spans="2:12" x14ac:dyDescent="0.25">
      <c r="B24" s="10" t="s">
        <v>223</v>
      </c>
      <c r="C24" s="3" t="s">
        <v>28</v>
      </c>
      <c r="D24" s="3">
        <v>23.20223</v>
      </c>
      <c r="E24" s="3">
        <v>0</v>
      </c>
      <c r="F24" s="3">
        <v>5000</v>
      </c>
      <c r="G24" s="3">
        <v>0.60912500000000003</v>
      </c>
      <c r="H24" s="3">
        <v>-1</v>
      </c>
      <c r="I24" s="3">
        <v>92.001000000000005</v>
      </c>
      <c r="J24" s="3">
        <v>9.1999999999999993</v>
      </c>
      <c r="K24" s="3">
        <v>17</v>
      </c>
      <c r="L24" s="3">
        <v>31.1</v>
      </c>
    </row>
    <row r="25" spans="2:12" x14ac:dyDescent="0.25">
      <c r="B25" s="10" t="s">
        <v>224</v>
      </c>
      <c r="C25" s="3" t="s">
        <v>29</v>
      </c>
      <c r="D25" s="3">
        <v>25.33223289</v>
      </c>
      <c r="E25" s="3">
        <v>0</v>
      </c>
      <c r="F25" s="3">
        <v>4998</v>
      </c>
      <c r="G25" s="3">
        <v>21.231636699999999</v>
      </c>
      <c r="H25" s="3">
        <v>13</v>
      </c>
      <c r="I25" s="3">
        <v>40.03</v>
      </c>
      <c r="J25" s="3">
        <v>21</v>
      </c>
      <c r="K25" s="3">
        <v>25</v>
      </c>
      <c r="L25" s="3">
        <v>29</v>
      </c>
    </row>
    <row r="26" spans="2:12" x14ac:dyDescent="0.25">
      <c r="B26" s="10" t="s">
        <v>225</v>
      </c>
      <c r="C26" s="3" t="s">
        <v>32</v>
      </c>
      <c r="D26" s="3">
        <v>13.272640000000001</v>
      </c>
      <c r="E26" s="3">
        <v>2</v>
      </c>
      <c r="F26" s="3">
        <v>5000</v>
      </c>
      <c r="G26" s="3">
        <v>5.8791487</v>
      </c>
      <c r="H26" s="3">
        <v>1.85</v>
      </c>
      <c r="I26" s="3">
        <v>65.200999999999993</v>
      </c>
      <c r="J26" s="3">
        <v>5.7</v>
      </c>
      <c r="K26" s="3">
        <v>9.5500000000000007</v>
      </c>
      <c r="L26" s="3">
        <v>16.55</v>
      </c>
    </row>
    <row r="27" spans="2:12" x14ac:dyDescent="0.25">
      <c r="B27" s="10" t="s">
        <v>226</v>
      </c>
      <c r="C27" s="3" t="s">
        <v>33</v>
      </c>
      <c r="D27" s="3">
        <v>2.288612187</v>
      </c>
      <c r="E27" s="3">
        <v>0</v>
      </c>
      <c r="F27" s="3">
        <v>5000</v>
      </c>
      <c r="G27" s="3">
        <v>3.3911397999999999</v>
      </c>
      <c r="H27" s="3">
        <v>0.61518563900000001</v>
      </c>
      <c r="I27" s="3">
        <v>4.1774747950000002</v>
      </c>
      <c r="J27" s="3">
        <v>1.7404661749999999</v>
      </c>
      <c r="K27" s="3">
        <v>2.2565411540000002</v>
      </c>
      <c r="L27" s="3">
        <v>2.8063861019999998</v>
      </c>
    </row>
    <row r="28" spans="2:12" x14ac:dyDescent="0.25">
      <c r="B28" s="10" t="s">
        <v>227</v>
      </c>
      <c r="C28" s="3" t="s">
        <v>284</v>
      </c>
      <c r="D28" s="3">
        <v>3.2427266920000002</v>
      </c>
      <c r="E28" s="3">
        <v>0</v>
      </c>
      <c r="F28" s="3">
        <v>2378</v>
      </c>
      <c r="G28" s="3">
        <v>2.4970165</v>
      </c>
      <c r="H28" s="3">
        <v>2.34583282</v>
      </c>
      <c r="I28" s="3">
        <v>4.1905243079999996</v>
      </c>
      <c r="J28" s="3">
        <v>2.9704144659999998</v>
      </c>
      <c r="K28" s="3">
        <v>3.2288261559999998</v>
      </c>
      <c r="L28" s="3">
        <v>3.5189804169999999</v>
      </c>
    </row>
    <row r="29" spans="2:12" x14ac:dyDescent="0.25">
      <c r="B29" s="10" t="s">
        <v>228</v>
      </c>
      <c r="C29" s="3" t="s">
        <v>35</v>
      </c>
      <c r="D29" s="3">
        <v>570.13019499999996</v>
      </c>
      <c r="E29" s="3">
        <v>0</v>
      </c>
      <c r="F29" s="3">
        <v>5000</v>
      </c>
      <c r="G29" s="3">
        <v>22.661888000000001</v>
      </c>
      <c r="H29" s="3">
        <v>0</v>
      </c>
      <c r="I29" s="3">
        <v>3977.2705000000001</v>
      </c>
      <c r="J29" s="3">
        <v>0</v>
      </c>
      <c r="K29" s="3">
        <v>0</v>
      </c>
      <c r="L29" s="3">
        <v>885.45</v>
      </c>
    </row>
    <row r="30" spans="2:12" x14ac:dyDescent="0.25">
      <c r="B30" s="10" t="s">
        <v>229</v>
      </c>
      <c r="C30" s="3" t="s">
        <v>37</v>
      </c>
      <c r="D30" s="3">
        <v>463.39839499999999</v>
      </c>
      <c r="E30" s="3">
        <v>0</v>
      </c>
      <c r="F30" s="3">
        <v>5000</v>
      </c>
      <c r="G30" s="3">
        <v>12.773381199999999</v>
      </c>
      <c r="H30" s="3">
        <v>0</v>
      </c>
      <c r="I30" s="3">
        <v>3679.4575</v>
      </c>
      <c r="J30" s="3">
        <v>0</v>
      </c>
      <c r="K30" s="3">
        <v>0</v>
      </c>
      <c r="L30" s="3">
        <v>510.16250000000002</v>
      </c>
    </row>
    <row r="31" spans="2:12" x14ac:dyDescent="0.25">
      <c r="B31" s="10" t="s">
        <v>230</v>
      </c>
      <c r="C31" s="3" t="s">
        <v>285</v>
      </c>
      <c r="D31" s="3">
        <v>6.7478461349999996</v>
      </c>
      <c r="E31" s="3">
        <v>0</v>
      </c>
      <c r="F31" s="3">
        <v>1704</v>
      </c>
      <c r="G31" s="3">
        <v>0.77517789999999998</v>
      </c>
      <c r="H31" s="3">
        <v>3.1699366279999999</v>
      </c>
      <c r="I31" s="3">
        <v>8.3690373230000006</v>
      </c>
      <c r="J31" s="3">
        <v>6.1715701080000001</v>
      </c>
      <c r="K31" s="3">
        <v>7.0505560630000002</v>
      </c>
      <c r="L31" s="3">
        <v>7.6498353039999998</v>
      </c>
    </row>
    <row r="32" spans="2:12" x14ac:dyDescent="0.25">
      <c r="B32" s="10" t="s">
        <v>231</v>
      </c>
      <c r="C32" s="3" t="s">
        <v>39</v>
      </c>
      <c r="D32" s="3">
        <v>15.26695</v>
      </c>
      <c r="E32" s="3">
        <v>3</v>
      </c>
      <c r="F32" s="3">
        <v>5000</v>
      </c>
      <c r="G32" s="3">
        <v>979.2910723</v>
      </c>
      <c r="H32" s="3">
        <v>0</v>
      </c>
      <c r="I32" s="3">
        <v>64.25</v>
      </c>
      <c r="J32" s="3">
        <v>0</v>
      </c>
      <c r="K32" s="3">
        <v>13.75</v>
      </c>
      <c r="L32" s="3">
        <v>22.75</v>
      </c>
    </row>
    <row r="33" spans="1:12" x14ac:dyDescent="0.25">
      <c r="B33" s="10" t="s">
        <v>232</v>
      </c>
      <c r="C33" s="3" t="s">
        <v>40</v>
      </c>
      <c r="D33" s="3">
        <v>707.23909560000004</v>
      </c>
      <c r="E33" s="3">
        <v>3</v>
      </c>
      <c r="F33" s="3">
        <v>4998</v>
      </c>
      <c r="G33" s="3">
        <v>1.6493084</v>
      </c>
      <c r="H33" s="3">
        <v>0</v>
      </c>
      <c r="I33" s="3">
        <v>4011.2</v>
      </c>
      <c r="J33" s="3">
        <v>0</v>
      </c>
      <c r="K33" s="3">
        <v>425</v>
      </c>
      <c r="L33" s="3">
        <v>1080</v>
      </c>
    </row>
    <row r="34" spans="1:12" x14ac:dyDescent="0.25">
      <c r="B34" s="10" t="s">
        <v>233</v>
      </c>
      <c r="C34" s="3" t="s">
        <v>286</v>
      </c>
      <c r="D34" s="3">
        <v>6.429558117</v>
      </c>
      <c r="E34" s="3">
        <v>0</v>
      </c>
      <c r="F34" s="3">
        <v>3578</v>
      </c>
      <c r="G34" s="3">
        <v>16.310017800000001</v>
      </c>
      <c r="H34" s="3">
        <v>2.4849066500000001</v>
      </c>
      <c r="I34" s="3">
        <v>8.3921509200000006</v>
      </c>
      <c r="J34" s="3">
        <v>5.8579331540000004</v>
      </c>
      <c r="K34" s="3">
        <v>6.6398758339999997</v>
      </c>
      <c r="L34" s="3">
        <v>7.218909708</v>
      </c>
    </row>
    <row r="35" spans="1:12" x14ac:dyDescent="0.25">
      <c r="B35" s="10" t="s">
        <v>234</v>
      </c>
      <c r="C35" s="3" t="s">
        <v>287</v>
      </c>
      <c r="D35" s="3">
        <v>3.604226267</v>
      </c>
      <c r="E35" s="3">
        <v>0</v>
      </c>
      <c r="F35" s="3">
        <v>1344</v>
      </c>
      <c r="G35" s="3">
        <v>949.15158629999996</v>
      </c>
      <c r="H35" s="3">
        <v>2.8068112709999999</v>
      </c>
      <c r="I35" s="3">
        <v>4.5771858679999999</v>
      </c>
      <c r="J35" s="3">
        <v>3.3304171999999999</v>
      </c>
      <c r="K35" s="3">
        <v>3.5979967230000001</v>
      </c>
      <c r="L35" s="3">
        <v>3.865193315</v>
      </c>
    </row>
    <row r="36" spans="1:12" x14ac:dyDescent="0.25">
      <c r="B36" s="10" t="s">
        <v>235</v>
      </c>
      <c r="C36" s="3" t="s">
        <v>42</v>
      </c>
      <c r="D36" s="3">
        <v>409.96001999999999</v>
      </c>
      <c r="E36" s="3">
        <v>0</v>
      </c>
      <c r="F36" s="3">
        <v>5000</v>
      </c>
      <c r="G36" s="3">
        <v>19.212942600000002</v>
      </c>
      <c r="H36" s="3">
        <v>0</v>
      </c>
      <c r="I36" s="3">
        <v>4530.1859999999997</v>
      </c>
      <c r="J36" s="3">
        <v>0</v>
      </c>
      <c r="K36" s="3">
        <v>0</v>
      </c>
      <c r="L36" s="3">
        <v>89.962500000000006</v>
      </c>
    </row>
    <row r="37" spans="1:12" x14ac:dyDescent="0.25">
      <c r="B37" s="10" t="s">
        <v>236</v>
      </c>
      <c r="C37" s="3" t="s">
        <v>52</v>
      </c>
      <c r="D37" s="3">
        <v>19.6266</v>
      </c>
      <c r="E37" s="3">
        <v>0</v>
      </c>
      <c r="F37" s="3">
        <v>5000</v>
      </c>
      <c r="G37" s="3">
        <v>912.22062410000001</v>
      </c>
      <c r="H37" s="3">
        <v>0</v>
      </c>
      <c r="I37" s="3">
        <v>31</v>
      </c>
      <c r="J37" s="3">
        <v>17</v>
      </c>
      <c r="K37" s="3">
        <v>20</v>
      </c>
      <c r="L37" s="3">
        <v>23</v>
      </c>
    </row>
    <row r="38" spans="1:12" x14ac:dyDescent="0.25">
      <c r="A38" s="14"/>
      <c r="B38" s="25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x14ac:dyDescent="0.25">
      <c r="A39" s="14"/>
      <c r="B39" s="25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x14ac:dyDescent="0.25">
      <c r="A40" s="14"/>
      <c r="B40" s="25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2" x14ac:dyDescent="0.25">
      <c r="A41" s="14"/>
      <c r="B41" s="25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1:12" x14ac:dyDescent="0.25">
      <c r="A42" s="14"/>
      <c r="B42" s="25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 x14ac:dyDescent="0.25">
      <c r="A43" s="14"/>
      <c r="B43" s="25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x14ac:dyDescent="0.25">
      <c r="A44" s="14"/>
      <c r="B44" s="24"/>
      <c r="C44" s="14"/>
      <c r="D44" s="14"/>
      <c r="E44" s="14"/>
      <c r="F44" s="14"/>
      <c r="G44" s="14"/>
      <c r="H44" s="14"/>
      <c r="I44" s="14"/>
      <c r="J44" s="14"/>
      <c r="K44" s="14"/>
      <c r="L44" s="14"/>
    </row>
  </sheetData>
  <mergeCells count="1">
    <mergeCell ref="B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9"/>
  <sheetViews>
    <sheetView workbookViewId="0">
      <selection activeCell="B6" sqref="B6:B43"/>
    </sheetView>
  </sheetViews>
  <sheetFormatPr defaultRowHeight="15" x14ac:dyDescent="0.25"/>
  <cols>
    <col min="4" max="4" width="20.5703125" style="1" customWidth="1"/>
    <col min="5" max="5" width="14.5703125" customWidth="1"/>
  </cols>
  <sheetData>
    <row r="2" spans="2:9" x14ac:dyDescent="0.25">
      <c r="D2" s="54" t="s">
        <v>203</v>
      </c>
      <c r="E2" s="54"/>
      <c r="F2" s="54"/>
      <c r="G2" s="54"/>
      <c r="H2" s="54"/>
      <c r="I2" s="54"/>
    </row>
    <row r="4" spans="2:9" s="1" customFormat="1" x14ac:dyDescent="0.25">
      <c r="D4" s="6" t="s">
        <v>204</v>
      </c>
      <c r="E4" s="6" t="s">
        <v>182</v>
      </c>
      <c r="G4" s="1" t="s">
        <v>66</v>
      </c>
    </row>
    <row r="5" spans="2:9" x14ac:dyDescent="0.25">
      <c r="D5" s="6" t="s">
        <v>69</v>
      </c>
      <c r="E5" s="3">
        <v>-3.3770000000000001E-2</v>
      </c>
      <c r="G5">
        <v>1</v>
      </c>
    </row>
    <row r="6" spans="2:9" s="1" customFormat="1" x14ac:dyDescent="0.25">
      <c r="B6" s="1" t="s">
        <v>66</v>
      </c>
      <c r="E6" s="1">
        <v>1.6899999999999998E-2</v>
      </c>
      <c r="G6" s="1">
        <v>0</v>
      </c>
    </row>
    <row r="7" spans="2:9" x14ac:dyDescent="0.25">
      <c r="D7" s="6" t="s">
        <v>70</v>
      </c>
      <c r="E7" s="3">
        <v>-3.29E-3</v>
      </c>
      <c r="G7">
        <v>1</v>
      </c>
    </row>
    <row r="8" spans="2:9" x14ac:dyDescent="0.25">
      <c r="B8">
        <v>0</v>
      </c>
      <c r="D8"/>
      <c r="E8">
        <v>0.81589999999999996</v>
      </c>
      <c r="G8" s="1">
        <v>0</v>
      </c>
    </row>
    <row r="9" spans="2:9" x14ac:dyDescent="0.25">
      <c r="D9" s="6" t="s">
        <v>71</v>
      </c>
      <c r="E9" s="3">
        <v>-1.57E-3</v>
      </c>
      <c r="G9">
        <v>1</v>
      </c>
      <c r="H9" s="14"/>
    </row>
    <row r="10" spans="2:9" x14ac:dyDescent="0.25">
      <c r="B10">
        <v>0</v>
      </c>
      <c r="D10"/>
      <c r="E10">
        <v>0.91159999999999997</v>
      </c>
      <c r="G10" s="1">
        <v>0</v>
      </c>
    </row>
    <row r="11" spans="2:9" x14ac:dyDescent="0.25">
      <c r="D11" s="6" t="s">
        <v>72</v>
      </c>
      <c r="E11" s="3">
        <v>9.3200000000000002E-3</v>
      </c>
      <c r="G11">
        <v>1</v>
      </c>
    </row>
    <row r="12" spans="2:9" x14ac:dyDescent="0.25">
      <c r="B12">
        <v>0</v>
      </c>
      <c r="D12"/>
      <c r="E12">
        <v>0.50990000000000002</v>
      </c>
      <c r="G12" s="1">
        <v>0</v>
      </c>
    </row>
    <row r="13" spans="2:9" x14ac:dyDescent="0.25">
      <c r="D13" s="6" t="s">
        <v>73</v>
      </c>
      <c r="E13" s="3">
        <v>-9.1900000000000003E-3</v>
      </c>
      <c r="G13">
        <v>1</v>
      </c>
    </row>
    <row r="14" spans="2:9" x14ac:dyDescent="0.25">
      <c r="B14">
        <v>0</v>
      </c>
      <c r="D14"/>
      <c r="E14">
        <v>0.51600000000000001</v>
      </c>
      <c r="G14" s="1">
        <v>0</v>
      </c>
    </row>
    <row r="15" spans="2:9" x14ac:dyDescent="0.25">
      <c r="D15" s="6" t="s">
        <v>74</v>
      </c>
      <c r="E15" s="3">
        <v>9.11E-3</v>
      </c>
      <c r="G15">
        <v>1</v>
      </c>
    </row>
    <row r="16" spans="2:9" x14ac:dyDescent="0.25">
      <c r="B16">
        <v>0</v>
      </c>
      <c r="D16"/>
      <c r="E16">
        <v>0.51949999999999996</v>
      </c>
      <c r="G16" s="1">
        <v>0</v>
      </c>
    </row>
    <row r="17" spans="2:7" x14ac:dyDescent="0.25">
      <c r="D17" s="6" t="s">
        <v>75</v>
      </c>
      <c r="E17" s="3">
        <v>-3.62E-3</v>
      </c>
      <c r="G17">
        <v>1</v>
      </c>
    </row>
    <row r="18" spans="2:7" x14ac:dyDescent="0.25">
      <c r="B18">
        <v>0</v>
      </c>
      <c r="D18"/>
      <c r="E18">
        <v>0.79820000000000002</v>
      </c>
      <c r="G18" s="1">
        <v>0</v>
      </c>
    </row>
    <row r="19" spans="2:7" x14ac:dyDescent="0.25">
      <c r="D19" s="6" t="s">
        <v>76</v>
      </c>
      <c r="E19" s="3">
        <v>-1.1E-4</v>
      </c>
      <c r="G19">
        <v>1</v>
      </c>
    </row>
    <row r="20" spans="2:7" x14ac:dyDescent="0.25">
      <c r="B20">
        <v>0</v>
      </c>
      <c r="D20"/>
      <c r="E20">
        <v>0.99360000000000004</v>
      </c>
      <c r="G20" s="1">
        <v>0</v>
      </c>
    </row>
    <row r="21" spans="2:7" x14ac:dyDescent="0.25">
      <c r="D21" s="6" t="s">
        <v>77</v>
      </c>
      <c r="E21" s="3" t="s">
        <v>181</v>
      </c>
      <c r="G21">
        <v>1</v>
      </c>
    </row>
    <row r="22" spans="2:7" x14ac:dyDescent="0.25">
      <c r="B22">
        <v>0</v>
      </c>
      <c r="D22"/>
      <c r="E22" t="s">
        <v>181</v>
      </c>
      <c r="G22" s="1">
        <v>0</v>
      </c>
    </row>
    <row r="23" spans="2:7" x14ac:dyDescent="0.25">
      <c r="D23" s="6" t="s">
        <v>78</v>
      </c>
      <c r="E23" s="3">
        <v>-9.4170000000000004E-2</v>
      </c>
      <c r="G23">
        <v>1</v>
      </c>
    </row>
    <row r="24" spans="2:7" x14ac:dyDescent="0.25">
      <c r="B24">
        <v>0</v>
      </c>
      <c r="D24"/>
      <c r="E24" t="s">
        <v>67</v>
      </c>
      <c r="G24" s="1">
        <v>0</v>
      </c>
    </row>
    <row r="25" spans="2:7" x14ac:dyDescent="0.25">
      <c r="D25" s="6" t="s">
        <v>79</v>
      </c>
      <c r="E25" s="3">
        <v>-2.6720000000000001E-2</v>
      </c>
      <c r="G25">
        <v>1</v>
      </c>
    </row>
    <row r="26" spans="2:7" x14ac:dyDescent="0.25">
      <c r="B26">
        <v>0</v>
      </c>
      <c r="D26"/>
      <c r="E26">
        <v>5.8799999999999998E-2</v>
      </c>
      <c r="G26" s="1">
        <v>0</v>
      </c>
    </row>
    <row r="27" spans="2:7" x14ac:dyDescent="0.25">
      <c r="D27" s="6" t="s">
        <v>80</v>
      </c>
      <c r="E27" s="3">
        <v>8.0979999999999996E-2</v>
      </c>
      <c r="G27">
        <v>1</v>
      </c>
    </row>
    <row r="28" spans="2:7" x14ac:dyDescent="0.25">
      <c r="B28">
        <v>0</v>
      </c>
      <c r="D28"/>
      <c r="E28" t="s">
        <v>67</v>
      </c>
      <c r="G28" s="1">
        <v>0</v>
      </c>
    </row>
    <row r="29" spans="2:7" x14ac:dyDescent="0.25">
      <c r="D29" s="6" t="s">
        <v>81</v>
      </c>
      <c r="E29" s="3">
        <v>0.1077</v>
      </c>
      <c r="G29">
        <v>1</v>
      </c>
    </row>
    <row r="30" spans="2:7" x14ac:dyDescent="0.25">
      <c r="B30">
        <v>0</v>
      </c>
      <c r="D30"/>
      <c r="E30" t="s">
        <v>67</v>
      </c>
      <c r="G30" s="1">
        <v>0</v>
      </c>
    </row>
    <row r="31" spans="2:7" x14ac:dyDescent="0.25">
      <c r="D31" s="6" t="s">
        <v>82</v>
      </c>
      <c r="E31" s="3">
        <v>-5.4739999999999997E-2</v>
      </c>
      <c r="G31">
        <v>1</v>
      </c>
    </row>
    <row r="32" spans="2:7" x14ac:dyDescent="0.25">
      <c r="B32">
        <v>0</v>
      </c>
      <c r="D32"/>
      <c r="E32">
        <v>1E-4</v>
      </c>
      <c r="G32" s="1">
        <v>0</v>
      </c>
    </row>
    <row r="33" spans="2:7" x14ac:dyDescent="0.25">
      <c r="D33" s="6" t="s">
        <v>83</v>
      </c>
      <c r="E33" s="3">
        <v>-5.0470000000000001E-2</v>
      </c>
      <c r="G33">
        <v>1</v>
      </c>
    </row>
    <row r="34" spans="2:7" x14ac:dyDescent="0.25">
      <c r="B34">
        <v>0</v>
      </c>
      <c r="D34"/>
      <c r="E34">
        <v>4.0000000000000002E-4</v>
      </c>
      <c r="G34" s="1">
        <v>0</v>
      </c>
    </row>
    <row r="35" spans="2:7" x14ac:dyDescent="0.25">
      <c r="D35" s="6" t="s">
        <v>84</v>
      </c>
      <c r="E35" s="3">
        <v>2.2859999999999998E-2</v>
      </c>
      <c r="G35">
        <v>1</v>
      </c>
    </row>
    <row r="36" spans="2:7" x14ac:dyDescent="0.25">
      <c r="B36">
        <v>0</v>
      </c>
      <c r="D36"/>
      <c r="E36">
        <v>0.106</v>
      </c>
      <c r="G36" s="1">
        <v>0</v>
      </c>
    </row>
    <row r="37" spans="2:7" x14ac:dyDescent="0.25">
      <c r="D37" s="6" t="s">
        <v>85</v>
      </c>
      <c r="E37" s="3">
        <v>5.4789999999999998E-2</v>
      </c>
      <c r="G37">
        <v>1</v>
      </c>
    </row>
    <row r="38" spans="2:7" x14ac:dyDescent="0.25">
      <c r="B38">
        <v>0</v>
      </c>
      <c r="D38"/>
      <c r="E38">
        <v>1E-4</v>
      </c>
      <c r="G38" s="1">
        <v>0</v>
      </c>
    </row>
    <row r="39" spans="2:7" x14ac:dyDescent="0.25">
      <c r="D39" s="6" t="s">
        <v>86</v>
      </c>
      <c r="E39" s="3">
        <v>5.5809999999999998E-2</v>
      </c>
      <c r="G39">
        <v>1</v>
      </c>
    </row>
    <row r="40" spans="2:7" x14ac:dyDescent="0.25">
      <c r="B40">
        <v>0</v>
      </c>
      <c r="D40"/>
      <c r="E40" t="s">
        <v>67</v>
      </c>
      <c r="G40" s="1">
        <v>0</v>
      </c>
    </row>
    <row r="41" spans="2:7" x14ac:dyDescent="0.25">
      <c r="D41" s="6" t="s">
        <v>87</v>
      </c>
      <c r="E41" s="3">
        <v>-7.5259999999999994E-2</v>
      </c>
      <c r="G41">
        <v>1</v>
      </c>
    </row>
    <row r="42" spans="2:7" x14ac:dyDescent="0.25">
      <c r="B42">
        <v>0</v>
      </c>
      <c r="D42"/>
      <c r="E42" t="s">
        <v>67</v>
      </c>
      <c r="G42" s="1">
        <v>0</v>
      </c>
    </row>
    <row r="43" spans="2:7" x14ac:dyDescent="0.25">
      <c r="D43" s="6" t="s">
        <v>88</v>
      </c>
      <c r="E43" s="3">
        <v>4.317E-2</v>
      </c>
      <c r="G43">
        <v>1</v>
      </c>
    </row>
    <row r="44" spans="2:7" x14ac:dyDescent="0.25">
      <c r="B44">
        <v>0</v>
      </c>
      <c r="D44"/>
      <c r="E44">
        <v>2.3E-3</v>
      </c>
      <c r="G44" s="1">
        <v>0</v>
      </c>
    </row>
    <row r="45" spans="2:7" x14ac:dyDescent="0.25">
      <c r="D45" s="6" t="s">
        <v>89</v>
      </c>
      <c r="E45" s="3">
        <v>-1.6959999999999999E-2</v>
      </c>
      <c r="G45">
        <v>1</v>
      </c>
    </row>
    <row r="46" spans="2:7" x14ac:dyDescent="0.25">
      <c r="B46">
        <v>0</v>
      </c>
      <c r="D46"/>
      <c r="E46">
        <v>0.2306</v>
      </c>
      <c r="G46" s="1">
        <v>0</v>
      </c>
    </row>
    <row r="47" spans="2:7" x14ac:dyDescent="0.25">
      <c r="D47" s="6" t="s">
        <v>90</v>
      </c>
      <c r="E47" s="3">
        <v>-3.7799999999999999E-3</v>
      </c>
      <c r="G47">
        <v>1</v>
      </c>
    </row>
    <row r="48" spans="2:7" x14ac:dyDescent="0.25">
      <c r="B48">
        <v>0</v>
      </c>
      <c r="D48"/>
      <c r="E48">
        <v>0.78949999999999998</v>
      </c>
      <c r="G48" s="1">
        <v>0</v>
      </c>
    </row>
    <row r="49" spans="2:7" x14ac:dyDescent="0.25">
      <c r="D49" s="6" t="s">
        <v>91</v>
      </c>
      <c r="E49" s="3">
        <v>-8.3360000000000004E-2</v>
      </c>
      <c r="G49">
        <v>1</v>
      </c>
    </row>
    <row r="50" spans="2:7" x14ac:dyDescent="0.25">
      <c r="B50">
        <v>0</v>
      </c>
      <c r="D50"/>
      <c r="E50" t="s">
        <v>67</v>
      </c>
      <c r="G50" s="1">
        <v>0</v>
      </c>
    </row>
    <row r="51" spans="2:7" x14ac:dyDescent="0.25">
      <c r="D51" s="6" t="s">
        <v>92</v>
      </c>
      <c r="E51" s="3">
        <v>-1.9959999999999999E-2</v>
      </c>
      <c r="G51">
        <v>1</v>
      </c>
    </row>
    <row r="52" spans="2:7" x14ac:dyDescent="0.25">
      <c r="B52">
        <v>0</v>
      </c>
      <c r="D52"/>
      <c r="E52">
        <v>0.15820000000000001</v>
      </c>
      <c r="G52" s="1">
        <v>0</v>
      </c>
    </row>
    <row r="53" spans="2:7" x14ac:dyDescent="0.25">
      <c r="D53" s="6" t="s">
        <v>93</v>
      </c>
      <c r="E53" s="3">
        <v>8.9700000000000005E-3</v>
      </c>
      <c r="G53">
        <v>1</v>
      </c>
    </row>
    <row r="54" spans="2:7" x14ac:dyDescent="0.25">
      <c r="B54">
        <v>0</v>
      </c>
      <c r="D54"/>
      <c r="E54">
        <v>0.5262</v>
      </c>
      <c r="G54" s="1">
        <v>0</v>
      </c>
    </row>
    <row r="55" spans="2:7" x14ac:dyDescent="0.25">
      <c r="D55" s="6" t="s">
        <v>94</v>
      </c>
      <c r="E55" s="3">
        <v>3.8640000000000001E-2</v>
      </c>
      <c r="G55">
        <v>1</v>
      </c>
    </row>
    <row r="56" spans="2:7" x14ac:dyDescent="0.25">
      <c r="B56">
        <v>0</v>
      </c>
      <c r="D56"/>
      <c r="E56">
        <v>6.3E-3</v>
      </c>
      <c r="G56" s="1">
        <v>0</v>
      </c>
    </row>
    <row r="57" spans="2:7" x14ac:dyDescent="0.25">
      <c r="D57" s="6" t="s">
        <v>95</v>
      </c>
      <c r="E57" s="3">
        <v>-0.29320000000000002</v>
      </c>
      <c r="G57">
        <v>1</v>
      </c>
    </row>
    <row r="58" spans="2:7" x14ac:dyDescent="0.25">
      <c r="B58">
        <v>0</v>
      </c>
      <c r="D58"/>
      <c r="E58" t="s">
        <v>67</v>
      </c>
      <c r="G58" s="1">
        <v>0</v>
      </c>
    </row>
    <row r="59" spans="2:7" x14ac:dyDescent="0.25">
      <c r="D59" s="6" t="s">
        <v>96</v>
      </c>
      <c r="E59" s="3">
        <v>-6.0659999999999999E-2</v>
      </c>
      <c r="G59">
        <v>1</v>
      </c>
    </row>
    <row r="60" spans="2:7" x14ac:dyDescent="0.25">
      <c r="B60">
        <v>0</v>
      </c>
      <c r="D60"/>
      <c r="E60" t="s">
        <v>67</v>
      </c>
      <c r="G60" s="1">
        <v>0</v>
      </c>
    </row>
    <row r="61" spans="2:7" x14ac:dyDescent="0.25">
      <c r="D61" s="6" t="s">
        <v>97</v>
      </c>
      <c r="E61" s="3">
        <v>0.10818</v>
      </c>
      <c r="G61">
        <v>1</v>
      </c>
    </row>
    <row r="62" spans="2:7" x14ac:dyDescent="0.25">
      <c r="B62">
        <v>0</v>
      </c>
      <c r="D62"/>
      <c r="E62" t="s">
        <v>67</v>
      </c>
      <c r="G62" s="1">
        <v>0</v>
      </c>
    </row>
    <row r="63" spans="2:7" x14ac:dyDescent="0.25">
      <c r="D63" s="6" t="s">
        <v>98</v>
      </c>
      <c r="E63" s="3">
        <v>0.17516999999999999</v>
      </c>
      <c r="G63">
        <v>1</v>
      </c>
    </row>
    <row r="64" spans="2:7" x14ac:dyDescent="0.25">
      <c r="B64">
        <v>0</v>
      </c>
      <c r="D64"/>
      <c r="E64" t="s">
        <v>67</v>
      </c>
      <c r="G64" s="1">
        <v>0</v>
      </c>
    </row>
    <row r="65" spans="2:7" x14ac:dyDescent="0.25">
      <c r="D65" s="6" t="s">
        <v>99</v>
      </c>
      <c r="E65" s="3">
        <v>-5.4719999999999998E-2</v>
      </c>
      <c r="G65">
        <v>1</v>
      </c>
    </row>
    <row r="66" spans="2:7" x14ac:dyDescent="0.25">
      <c r="B66">
        <v>0</v>
      </c>
      <c r="D66"/>
      <c r="E66">
        <v>1E-4</v>
      </c>
      <c r="G66" s="1">
        <v>0</v>
      </c>
    </row>
    <row r="67" spans="2:7" x14ac:dyDescent="0.25">
      <c r="D67" s="6" t="s">
        <v>100</v>
      </c>
      <c r="E67" s="3">
        <v>-3.3800000000000002E-3</v>
      </c>
      <c r="G67">
        <v>1</v>
      </c>
    </row>
    <row r="68" spans="2:7" x14ac:dyDescent="0.25">
      <c r="B68">
        <v>0</v>
      </c>
      <c r="D68"/>
      <c r="E68">
        <v>0.81130000000000002</v>
      </c>
      <c r="G68" s="1">
        <v>0</v>
      </c>
    </row>
    <row r="69" spans="2:7" x14ac:dyDescent="0.25">
      <c r="D69" s="6" t="s">
        <v>101</v>
      </c>
      <c r="E69" s="3">
        <v>-1.669E-2</v>
      </c>
      <c r="G69">
        <v>1</v>
      </c>
    </row>
    <row r="70" spans="2:7" x14ac:dyDescent="0.25">
      <c r="B70">
        <v>0</v>
      </c>
      <c r="D70"/>
      <c r="E70">
        <v>0.23810000000000001</v>
      </c>
      <c r="G70" s="1">
        <v>0</v>
      </c>
    </row>
    <row r="71" spans="2:7" x14ac:dyDescent="0.25">
      <c r="D71" s="6" t="s">
        <v>102</v>
      </c>
      <c r="E71" s="3">
        <v>3.1320000000000001E-2</v>
      </c>
      <c r="G71">
        <v>1</v>
      </c>
    </row>
    <row r="72" spans="2:7" x14ac:dyDescent="0.25">
      <c r="B72">
        <v>0</v>
      </c>
      <c r="D72"/>
      <c r="E72">
        <v>2.6800000000000001E-2</v>
      </c>
      <c r="G72" s="1">
        <v>0</v>
      </c>
    </row>
    <row r="73" spans="2:7" x14ac:dyDescent="0.25">
      <c r="D73" s="6" t="s">
        <v>103</v>
      </c>
      <c r="E73" s="3">
        <v>-1.8689999999999998E-2</v>
      </c>
      <c r="G73">
        <v>1</v>
      </c>
    </row>
    <row r="74" spans="2:7" x14ac:dyDescent="0.25">
      <c r="B74">
        <v>0</v>
      </c>
      <c r="D74"/>
      <c r="E74">
        <v>0.1865</v>
      </c>
      <c r="G74" s="1">
        <v>0</v>
      </c>
    </row>
    <row r="75" spans="2:7" x14ac:dyDescent="0.25">
      <c r="D75" s="6" t="s">
        <v>104</v>
      </c>
      <c r="E75" s="3">
        <v>-3.4009999999999999E-2</v>
      </c>
      <c r="G75">
        <v>1</v>
      </c>
    </row>
    <row r="76" spans="2:7" x14ac:dyDescent="0.25">
      <c r="B76">
        <v>0</v>
      </c>
      <c r="D76"/>
      <c r="E76">
        <v>1.6199999999999999E-2</v>
      </c>
      <c r="G76" s="1">
        <v>0</v>
      </c>
    </row>
    <row r="77" spans="2:7" x14ac:dyDescent="0.25">
      <c r="D77" s="6" t="s">
        <v>105</v>
      </c>
      <c r="E77" s="3">
        <v>4.5700000000000003E-3</v>
      </c>
      <c r="G77">
        <v>1</v>
      </c>
    </row>
    <row r="78" spans="2:7" x14ac:dyDescent="0.25">
      <c r="B78">
        <v>0</v>
      </c>
      <c r="D78"/>
      <c r="E78">
        <v>0.74680000000000002</v>
      </c>
      <c r="G78" s="1">
        <v>0</v>
      </c>
    </row>
    <row r="79" spans="2:7" x14ac:dyDescent="0.25">
      <c r="D79" s="6" t="s">
        <v>106</v>
      </c>
      <c r="E79" s="3">
        <v>2.545E-2</v>
      </c>
      <c r="G79">
        <v>1</v>
      </c>
    </row>
    <row r="80" spans="2:7" x14ac:dyDescent="0.25">
      <c r="B80">
        <v>0</v>
      </c>
      <c r="D80"/>
      <c r="E80">
        <v>7.1999999999999995E-2</v>
      </c>
      <c r="G80" s="1">
        <v>0</v>
      </c>
    </row>
    <row r="81" spans="2:7" x14ac:dyDescent="0.25">
      <c r="D81" s="6" t="s">
        <v>107</v>
      </c>
      <c r="E81" s="3">
        <v>3.0769999999999999E-2</v>
      </c>
      <c r="G81">
        <v>1</v>
      </c>
    </row>
    <row r="82" spans="2:7" x14ac:dyDescent="0.25">
      <c r="B82">
        <v>0</v>
      </c>
      <c r="D82"/>
      <c r="E82">
        <v>2.9600000000000001E-2</v>
      </c>
      <c r="G82" s="1">
        <v>0</v>
      </c>
    </row>
    <row r="83" spans="2:7" x14ac:dyDescent="0.25">
      <c r="D83" s="6" t="s">
        <v>108</v>
      </c>
      <c r="E83" s="3">
        <v>4.163E-2</v>
      </c>
      <c r="G83">
        <v>1</v>
      </c>
    </row>
    <row r="84" spans="2:7" x14ac:dyDescent="0.25">
      <c r="B84">
        <v>0</v>
      </c>
      <c r="D84"/>
      <c r="E84">
        <v>3.2000000000000002E-3</v>
      </c>
      <c r="G84" s="1">
        <v>0</v>
      </c>
    </row>
    <row r="85" spans="2:7" x14ac:dyDescent="0.25">
      <c r="D85" s="6" t="s">
        <v>109</v>
      </c>
      <c r="E85" s="3">
        <v>-6.3189999999999996E-2</v>
      </c>
      <c r="G85">
        <v>1</v>
      </c>
    </row>
    <row r="86" spans="2:7" x14ac:dyDescent="0.25">
      <c r="B86">
        <v>0</v>
      </c>
      <c r="D86"/>
      <c r="E86" t="s">
        <v>67</v>
      </c>
      <c r="G86" s="1">
        <v>0</v>
      </c>
    </row>
    <row r="87" spans="2:7" x14ac:dyDescent="0.25">
      <c r="D87" s="6" t="s">
        <v>110</v>
      </c>
      <c r="E87" s="3">
        <v>2.861E-2</v>
      </c>
      <c r="G87">
        <v>1</v>
      </c>
    </row>
    <row r="88" spans="2:7" x14ac:dyDescent="0.25">
      <c r="B88">
        <v>0</v>
      </c>
      <c r="D88"/>
      <c r="E88">
        <v>4.2999999999999997E-2</v>
      </c>
      <c r="G88" s="1">
        <v>0</v>
      </c>
    </row>
    <row r="89" spans="2:7" x14ac:dyDescent="0.25">
      <c r="D89" s="6" t="s">
        <v>111</v>
      </c>
      <c r="E89" s="3">
        <v>-8.4650000000000003E-2</v>
      </c>
      <c r="G89">
        <v>1</v>
      </c>
    </row>
    <row r="90" spans="2:7" x14ac:dyDescent="0.25">
      <c r="B90">
        <v>0</v>
      </c>
      <c r="D90"/>
      <c r="E90" t="s">
        <v>67</v>
      </c>
      <c r="G90" s="1">
        <v>0</v>
      </c>
    </row>
    <row r="91" spans="2:7" x14ac:dyDescent="0.25">
      <c r="D91" s="6" t="s">
        <v>112</v>
      </c>
      <c r="E91" s="3">
        <v>-3.7530000000000001E-2</v>
      </c>
      <c r="G91">
        <v>1</v>
      </c>
    </row>
    <row r="92" spans="2:7" x14ac:dyDescent="0.25">
      <c r="B92">
        <v>0</v>
      </c>
      <c r="D92"/>
      <c r="E92">
        <v>8.0000000000000002E-3</v>
      </c>
      <c r="G92" s="1">
        <v>0</v>
      </c>
    </row>
    <row r="93" spans="2:7" x14ac:dyDescent="0.25">
      <c r="D93" s="6" t="s">
        <v>113</v>
      </c>
      <c r="E93" s="3">
        <v>3.7420000000000002E-2</v>
      </c>
      <c r="G93">
        <v>1</v>
      </c>
    </row>
    <row r="94" spans="2:7" x14ac:dyDescent="0.25">
      <c r="B94">
        <v>0</v>
      </c>
      <c r="D94"/>
      <c r="E94">
        <v>8.0999999999999996E-3</v>
      </c>
      <c r="G94" s="1">
        <v>0</v>
      </c>
    </row>
    <row r="95" spans="2:7" x14ac:dyDescent="0.25">
      <c r="D95" s="6" t="s">
        <v>114</v>
      </c>
      <c r="E95" s="3">
        <v>5.5070000000000001E-2</v>
      </c>
      <c r="G95">
        <v>1</v>
      </c>
    </row>
    <row r="96" spans="2:7" x14ac:dyDescent="0.25">
      <c r="B96">
        <v>0</v>
      </c>
      <c r="D96"/>
      <c r="E96" t="s">
        <v>67</v>
      </c>
      <c r="G96" s="1">
        <v>0</v>
      </c>
    </row>
    <row r="97" spans="2:7" x14ac:dyDescent="0.25">
      <c r="D97" s="6" t="s">
        <v>115</v>
      </c>
      <c r="E97" s="3">
        <v>1.6979999999999999E-2</v>
      </c>
      <c r="G97">
        <v>1</v>
      </c>
    </row>
    <row r="98" spans="2:7" x14ac:dyDescent="0.25">
      <c r="B98">
        <v>0</v>
      </c>
      <c r="D98"/>
      <c r="E98">
        <v>0.2301</v>
      </c>
      <c r="G98" s="1">
        <v>0</v>
      </c>
    </row>
    <row r="99" spans="2:7" x14ac:dyDescent="0.25">
      <c r="D99" s="6" t="s">
        <v>116</v>
      </c>
      <c r="E99" s="3">
        <v>-3.9100000000000003E-2</v>
      </c>
      <c r="G99">
        <v>1</v>
      </c>
    </row>
    <row r="100" spans="2:7" x14ac:dyDescent="0.25">
      <c r="B100">
        <v>0</v>
      </c>
      <c r="D100"/>
      <c r="E100">
        <v>5.7000000000000002E-3</v>
      </c>
      <c r="G100" s="1">
        <v>0</v>
      </c>
    </row>
    <row r="101" spans="2:7" x14ac:dyDescent="0.25">
      <c r="D101" s="6" t="s">
        <v>117</v>
      </c>
      <c r="E101" s="3">
        <v>1.085E-2</v>
      </c>
      <c r="G101">
        <v>1</v>
      </c>
    </row>
    <row r="102" spans="2:7" x14ac:dyDescent="0.25">
      <c r="B102">
        <v>0</v>
      </c>
      <c r="D102"/>
      <c r="E102">
        <v>0.443</v>
      </c>
      <c r="G102" s="1">
        <v>0</v>
      </c>
    </row>
    <row r="103" spans="2:7" x14ac:dyDescent="0.25">
      <c r="D103" s="6" t="s">
        <v>118</v>
      </c>
      <c r="E103" s="3">
        <v>2.4599999999999999E-3</v>
      </c>
      <c r="G103">
        <v>1</v>
      </c>
    </row>
    <row r="104" spans="2:7" x14ac:dyDescent="0.25">
      <c r="B104">
        <v>0</v>
      </c>
      <c r="D104"/>
      <c r="E104">
        <v>0.86180000000000001</v>
      </c>
      <c r="G104" s="1">
        <v>0</v>
      </c>
    </row>
    <row r="105" spans="2:7" x14ac:dyDescent="0.25">
      <c r="D105" s="6" t="s">
        <v>119</v>
      </c>
      <c r="E105" s="3">
        <v>1.358E-2</v>
      </c>
      <c r="G105">
        <v>1</v>
      </c>
    </row>
    <row r="106" spans="2:7" x14ac:dyDescent="0.25">
      <c r="B106">
        <v>0</v>
      </c>
      <c r="D106"/>
      <c r="E106">
        <v>0.33700000000000002</v>
      </c>
      <c r="G106" s="1">
        <v>0</v>
      </c>
    </row>
    <row r="107" spans="2:7" x14ac:dyDescent="0.25">
      <c r="D107" s="6" t="s">
        <v>120</v>
      </c>
      <c r="E107" s="3">
        <v>8.26E-3</v>
      </c>
      <c r="G107">
        <v>1</v>
      </c>
    </row>
    <row r="108" spans="2:7" x14ac:dyDescent="0.25">
      <c r="B108">
        <v>0</v>
      </c>
      <c r="D108"/>
      <c r="E108">
        <v>0.5595</v>
      </c>
      <c r="G108" s="1">
        <v>0</v>
      </c>
    </row>
    <row r="109" spans="2:7" x14ac:dyDescent="0.25">
      <c r="D109" s="6" t="s">
        <v>121</v>
      </c>
      <c r="E109" s="3">
        <v>-7.9699999999999997E-3</v>
      </c>
      <c r="G109">
        <v>1</v>
      </c>
    </row>
    <row r="110" spans="2:7" x14ac:dyDescent="0.25">
      <c r="B110">
        <v>0</v>
      </c>
      <c r="D110"/>
      <c r="E110">
        <v>0.57299999999999995</v>
      </c>
      <c r="G110" s="1">
        <v>0</v>
      </c>
    </row>
    <row r="111" spans="2:7" x14ac:dyDescent="0.25">
      <c r="D111" s="6" t="s">
        <v>122</v>
      </c>
      <c r="E111" s="3">
        <v>1.1679999999999999E-2</v>
      </c>
      <c r="G111">
        <v>1</v>
      </c>
    </row>
    <row r="112" spans="2:7" x14ac:dyDescent="0.25">
      <c r="B112">
        <v>0</v>
      </c>
      <c r="D112"/>
      <c r="E112">
        <v>0.4088</v>
      </c>
      <c r="G112" s="1">
        <v>0</v>
      </c>
    </row>
    <row r="113" spans="2:7" x14ac:dyDescent="0.25">
      <c r="D113" s="6" t="s">
        <v>123</v>
      </c>
      <c r="E113" s="3">
        <v>1.6979999999999999E-2</v>
      </c>
      <c r="G113">
        <v>1</v>
      </c>
    </row>
    <row r="114" spans="2:7" x14ac:dyDescent="0.25">
      <c r="B114">
        <v>0</v>
      </c>
      <c r="D114"/>
      <c r="E114">
        <v>0.2301</v>
      </c>
      <c r="G114" s="1">
        <v>0</v>
      </c>
    </row>
    <row r="115" spans="2:7" x14ac:dyDescent="0.25">
      <c r="D115" s="6" t="s">
        <v>124</v>
      </c>
      <c r="E115" s="3">
        <v>-0.16033</v>
      </c>
      <c r="G115">
        <v>1</v>
      </c>
    </row>
    <row r="116" spans="2:7" x14ac:dyDescent="0.25">
      <c r="B116">
        <v>0</v>
      </c>
      <c r="D116"/>
      <c r="E116" t="s">
        <v>67</v>
      </c>
      <c r="G116" s="1">
        <v>0</v>
      </c>
    </row>
    <row r="117" spans="2:7" x14ac:dyDescent="0.25">
      <c r="D117" s="6" t="s">
        <v>125</v>
      </c>
      <c r="E117" s="3">
        <v>1.6979999999999999E-2</v>
      </c>
      <c r="G117">
        <v>1</v>
      </c>
    </row>
    <row r="118" spans="2:7" x14ac:dyDescent="0.25">
      <c r="B118">
        <v>0</v>
      </c>
      <c r="D118"/>
      <c r="E118">
        <v>0.2301</v>
      </c>
      <c r="G118" s="1">
        <v>0</v>
      </c>
    </row>
    <row r="119" spans="2:7" x14ac:dyDescent="0.25">
      <c r="D119" s="6" t="s">
        <v>126</v>
      </c>
      <c r="E119" s="3">
        <v>-2.4899999999999999E-2</v>
      </c>
      <c r="G119">
        <v>1</v>
      </c>
    </row>
    <row r="120" spans="2:7" x14ac:dyDescent="0.25">
      <c r="B120">
        <v>0</v>
      </c>
      <c r="D120"/>
      <c r="E120">
        <v>7.8399999999999997E-2</v>
      </c>
      <c r="G120" s="1">
        <v>0</v>
      </c>
    </row>
    <row r="121" spans="2:7" x14ac:dyDescent="0.25">
      <c r="D121" s="6" t="s">
        <v>127</v>
      </c>
      <c r="E121" s="3">
        <v>1.6979999999999999E-2</v>
      </c>
      <c r="G121">
        <v>1</v>
      </c>
    </row>
    <row r="122" spans="2:7" x14ac:dyDescent="0.25">
      <c r="B122">
        <v>0</v>
      </c>
      <c r="D122"/>
      <c r="E122">
        <v>0.2301</v>
      </c>
      <c r="G122" s="1">
        <v>0</v>
      </c>
    </row>
    <row r="123" spans="2:7" x14ac:dyDescent="0.25">
      <c r="D123" s="6" t="s">
        <v>128</v>
      </c>
      <c r="E123" s="3">
        <v>-0.28344000000000003</v>
      </c>
      <c r="G123">
        <v>1</v>
      </c>
    </row>
    <row r="124" spans="2:7" x14ac:dyDescent="0.25">
      <c r="B124">
        <v>0</v>
      </c>
      <c r="D124"/>
      <c r="E124" t="s">
        <v>67</v>
      </c>
      <c r="G124" s="1">
        <v>0</v>
      </c>
    </row>
    <row r="125" spans="2:7" x14ac:dyDescent="0.25">
      <c r="D125" s="6" t="s">
        <v>129</v>
      </c>
      <c r="E125" s="3">
        <v>9.0609999999999996E-2</v>
      </c>
      <c r="G125">
        <v>1</v>
      </c>
    </row>
    <row r="126" spans="2:7" x14ac:dyDescent="0.25">
      <c r="B126">
        <v>0</v>
      </c>
      <c r="D126"/>
      <c r="E126" t="s">
        <v>67</v>
      </c>
      <c r="G126" s="1">
        <v>0</v>
      </c>
    </row>
    <row r="127" spans="2:7" x14ac:dyDescent="0.25">
      <c r="D127" s="6" t="s">
        <v>130</v>
      </c>
      <c r="E127" s="3">
        <v>1.6979999999999999E-2</v>
      </c>
      <c r="G127">
        <v>1</v>
      </c>
    </row>
    <row r="128" spans="2:7" x14ac:dyDescent="0.25">
      <c r="B128">
        <v>0</v>
      </c>
      <c r="D128"/>
      <c r="E128">
        <v>0.2301</v>
      </c>
      <c r="G128" s="1">
        <v>0</v>
      </c>
    </row>
    <row r="129" spans="2:7" x14ac:dyDescent="0.25">
      <c r="D129" s="6" t="s">
        <v>131</v>
      </c>
      <c r="E129" s="3">
        <v>-1.359E-2</v>
      </c>
      <c r="G129">
        <v>1</v>
      </c>
    </row>
    <row r="130" spans="2:7" x14ac:dyDescent="0.25">
      <c r="B130">
        <v>0</v>
      </c>
      <c r="D130"/>
      <c r="E130">
        <v>0.33660000000000001</v>
      </c>
      <c r="G130" s="1">
        <v>0</v>
      </c>
    </row>
    <row r="131" spans="2:7" x14ac:dyDescent="0.25">
      <c r="D131" s="6" t="s">
        <v>132</v>
      </c>
      <c r="E131" s="3">
        <v>1.2319999999999999E-2</v>
      </c>
      <c r="G131">
        <v>1</v>
      </c>
    </row>
    <row r="132" spans="2:7" x14ac:dyDescent="0.25">
      <c r="B132">
        <v>0</v>
      </c>
      <c r="D132"/>
      <c r="E132">
        <v>0.38369999999999999</v>
      </c>
      <c r="G132" s="1">
        <v>0</v>
      </c>
    </row>
    <row r="133" spans="2:7" x14ac:dyDescent="0.25">
      <c r="D133" s="6" t="s">
        <v>133</v>
      </c>
      <c r="E133" s="3">
        <v>1.478E-2</v>
      </c>
      <c r="G133">
        <v>1</v>
      </c>
    </row>
    <row r="134" spans="2:7" x14ac:dyDescent="0.25">
      <c r="B134">
        <v>0</v>
      </c>
      <c r="D134"/>
      <c r="E134">
        <v>0.29609999999999997</v>
      </c>
      <c r="G134" s="1">
        <v>0</v>
      </c>
    </row>
    <row r="135" spans="2:7" x14ac:dyDescent="0.25">
      <c r="D135" s="6" t="s">
        <v>134</v>
      </c>
      <c r="E135" s="3">
        <v>-2.2239999999999999E-2</v>
      </c>
      <c r="G135">
        <v>1</v>
      </c>
    </row>
    <row r="136" spans="2:7" x14ac:dyDescent="0.25">
      <c r="B136">
        <v>0</v>
      </c>
      <c r="D136"/>
      <c r="E136">
        <v>0.1159</v>
      </c>
      <c r="G136" s="1">
        <v>0</v>
      </c>
    </row>
    <row r="137" spans="2:7" x14ac:dyDescent="0.25">
      <c r="D137" s="6" t="s">
        <v>135</v>
      </c>
      <c r="E137" s="3">
        <v>5.3699999999999998E-3</v>
      </c>
      <c r="G137">
        <v>1</v>
      </c>
    </row>
    <row r="138" spans="2:7" x14ac:dyDescent="0.25">
      <c r="B138">
        <v>0</v>
      </c>
      <c r="D138"/>
      <c r="E138">
        <v>0.70450000000000002</v>
      </c>
      <c r="G138" s="1">
        <v>0</v>
      </c>
    </row>
    <row r="139" spans="2:7" x14ac:dyDescent="0.25">
      <c r="D139" s="6" t="s">
        <v>136</v>
      </c>
      <c r="E139" s="3">
        <v>-7.3270000000000002E-2</v>
      </c>
      <c r="G139">
        <v>1</v>
      </c>
    </row>
    <row r="140" spans="2:7" x14ac:dyDescent="0.25">
      <c r="B140">
        <v>0</v>
      </c>
      <c r="D140"/>
      <c r="E140" t="s">
        <v>67</v>
      </c>
      <c r="G140" s="1">
        <v>0</v>
      </c>
    </row>
    <row r="141" spans="2:7" x14ac:dyDescent="0.25">
      <c r="D141" s="6" t="s">
        <v>137</v>
      </c>
      <c r="E141" s="3">
        <v>0.14892</v>
      </c>
      <c r="G141">
        <v>1</v>
      </c>
    </row>
    <row r="142" spans="2:7" x14ac:dyDescent="0.25">
      <c r="B142">
        <v>0</v>
      </c>
      <c r="D142"/>
      <c r="E142" t="s">
        <v>67</v>
      </c>
      <c r="G142" s="1">
        <v>0</v>
      </c>
    </row>
    <row r="143" spans="2:7" x14ac:dyDescent="0.25">
      <c r="D143" s="6" t="s">
        <v>138</v>
      </c>
      <c r="E143" s="3">
        <v>-2.4670000000000001E-2</v>
      </c>
      <c r="G143">
        <v>1</v>
      </c>
    </row>
    <row r="144" spans="2:7" x14ac:dyDescent="0.25">
      <c r="B144">
        <v>0</v>
      </c>
      <c r="D144"/>
      <c r="E144">
        <v>8.1100000000000005E-2</v>
      </c>
      <c r="G144" s="1">
        <v>0</v>
      </c>
    </row>
    <row r="145" spans="2:7" x14ac:dyDescent="0.25">
      <c r="D145" s="6" t="s">
        <v>139</v>
      </c>
      <c r="E145" s="3">
        <v>-4.607E-2</v>
      </c>
      <c r="G145">
        <v>1</v>
      </c>
    </row>
    <row r="146" spans="2:7" x14ac:dyDescent="0.25">
      <c r="B146">
        <v>0</v>
      </c>
      <c r="D146"/>
      <c r="E146">
        <v>1.1000000000000001E-3</v>
      </c>
      <c r="G146" s="1">
        <v>0</v>
      </c>
    </row>
    <row r="147" spans="2:7" x14ac:dyDescent="0.25">
      <c r="D147" s="6" t="s">
        <v>140</v>
      </c>
      <c r="E147" s="3" t="s">
        <v>181</v>
      </c>
      <c r="G147">
        <v>1</v>
      </c>
    </row>
    <row r="148" spans="2:7" x14ac:dyDescent="0.25">
      <c r="B148">
        <v>0</v>
      </c>
      <c r="D148"/>
      <c r="E148" t="s">
        <v>181</v>
      </c>
      <c r="G148" s="1">
        <v>0</v>
      </c>
    </row>
    <row r="149" spans="2:7" x14ac:dyDescent="0.25">
      <c r="D149" s="6" t="s">
        <v>141</v>
      </c>
      <c r="E149" s="3">
        <v>-1.8799999999999999E-3</v>
      </c>
      <c r="G149">
        <v>1</v>
      </c>
    </row>
    <row r="150" spans="2:7" x14ac:dyDescent="0.25">
      <c r="B150">
        <v>0</v>
      </c>
      <c r="D150"/>
      <c r="E150">
        <v>0.89429999999999998</v>
      </c>
      <c r="G150" s="1">
        <v>0</v>
      </c>
    </row>
    <row r="151" spans="2:7" x14ac:dyDescent="0.25">
      <c r="D151" s="6" t="s">
        <v>142</v>
      </c>
      <c r="E151" s="3">
        <v>1.358E-2</v>
      </c>
      <c r="G151">
        <v>1</v>
      </c>
    </row>
    <row r="152" spans="2:7" x14ac:dyDescent="0.25">
      <c r="B152">
        <v>0</v>
      </c>
      <c r="D152"/>
      <c r="E152">
        <v>0.33689999999999998</v>
      </c>
      <c r="G152" s="1">
        <v>0</v>
      </c>
    </row>
    <row r="153" spans="2:7" x14ac:dyDescent="0.25">
      <c r="D153" s="6" t="s">
        <v>143</v>
      </c>
      <c r="E153" s="3">
        <v>-1.643E-2</v>
      </c>
      <c r="G153">
        <v>1</v>
      </c>
    </row>
    <row r="154" spans="2:7" x14ac:dyDescent="0.25">
      <c r="B154">
        <v>0</v>
      </c>
      <c r="D154"/>
      <c r="E154">
        <v>0.24540000000000001</v>
      </c>
      <c r="G154" s="1">
        <v>0</v>
      </c>
    </row>
    <row r="155" spans="2:7" x14ac:dyDescent="0.25">
      <c r="D155" s="6" t="s">
        <v>144</v>
      </c>
      <c r="E155" s="3">
        <v>-2.4729999999999999E-2</v>
      </c>
      <c r="G155">
        <v>1</v>
      </c>
    </row>
    <row r="156" spans="2:7" x14ac:dyDescent="0.25">
      <c r="B156">
        <v>0</v>
      </c>
      <c r="D156"/>
      <c r="E156">
        <v>8.0399999999999999E-2</v>
      </c>
      <c r="G156" s="1">
        <v>0</v>
      </c>
    </row>
    <row r="157" spans="2:7" x14ac:dyDescent="0.25">
      <c r="D157" s="6" t="s">
        <v>145</v>
      </c>
      <c r="E157" s="3">
        <v>4.3699999999999998E-3</v>
      </c>
      <c r="G157">
        <v>1</v>
      </c>
    </row>
    <row r="158" spans="2:7" x14ac:dyDescent="0.25">
      <c r="B158">
        <v>0</v>
      </c>
      <c r="D158"/>
      <c r="E158">
        <v>0.75729999999999997</v>
      </c>
      <c r="G158" s="1">
        <v>0</v>
      </c>
    </row>
    <row r="159" spans="2:7" x14ac:dyDescent="0.25">
      <c r="D159" s="6" t="s">
        <v>146</v>
      </c>
      <c r="E159" s="3">
        <v>3.5610000000000003E-2</v>
      </c>
      <c r="G159">
        <v>1</v>
      </c>
    </row>
    <row r="160" spans="2:7" x14ac:dyDescent="0.25">
      <c r="B160">
        <v>0</v>
      </c>
      <c r="D160"/>
      <c r="E160">
        <v>1.18E-2</v>
      </c>
      <c r="G160" s="1">
        <v>0</v>
      </c>
    </row>
    <row r="161" spans="2:7" x14ac:dyDescent="0.25">
      <c r="D161" s="6" t="s">
        <v>147</v>
      </c>
      <c r="E161" s="3">
        <v>0.35369</v>
      </c>
      <c r="G161">
        <v>1</v>
      </c>
    </row>
    <row r="162" spans="2:7" x14ac:dyDescent="0.25">
      <c r="B162">
        <v>0</v>
      </c>
      <c r="D162"/>
      <c r="E162" t="s">
        <v>67</v>
      </c>
      <c r="G162" s="1">
        <v>0</v>
      </c>
    </row>
    <row r="163" spans="2:7" x14ac:dyDescent="0.25">
      <c r="D163" s="6" t="s">
        <v>148</v>
      </c>
      <c r="E163" s="3">
        <v>-0.11924</v>
      </c>
      <c r="G163">
        <v>1</v>
      </c>
    </row>
    <row r="164" spans="2:7" x14ac:dyDescent="0.25">
      <c r="B164">
        <v>0</v>
      </c>
      <c r="D164"/>
      <c r="E164" t="s">
        <v>67</v>
      </c>
      <c r="G164" s="1">
        <v>0</v>
      </c>
    </row>
    <row r="165" spans="2:7" x14ac:dyDescent="0.25">
      <c r="D165" s="6" t="s">
        <v>149</v>
      </c>
      <c r="E165" s="3">
        <v>-0.11067</v>
      </c>
      <c r="G165">
        <v>1</v>
      </c>
    </row>
    <row r="166" spans="2:7" x14ac:dyDescent="0.25">
      <c r="B166">
        <v>0</v>
      </c>
      <c r="D166"/>
      <c r="E166" t="s">
        <v>67</v>
      </c>
      <c r="G166" s="1">
        <v>0</v>
      </c>
    </row>
    <row r="167" spans="2:7" x14ac:dyDescent="0.25">
      <c r="D167" s="6" t="s">
        <v>150</v>
      </c>
      <c r="E167" s="3">
        <v>-7.3090000000000002E-2</v>
      </c>
      <c r="G167">
        <v>1</v>
      </c>
    </row>
    <row r="168" spans="2:7" x14ac:dyDescent="0.25">
      <c r="B168">
        <v>0</v>
      </c>
      <c r="D168"/>
      <c r="E168" t="s">
        <v>67</v>
      </c>
      <c r="G168" s="1">
        <v>0</v>
      </c>
    </row>
    <row r="169" spans="2:7" x14ac:dyDescent="0.25">
      <c r="D169" s="6" t="s">
        <v>151</v>
      </c>
      <c r="E169" s="3">
        <v>-1.01E-3</v>
      </c>
      <c r="G169">
        <v>1</v>
      </c>
    </row>
    <row r="170" spans="2:7" x14ac:dyDescent="0.25">
      <c r="B170">
        <v>0</v>
      </c>
      <c r="D170"/>
      <c r="E170">
        <v>0.94310000000000005</v>
      </c>
      <c r="G170" s="1">
        <v>0</v>
      </c>
    </row>
    <row r="171" spans="2:7" x14ac:dyDescent="0.25">
      <c r="D171" s="6" t="s">
        <v>152</v>
      </c>
      <c r="E171" s="3">
        <v>1.1900000000000001E-3</v>
      </c>
      <c r="G171">
        <v>1</v>
      </c>
    </row>
    <row r="172" spans="2:7" x14ac:dyDescent="0.25">
      <c r="B172">
        <v>0</v>
      </c>
      <c r="D172"/>
      <c r="E172">
        <v>0.93300000000000005</v>
      </c>
      <c r="G172" s="1">
        <v>0</v>
      </c>
    </row>
    <row r="173" spans="2:7" x14ac:dyDescent="0.25">
      <c r="D173" s="6" t="s">
        <v>153</v>
      </c>
      <c r="E173" s="3">
        <v>8.5999999999999998E-4</v>
      </c>
      <c r="G173">
        <v>1</v>
      </c>
    </row>
    <row r="174" spans="2:7" x14ac:dyDescent="0.25">
      <c r="B174">
        <v>0</v>
      </c>
      <c r="D174"/>
      <c r="E174">
        <v>0.95140000000000002</v>
      </c>
      <c r="G174" s="1">
        <v>0</v>
      </c>
    </row>
    <row r="175" spans="2:7" x14ac:dyDescent="0.25">
      <c r="D175" s="6" t="s">
        <v>154</v>
      </c>
      <c r="E175" s="3">
        <v>1.9859999999999999E-2</v>
      </c>
      <c r="G175">
        <v>1</v>
      </c>
    </row>
    <row r="176" spans="2:7" x14ac:dyDescent="0.25">
      <c r="B176">
        <v>0</v>
      </c>
      <c r="D176"/>
      <c r="E176">
        <v>0.1603</v>
      </c>
      <c r="G176" s="1">
        <v>0</v>
      </c>
    </row>
    <row r="177" spans="2:7" x14ac:dyDescent="0.25">
      <c r="D177" s="6" t="s">
        <v>155</v>
      </c>
      <c r="E177" s="3">
        <v>4.5399999999999998E-3</v>
      </c>
      <c r="G177">
        <v>1</v>
      </c>
    </row>
    <row r="178" spans="2:7" x14ac:dyDescent="0.25">
      <c r="B178">
        <v>0</v>
      </c>
      <c r="D178"/>
      <c r="E178">
        <v>0.748</v>
      </c>
      <c r="G178" s="1">
        <v>0</v>
      </c>
    </row>
    <row r="179" spans="2:7" x14ac:dyDescent="0.25">
      <c r="D179" s="6" t="s">
        <v>156</v>
      </c>
      <c r="E179" s="3">
        <v>-1.6639999999999999E-2</v>
      </c>
      <c r="G179">
        <v>1</v>
      </c>
    </row>
    <row r="180" spans="2:7" x14ac:dyDescent="0.25">
      <c r="B180">
        <v>0</v>
      </c>
      <c r="D180"/>
      <c r="E180">
        <v>0.23930000000000001</v>
      </c>
      <c r="G180" s="1">
        <v>0</v>
      </c>
    </row>
    <row r="181" spans="2:7" x14ac:dyDescent="0.25">
      <c r="D181" s="6" t="s">
        <v>157</v>
      </c>
      <c r="E181" s="3">
        <v>-6.0100000000000001E-2</v>
      </c>
      <c r="G181">
        <v>1</v>
      </c>
    </row>
    <row r="182" spans="2:7" x14ac:dyDescent="0.25">
      <c r="B182">
        <v>0</v>
      </c>
      <c r="D182"/>
      <c r="E182" t="s">
        <v>67</v>
      </c>
      <c r="G182" s="1">
        <v>0</v>
      </c>
    </row>
    <row r="183" spans="2:7" x14ac:dyDescent="0.25">
      <c r="D183" s="6" t="s">
        <v>158</v>
      </c>
      <c r="E183" s="3">
        <v>-2.613E-2</v>
      </c>
      <c r="G183">
        <v>1</v>
      </c>
    </row>
    <row r="184" spans="2:7" x14ac:dyDescent="0.25">
      <c r="B184">
        <v>0</v>
      </c>
      <c r="D184"/>
      <c r="E184">
        <v>6.4600000000000005E-2</v>
      </c>
      <c r="G184" s="1">
        <v>0</v>
      </c>
    </row>
    <row r="185" spans="2:7" x14ac:dyDescent="0.25">
      <c r="D185" s="6" t="s">
        <v>159</v>
      </c>
      <c r="E185" s="3">
        <v>-3.1379999999999998E-2</v>
      </c>
      <c r="G185">
        <v>1</v>
      </c>
    </row>
    <row r="186" spans="2:7" x14ac:dyDescent="0.25">
      <c r="B186">
        <v>0</v>
      </c>
      <c r="D186"/>
      <c r="E186">
        <v>2.6499999999999999E-2</v>
      </c>
      <c r="G186" s="1">
        <v>0</v>
      </c>
    </row>
    <row r="187" spans="2:7" x14ac:dyDescent="0.25">
      <c r="D187" s="6" t="s">
        <v>160</v>
      </c>
      <c r="E187" s="3">
        <v>2.8369999999999999E-2</v>
      </c>
      <c r="G187">
        <v>1</v>
      </c>
    </row>
    <row r="188" spans="2:7" x14ac:dyDescent="0.25">
      <c r="B188">
        <v>0</v>
      </c>
      <c r="D188"/>
      <c r="E188">
        <v>4.48E-2</v>
      </c>
      <c r="G188" s="1">
        <v>0</v>
      </c>
    </row>
    <row r="189" spans="2:7" x14ac:dyDescent="0.25">
      <c r="D189" s="6" t="s">
        <v>161</v>
      </c>
      <c r="E189" s="3">
        <v>0.1636</v>
      </c>
      <c r="G189">
        <v>1</v>
      </c>
    </row>
    <row r="190" spans="2:7" x14ac:dyDescent="0.25">
      <c r="B190">
        <v>0</v>
      </c>
      <c r="D190"/>
      <c r="E190" t="s">
        <v>67</v>
      </c>
      <c r="G190" s="1">
        <v>0</v>
      </c>
    </row>
    <row r="191" spans="2:7" x14ac:dyDescent="0.25">
      <c r="D191" s="6" t="s">
        <v>162</v>
      </c>
      <c r="E191" s="3">
        <v>-7.571E-2</v>
      </c>
      <c r="G191">
        <v>1</v>
      </c>
    </row>
    <row r="192" spans="2:7" x14ac:dyDescent="0.25">
      <c r="B192">
        <v>0</v>
      </c>
      <c r="D192"/>
      <c r="E192" t="s">
        <v>67</v>
      </c>
      <c r="G192" s="1">
        <v>0</v>
      </c>
    </row>
    <row r="193" spans="2:7" x14ac:dyDescent="0.25">
      <c r="D193" s="6" t="s">
        <v>163</v>
      </c>
      <c r="E193" s="3">
        <v>-8.6779999999999996E-2</v>
      </c>
      <c r="G193">
        <v>1</v>
      </c>
    </row>
    <row r="194" spans="2:7" x14ac:dyDescent="0.25">
      <c r="B194">
        <v>0</v>
      </c>
      <c r="D194"/>
      <c r="E194" t="s">
        <v>67</v>
      </c>
      <c r="G194" s="1">
        <v>0</v>
      </c>
    </row>
    <row r="195" spans="2:7" x14ac:dyDescent="0.25">
      <c r="D195" s="6" t="s">
        <v>164</v>
      </c>
      <c r="E195" s="3">
        <v>5.8470000000000001E-2</v>
      </c>
      <c r="G195">
        <v>1</v>
      </c>
    </row>
    <row r="196" spans="2:7" x14ac:dyDescent="0.25">
      <c r="B196">
        <v>0</v>
      </c>
      <c r="D196"/>
      <c r="E196" t="s">
        <v>67</v>
      </c>
      <c r="G196" s="1">
        <v>0</v>
      </c>
    </row>
    <row r="197" spans="2:7" x14ac:dyDescent="0.25">
      <c r="D197" s="6" t="s">
        <v>165</v>
      </c>
      <c r="E197" s="3">
        <v>1.357E-2</v>
      </c>
      <c r="G197">
        <v>1</v>
      </c>
    </row>
    <row r="198" spans="2:7" x14ac:dyDescent="0.25">
      <c r="B198">
        <v>0</v>
      </c>
      <c r="D198"/>
      <c r="E198">
        <v>0.33729999999999999</v>
      </c>
      <c r="G198" s="1">
        <v>0</v>
      </c>
    </row>
    <row r="199" spans="2:7" x14ac:dyDescent="0.25">
      <c r="D199" s="6" t="s">
        <v>166</v>
      </c>
      <c r="E199" s="3">
        <v>-9.3200000000000002E-3</v>
      </c>
      <c r="G199">
        <v>1</v>
      </c>
    </row>
    <row r="200" spans="2:7" x14ac:dyDescent="0.25">
      <c r="B200">
        <v>0</v>
      </c>
      <c r="D200"/>
      <c r="E200">
        <v>0.51</v>
      </c>
      <c r="G200" s="1">
        <v>0</v>
      </c>
    </row>
    <row r="201" spans="2:7" x14ac:dyDescent="0.25">
      <c r="D201" s="6" t="s">
        <v>167</v>
      </c>
      <c r="E201" s="3">
        <v>1.7600000000000001E-3</v>
      </c>
      <c r="G201">
        <v>1</v>
      </c>
    </row>
    <row r="202" spans="2:7" x14ac:dyDescent="0.25">
      <c r="B202">
        <v>0</v>
      </c>
      <c r="D202"/>
      <c r="E202">
        <v>0.90090000000000003</v>
      </c>
      <c r="G202" s="1">
        <v>0</v>
      </c>
    </row>
    <row r="203" spans="2:7" x14ac:dyDescent="0.25">
      <c r="D203" s="6" t="s">
        <v>168</v>
      </c>
      <c r="E203" s="3">
        <v>1.6900000000000001E-3</v>
      </c>
      <c r="G203">
        <v>1</v>
      </c>
    </row>
    <row r="204" spans="2:7" x14ac:dyDescent="0.25">
      <c r="B204">
        <v>0</v>
      </c>
      <c r="D204"/>
      <c r="E204">
        <v>0.90480000000000005</v>
      </c>
      <c r="G204" s="1">
        <v>0</v>
      </c>
    </row>
    <row r="205" spans="2:7" x14ac:dyDescent="0.25">
      <c r="D205" s="6" t="s">
        <v>169</v>
      </c>
      <c r="E205" s="3">
        <v>1.5049999999999999E-2</v>
      </c>
      <c r="G205">
        <v>1</v>
      </c>
    </row>
    <row r="206" spans="2:7" x14ac:dyDescent="0.25">
      <c r="B206">
        <v>0</v>
      </c>
      <c r="D206"/>
      <c r="E206">
        <v>0.2873</v>
      </c>
      <c r="G206" s="1">
        <v>0</v>
      </c>
    </row>
    <row r="207" spans="2:7" x14ac:dyDescent="0.25">
      <c r="D207" s="6" t="s">
        <v>170</v>
      </c>
      <c r="E207" s="3">
        <v>-3.1320000000000001E-2</v>
      </c>
      <c r="G207">
        <v>1</v>
      </c>
    </row>
    <row r="208" spans="2:7" x14ac:dyDescent="0.25">
      <c r="B208">
        <v>0</v>
      </c>
      <c r="D208"/>
      <c r="E208">
        <v>2.6800000000000001E-2</v>
      </c>
      <c r="G208" s="1">
        <v>0</v>
      </c>
    </row>
    <row r="209" spans="2:7" x14ac:dyDescent="0.25">
      <c r="D209" s="6" t="s">
        <v>171</v>
      </c>
      <c r="E209" s="3">
        <v>-5.2499999999999998E-2</v>
      </c>
      <c r="G209">
        <v>1</v>
      </c>
    </row>
    <row r="210" spans="2:7" x14ac:dyDescent="0.25">
      <c r="B210">
        <v>0</v>
      </c>
      <c r="D210"/>
      <c r="E210">
        <v>2.0000000000000001E-4</v>
      </c>
      <c r="G210" s="1">
        <v>0</v>
      </c>
    </row>
    <row r="211" spans="2:7" x14ac:dyDescent="0.25">
      <c r="D211" s="6" t="s">
        <v>172</v>
      </c>
      <c r="E211" s="3">
        <v>-4.3430000000000003E-2</v>
      </c>
      <c r="G211">
        <v>1</v>
      </c>
    </row>
    <row r="212" spans="2:7" x14ac:dyDescent="0.25">
      <c r="B212">
        <v>0</v>
      </c>
      <c r="D212"/>
      <c r="E212">
        <v>2.0999999999999999E-3</v>
      </c>
      <c r="G212" s="1">
        <v>0</v>
      </c>
    </row>
    <row r="213" spans="2:7" x14ac:dyDescent="0.25">
      <c r="D213" s="6" t="s">
        <v>173</v>
      </c>
      <c r="E213" s="3">
        <v>3.9300000000000003E-3</v>
      </c>
      <c r="G213">
        <v>1</v>
      </c>
    </row>
    <row r="214" spans="2:7" x14ac:dyDescent="0.25">
      <c r="B214">
        <v>0</v>
      </c>
      <c r="D214"/>
      <c r="E214">
        <v>0.78139999999999998</v>
      </c>
      <c r="G214" s="1">
        <v>0</v>
      </c>
    </row>
    <row r="215" spans="2:7" x14ac:dyDescent="0.25">
      <c r="D215" s="6" t="s">
        <v>174</v>
      </c>
      <c r="E215" s="3">
        <v>3.1449999999999999E-2</v>
      </c>
      <c r="G215">
        <v>1</v>
      </c>
    </row>
    <row r="216" spans="2:7" x14ac:dyDescent="0.25">
      <c r="B216">
        <v>0</v>
      </c>
      <c r="D216"/>
      <c r="E216">
        <v>2.6200000000000001E-2</v>
      </c>
      <c r="G216" s="1">
        <v>0</v>
      </c>
    </row>
    <row r="217" spans="2:7" x14ac:dyDescent="0.25">
      <c r="D217" s="6" t="s">
        <v>175</v>
      </c>
      <c r="E217" s="3">
        <v>-6.43E-3</v>
      </c>
      <c r="G217">
        <v>1</v>
      </c>
    </row>
    <row r="218" spans="2:7" x14ac:dyDescent="0.25">
      <c r="B218">
        <v>0</v>
      </c>
      <c r="D218"/>
      <c r="E218">
        <v>0.64939999999999998</v>
      </c>
      <c r="G218" s="1">
        <v>0</v>
      </c>
    </row>
    <row r="219" spans="2:7" x14ac:dyDescent="0.25">
      <c r="D219" s="6" t="s">
        <v>176</v>
      </c>
      <c r="E219" s="3">
        <v>-3.8249999999999999E-2</v>
      </c>
      <c r="G219">
        <v>1</v>
      </c>
    </row>
    <row r="220" spans="2:7" x14ac:dyDescent="0.25">
      <c r="B220">
        <v>0</v>
      </c>
      <c r="D220"/>
      <c r="E220">
        <v>6.7999999999999996E-3</v>
      </c>
      <c r="G220" s="1">
        <v>0</v>
      </c>
    </row>
    <row r="221" spans="2:7" x14ac:dyDescent="0.25">
      <c r="D221" s="6" t="s">
        <v>177</v>
      </c>
      <c r="E221" s="3">
        <v>-5.2729999999999999E-2</v>
      </c>
      <c r="G221">
        <v>1</v>
      </c>
    </row>
    <row r="222" spans="2:7" x14ac:dyDescent="0.25">
      <c r="B222">
        <v>0</v>
      </c>
      <c r="D222"/>
      <c r="E222">
        <v>2.0000000000000001E-4</v>
      </c>
      <c r="G222" s="1">
        <v>0</v>
      </c>
    </row>
    <row r="223" spans="2:7" x14ac:dyDescent="0.25">
      <c r="D223" s="6" t="s">
        <v>178</v>
      </c>
      <c r="E223" s="3">
        <v>-1.0840000000000001E-2</v>
      </c>
      <c r="G223">
        <v>1</v>
      </c>
    </row>
    <row r="224" spans="2:7" x14ac:dyDescent="0.25">
      <c r="B224">
        <v>0</v>
      </c>
      <c r="D224"/>
      <c r="E224">
        <v>0.44369999999999998</v>
      </c>
      <c r="G224" s="1">
        <v>0</v>
      </c>
    </row>
    <row r="225" spans="2:7" x14ac:dyDescent="0.25">
      <c r="D225" s="6" t="s">
        <v>179</v>
      </c>
      <c r="E225" s="3">
        <v>-7.6299999999999996E-3</v>
      </c>
      <c r="G225">
        <v>1</v>
      </c>
    </row>
    <row r="226" spans="2:7" x14ac:dyDescent="0.25">
      <c r="B226">
        <v>0</v>
      </c>
      <c r="D226"/>
      <c r="E226">
        <v>0.58979999999999999</v>
      </c>
      <c r="G226" s="1">
        <v>0</v>
      </c>
    </row>
    <row r="227" spans="2:7" x14ac:dyDescent="0.25">
      <c r="D227" s="6" t="s">
        <v>180</v>
      </c>
      <c r="E227" s="3">
        <v>4.5359999999999998E-2</v>
      </c>
      <c r="G227">
        <v>1</v>
      </c>
    </row>
    <row r="228" spans="2:7" x14ac:dyDescent="0.25">
      <c r="B228">
        <v>0</v>
      </c>
      <c r="D228"/>
      <c r="E228">
        <v>1.2999999999999999E-3</v>
      </c>
      <c r="G228" s="1">
        <v>0</v>
      </c>
    </row>
    <row r="229" spans="2:7" x14ac:dyDescent="0.25">
      <c r="D229" s="6" t="s">
        <v>10</v>
      </c>
      <c r="E229" s="3">
        <v>-0.19825999999999999</v>
      </c>
      <c r="G229">
        <v>1</v>
      </c>
    </row>
    <row r="230" spans="2:7" x14ac:dyDescent="0.25">
      <c r="B230">
        <v>0</v>
      </c>
      <c r="D230" t="s">
        <v>10</v>
      </c>
      <c r="E230" t="s">
        <v>67</v>
      </c>
      <c r="G230" s="1">
        <v>0</v>
      </c>
    </row>
    <row r="231" spans="2:7" x14ac:dyDescent="0.25">
      <c r="D231" s="6" t="s">
        <v>17</v>
      </c>
      <c r="E231" s="3">
        <v>1.8239999999999999E-2</v>
      </c>
      <c r="G231">
        <v>1</v>
      </c>
    </row>
    <row r="232" spans="2:7" x14ac:dyDescent="0.25">
      <c r="B232">
        <v>0</v>
      </c>
      <c r="D232" t="s">
        <v>17</v>
      </c>
      <c r="E232">
        <v>0.19719999999999999</v>
      </c>
      <c r="G232" s="1">
        <v>0</v>
      </c>
    </row>
    <row r="233" spans="2:7" x14ac:dyDescent="0.25">
      <c r="D233" s="6" t="s">
        <v>18</v>
      </c>
      <c r="E233" s="3">
        <v>1.8689999999999998E-2</v>
      </c>
      <c r="G233">
        <v>1</v>
      </c>
    </row>
    <row r="234" spans="2:7" x14ac:dyDescent="0.25">
      <c r="B234">
        <v>0</v>
      </c>
      <c r="D234" t="s">
        <v>18</v>
      </c>
      <c r="E234">
        <v>0.1865</v>
      </c>
      <c r="G234" s="1">
        <v>0</v>
      </c>
    </row>
    <row r="235" spans="2:7" x14ac:dyDescent="0.25">
      <c r="D235" s="6" t="s">
        <v>31</v>
      </c>
      <c r="E235" s="3">
        <v>1.9359999999999999E-2</v>
      </c>
      <c r="G235">
        <v>1</v>
      </c>
    </row>
    <row r="236" spans="2:7" x14ac:dyDescent="0.25">
      <c r="B236">
        <v>0</v>
      </c>
      <c r="D236" t="s">
        <v>31</v>
      </c>
      <c r="E236">
        <v>0.1711</v>
      </c>
      <c r="G236" s="1">
        <v>0</v>
      </c>
    </row>
    <row r="237" spans="2:7" x14ac:dyDescent="0.25">
      <c r="D237" s="6" t="s">
        <v>34</v>
      </c>
      <c r="E237" s="3">
        <v>5.4330000000000003E-2</v>
      </c>
      <c r="G237">
        <v>1</v>
      </c>
    </row>
    <row r="238" spans="2:7" x14ac:dyDescent="0.25">
      <c r="B238">
        <v>0</v>
      </c>
      <c r="D238" t="s">
        <v>34</v>
      </c>
      <c r="E238">
        <v>1E-4</v>
      </c>
      <c r="G238" s="1">
        <v>0</v>
      </c>
    </row>
    <row r="239" spans="2:7" x14ac:dyDescent="0.25">
      <c r="D239" s="6" t="s">
        <v>36</v>
      </c>
      <c r="E239" s="3">
        <v>5.2639999999999999E-2</v>
      </c>
      <c r="G239">
        <v>1</v>
      </c>
    </row>
    <row r="240" spans="2:7" x14ac:dyDescent="0.25">
      <c r="B240">
        <v>0</v>
      </c>
      <c r="D240" t="s">
        <v>36</v>
      </c>
      <c r="E240">
        <v>2.0000000000000001E-4</v>
      </c>
      <c r="G240" s="1">
        <v>0</v>
      </c>
    </row>
    <row r="241" spans="2:7" x14ac:dyDescent="0.25">
      <c r="D241" s="6" t="s">
        <v>38</v>
      </c>
      <c r="E241" s="3">
        <v>2.1510000000000001E-2</v>
      </c>
      <c r="G241">
        <v>1</v>
      </c>
    </row>
    <row r="242" spans="2:7" x14ac:dyDescent="0.25">
      <c r="B242">
        <v>0</v>
      </c>
      <c r="D242" t="s">
        <v>38</v>
      </c>
      <c r="E242">
        <v>0.1283</v>
      </c>
      <c r="G242" s="1">
        <v>0</v>
      </c>
    </row>
    <row r="243" spans="2:7" x14ac:dyDescent="0.25">
      <c r="D243" s="6" t="s">
        <v>41</v>
      </c>
      <c r="E243" s="3">
        <v>7.4050000000000005E-2</v>
      </c>
      <c r="G243">
        <v>1</v>
      </c>
    </row>
    <row r="244" spans="2:7" x14ac:dyDescent="0.25">
      <c r="B244">
        <v>0</v>
      </c>
      <c r="D244" t="s">
        <v>41</v>
      </c>
      <c r="E244" t="s">
        <v>67</v>
      </c>
      <c r="G244" s="1">
        <v>0</v>
      </c>
    </row>
    <row r="245" spans="2:7" x14ac:dyDescent="0.25">
      <c r="D245" s="6" t="s">
        <v>43</v>
      </c>
      <c r="E245" s="3">
        <v>4.5319999999999999E-2</v>
      </c>
      <c r="G245">
        <v>1</v>
      </c>
    </row>
    <row r="246" spans="2:7" x14ac:dyDescent="0.25">
      <c r="B246">
        <v>0</v>
      </c>
      <c r="D246" t="s">
        <v>43</v>
      </c>
      <c r="E246">
        <v>1.2999999999999999E-3</v>
      </c>
      <c r="G246" s="1">
        <v>0</v>
      </c>
    </row>
    <row r="247" spans="2:7" x14ac:dyDescent="0.25">
      <c r="D247" s="6" t="s">
        <v>44</v>
      </c>
      <c r="E247" s="3">
        <v>4.4970000000000003E-2</v>
      </c>
      <c r="G247">
        <v>1</v>
      </c>
    </row>
    <row r="248" spans="2:7" x14ac:dyDescent="0.25">
      <c r="B248">
        <v>0</v>
      </c>
      <c r="D248" t="s">
        <v>44</v>
      </c>
      <c r="E248">
        <v>1.5E-3</v>
      </c>
      <c r="G248" s="1">
        <v>0</v>
      </c>
    </row>
    <row r="249" spans="2:7" x14ac:dyDescent="0.25">
      <c r="D249" s="6" t="s">
        <v>45</v>
      </c>
      <c r="E249" s="3">
        <v>5.7869999999999998E-2</v>
      </c>
      <c r="G249">
        <v>1</v>
      </c>
    </row>
    <row r="250" spans="2:7" x14ac:dyDescent="0.25">
      <c r="B250">
        <v>0</v>
      </c>
      <c r="D250" t="s">
        <v>45</v>
      </c>
      <c r="E250" t="s">
        <v>67</v>
      </c>
      <c r="G250" s="1">
        <v>0</v>
      </c>
    </row>
    <row r="251" spans="2:7" x14ac:dyDescent="0.25">
      <c r="D251" s="6" t="s">
        <v>30</v>
      </c>
      <c r="E251" s="3">
        <v>-4.45E-3</v>
      </c>
      <c r="G251">
        <v>1</v>
      </c>
    </row>
    <row r="252" spans="2:7" x14ac:dyDescent="0.25">
      <c r="B252">
        <v>0</v>
      </c>
      <c r="D252" t="s">
        <v>30</v>
      </c>
      <c r="E252">
        <v>0.753</v>
      </c>
      <c r="G252" s="1">
        <v>0</v>
      </c>
    </row>
    <row r="253" spans="2:7" x14ac:dyDescent="0.25">
      <c r="D253" s="6" t="s">
        <v>46</v>
      </c>
      <c r="E253" s="3">
        <v>5.5780000000000003E-2</v>
      </c>
      <c r="G253">
        <v>1</v>
      </c>
    </row>
    <row r="254" spans="2:7" x14ac:dyDescent="0.25">
      <c r="B254">
        <v>0</v>
      </c>
      <c r="D254" t="s">
        <v>46</v>
      </c>
      <c r="E254" t="s">
        <v>67</v>
      </c>
      <c r="G254" s="1">
        <v>0</v>
      </c>
    </row>
    <row r="255" spans="2:7" x14ac:dyDescent="0.25">
      <c r="D255" s="6" t="s">
        <v>47</v>
      </c>
      <c r="E255" s="3">
        <v>5.6610000000000001E-2</v>
      </c>
      <c r="G255">
        <v>1</v>
      </c>
    </row>
    <row r="256" spans="2:7" x14ac:dyDescent="0.25">
      <c r="B256">
        <v>0</v>
      </c>
      <c r="D256" t="s">
        <v>47</v>
      </c>
      <c r="E256" t="s">
        <v>67</v>
      </c>
      <c r="G256" s="1">
        <v>0</v>
      </c>
    </row>
    <row r="257" spans="2:7" x14ac:dyDescent="0.25">
      <c r="D257" s="6" t="s">
        <v>48</v>
      </c>
      <c r="E257" s="3">
        <v>5.1310000000000001E-2</v>
      </c>
      <c r="G257">
        <v>1</v>
      </c>
    </row>
    <row r="258" spans="2:7" x14ac:dyDescent="0.25">
      <c r="B258">
        <v>0</v>
      </c>
      <c r="D258" t="s">
        <v>48</v>
      </c>
      <c r="E258">
        <v>2.9999999999999997E-4</v>
      </c>
      <c r="G258" s="1">
        <v>0</v>
      </c>
    </row>
    <row r="259" spans="2:7" x14ac:dyDescent="0.25">
      <c r="D259" s="6" t="s">
        <v>49</v>
      </c>
      <c r="E259" s="3">
        <v>5.5289999999999999E-2</v>
      </c>
      <c r="G259">
        <v>1</v>
      </c>
    </row>
    <row r="260" spans="2:7" x14ac:dyDescent="0.25">
      <c r="B260">
        <v>0</v>
      </c>
      <c r="D260" t="s">
        <v>49</v>
      </c>
      <c r="E260" t="s">
        <v>67</v>
      </c>
      <c r="G260" s="1">
        <v>0</v>
      </c>
    </row>
    <row r="261" spans="2:7" x14ac:dyDescent="0.25">
      <c r="D261" s="6" t="s">
        <v>50</v>
      </c>
      <c r="E261" s="3">
        <v>3.227E-2</v>
      </c>
      <c r="G261">
        <v>1</v>
      </c>
    </row>
    <row r="262" spans="2:7" x14ac:dyDescent="0.25">
      <c r="B262">
        <v>0</v>
      </c>
      <c r="D262" t="s">
        <v>50</v>
      </c>
      <c r="E262">
        <v>2.2499999999999999E-2</v>
      </c>
      <c r="G262" s="1">
        <v>0</v>
      </c>
    </row>
    <row r="263" spans="2:7" x14ac:dyDescent="0.25">
      <c r="D263" s="6" t="s">
        <v>51</v>
      </c>
      <c r="E263" s="3">
        <v>8.516E-2</v>
      </c>
      <c r="G263">
        <v>1</v>
      </c>
    </row>
    <row r="264" spans="2:7" x14ac:dyDescent="0.25">
      <c r="B264">
        <v>0</v>
      </c>
      <c r="D264" t="s">
        <v>51</v>
      </c>
      <c r="E264" t="s">
        <v>67</v>
      </c>
      <c r="G264" s="1">
        <v>0</v>
      </c>
    </row>
    <row r="265" spans="2:7" x14ac:dyDescent="0.25">
      <c r="D265" s="6" t="s">
        <v>53</v>
      </c>
      <c r="E265" s="3">
        <v>0.15681</v>
      </c>
      <c r="G265">
        <v>1</v>
      </c>
    </row>
    <row r="266" spans="2:7" x14ac:dyDescent="0.25">
      <c r="B266">
        <v>0</v>
      </c>
      <c r="D266" t="s">
        <v>53</v>
      </c>
      <c r="E266" t="s">
        <v>67</v>
      </c>
      <c r="G266" s="1">
        <v>0</v>
      </c>
    </row>
    <row r="267" spans="2:7" x14ac:dyDescent="0.25">
      <c r="D267" s="6" t="s">
        <v>54</v>
      </c>
      <c r="E267" s="3">
        <v>0.16408</v>
      </c>
      <c r="G267">
        <v>1</v>
      </c>
    </row>
    <row r="268" spans="2:7" x14ac:dyDescent="0.25">
      <c r="B268">
        <v>0</v>
      </c>
      <c r="D268" t="s">
        <v>54</v>
      </c>
      <c r="E268" t="s">
        <v>67</v>
      </c>
      <c r="G268" s="1">
        <v>0</v>
      </c>
    </row>
    <row r="269" spans="2:7" x14ac:dyDescent="0.25">
      <c r="D269" s="6" t="s">
        <v>55</v>
      </c>
      <c r="E269" s="3">
        <v>0.14765</v>
      </c>
      <c r="G269">
        <v>1</v>
      </c>
    </row>
    <row r="270" spans="2:7" x14ac:dyDescent="0.25">
      <c r="B270">
        <v>0</v>
      </c>
      <c r="D270" t="s">
        <v>55</v>
      </c>
      <c r="E270" t="s">
        <v>67</v>
      </c>
      <c r="G270" s="1">
        <v>0</v>
      </c>
    </row>
    <row r="271" spans="2:7" x14ac:dyDescent="0.25">
      <c r="D271" s="6" t="s">
        <v>56</v>
      </c>
      <c r="E271" s="3">
        <v>7.0059999999999997E-2</v>
      </c>
      <c r="G271">
        <v>1</v>
      </c>
    </row>
    <row r="272" spans="2:7" x14ac:dyDescent="0.25">
      <c r="B272">
        <v>0</v>
      </c>
      <c r="D272" t="s">
        <v>56</v>
      </c>
      <c r="E272" t="s">
        <v>67</v>
      </c>
      <c r="G272" s="1">
        <v>0</v>
      </c>
    </row>
    <row r="273" spans="2:7" x14ac:dyDescent="0.25">
      <c r="D273" s="6" t="s">
        <v>57</v>
      </c>
      <c r="E273" s="3">
        <v>4.4359999999999997E-2</v>
      </c>
      <c r="G273">
        <v>1</v>
      </c>
    </row>
    <row r="274" spans="2:7" x14ac:dyDescent="0.25">
      <c r="B274">
        <v>0</v>
      </c>
      <c r="D274" t="s">
        <v>57</v>
      </c>
      <c r="E274">
        <v>1.6999999999999999E-3</v>
      </c>
      <c r="G274" s="1">
        <v>0</v>
      </c>
    </row>
    <row r="275" spans="2:7" x14ac:dyDescent="0.25">
      <c r="D275" s="6" t="s">
        <v>58</v>
      </c>
      <c r="E275" s="3">
        <v>4.1029999999999997E-2</v>
      </c>
      <c r="G275">
        <v>1</v>
      </c>
    </row>
    <row r="276" spans="2:7" x14ac:dyDescent="0.25">
      <c r="B276">
        <v>0</v>
      </c>
      <c r="D276" t="s">
        <v>58</v>
      </c>
      <c r="E276">
        <v>3.7000000000000002E-3</v>
      </c>
      <c r="G276" s="1">
        <v>0</v>
      </c>
    </row>
    <row r="277" spans="2:7" x14ac:dyDescent="0.25">
      <c r="D277" s="6" t="s">
        <v>59</v>
      </c>
      <c r="E277" s="3">
        <v>4.1660000000000003E-2</v>
      </c>
      <c r="G277">
        <v>1</v>
      </c>
    </row>
    <row r="278" spans="2:7" x14ac:dyDescent="0.25">
      <c r="B278">
        <v>0</v>
      </c>
      <c r="D278" t="s">
        <v>59</v>
      </c>
      <c r="E278">
        <v>3.2000000000000002E-3</v>
      </c>
      <c r="G278" s="1">
        <v>0</v>
      </c>
    </row>
    <row r="279" spans="2:7" x14ac:dyDescent="0.25">
      <c r="D279" s="6" t="s">
        <v>60</v>
      </c>
      <c r="E279" s="3">
        <v>6.2799999999999995E-2</v>
      </c>
      <c r="G279">
        <v>1</v>
      </c>
    </row>
    <row r="280" spans="2:7" x14ac:dyDescent="0.25">
      <c r="B280">
        <v>0</v>
      </c>
      <c r="D280" t="s">
        <v>60</v>
      </c>
      <c r="E280" t="s">
        <v>67</v>
      </c>
      <c r="G280" s="1">
        <v>0</v>
      </c>
    </row>
    <row r="281" spans="2:7" x14ac:dyDescent="0.25">
      <c r="D281" s="6" t="s">
        <v>61</v>
      </c>
      <c r="E281" s="3">
        <v>2.9850000000000002E-2</v>
      </c>
      <c r="G281">
        <v>1</v>
      </c>
    </row>
    <row r="282" spans="2:7" x14ac:dyDescent="0.25">
      <c r="B282">
        <v>0</v>
      </c>
      <c r="D282" t="s">
        <v>61</v>
      </c>
      <c r="E282">
        <v>3.4799999999999998E-2</v>
      </c>
      <c r="G282" s="1">
        <v>0</v>
      </c>
    </row>
    <row r="283" spans="2:7" x14ac:dyDescent="0.25">
      <c r="D283" s="6" t="s">
        <v>62</v>
      </c>
      <c r="E283" s="3">
        <v>-9.1900000000000003E-3</v>
      </c>
      <c r="G283">
        <v>1</v>
      </c>
    </row>
    <row r="284" spans="2:7" x14ac:dyDescent="0.25">
      <c r="B284">
        <v>0</v>
      </c>
      <c r="D284" t="s">
        <v>62</v>
      </c>
      <c r="E284">
        <v>0.51590000000000003</v>
      </c>
      <c r="G284" s="1">
        <v>0</v>
      </c>
    </row>
    <row r="285" spans="2:7" x14ac:dyDescent="0.25">
      <c r="D285" s="6" t="s">
        <v>63</v>
      </c>
      <c r="E285" s="3">
        <v>2.682E-2</v>
      </c>
      <c r="G285">
        <v>1</v>
      </c>
    </row>
    <row r="286" spans="2:7" x14ac:dyDescent="0.25">
      <c r="B286">
        <v>0</v>
      </c>
      <c r="D286" t="s">
        <v>63</v>
      </c>
      <c r="E286">
        <v>5.8000000000000003E-2</v>
      </c>
      <c r="G286" s="1">
        <v>0</v>
      </c>
    </row>
    <row r="287" spans="2:7" x14ac:dyDescent="0.25">
      <c r="D287" s="6" t="s">
        <v>64</v>
      </c>
      <c r="E287" s="3">
        <v>6.157E-2</v>
      </c>
      <c r="G287">
        <v>1</v>
      </c>
    </row>
    <row r="288" spans="2:7" x14ac:dyDescent="0.25">
      <c r="B288">
        <v>0</v>
      </c>
      <c r="D288" t="s">
        <v>64</v>
      </c>
      <c r="E288" t="s">
        <v>67</v>
      </c>
      <c r="G288" s="1">
        <v>0</v>
      </c>
    </row>
    <row r="289" spans="4:7" x14ac:dyDescent="0.25">
      <c r="D289" s="6" t="s">
        <v>7</v>
      </c>
      <c r="E289" s="3">
        <v>-7.8609999999999999E-2</v>
      </c>
      <c r="G289">
        <v>1</v>
      </c>
    </row>
  </sheetData>
  <autoFilter ref="G4:G289"/>
  <mergeCells count="1">
    <mergeCell ref="D2:I2"/>
  </mergeCells>
  <conditionalFormatting sqref="E5:E287 E289">
    <cfRule type="cellIs" dxfId="1" priority="1" operator="lessThanOrEqual">
      <formula>-0.07</formula>
    </cfRule>
    <cfRule type="cellIs" dxfId="0" priority="2" operator="greaterThanOrEqual">
      <formula>0.07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"/>
  <sheetViews>
    <sheetView workbookViewId="0">
      <selection activeCell="K10" sqref="K10"/>
    </sheetView>
  </sheetViews>
  <sheetFormatPr defaultRowHeight="15" x14ac:dyDescent="0.25"/>
  <sheetData>
    <row r="2" spans="3:9" ht="15.75" thickBot="1" x14ac:dyDescent="0.3"/>
    <row r="3" spans="3:9" x14ac:dyDescent="0.25">
      <c r="C3" s="64" t="s">
        <v>366</v>
      </c>
      <c r="D3" s="65"/>
      <c r="E3" s="65"/>
      <c r="F3" s="65"/>
      <c r="G3" s="65"/>
      <c r="H3" s="65"/>
      <c r="I3" s="66"/>
    </row>
    <row r="4" spans="3:9" x14ac:dyDescent="0.25">
      <c r="C4" s="67"/>
      <c r="D4" s="68"/>
      <c r="E4" s="68"/>
      <c r="F4" s="68"/>
      <c r="G4" s="68"/>
      <c r="H4" s="68"/>
      <c r="I4" s="69"/>
    </row>
    <row r="5" spans="3:9" x14ac:dyDescent="0.25">
      <c r="C5" s="67"/>
      <c r="D5" s="68"/>
      <c r="E5" s="68"/>
      <c r="F5" s="68"/>
      <c r="G5" s="68"/>
      <c r="H5" s="68"/>
      <c r="I5" s="69"/>
    </row>
    <row r="6" spans="3:9" x14ac:dyDescent="0.25">
      <c r="C6" s="67"/>
      <c r="D6" s="68"/>
      <c r="E6" s="68"/>
      <c r="F6" s="68"/>
      <c r="G6" s="68"/>
      <c r="H6" s="68"/>
      <c r="I6" s="69"/>
    </row>
    <row r="7" spans="3:9" ht="15.75" thickBot="1" x14ac:dyDescent="0.3">
      <c r="C7" s="70"/>
      <c r="D7" s="71"/>
      <c r="E7" s="71"/>
      <c r="F7" s="71"/>
      <c r="G7" s="71"/>
      <c r="H7" s="71"/>
      <c r="I7" s="72"/>
    </row>
    <row r="10" spans="3:9" ht="15.75" thickBot="1" x14ac:dyDescent="0.3"/>
    <row r="11" spans="3:9" x14ac:dyDescent="0.25">
      <c r="C11" s="55" t="s">
        <v>367</v>
      </c>
      <c r="D11" s="56"/>
      <c r="E11" s="57"/>
      <c r="G11" s="55" t="s">
        <v>368</v>
      </c>
      <c r="H11" s="56"/>
      <c r="I11" s="57"/>
    </row>
    <row r="12" spans="3:9" x14ac:dyDescent="0.25">
      <c r="C12" s="58"/>
      <c r="D12" s="59"/>
      <c r="E12" s="60"/>
      <c r="G12" s="58"/>
      <c r="H12" s="59"/>
      <c r="I12" s="60"/>
    </row>
    <row r="13" spans="3:9" x14ac:dyDescent="0.25">
      <c r="C13" s="58"/>
      <c r="D13" s="59"/>
      <c r="E13" s="60"/>
      <c r="G13" s="58"/>
      <c r="H13" s="59"/>
      <c r="I13" s="60"/>
    </row>
    <row r="14" spans="3:9" x14ac:dyDescent="0.25">
      <c r="C14" s="58"/>
      <c r="D14" s="59"/>
      <c r="E14" s="60"/>
      <c r="G14" s="58"/>
      <c r="H14" s="59"/>
      <c r="I14" s="60"/>
    </row>
    <row r="15" spans="3:9" x14ac:dyDescent="0.25">
      <c r="C15" s="58"/>
      <c r="D15" s="59"/>
      <c r="E15" s="60"/>
      <c r="G15" s="58"/>
      <c r="H15" s="59"/>
      <c r="I15" s="60"/>
    </row>
    <row r="16" spans="3:9" ht="15.75" thickBot="1" x14ac:dyDescent="0.3">
      <c r="C16" s="61"/>
      <c r="D16" s="62"/>
      <c r="E16" s="63"/>
      <c r="G16" s="61"/>
      <c r="H16" s="62"/>
      <c r="I16" s="63"/>
    </row>
  </sheetData>
  <mergeCells count="3">
    <mergeCell ref="C11:E16"/>
    <mergeCell ref="C3:I7"/>
    <mergeCell ref="G11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zoomScaleNormal="100" workbookViewId="0">
      <selection activeCell="I32" sqref="I32"/>
    </sheetView>
  </sheetViews>
  <sheetFormatPr defaultRowHeight="15" x14ac:dyDescent="0.25"/>
  <cols>
    <col min="3" max="3" width="22.42578125" style="1" customWidth="1"/>
    <col min="4" max="4" width="10.28515625" bestFit="1" customWidth="1"/>
    <col min="5" max="5" width="14.7109375" customWidth="1"/>
    <col min="6" max="6" width="18.5703125" customWidth="1"/>
    <col min="7" max="7" width="13.5703125" customWidth="1"/>
    <col min="8" max="8" width="10.28515625" customWidth="1"/>
    <col min="9" max="9" width="14.28515625" customWidth="1"/>
  </cols>
  <sheetData>
    <row r="1" spans="3:10" ht="15.75" thickBot="1" x14ac:dyDescent="0.3"/>
    <row r="2" spans="3:10" x14ac:dyDescent="0.25">
      <c r="C2" s="12" t="s">
        <v>184</v>
      </c>
      <c r="D2" s="7">
        <v>0.36325000000000002</v>
      </c>
      <c r="E2" s="13" t="s">
        <v>185</v>
      </c>
      <c r="F2" s="8">
        <v>0.33400000000000002</v>
      </c>
    </row>
    <row r="3" spans="3:10" ht="15.75" thickBot="1" x14ac:dyDescent="0.3"/>
    <row r="4" spans="3:10" s="1" customFormat="1" x14ac:dyDescent="0.25">
      <c r="C4" s="73" t="s">
        <v>186</v>
      </c>
      <c r="D4" s="74"/>
      <c r="E4" s="74"/>
      <c r="F4" s="74"/>
      <c r="G4" s="74"/>
      <c r="H4" s="74"/>
      <c r="I4" s="74"/>
    </row>
    <row r="5" spans="3:10" s="1" customFormat="1" x14ac:dyDescent="0.25">
      <c r="C5" s="9" t="s">
        <v>1</v>
      </c>
      <c r="D5" s="10" t="s">
        <v>2</v>
      </c>
      <c r="E5" s="10" t="s">
        <v>183</v>
      </c>
      <c r="F5" s="10" t="s">
        <v>198</v>
      </c>
      <c r="G5" s="10" t="s">
        <v>199</v>
      </c>
      <c r="H5" s="10" t="s">
        <v>187</v>
      </c>
      <c r="I5" s="10" t="s">
        <v>188</v>
      </c>
    </row>
    <row r="6" spans="3:10" x14ac:dyDescent="0.25">
      <c r="C6" s="9" t="s">
        <v>189</v>
      </c>
      <c r="D6" s="3" t="s">
        <v>189</v>
      </c>
      <c r="E6" s="3">
        <v>1</v>
      </c>
      <c r="F6" s="27">
        <v>6.3612000000000002</v>
      </c>
      <c r="G6" s="3">
        <v>0.05</v>
      </c>
      <c r="H6" s="27">
        <v>128.34100000000001</v>
      </c>
      <c r="I6" s="3">
        <v>0</v>
      </c>
    </row>
    <row r="7" spans="3:10" x14ac:dyDescent="0.25">
      <c r="C7" s="9" t="s">
        <v>205</v>
      </c>
      <c r="D7" s="28" t="s">
        <v>288</v>
      </c>
      <c r="E7" s="3">
        <v>1</v>
      </c>
      <c r="F7" s="27">
        <v>-0.39910000000000001</v>
      </c>
      <c r="G7" s="3">
        <v>2.9000000000000001E-2</v>
      </c>
      <c r="H7" s="27">
        <v>-13.558999999999999</v>
      </c>
      <c r="I7" s="3">
        <v>0</v>
      </c>
      <c r="J7" s="5"/>
    </row>
    <row r="8" spans="3:10" x14ac:dyDescent="0.25">
      <c r="C8" s="9" t="s">
        <v>206</v>
      </c>
      <c r="D8" s="29" t="s">
        <v>289</v>
      </c>
      <c r="E8" s="3">
        <v>1</v>
      </c>
      <c r="F8" s="27">
        <v>-0.38900000000000001</v>
      </c>
      <c r="G8" s="3">
        <v>2.9000000000000001E-2</v>
      </c>
      <c r="H8" s="27">
        <v>-13.268000000000001</v>
      </c>
      <c r="I8" s="3">
        <v>0</v>
      </c>
      <c r="J8" s="5"/>
    </row>
    <row r="9" spans="3:10" x14ac:dyDescent="0.25">
      <c r="C9" s="9" t="s">
        <v>207</v>
      </c>
      <c r="D9" s="29" t="s">
        <v>290</v>
      </c>
      <c r="E9" s="3">
        <v>1</v>
      </c>
      <c r="F9" s="27">
        <v>-0.4229</v>
      </c>
      <c r="G9" s="3">
        <v>3.2000000000000001E-2</v>
      </c>
      <c r="H9" s="27">
        <v>-13.233000000000001</v>
      </c>
      <c r="I9" s="3">
        <v>0</v>
      </c>
      <c r="J9" s="5"/>
    </row>
    <row r="10" spans="3:10" x14ac:dyDescent="0.25">
      <c r="C10" s="9" t="s">
        <v>208</v>
      </c>
      <c r="D10" s="29" t="s">
        <v>291</v>
      </c>
      <c r="E10" s="3">
        <v>1</v>
      </c>
      <c r="F10" s="27">
        <v>-0.29570000000000002</v>
      </c>
      <c r="G10" s="3">
        <v>4.2999999999999997E-2</v>
      </c>
      <c r="H10" s="27">
        <v>-6.9359999999999999</v>
      </c>
      <c r="I10" s="3">
        <v>0</v>
      </c>
      <c r="J10" s="5"/>
    </row>
    <row r="11" spans="3:10" x14ac:dyDescent="0.25">
      <c r="C11" s="9" t="s">
        <v>209</v>
      </c>
      <c r="D11" s="29" t="s">
        <v>292</v>
      </c>
      <c r="E11" s="3">
        <v>1</v>
      </c>
      <c r="F11" s="27">
        <v>-0.56410000000000005</v>
      </c>
      <c r="G11" s="3">
        <v>2.9000000000000001E-2</v>
      </c>
      <c r="H11" s="27">
        <v>-19.54</v>
      </c>
      <c r="I11" s="3">
        <v>0</v>
      </c>
      <c r="J11" s="5"/>
    </row>
    <row r="12" spans="3:10" x14ac:dyDescent="0.25">
      <c r="C12" s="9" t="s">
        <v>210</v>
      </c>
      <c r="D12" s="3" t="s">
        <v>293</v>
      </c>
      <c r="E12" s="3">
        <v>1</v>
      </c>
      <c r="F12" s="27">
        <v>-0.60750000000000004</v>
      </c>
      <c r="G12" s="3">
        <v>2.9000000000000001E-2</v>
      </c>
      <c r="H12" s="27">
        <v>-21.094999999999999</v>
      </c>
      <c r="I12" s="3">
        <v>0</v>
      </c>
      <c r="J12" s="5"/>
    </row>
    <row r="13" spans="3:10" x14ac:dyDescent="0.25">
      <c r="C13" s="9" t="s">
        <v>211</v>
      </c>
      <c r="D13" s="3" t="s">
        <v>294</v>
      </c>
      <c r="E13" s="3">
        <v>1</v>
      </c>
      <c r="F13" s="27">
        <v>-0.69040000000000001</v>
      </c>
      <c r="G13" s="3">
        <v>0.03</v>
      </c>
      <c r="H13" s="27">
        <v>-23.146999999999998</v>
      </c>
      <c r="I13" s="3">
        <v>0</v>
      </c>
      <c r="J13" s="5"/>
    </row>
    <row r="14" spans="3:10" x14ac:dyDescent="0.25">
      <c r="C14" s="9" t="s">
        <v>212</v>
      </c>
      <c r="D14" s="3" t="s">
        <v>295</v>
      </c>
      <c r="E14" s="3">
        <v>1</v>
      </c>
      <c r="F14" s="27">
        <v>-0.49930000000000002</v>
      </c>
      <c r="G14" s="3">
        <v>4.8000000000000001E-2</v>
      </c>
      <c r="H14" s="27">
        <v>-10.4</v>
      </c>
      <c r="I14" s="3">
        <v>0</v>
      </c>
      <c r="J14" s="5"/>
    </row>
    <row r="15" spans="3:10" x14ac:dyDescent="0.25">
      <c r="C15" s="9" t="s">
        <v>213</v>
      </c>
      <c r="D15" s="3" t="s">
        <v>296</v>
      </c>
      <c r="E15" s="3">
        <v>1</v>
      </c>
      <c r="F15" s="27">
        <v>0.10970000000000001</v>
      </c>
      <c r="G15" s="3">
        <v>1.7000000000000001E-2</v>
      </c>
      <c r="H15" s="27">
        <v>6.4610000000000003</v>
      </c>
      <c r="I15" s="3">
        <v>0</v>
      </c>
      <c r="J15" s="5"/>
    </row>
    <row r="16" spans="3:10" x14ac:dyDescent="0.25">
      <c r="C16" s="9" t="s">
        <v>214</v>
      </c>
      <c r="D16" s="3" t="s">
        <v>297</v>
      </c>
      <c r="E16" s="3">
        <v>1</v>
      </c>
      <c r="F16" s="27">
        <v>0.23280000000000001</v>
      </c>
      <c r="G16" s="3">
        <v>3.5999999999999997E-2</v>
      </c>
      <c r="H16" s="27">
        <v>6.4859999999999998</v>
      </c>
      <c r="I16" s="3">
        <v>0</v>
      </c>
      <c r="J16" s="5"/>
    </row>
    <row r="17" spans="3:10" x14ac:dyDescent="0.25">
      <c r="C17" s="9" t="s">
        <v>215</v>
      </c>
      <c r="D17" s="3" t="s">
        <v>11</v>
      </c>
      <c r="E17" s="3">
        <v>1</v>
      </c>
      <c r="F17" s="27">
        <v>1.8E-3</v>
      </c>
      <c r="G17" s="3">
        <v>0</v>
      </c>
      <c r="H17" s="27">
        <v>4.2830000000000004</v>
      </c>
      <c r="I17" s="3">
        <v>0</v>
      </c>
      <c r="J17" s="5"/>
    </row>
    <row r="18" spans="3:10" x14ac:dyDescent="0.25">
      <c r="C18" s="9" t="s">
        <v>216</v>
      </c>
      <c r="D18" s="3" t="s">
        <v>298</v>
      </c>
      <c r="E18" s="3">
        <v>1</v>
      </c>
      <c r="F18" s="27">
        <v>-0.13650000000000001</v>
      </c>
      <c r="G18" s="3">
        <v>2.7E-2</v>
      </c>
      <c r="H18" s="27">
        <v>-5.0949999999999998</v>
      </c>
      <c r="I18" s="3">
        <v>0</v>
      </c>
      <c r="J18" s="5"/>
    </row>
    <row r="19" spans="3:10" ht="15.75" thickBot="1" x14ac:dyDescent="0.3">
      <c r="C19" s="11" t="s">
        <v>217</v>
      </c>
      <c r="D19" s="30" t="s">
        <v>299</v>
      </c>
      <c r="E19" s="30">
        <v>1</v>
      </c>
      <c r="F19" s="31">
        <v>0.12330000000000001</v>
      </c>
      <c r="G19" s="30">
        <v>3.3000000000000002E-2</v>
      </c>
      <c r="H19" s="31">
        <v>3.7189999999999999</v>
      </c>
      <c r="I19" s="30">
        <v>0</v>
      </c>
    </row>
    <row r="21" spans="3:10" x14ac:dyDescent="0.25">
      <c r="C21" s="2" t="s">
        <v>237</v>
      </c>
    </row>
    <row r="25" spans="3:10" x14ac:dyDescent="0.25">
      <c r="C25" s="101" t="s">
        <v>275</v>
      </c>
      <c r="D25" s="90" t="s">
        <v>268</v>
      </c>
      <c r="E25" s="90"/>
      <c r="F25" s="90" t="s">
        <v>267</v>
      </c>
      <c r="G25" s="90"/>
      <c r="H25" s="100" t="s">
        <v>280</v>
      </c>
      <c r="I25" s="100"/>
    </row>
    <row r="26" spans="3:10" x14ac:dyDescent="0.25">
      <c r="C26" s="101"/>
      <c r="D26" s="91" t="s">
        <v>371</v>
      </c>
      <c r="E26" s="91" t="s">
        <v>372</v>
      </c>
      <c r="F26" s="91" t="s">
        <v>371</v>
      </c>
      <c r="G26" s="91" t="s">
        <v>372</v>
      </c>
      <c r="H26" s="91" t="s">
        <v>371</v>
      </c>
      <c r="I26" s="91" t="s">
        <v>372</v>
      </c>
    </row>
    <row r="27" spans="3:10" x14ac:dyDescent="0.25">
      <c r="C27" s="102" t="s">
        <v>279</v>
      </c>
      <c r="D27" s="104">
        <v>0.28399999999999997</v>
      </c>
      <c r="E27" s="104">
        <v>0.2762</v>
      </c>
      <c r="F27" s="104">
        <v>7.2099999999999997E-2</v>
      </c>
      <c r="G27" s="104">
        <v>7.6300000000000007E-2</v>
      </c>
      <c r="H27" s="104">
        <v>0.57699999999999996</v>
      </c>
      <c r="I27" s="104">
        <v>0.55700000000000005</v>
      </c>
    </row>
    <row r="28" spans="3:10" x14ac:dyDescent="0.25">
      <c r="C28" s="102" t="s">
        <v>276</v>
      </c>
      <c r="D28" s="104">
        <v>0.56440000000000001</v>
      </c>
      <c r="E28" s="104">
        <v>0.57220000000000004</v>
      </c>
      <c r="F28" s="104">
        <v>7.6300000000000007E-2</v>
      </c>
      <c r="G28" s="104">
        <v>7.6999999999999999E-2</v>
      </c>
      <c r="H28" s="104">
        <v>0.497</v>
      </c>
      <c r="I28" s="104">
        <v>0.43690000000000001</v>
      </c>
    </row>
    <row r="29" spans="3:10" x14ac:dyDescent="0.25">
      <c r="C29" s="102" t="s">
        <v>277</v>
      </c>
      <c r="D29" s="104">
        <v>0.57030000000000003</v>
      </c>
      <c r="E29" s="104">
        <v>0.55469999999999997</v>
      </c>
      <c r="F29" s="104">
        <v>7.7200000000000005E-2</v>
      </c>
      <c r="G29" s="104">
        <v>7.4999999999999997E-2</v>
      </c>
      <c r="H29" s="104">
        <v>0.497</v>
      </c>
      <c r="I29" s="104">
        <v>0.43690000000000001</v>
      </c>
    </row>
    <row r="30" spans="3:10" x14ac:dyDescent="0.25">
      <c r="C30" s="102" t="s">
        <v>281</v>
      </c>
      <c r="D30" s="104">
        <v>0.51280000000000003</v>
      </c>
      <c r="E30" s="104">
        <v>0.51880000000000004</v>
      </c>
      <c r="F30" s="104">
        <v>7.7200000000000005E-2</v>
      </c>
      <c r="G30" s="104">
        <v>7.8899999999999998E-2</v>
      </c>
      <c r="H30" s="104">
        <v>0.56200000000000006</v>
      </c>
      <c r="I30" s="104">
        <v>0.56999999999999995</v>
      </c>
    </row>
    <row r="31" spans="3:10" x14ac:dyDescent="0.25">
      <c r="C31" s="102" t="s">
        <v>278</v>
      </c>
      <c r="D31" s="104">
        <v>0.54900000000000004</v>
      </c>
      <c r="E31" s="104">
        <v>0.58399999999999996</v>
      </c>
      <c r="F31" s="104">
        <v>7.3200000000000001E-2</v>
      </c>
      <c r="G31" s="104">
        <v>7.8899999999999998E-2</v>
      </c>
      <c r="H31" s="104">
        <v>0.56200000000000006</v>
      </c>
      <c r="I31" s="104">
        <v>0.40100000000000002</v>
      </c>
    </row>
    <row r="32" spans="3:10" x14ac:dyDescent="0.25">
      <c r="C32" s="103" t="s">
        <v>282</v>
      </c>
      <c r="D32" s="104">
        <v>0.53376000000000001</v>
      </c>
      <c r="E32" s="104">
        <v>0.51239999999999997</v>
      </c>
      <c r="F32" s="104">
        <v>7.2720000000000007E-2</v>
      </c>
      <c r="G32" s="104">
        <v>6.9800000000000001E-2</v>
      </c>
      <c r="H32" s="104" t="s">
        <v>365</v>
      </c>
      <c r="I32" s="104" t="s">
        <v>365</v>
      </c>
    </row>
    <row r="33" spans="4:7" x14ac:dyDescent="0.25">
      <c r="D33" s="22"/>
      <c r="E33" s="22"/>
      <c r="F33" s="22"/>
      <c r="G33" s="22"/>
    </row>
  </sheetData>
  <mergeCells count="4">
    <mergeCell ref="C4:I4"/>
    <mergeCell ref="D25:E25"/>
    <mergeCell ref="H25:I25"/>
    <mergeCell ref="F25:G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workbookViewId="0">
      <selection activeCell="H16" sqref="H16"/>
    </sheetView>
  </sheetViews>
  <sheetFormatPr defaultRowHeight="15" x14ac:dyDescent="0.25"/>
  <cols>
    <col min="2" max="2" width="7.7109375" customWidth="1"/>
    <col min="4" max="4" width="12.85546875" customWidth="1"/>
    <col min="5" max="5" width="17.28515625" customWidth="1"/>
    <col min="6" max="6" width="12.7109375" customWidth="1"/>
    <col min="7" max="7" width="17.85546875" customWidth="1"/>
    <col min="10" max="10" width="7.140625" customWidth="1"/>
    <col min="11" max="11" width="6.140625" customWidth="1"/>
    <col min="12" max="12" width="12.5703125" customWidth="1"/>
    <col min="13" max="13" width="17.5703125" customWidth="1"/>
    <col min="14" max="14" width="13.28515625" customWidth="1"/>
    <col min="15" max="15" width="17.7109375" customWidth="1"/>
  </cols>
  <sheetData>
    <row r="2" spans="2:15" x14ac:dyDescent="0.25">
      <c r="E2" t="s">
        <v>300</v>
      </c>
      <c r="M2" t="s">
        <v>301</v>
      </c>
    </row>
    <row r="3" spans="2:15" s="1" customFormat="1" x14ac:dyDescent="0.25">
      <c r="B3" s="75" t="s">
        <v>195</v>
      </c>
      <c r="C3" s="75"/>
      <c r="D3" s="75"/>
      <c r="E3" s="75"/>
      <c r="F3" s="75"/>
      <c r="G3" s="75"/>
      <c r="J3" s="75" t="s">
        <v>196</v>
      </c>
      <c r="K3" s="75"/>
      <c r="L3" s="75"/>
      <c r="M3" s="75"/>
      <c r="N3" s="75"/>
      <c r="O3" s="75"/>
    </row>
    <row r="4" spans="2:15" s="1" customFormat="1" x14ac:dyDescent="0.25">
      <c r="B4" s="6" t="s">
        <v>197</v>
      </c>
      <c r="C4" s="6" t="s">
        <v>190</v>
      </c>
      <c r="D4" s="6" t="s">
        <v>191</v>
      </c>
      <c r="E4" s="6" t="s">
        <v>192</v>
      </c>
      <c r="F4" s="6" t="s">
        <v>193</v>
      </c>
      <c r="G4" s="6" t="s">
        <v>194</v>
      </c>
      <c r="J4" s="6" t="s">
        <v>197</v>
      </c>
      <c r="K4" s="6" t="s">
        <v>190</v>
      </c>
      <c r="L4" s="6" t="s">
        <v>191</v>
      </c>
      <c r="M4" s="6" t="s">
        <v>192</v>
      </c>
      <c r="N4" s="6" t="s">
        <v>193</v>
      </c>
      <c r="O4" s="6" t="s">
        <v>194</v>
      </c>
    </row>
    <row r="5" spans="2:15" x14ac:dyDescent="0.25">
      <c r="B5" s="3">
        <v>1</v>
      </c>
      <c r="C5" s="3">
        <v>150</v>
      </c>
      <c r="D5" s="3">
        <v>6.66049034409978</v>
      </c>
      <c r="E5" s="3">
        <v>6.6940723679872098</v>
      </c>
      <c r="F5" s="3">
        <v>866.39068456375799</v>
      </c>
      <c r="G5" s="3">
        <v>817.69745737082098</v>
      </c>
      <c r="J5" s="3">
        <v>1</v>
      </c>
      <c r="K5" s="3">
        <v>350</v>
      </c>
      <c r="L5" s="3">
        <v>6.71814299277733</v>
      </c>
      <c r="M5" s="3">
        <v>6.7367264143685599</v>
      </c>
      <c r="N5" s="3">
        <v>918.56447793696304</v>
      </c>
      <c r="O5" s="3">
        <v>856.41570926356098</v>
      </c>
    </row>
    <row r="6" spans="2:15" x14ac:dyDescent="0.25">
      <c r="B6" s="3">
        <v>2</v>
      </c>
      <c r="C6" s="3">
        <v>150</v>
      </c>
      <c r="D6" s="3">
        <v>6.4203762928932004</v>
      </c>
      <c r="E6" s="3">
        <v>6.4079763373723502</v>
      </c>
      <c r="F6" s="3">
        <v>692.04896533333294</v>
      </c>
      <c r="G6" s="3">
        <v>607.505194427422</v>
      </c>
      <c r="J6" s="3">
        <v>2</v>
      </c>
      <c r="K6" s="3">
        <v>350</v>
      </c>
      <c r="L6" s="3">
        <v>6.41079978295235</v>
      </c>
      <c r="M6" s="3">
        <v>6.4186746687010299</v>
      </c>
      <c r="N6" s="3">
        <v>696.32116561604596</v>
      </c>
      <c r="O6" s="3">
        <v>614.22011805116199</v>
      </c>
    </row>
    <row r="7" spans="2:15" x14ac:dyDescent="0.25">
      <c r="B7" s="3">
        <v>3</v>
      </c>
      <c r="C7" s="3">
        <v>150</v>
      </c>
      <c r="D7" s="3">
        <v>6.1867022472985198</v>
      </c>
      <c r="E7" s="3">
        <v>6.2498833284519497</v>
      </c>
      <c r="F7" s="3">
        <v>546.061554966887</v>
      </c>
      <c r="G7" s="3">
        <v>518.499098158219</v>
      </c>
      <c r="J7" s="3">
        <v>3</v>
      </c>
      <c r="K7" s="3">
        <v>350</v>
      </c>
      <c r="L7" s="3">
        <v>6.2913156484312198</v>
      </c>
      <c r="M7" s="3">
        <v>6.2729546156349603</v>
      </c>
      <c r="N7" s="3">
        <v>614.28512592592597</v>
      </c>
      <c r="O7" s="3">
        <v>530.69437651732699</v>
      </c>
    </row>
    <row r="8" spans="2:15" x14ac:dyDescent="0.25">
      <c r="B8" s="3">
        <v>4</v>
      </c>
      <c r="C8" s="3">
        <v>150</v>
      </c>
      <c r="D8" s="3">
        <v>6.1058221615700301</v>
      </c>
      <c r="E8" s="3">
        <v>6.1173067661555196</v>
      </c>
      <c r="F8" s="3">
        <v>515.75068266666699</v>
      </c>
      <c r="G8" s="3">
        <v>453.99273171941002</v>
      </c>
      <c r="J8" s="3">
        <v>4</v>
      </c>
      <c r="K8" s="3">
        <v>350</v>
      </c>
      <c r="L8" s="3">
        <v>6.1396383175590303</v>
      </c>
      <c r="M8" s="3">
        <v>6.13149971341719</v>
      </c>
      <c r="N8" s="3">
        <v>526.671529885057</v>
      </c>
      <c r="O8" s="3">
        <v>460.547342585134</v>
      </c>
    </row>
    <row r="9" spans="2:15" x14ac:dyDescent="0.25">
      <c r="B9" s="3">
        <v>5</v>
      </c>
      <c r="C9" s="3">
        <v>150</v>
      </c>
      <c r="D9" s="3">
        <v>6.0481831607011696</v>
      </c>
      <c r="E9" s="3">
        <v>6.0108826397800996</v>
      </c>
      <c r="F9" s="3">
        <v>480.50926802721102</v>
      </c>
      <c r="G9" s="3">
        <v>408.090076400425</v>
      </c>
      <c r="J9" s="3">
        <v>5</v>
      </c>
      <c r="K9" s="3">
        <v>350</v>
      </c>
      <c r="L9" s="3">
        <v>6.0209233360375203</v>
      </c>
      <c r="M9" s="3">
        <v>6.0135067721475801</v>
      </c>
      <c r="N9" s="3">
        <v>473.30045584045502</v>
      </c>
      <c r="O9" s="3">
        <v>409.255295331892</v>
      </c>
    </row>
    <row r="10" spans="2:15" x14ac:dyDescent="0.25">
      <c r="B10" s="3">
        <v>6</v>
      </c>
      <c r="C10" s="3">
        <v>150</v>
      </c>
      <c r="D10" s="3">
        <v>5.9205910839505904</v>
      </c>
      <c r="E10" s="3">
        <v>5.89502876525194</v>
      </c>
      <c r="F10" s="3">
        <v>416.65895424836498</v>
      </c>
      <c r="G10" s="3">
        <v>363.43592778356299</v>
      </c>
      <c r="J10" s="3">
        <v>6</v>
      </c>
      <c r="K10" s="3">
        <v>350</v>
      </c>
      <c r="L10" s="3">
        <v>5.9348178913577003</v>
      </c>
      <c r="M10" s="3">
        <v>5.8908476994949002</v>
      </c>
      <c r="N10" s="3">
        <v>430.097997727272</v>
      </c>
      <c r="O10" s="3">
        <v>361.87287386155901</v>
      </c>
    </row>
    <row r="11" spans="2:15" x14ac:dyDescent="0.25">
      <c r="B11" s="3">
        <v>7</v>
      </c>
      <c r="C11" s="3">
        <v>150</v>
      </c>
      <c r="D11" s="3">
        <v>5.8494799933626398</v>
      </c>
      <c r="E11" s="3">
        <v>5.80064109605489</v>
      </c>
      <c r="F11" s="3">
        <v>399.13139999999999</v>
      </c>
      <c r="G11" s="3">
        <v>330.60441554289503</v>
      </c>
      <c r="J11" s="3">
        <v>7</v>
      </c>
      <c r="K11" s="3">
        <v>350</v>
      </c>
      <c r="L11" s="3">
        <v>5.78890111295562</v>
      </c>
      <c r="M11" s="3">
        <v>5.7962348846468998</v>
      </c>
      <c r="N11" s="3">
        <v>370.617775722543</v>
      </c>
      <c r="O11" s="3">
        <v>329.14571785307697</v>
      </c>
    </row>
    <row r="12" spans="2:15" x14ac:dyDescent="0.25">
      <c r="B12" s="3">
        <v>8</v>
      </c>
      <c r="C12" s="3">
        <v>150</v>
      </c>
      <c r="D12" s="3">
        <v>5.72431992094302</v>
      </c>
      <c r="E12" s="3">
        <v>5.7248453067090104</v>
      </c>
      <c r="F12" s="3">
        <v>350.51907034482701</v>
      </c>
      <c r="G12" s="3">
        <v>306.48580619551001</v>
      </c>
      <c r="J12" s="3">
        <v>8</v>
      </c>
      <c r="K12" s="3">
        <v>350</v>
      </c>
      <c r="L12" s="3">
        <v>5.7168671955404804</v>
      </c>
      <c r="M12" s="3">
        <v>5.7187048622161303</v>
      </c>
      <c r="N12" s="3">
        <v>347.73295199999899</v>
      </c>
      <c r="O12" s="3">
        <v>304.61610300716501</v>
      </c>
    </row>
    <row r="13" spans="2:15" x14ac:dyDescent="0.25">
      <c r="B13" s="3">
        <v>9</v>
      </c>
      <c r="C13" s="3">
        <v>150</v>
      </c>
      <c r="D13" s="3">
        <v>5.6686195707549798</v>
      </c>
      <c r="E13" s="3">
        <v>5.6542845925891898</v>
      </c>
      <c r="F13" s="3">
        <v>332.49741935483797</v>
      </c>
      <c r="G13" s="3">
        <v>285.60651284876701</v>
      </c>
      <c r="J13" s="3">
        <v>9</v>
      </c>
      <c r="K13" s="3">
        <v>350</v>
      </c>
      <c r="L13" s="3">
        <v>5.6298400028617799</v>
      </c>
      <c r="M13" s="3">
        <v>5.6318731081427797</v>
      </c>
      <c r="N13" s="3">
        <v>319.57538305084699</v>
      </c>
      <c r="O13" s="3">
        <v>279.36286030007699</v>
      </c>
    </row>
    <row r="14" spans="2:15" x14ac:dyDescent="0.25">
      <c r="B14" s="3">
        <v>10</v>
      </c>
      <c r="C14" s="3">
        <v>150</v>
      </c>
      <c r="D14" s="3">
        <v>5.4140912715873704</v>
      </c>
      <c r="E14" s="3">
        <v>5.4778878514312197</v>
      </c>
      <c r="F14" s="3">
        <v>269.09183733333299</v>
      </c>
      <c r="G14" s="3">
        <v>240.10897646426</v>
      </c>
      <c r="J14" s="3">
        <v>10</v>
      </c>
      <c r="K14" s="3">
        <v>350</v>
      </c>
      <c r="L14" s="3">
        <v>5.4254092723168403</v>
      </c>
      <c r="M14" s="3">
        <v>5.46604739043413</v>
      </c>
      <c r="N14" s="3">
        <v>269.70187771428499</v>
      </c>
      <c r="O14" s="3">
        <v>237.11061781783701</v>
      </c>
    </row>
  </sheetData>
  <mergeCells count="2">
    <mergeCell ref="B3:G3"/>
    <mergeCell ref="J3:O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workbookViewId="0">
      <selection activeCell="D22" sqref="D22"/>
    </sheetView>
  </sheetViews>
  <sheetFormatPr defaultRowHeight="15" x14ac:dyDescent="0.25"/>
  <cols>
    <col min="3" max="3" width="10.28515625" bestFit="1" customWidth="1"/>
    <col min="4" max="4" width="10.28515625" customWidth="1"/>
    <col min="5" max="5" width="11.28515625" bestFit="1" customWidth="1"/>
    <col min="6" max="6" width="23.28515625" customWidth="1"/>
    <col min="9" max="9" width="27.140625" customWidth="1"/>
  </cols>
  <sheetData>
    <row r="2" spans="3:14" ht="23.25" customHeight="1" x14ac:dyDescent="0.25">
      <c r="C2" s="76" t="s">
        <v>202</v>
      </c>
      <c r="D2" s="76"/>
      <c r="E2" s="76"/>
      <c r="F2" s="76"/>
    </row>
    <row r="4" spans="3:14" x14ac:dyDescent="0.25">
      <c r="C4" s="32" t="s">
        <v>200</v>
      </c>
      <c r="D4" s="32" t="s">
        <v>307</v>
      </c>
      <c r="E4" s="32" t="s">
        <v>309</v>
      </c>
      <c r="F4" s="6" t="s">
        <v>201</v>
      </c>
      <c r="I4" s="2" t="s">
        <v>237</v>
      </c>
    </row>
    <row r="5" spans="3:14" x14ac:dyDescent="0.25">
      <c r="C5" s="43" t="s">
        <v>294</v>
      </c>
      <c r="D5" s="50">
        <v>-23.146999999999998</v>
      </c>
      <c r="E5" s="51">
        <f t="shared" ref="E5:E17" si="0">ABS(D5:D17)</f>
        <v>23.146999999999998</v>
      </c>
      <c r="F5" s="23">
        <f>E5/$E$19</f>
        <v>0.1572251429813479</v>
      </c>
      <c r="J5" s="34" t="s">
        <v>302</v>
      </c>
    </row>
    <row r="6" spans="3:14" x14ac:dyDescent="0.25">
      <c r="C6" s="43" t="s">
        <v>293</v>
      </c>
      <c r="D6" s="50">
        <v>-21.094999999999999</v>
      </c>
      <c r="E6" s="51">
        <f t="shared" si="0"/>
        <v>21.094999999999999</v>
      </c>
      <c r="F6" s="23">
        <f t="shared" ref="F6:F17" si="1">E6/$E$19</f>
        <v>0.14328700873510752</v>
      </c>
    </row>
    <row r="7" spans="3:14" x14ac:dyDescent="0.25">
      <c r="C7" s="42" t="s">
        <v>292</v>
      </c>
      <c r="D7" s="50">
        <v>-19.54</v>
      </c>
      <c r="E7" s="51">
        <f t="shared" si="0"/>
        <v>19.54</v>
      </c>
      <c r="F7" s="23">
        <f t="shared" si="1"/>
        <v>0.13272472864109985</v>
      </c>
    </row>
    <row r="8" spans="3:14" x14ac:dyDescent="0.25">
      <c r="C8" s="41" t="s">
        <v>288</v>
      </c>
      <c r="D8" s="50">
        <v>-13.558999999999999</v>
      </c>
      <c r="E8" s="51">
        <f t="shared" si="0"/>
        <v>13.558999999999999</v>
      </c>
      <c r="F8" s="23">
        <f t="shared" si="1"/>
        <v>9.209900694189728E-2</v>
      </c>
    </row>
    <row r="9" spans="3:14" x14ac:dyDescent="0.25">
      <c r="C9" s="42" t="s">
        <v>289</v>
      </c>
      <c r="D9" s="50">
        <v>-13.268000000000001</v>
      </c>
      <c r="E9" s="51">
        <f t="shared" si="0"/>
        <v>13.268000000000001</v>
      </c>
      <c r="F9" s="23">
        <f t="shared" si="1"/>
        <v>9.0122400184755008E-2</v>
      </c>
    </row>
    <row r="10" spans="3:14" x14ac:dyDescent="0.25">
      <c r="C10" s="42" t="s">
        <v>290</v>
      </c>
      <c r="D10" s="50">
        <v>-13.233000000000001</v>
      </c>
      <c r="E10" s="51">
        <f t="shared" si="0"/>
        <v>13.233000000000001</v>
      </c>
      <c r="F10" s="23">
        <f t="shared" si="1"/>
        <v>8.9884663976851298E-2</v>
      </c>
    </row>
    <row r="11" spans="3:14" x14ac:dyDescent="0.25">
      <c r="C11" s="43" t="s">
        <v>295</v>
      </c>
      <c r="D11" s="50">
        <v>-10.4</v>
      </c>
      <c r="E11" s="51">
        <f t="shared" si="0"/>
        <v>10.4</v>
      </c>
      <c r="F11" s="23">
        <f t="shared" si="1"/>
        <v>7.0641616062816714E-2</v>
      </c>
    </row>
    <row r="12" spans="3:14" x14ac:dyDescent="0.25">
      <c r="C12" s="42" t="s">
        <v>291</v>
      </c>
      <c r="D12" s="50">
        <v>-6.9359999999999999</v>
      </c>
      <c r="E12" s="51">
        <f t="shared" si="0"/>
        <v>6.9359999999999999</v>
      </c>
      <c r="F12" s="23">
        <f t="shared" si="1"/>
        <v>4.711252394343237E-2</v>
      </c>
    </row>
    <row r="13" spans="3:14" x14ac:dyDescent="0.25">
      <c r="C13" s="43" t="s">
        <v>297</v>
      </c>
      <c r="D13" s="50">
        <v>6.4859999999999998</v>
      </c>
      <c r="E13" s="51">
        <f t="shared" si="0"/>
        <v>6.4859999999999998</v>
      </c>
      <c r="F13" s="23">
        <f t="shared" si="1"/>
        <v>4.405591555609896E-2</v>
      </c>
      <c r="I13" s="44"/>
      <c r="J13" s="14"/>
      <c r="K13" s="35"/>
      <c r="L13" s="44"/>
      <c r="N13" s="5"/>
    </row>
    <row r="14" spans="3:14" x14ac:dyDescent="0.25">
      <c r="C14" s="43" t="s">
        <v>296</v>
      </c>
      <c r="D14" s="50">
        <v>6.4610000000000003</v>
      </c>
      <c r="E14" s="51">
        <f t="shared" si="0"/>
        <v>6.4610000000000003</v>
      </c>
      <c r="F14" s="23">
        <f t="shared" si="1"/>
        <v>4.3886103979024885E-2</v>
      </c>
      <c r="I14" s="44"/>
      <c r="J14" s="14"/>
      <c r="K14" s="36"/>
      <c r="L14" s="44"/>
      <c r="N14" s="5"/>
    </row>
    <row r="15" spans="3:14" x14ac:dyDescent="0.25">
      <c r="C15" s="43" t="s">
        <v>298</v>
      </c>
      <c r="D15" s="50">
        <v>-5.0949999999999998</v>
      </c>
      <c r="E15" s="51">
        <f t="shared" si="0"/>
        <v>5.0949999999999998</v>
      </c>
      <c r="F15" s="23">
        <f t="shared" si="1"/>
        <v>3.4607599407697219E-2</v>
      </c>
      <c r="I15" s="44"/>
      <c r="J15" s="14"/>
      <c r="K15" s="36"/>
      <c r="L15" s="44"/>
      <c r="N15" s="5"/>
    </row>
    <row r="16" spans="3:14" x14ac:dyDescent="0.25">
      <c r="C16" s="43" t="s">
        <v>11</v>
      </c>
      <c r="D16" s="50">
        <v>4.2830000000000004</v>
      </c>
      <c r="E16" s="51">
        <f t="shared" si="0"/>
        <v>4.2830000000000004</v>
      </c>
      <c r="F16" s="23">
        <f t="shared" si="1"/>
        <v>2.9092119384331153E-2</v>
      </c>
      <c r="I16" s="44"/>
      <c r="J16" s="14"/>
      <c r="K16" s="36"/>
      <c r="L16" s="44"/>
      <c r="N16" s="5"/>
    </row>
    <row r="17" spans="3:14" x14ac:dyDescent="0.25">
      <c r="C17" s="43" t="s">
        <v>299</v>
      </c>
      <c r="D17" s="50">
        <v>3.7189999999999999</v>
      </c>
      <c r="E17" s="51">
        <f t="shared" si="0"/>
        <v>3.7189999999999999</v>
      </c>
      <c r="F17" s="23">
        <f t="shared" si="1"/>
        <v>2.5261170205539935E-2</v>
      </c>
      <c r="I17" s="44"/>
      <c r="J17" s="14"/>
      <c r="K17" s="36"/>
      <c r="L17" s="44"/>
      <c r="N17" s="5"/>
    </row>
    <row r="18" spans="3:14" x14ac:dyDescent="0.25">
      <c r="I18" s="44"/>
      <c r="J18" s="14"/>
      <c r="K18" s="14"/>
      <c r="L18" s="44"/>
      <c r="N18" s="5"/>
    </row>
    <row r="19" spans="3:14" x14ac:dyDescent="0.25">
      <c r="D19" s="51" t="s">
        <v>308</v>
      </c>
      <c r="E19" s="51">
        <f>SUM(E5:E17)</f>
        <v>147.22199999999998</v>
      </c>
      <c r="I19" s="44"/>
      <c r="J19" s="14"/>
      <c r="K19" s="14"/>
      <c r="L19" s="44"/>
      <c r="N19" s="5"/>
    </row>
    <row r="20" spans="3:14" x14ac:dyDescent="0.25">
      <c r="I20" s="44"/>
      <c r="J20" s="14"/>
      <c r="K20" s="14"/>
      <c r="L20" s="44"/>
      <c r="N20" s="5"/>
    </row>
    <row r="21" spans="3:14" x14ac:dyDescent="0.25">
      <c r="I21" s="44"/>
      <c r="J21" s="14"/>
      <c r="K21" s="14"/>
      <c r="L21" s="44"/>
      <c r="N21" s="5"/>
    </row>
    <row r="22" spans="3:14" x14ac:dyDescent="0.25">
      <c r="I22" s="44"/>
      <c r="J22" s="14"/>
      <c r="K22" s="14"/>
      <c r="L22" s="44"/>
      <c r="N22" s="5"/>
    </row>
    <row r="23" spans="3:14" x14ac:dyDescent="0.25">
      <c r="I23" s="44"/>
      <c r="J23" s="14"/>
      <c r="K23" s="14"/>
      <c r="L23" s="44"/>
      <c r="N23" s="5"/>
    </row>
    <row r="24" spans="3:14" x14ac:dyDescent="0.25">
      <c r="I24" s="44"/>
      <c r="J24" s="14"/>
      <c r="K24" s="14"/>
      <c r="L24" s="44"/>
      <c r="N24" s="5"/>
    </row>
    <row r="25" spans="3:14" x14ac:dyDescent="0.25">
      <c r="I25" s="44"/>
      <c r="J25" s="14"/>
      <c r="K25" s="20"/>
      <c r="L25" s="44"/>
      <c r="N25" s="5"/>
    </row>
    <row r="26" spans="3:14" x14ac:dyDescent="0.25">
      <c r="I26" s="14"/>
      <c r="J26" s="14"/>
      <c r="K26" s="14"/>
      <c r="L26" s="14"/>
    </row>
    <row r="27" spans="3:14" x14ac:dyDescent="0.25">
      <c r="I27" s="44"/>
    </row>
  </sheetData>
  <sortState ref="C5:F17">
    <sortCondition descending="1" ref="F5"/>
  </sortState>
  <mergeCells count="1">
    <mergeCell ref="C2:F2"/>
  </mergeCells>
  <conditionalFormatting sqref="F5:F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{603974B8-5E42-4676-BE56-4A75687FC8EA}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3974B8-5E42-4676-BE56-4A75687FC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F5:F17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5"/>
  <sheetViews>
    <sheetView topLeftCell="B1" workbookViewId="0">
      <selection activeCell="F22" sqref="F22"/>
    </sheetView>
  </sheetViews>
  <sheetFormatPr defaultRowHeight="15" x14ac:dyDescent="0.25"/>
  <cols>
    <col min="8" max="8" width="11.28515625" bestFit="1" customWidth="1"/>
    <col min="9" max="9" width="10.28515625" bestFit="1" customWidth="1"/>
  </cols>
  <sheetData>
    <row r="2" spans="5:15" ht="15.75" thickBot="1" x14ac:dyDescent="0.3"/>
    <row r="3" spans="5:15" x14ac:dyDescent="0.25">
      <c r="E3" s="77" t="s">
        <v>239</v>
      </c>
      <c r="F3" s="78"/>
      <c r="G3" s="78"/>
      <c r="H3" s="78"/>
      <c r="I3" s="78"/>
      <c r="J3" s="78"/>
      <c r="K3" s="78"/>
      <c r="L3" s="78"/>
      <c r="M3" s="78"/>
      <c r="N3" s="78"/>
      <c r="O3" s="79"/>
    </row>
    <row r="4" spans="5:15" ht="15.75" thickBot="1" x14ac:dyDescent="0.3">
      <c r="E4" s="80"/>
      <c r="F4" s="81"/>
      <c r="G4" s="81"/>
      <c r="H4" s="81"/>
      <c r="I4" s="81"/>
      <c r="J4" s="81"/>
      <c r="K4" s="81"/>
      <c r="L4" s="81"/>
      <c r="M4" s="81"/>
      <c r="N4" s="81"/>
      <c r="O4" s="82"/>
    </row>
    <row r="5" spans="5:15" x14ac:dyDescent="0.25">
      <c r="E5" s="15"/>
      <c r="F5" s="14"/>
      <c r="G5" s="14"/>
      <c r="H5" s="14"/>
      <c r="I5" s="14"/>
      <c r="J5" s="14"/>
      <c r="K5" s="14"/>
      <c r="L5" s="14"/>
      <c r="M5" s="14"/>
      <c r="N5" s="14"/>
      <c r="O5" s="16"/>
    </row>
    <row r="6" spans="5:15" x14ac:dyDescent="0.25">
      <c r="E6" s="15"/>
      <c r="F6" s="14"/>
      <c r="I6" s="45" t="s">
        <v>288</v>
      </c>
      <c r="J6" s="38" t="s">
        <v>303</v>
      </c>
      <c r="K6" s="14">
        <f>IF(J6="none",0,1)</f>
        <v>0</v>
      </c>
      <c r="L6" s="48">
        <v>-0.39910000000000001</v>
      </c>
      <c r="M6" s="14"/>
      <c r="N6" s="14"/>
      <c r="O6" s="16"/>
    </row>
    <row r="7" spans="5:15" x14ac:dyDescent="0.25">
      <c r="E7" s="15"/>
      <c r="F7" s="14"/>
      <c r="I7" s="46" t="s">
        <v>289</v>
      </c>
      <c r="J7" s="38" t="s">
        <v>303</v>
      </c>
      <c r="K7" s="14">
        <f t="shared" ref="K7:K18" si="0">IF(J7="none",0,1)</f>
        <v>0</v>
      </c>
      <c r="L7" s="48">
        <v>-0.38900000000000001</v>
      </c>
      <c r="M7" s="14"/>
      <c r="N7" s="14"/>
      <c r="O7" s="16"/>
    </row>
    <row r="8" spans="5:15" x14ac:dyDescent="0.25">
      <c r="E8" s="15"/>
      <c r="F8" s="14"/>
      <c r="I8" s="46" t="s">
        <v>290</v>
      </c>
      <c r="J8" s="38" t="s">
        <v>304</v>
      </c>
      <c r="K8" s="14">
        <f t="shared" si="0"/>
        <v>1</v>
      </c>
      <c r="L8" s="48">
        <v>-0.4229</v>
      </c>
      <c r="M8" s="14"/>
      <c r="N8" s="14"/>
      <c r="O8" s="16"/>
    </row>
    <row r="9" spans="5:15" x14ac:dyDescent="0.25">
      <c r="E9" s="15"/>
      <c r="F9" s="14"/>
      <c r="I9" s="46" t="s">
        <v>291</v>
      </c>
      <c r="J9" s="38" t="s">
        <v>303</v>
      </c>
      <c r="K9" s="14">
        <f t="shared" si="0"/>
        <v>0</v>
      </c>
      <c r="L9" s="48">
        <v>-0.29570000000000002</v>
      </c>
      <c r="M9" s="14"/>
      <c r="N9" s="14"/>
      <c r="O9" s="16"/>
    </row>
    <row r="10" spans="5:15" x14ac:dyDescent="0.25">
      <c r="E10" s="15"/>
      <c r="F10" s="14"/>
      <c r="I10" s="46" t="s">
        <v>292</v>
      </c>
      <c r="J10" s="38" t="s">
        <v>304</v>
      </c>
      <c r="K10" s="14">
        <f t="shared" si="0"/>
        <v>1</v>
      </c>
      <c r="L10" s="48">
        <v>-0.56410000000000005</v>
      </c>
      <c r="M10" s="14"/>
      <c r="N10" s="14"/>
      <c r="O10" s="16"/>
    </row>
    <row r="11" spans="5:15" x14ac:dyDescent="0.25">
      <c r="E11" s="15"/>
      <c r="F11" s="14"/>
      <c r="I11" s="47" t="s">
        <v>293</v>
      </c>
      <c r="J11" s="38" t="s">
        <v>303</v>
      </c>
      <c r="K11" s="14">
        <f t="shared" si="0"/>
        <v>0</v>
      </c>
      <c r="L11" s="48">
        <v>-0.60750000000000004</v>
      </c>
      <c r="M11" s="14"/>
      <c r="N11" s="14"/>
      <c r="O11" s="16"/>
    </row>
    <row r="12" spans="5:15" x14ac:dyDescent="0.25">
      <c r="E12" s="15"/>
      <c r="F12" s="14"/>
      <c r="I12" s="47" t="s">
        <v>294</v>
      </c>
      <c r="J12" s="38" t="s">
        <v>303</v>
      </c>
      <c r="K12" s="14">
        <f t="shared" si="0"/>
        <v>0</v>
      </c>
      <c r="L12" s="48">
        <v>-0.69040000000000001</v>
      </c>
      <c r="M12" s="14"/>
      <c r="N12" s="14"/>
      <c r="O12" s="16"/>
    </row>
    <row r="13" spans="5:15" x14ac:dyDescent="0.25">
      <c r="E13" s="15"/>
      <c r="F13" s="14"/>
      <c r="I13" s="47" t="s">
        <v>295</v>
      </c>
      <c r="J13" s="38" t="s">
        <v>303</v>
      </c>
      <c r="K13" s="14">
        <f t="shared" si="0"/>
        <v>0</v>
      </c>
      <c r="L13" s="48">
        <v>-0.49930000000000002</v>
      </c>
      <c r="M13" s="14"/>
      <c r="N13" s="14"/>
      <c r="O13" s="16"/>
    </row>
    <row r="14" spans="5:15" x14ac:dyDescent="0.25">
      <c r="E14" s="15"/>
      <c r="F14" s="14"/>
      <c r="I14" s="47" t="s">
        <v>296</v>
      </c>
      <c r="J14" s="38">
        <v>3</v>
      </c>
      <c r="K14" s="14">
        <v>3</v>
      </c>
      <c r="L14" s="48">
        <v>0.10970000000000001</v>
      </c>
      <c r="M14" s="14"/>
      <c r="N14" s="14"/>
      <c r="O14" s="16"/>
    </row>
    <row r="15" spans="5:15" x14ac:dyDescent="0.25">
      <c r="E15" s="15"/>
      <c r="F15" s="14"/>
      <c r="I15" s="47" t="s">
        <v>297</v>
      </c>
      <c r="J15" s="38" t="s">
        <v>303</v>
      </c>
      <c r="K15" s="14">
        <f t="shared" si="0"/>
        <v>0</v>
      </c>
      <c r="L15" s="48">
        <v>0.23280000000000001</v>
      </c>
      <c r="M15" s="14"/>
      <c r="N15" s="14"/>
      <c r="O15" s="16"/>
    </row>
    <row r="16" spans="5:15" x14ac:dyDescent="0.25">
      <c r="E16" s="15"/>
      <c r="F16" s="14"/>
      <c r="I16" s="47" t="s">
        <v>11</v>
      </c>
      <c r="J16" s="38">
        <v>53</v>
      </c>
      <c r="K16" s="14">
        <v>53</v>
      </c>
      <c r="L16" s="48">
        <v>1.8E-3</v>
      </c>
      <c r="M16" s="14"/>
      <c r="N16" s="14"/>
      <c r="O16" s="16"/>
    </row>
    <row r="17" spans="3:15" x14ac:dyDescent="0.25">
      <c r="E17" s="15"/>
      <c r="F17" s="14"/>
      <c r="I17" s="47" t="s">
        <v>298</v>
      </c>
      <c r="J17" s="38" t="s">
        <v>303</v>
      </c>
      <c r="K17" s="14">
        <f t="shared" si="0"/>
        <v>0</v>
      </c>
      <c r="L17" s="48">
        <v>-0.13650000000000001</v>
      </c>
      <c r="M17" s="14"/>
      <c r="N17" s="14"/>
      <c r="O17" s="16"/>
    </row>
    <row r="18" spans="3:15" x14ac:dyDescent="0.25">
      <c r="E18" s="15"/>
      <c r="F18" s="14"/>
      <c r="G18" s="14"/>
      <c r="H18" s="14"/>
      <c r="I18" s="47" t="s">
        <v>299</v>
      </c>
      <c r="J18" s="38" t="s">
        <v>304</v>
      </c>
      <c r="K18" s="14">
        <f t="shared" si="0"/>
        <v>1</v>
      </c>
      <c r="L18" s="48">
        <v>0.12330000000000001</v>
      </c>
      <c r="M18" s="14"/>
      <c r="N18" s="14"/>
      <c r="O18" s="16"/>
    </row>
    <row r="19" spans="3:15" x14ac:dyDescent="0.25">
      <c r="E19" s="15"/>
      <c r="F19" s="14"/>
      <c r="G19" s="14"/>
      <c r="H19" s="14"/>
      <c r="I19" s="49" t="s">
        <v>189</v>
      </c>
      <c r="K19" s="20"/>
      <c r="L19" s="33">
        <v>6.3612000000000002</v>
      </c>
      <c r="M19" s="14"/>
      <c r="N19" s="14"/>
      <c r="O19" s="16"/>
    </row>
    <row r="20" spans="3:15" x14ac:dyDescent="0.25">
      <c r="E20" s="15"/>
      <c r="F20" s="14"/>
      <c r="G20" s="14"/>
      <c r="H20" s="14"/>
      <c r="I20" s="14"/>
      <c r="J20" s="21">
        <f>EXP(SUMPRODUCT(K6:K18,L6:L18)+L19)</f>
        <v>373.15728262415956</v>
      </c>
      <c r="K20" s="14"/>
      <c r="L20" s="14"/>
      <c r="M20" s="14"/>
      <c r="N20" s="14"/>
      <c r="O20" s="16"/>
    </row>
    <row r="21" spans="3:15" x14ac:dyDescent="0.25">
      <c r="C21" s="37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6"/>
    </row>
    <row r="22" spans="3:15" x14ac:dyDescent="0.25"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6"/>
    </row>
    <row r="23" spans="3:15" x14ac:dyDescent="0.25"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6"/>
    </row>
    <row r="24" spans="3:15" x14ac:dyDescent="0.25"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6"/>
    </row>
    <row r="25" spans="3:15" ht="15.75" thickBot="1" x14ac:dyDescent="0.3">
      <c r="E25" s="17"/>
      <c r="F25" s="18"/>
      <c r="G25" s="18"/>
      <c r="H25" s="18"/>
      <c r="I25" s="18"/>
      <c r="J25" s="18"/>
      <c r="K25" s="18"/>
      <c r="L25" s="18"/>
      <c r="M25" s="18"/>
      <c r="N25" s="18"/>
      <c r="O25" s="19"/>
    </row>
  </sheetData>
  <mergeCells count="1">
    <mergeCell ref="E3:O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3"/>
  <sheetViews>
    <sheetView tabSelected="1" topLeftCell="B22" workbookViewId="0">
      <selection activeCell="D20" sqref="D20"/>
    </sheetView>
  </sheetViews>
  <sheetFormatPr defaultRowHeight="15" x14ac:dyDescent="0.25"/>
  <cols>
    <col min="2" max="2" width="10.140625" bestFit="1" customWidth="1"/>
    <col min="3" max="16" width="12.7109375" bestFit="1" customWidth="1"/>
  </cols>
  <sheetData>
    <row r="3" spans="2:16" x14ac:dyDescent="0.25">
      <c r="B3" s="39"/>
      <c r="C3" s="39" t="s">
        <v>305</v>
      </c>
      <c r="D3" s="39" t="s">
        <v>288</v>
      </c>
      <c r="E3" s="39" t="s">
        <v>289</v>
      </c>
      <c r="F3" s="39" t="s">
        <v>290</v>
      </c>
      <c r="G3" s="39" t="s">
        <v>291</v>
      </c>
      <c r="H3" s="39" t="s">
        <v>292</v>
      </c>
      <c r="I3" s="39" t="s">
        <v>293</v>
      </c>
      <c r="J3" s="39" t="s">
        <v>294</v>
      </c>
      <c r="K3" s="39" t="s">
        <v>295</v>
      </c>
      <c r="L3" s="39" t="s">
        <v>296</v>
      </c>
      <c r="M3" s="39" t="s">
        <v>297</v>
      </c>
      <c r="N3" s="39" t="s">
        <v>11</v>
      </c>
      <c r="O3" s="39" t="s">
        <v>298</v>
      </c>
      <c r="P3" s="39" t="s">
        <v>299</v>
      </c>
    </row>
    <row r="4" spans="2:16" x14ac:dyDescent="0.25">
      <c r="B4" s="39" t="s">
        <v>305</v>
      </c>
      <c r="C4" s="40">
        <v>1</v>
      </c>
      <c r="D4" s="3">
        <v>-8.0323632198684505E-2</v>
      </c>
      <c r="E4" s="3">
        <v>-7.5815905133584896E-2</v>
      </c>
      <c r="F4" s="3">
        <v>6.0026455995298003E-2</v>
      </c>
      <c r="G4" s="3">
        <v>-6.0987451441083099E-2</v>
      </c>
      <c r="H4" s="3">
        <v>-0.10903336701173701</v>
      </c>
      <c r="I4" s="3">
        <v>-0.121573247950052</v>
      </c>
      <c r="J4" s="3">
        <v>-7.2018884273478495E-2</v>
      </c>
      <c r="K4" s="3">
        <v>-5.40286341618266E-2</v>
      </c>
      <c r="L4" s="3">
        <v>0.39892006401805002</v>
      </c>
      <c r="M4" s="3">
        <v>0.14100091765461401</v>
      </c>
      <c r="N4" s="3">
        <v>0.37612060079091703</v>
      </c>
      <c r="O4" s="3">
        <v>-0.19965285059898499</v>
      </c>
      <c r="P4" s="3">
        <v>0.17284493028685199</v>
      </c>
    </row>
    <row r="5" spans="2:16" x14ac:dyDescent="0.25">
      <c r="B5" s="39" t="s">
        <v>288</v>
      </c>
      <c r="C5" s="3">
        <v>-8.0323632198684505E-2</v>
      </c>
      <c r="D5" s="40">
        <v>1</v>
      </c>
      <c r="E5" s="3">
        <v>-0.36473311812791898</v>
      </c>
      <c r="F5" s="3">
        <v>-0.32614591764351403</v>
      </c>
      <c r="G5" s="3">
        <v>-0.16069740280630501</v>
      </c>
      <c r="H5" s="3">
        <v>-0.34399456195751899</v>
      </c>
      <c r="I5" s="3">
        <v>0.22335083541374101</v>
      </c>
      <c r="J5" s="3">
        <v>7.1617664854212101E-2</v>
      </c>
      <c r="K5" s="3">
        <v>9.0291424805018602E-2</v>
      </c>
      <c r="L5" s="3">
        <v>-1.85674630752573E-2</v>
      </c>
      <c r="M5" s="3">
        <v>-1.20676581233225E-2</v>
      </c>
      <c r="N5" s="3">
        <v>-1.38392046063655E-2</v>
      </c>
      <c r="O5" s="3">
        <v>-6.7986300878178797E-3</v>
      </c>
      <c r="P5" s="3">
        <v>-8.2785616150442901E-3</v>
      </c>
    </row>
    <row r="6" spans="2:16" x14ac:dyDescent="0.25">
      <c r="B6" s="39" t="s">
        <v>289</v>
      </c>
      <c r="C6" s="3">
        <v>-7.5815905133584896E-2</v>
      </c>
      <c r="D6" s="3">
        <v>-0.36473311812791898</v>
      </c>
      <c r="E6" s="40">
        <v>1</v>
      </c>
      <c r="F6" s="3">
        <v>-0.334580559479977</v>
      </c>
      <c r="G6" s="3">
        <v>-0.16485328814287301</v>
      </c>
      <c r="H6" s="3">
        <v>0.218015421403536</v>
      </c>
      <c r="I6" s="3">
        <v>-0.34777807319554699</v>
      </c>
      <c r="J6" s="3">
        <v>9.2418731336883997E-2</v>
      </c>
      <c r="K6" s="3">
        <v>9.0453921123354694E-2</v>
      </c>
      <c r="L6" s="3">
        <v>-4.7465114683290198E-2</v>
      </c>
      <c r="M6" s="3">
        <v>-1.9412255049176699E-4</v>
      </c>
      <c r="N6" s="3">
        <v>-3.7341418307461398E-2</v>
      </c>
      <c r="O6" s="3">
        <v>3.5769028614513899E-2</v>
      </c>
      <c r="P6" s="3">
        <v>-1.9096558467388301E-2</v>
      </c>
    </row>
    <row r="7" spans="2:16" x14ac:dyDescent="0.25">
      <c r="B7" s="39" t="s">
        <v>290</v>
      </c>
      <c r="C7" s="3">
        <v>6.0026455995298003E-2</v>
      </c>
      <c r="D7" s="3">
        <v>-0.32614591764351403</v>
      </c>
      <c r="E7" s="3">
        <v>-0.334580559479977</v>
      </c>
      <c r="F7" s="40">
        <v>1</v>
      </c>
      <c r="G7" s="3">
        <v>-0.14741251689422599</v>
      </c>
      <c r="H7" s="3">
        <v>6.2290287991983301E-2</v>
      </c>
      <c r="I7" s="3">
        <v>6.3344963139771907E-2</v>
      </c>
      <c r="J7" s="3">
        <v>-0.32590512497652002</v>
      </c>
      <c r="K7" s="3">
        <v>-9.6972921586731306E-2</v>
      </c>
      <c r="L7" s="3">
        <v>5.2377152705708203E-2</v>
      </c>
      <c r="M7" s="3">
        <v>2.14207151622751E-2</v>
      </c>
      <c r="N7" s="3">
        <v>4.0634968950209301E-2</v>
      </c>
      <c r="O7" s="3">
        <v>-2.6185840712654802E-2</v>
      </c>
      <c r="P7" s="3">
        <v>1.49838601896938E-2</v>
      </c>
    </row>
    <row r="8" spans="2:16" x14ac:dyDescent="0.25">
      <c r="B8" s="39" t="s">
        <v>291</v>
      </c>
      <c r="C8" s="3">
        <v>-6.0987451441083099E-2</v>
      </c>
      <c r="D8" s="3">
        <v>-0.16069740280630501</v>
      </c>
      <c r="E8" s="3">
        <v>-0.16485328814287301</v>
      </c>
      <c r="F8" s="3">
        <v>-0.14741251689422599</v>
      </c>
      <c r="G8" s="40">
        <v>1</v>
      </c>
      <c r="H8" s="3">
        <v>0.15977629685424899</v>
      </c>
      <c r="I8" s="3">
        <v>0.114080099592724</v>
      </c>
      <c r="J8" s="3">
        <v>-0.13213210907313999</v>
      </c>
      <c r="K8" s="3">
        <v>-5.8986468248752102E-2</v>
      </c>
      <c r="L8" s="3">
        <v>-0.105495295130205</v>
      </c>
      <c r="M8" s="3">
        <v>-9.8447977799612004E-3</v>
      </c>
      <c r="N8" s="3">
        <v>-8.7961968790425907E-2</v>
      </c>
      <c r="O8" s="3">
        <v>3.5490709258619503E-2</v>
      </c>
      <c r="P8" s="3">
        <v>-5.0686129385651799E-2</v>
      </c>
    </row>
    <row r="9" spans="2:16" x14ac:dyDescent="0.25">
      <c r="B9" s="39" t="s">
        <v>292</v>
      </c>
      <c r="C9" s="3">
        <v>-0.10903336701173701</v>
      </c>
      <c r="D9" s="3">
        <v>-0.34399456195751899</v>
      </c>
      <c r="E9" s="3">
        <v>0.218015421403536</v>
      </c>
      <c r="F9" s="3">
        <v>6.2290287991983301E-2</v>
      </c>
      <c r="G9" s="3">
        <v>0.15977629685424899</v>
      </c>
      <c r="H9" s="40">
        <v>1</v>
      </c>
      <c r="I9" s="3">
        <v>-0.32800357302727501</v>
      </c>
      <c r="J9" s="3">
        <v>-0.34374059168371202</v>
      </c>
      <c r="K9" s="3">
        <v>-0.12626852676087899</v>
      </c>
      <c r="L9" s="3">
        <v>-0.116517328710509</v>
      </c>
      <c r="M9" s="3">
        <v>-2.27193606912174E-2</v>
      </c>
      <c r="N9" s="3">
        <v>-0.103459009710097</v>
      </c>
      <c r="O9" s="3">
        <v>4.2202964748601302E-2</v>
      </c>
      <c r="P9" s="3">
        <v>-4.5248622159151E-2</v>
      </c>
    </row>
    <row r="10" spans="2:16" x14ac:dyDescent="0.25">
      <c r="B10" s="39" t="s">
        <v>293</v>
      </c>
      <c r="C10" s="3">
        <v>-0.121573247950052</v>
      </c>
      <c r="D10" s="3">
        <v>0.22335083541374101</v>
      </c>
      <c r="E10" s="3">
        <v>-0.34777807319554699</v>
      </c>
      <c r="F10" s="3">
        <v>6.3344963139771907E-2</v>
      </c>
      <c r="G10" s="3">
        <v>0.114080099592724</v>
      </c>
      <c r="H10" s="3">
        <v>-0.32800357302727501</v>
      </c>
      <c r="I10" s="40">
        <v>1</v>
      </c>
      <c r="J10" s="3">
        <v>-0.33876043660473798</v>
      </c>
      <c r="K10" s="3">
        <v>-0.12443913314232601</v>
      </c>
      <c r="L10" s="3">
        <v>-5.9218466944841397E-2</v>
      </c>
      <c r="M10" s="3">
        <v>-1.4194689477600501E-2</v>
      </c>
      <c r="N10" s="3">
        <v>-6.0823271325879301E-2</v>
      </c>
      <c r="O10" s="3">
        <v>1.9999718717775301E-2</v>
      </c>
      <c r="P10" s="3">
        <v>-5.3386560278593804E-3</v>
      </c>
    </row>
    <row r="11" spans="2:16" x14ac:dyDescent="0.25">
      <c r="B11" s="39" t="s">
        <v>294</v>
      </c>
      <c r="C11" s="3">
        <v>-7.2018884273478495E-2</v>
      </c>
      <c r="D11" s="3">
        <v>7.1617664854212101E-2</v>
      </c>
      <c r="E11" s="3">
        <v>9.2418731336883997E-2</v>
      </c>
      <c r="F11" s="3">
        <v>-0.32590512497652002</v>
      </c>
      <c r="G11" s="3">
        <v>-0.13213210907313999</v>
      </c>
      <c r="H11" s="3">
        <v>-0.34374059168371202</v>
      </c>
      <c r="I11" s="3">
        <v>-0.33876043660473798</v>
      </c>
      <c r="J11" s="40">
        <v>1</v>
      </c>
      <c r="K11" s="3">
        <v>-0.130409497860553</v>
      </c>
      <c r="L11" s="3">
        <v>0.14559184289827801</v>
      </c>
      <c r="M11" s="3">
        <v>-6.0840103167153103E-2</v>
      </c>
      <c r="N11" s="3">
        <v>0.137298535230922</v>
      </c>
      <c r="O11" s="3">
        <v>-4.82492973562446E-2</v>
      </c>
      <c r="P11" s="3">
        <v>4.1535980471252697E-2</v>
      </c>
    </row>
    <row r="12" spans="2:16" x14ac:dyDescent="0.25">
      <c r="B12" s="39" t="s">
        <v>295</v>
      </c>
      <c r="C12" s="3">
        <v>-5.40286341618266E-2</v>
      </c>
      <c r="D12" s="3">
        <v>9.0291424805018602E-2</v>
      </c>
      <c r="E12" s="3">
        <v>9.0453921123354694E-2</v>
      </c>
      <c r="F12" s="3">
        <v>-9.6972921586731306E-2</v>
      </c>
      <c r="G12" s="3">
        <v>-5.8986468248752102E-2</v>
      </c>
      <c r="H12" s="3">
        <v>-0.12626852676087899</v>
      </c>
      <c r="I12" s="3">
        <v>-0.12443913314232601</v>
      </c>
      <c r="J12" s="3">
        <v>-0.130409497860553</v>
      </c>
      <c r="K12" s="40">
        <v>1</v>
      </c>
      <c r="L12" s="3">
        <v>-9.9953035286166697E-2</v>
      </c>
      <c r="M12" s="3">
        <v>-1.04436503155528E-2</v>
      </c>
      <c r="N12" s="3">
        <v>-8.6368992320973198E-2</v>
      </c>
      <c r="O12" s="3">
        <v>2.98540809714678E-2</v>
      </c>
      <c r="P12" s="3">
        <v>-2.7025018862574499E-2</v>
      </c>
    </row>
    <row r="13" spans="2:16" x14ac:dyDescent="0.25">
      <c r="B13" s="39" t="s">
        <v>296</v>
      </c>
      <c r="C13" s="3">
        <v>0.39892006401805002</v>
      </c>
      <c r="D13" s="3">
        <v>-1.85674630752573E-2</v>
      </c>
      <c r="E13" s="3">
        <v>-4.7465114683290198E-2</v>
      </c>
      <c r="F13" s="3">
        <v>5.2377152705708203E-2</v>
      </c>
      <c r="G13" s="3">
        <v>-0.105495295130205</v>
      </c>
      <c r="H13" s="3">
        <v>-0.116517328710509</v>
      </c>
      <c r="I13" s="3">
        <v>-5.9218466944841397E-2</v>
      </c>
      <c r="J13" s="3">
        <v>0.14559184289827801</v>
      </c>
      <c r="K13" s="3">
        <v>-9.9953035286166697E-2</v>
      </c>
      <c r="L13" s="40">
        <v>1</v>
      </c>
      <c r="M13" s="3">
        <v>2.2353396825781701E-2</v>
      </c>
      <c r="N13" s="3">
        <v>0.89097313621204399</v>
      </c>
      <c r="O13" s="3">
        <v>-0.33731924024442</v>
      </c>
      <c r="P13" s="3">
        <v>0.30125986723484299</v>
      </c>
    </row>
    <row r="14" spans="2:16" x14ac:dyDescent="0.25">
      <c r="B14" s="39" t="s">
        <v>297</v>
      </c>
      <c r="C14" s="3">
        <v>0.14100091765461401</v>
      </c>
      <c r="D14" s="3">
        <v>-1.20676581233225E-2</v>
      </c>
      <c r="E14" s="3">
        <v>-1.9412255049176699E-4</v>
      </c>
      <c r="F14" s="3">
        <v>2.14207151622751E-2</v>
      </c>
      <c r="G14" s="3">
        <v>-9.8447977799612004E-3</v>
      </c>
      <c r="H14" s="3">
        <v>-2.27193606912174E-2</v>
      </c>
      <c r="I14" s="3">
        <v>-1.4194689477600501E-2</v>
      </c>
      <c r="J14" s="3">
        <v>-6.0840103167153103E-2</v>
      </c>
      <c r="K14" s="3">
        <v>-1.04436503155528E-2</v>
      </c>
      <c r="L14" s="3">
        <v>2.2353396825781701E-2</v>
      </c>
      <c r="M14" s="40">
        <v>1</v>
      </c>
      <c r="N14" s="3">
        <v>2.0921479343046501E-2</v>
      </c>
      <c r="O14" s="3">
        <v>-3.5518084165150699E-3</v>
      </c>
      <c r="P14" s="3">
        <v>1.75084391016935E-3</v>
      </c>
    </row>
    <row r="15" spans="2:16" x14ac:dyDescent="0.25">
      <c r="B15" s="39" t="s">
        <v>11</v>
      </c>
      <c r="C15" s="3">
        <v>0.37612060079091703</v>
      </c>
      <c r="D15" s="3">
        <v>-1.38392046063655E-2</v>
      </c>
      <c r="E15" s="3">
        <v>-3.7341418307461398E-2</v>
      </c>
      <c r="F15" s="3">
        <v>4.0634968950209301E-2</v>
      </c>
      <c r="G15" s="3">
        <v>-8.7961968790425907E-2</v>
      </c>
      <c r="H15" s="3">
        <v>-0.103459009710097</v>
      </c>
      <c r="I15" s="3">
        <v>-6.0823271325879301E-2</v>
      </c>
      <c r="J15" s="3">
        <v>0.137298535230922</v>
      </c>
      <c r="K15" s="3">
        <v>-8.6368992320973198E-2</v>
      </c>
      <c r="L15" s="3">
        <v>0.89097313621204399</v>
      </c>
      <c r="M15" s="3">
        <v>2.0921479343046501E-2</v>
      </c>
      <c r="N15" s="40">
        <v>1</v>
      </c>
      <c r="O15" s="3">
        <v>-0.26469560547901699</v>
      </c>
      <c r="P15" s="3">
        <v>0.23506374340630201</v>
      </c>
    </row>
    <row r="16" spans="2:16" x14ac:dyDescent="0.25">
      <c r="B16" s="39" t="s">
        <v>298</v>
      </c>
      <c r="C16" s="3">
        <v>-0.19965285059898499</v>
      </c>
      <c r="D16" s="3">
        <v>-6.7986300878178797E-3</v>
      </c>
      <c r="E16" s="3">
        <v>3.5769028614513899E-2</v>
      </c>
      <c r="F16" s="3">
        <v>-2.6185840712654802E-2</v>
      </c>
      <c r="G16" s="3">
        <v>3.5490709258619503E-2</v>
      </c>
      <c r="H16" s="3">
        <v>4.2202964748601302E-2</v>
      </c>
      <c r="I16" s="3">
        <v>1.9999718717775301E-2</v>
      </c>
      <c r="J16" s="3">
        <v>-4.82492973562446E-2</v>
      </c>
      <c r="K16" s="3">
        <v>2.98540809714678E-2</v>
      </c>
      <c r="L16" s="3">
        <v>-0.33731924024442</v>
      </c>
      <c r="M16" s="3">
        <v>-3.5518084165150699E-3</v>
      </c>
      <c r="N16" s="3">
        <v>-0.26469560547901699</v>
      </c>
      <c r="O16" s="40">
        <v>1</v>
      </c>
      <c r="P16" s="3">
        <v>-0.16061261610457001</v>
      </c>
    </row>
    <row r="17" spans="2:16" x14ac:dyDescent="0.25">
      <c r="B17" s="39" t="s">
        <v>299</v>
      </c>
      <c r="C17" s="3">
        <v>0.17284493028685199</v>
      </c>
      <c r="D17" s="3">
        <v>-8.2785616150442901E-3</v>
      </c>
      <c r="E17" s="3">
        <v>-1.9096558467388301E-2</v>
      </c>
      <c r="F17" s="3">
        <v>1.49838601896938E-2</v>
      </c>
      <c r="G17" s="3">
        <v>-5.0686129385651799E-2</v>
      </c>
      <c r="H17" s="3">
        <v>-4.5248622159151E-2</v>
      </c>
      <c r="I17" s="3">
        <v>-5.3386560278593804E-3</v>
      </c>
      <c r="J17" s="3">
        <v>4.1535980471252697E-2</v>
      </c>
      <c r="K17" s="3">
        <v>-2.7025018862574499E-2</v>
      </c>
      <c r="L17" s="3">
        <v>0.30125986723484299</v>
      </c>
      <c r="M17" s="3">
        <v>1.75084391016935E-3</v>
      </c>
      <c r="N17" s="3">
        <v>0.23506374340630201</v>
      </c>
      <c r="O17" s="3">
        <v>-0.16061261610457001</v>
      </c>
      <c r="P17" s="40">
        <v>1</v>
      </c>
    </row>
    <row r="20" spans="2:16" x14ac:dyDescent="0.25">
      <c r="C20" t="s">
        <v>306</v>
      </c>
      <c r="D20" s="38" t="s">
        <v>238</v>
      </c>
    </row>
    <row r="21" spans="2:16" x14ac:dyDescent="0.25">
      <c r="B21" s="9" t="s">
        <v>205</v>
      </c>
      <c r="C21" t="s">
        <v>296</v>
      </c>
      <c r="D21">
        <v>26.05210962</v>
      </c>
      <c r="G21" s="34"/>
    </row>
    <row r="22" spans="2:16" x14ac:dyDescent="0.25">
      <c r="B22" s="9" t="s">
        <v>206</v>
      </c>
      <c r="C22" t="s">
        <v>299</v>
      </c>
      <c r="D22">
        <v>12.147100160000001</v>
      </c>
    </row>
    <row r="23" spans="2:16" x14ac:dyDescent="0.25">
      <c r="B23" s="9" t="s">
        <v>207</v>
      </c>
      <c r="C23" t="s">
        <v>11</v>
      </c>
      <c r="D23">
        <v>11.04376175</v>
      </c>
    </row>
    <row r="24" spans="2:16" x14ac:dyDescent="0.25">
      <c r="B24" s="9" t="s">
        <v>208</v>
      </c>
      <c r="C24" t="s">
        <v>289</v>
      </c>
      <c r="D24">
        <v>2.5847371360000002</v>
      </c>
    </row>
    <row r="25" spans="2:16" x14ac:dyDescent="0.25">
      <c r="B25" s="9" t="s">
        <v>209</v>
      </c>
      <c r="C25" t="s">
        <v>290</v>
      </c>
      <c r="D25">
        <v>2.5575783240000001</v>
      </c>
    </row>
    <row r="26" spans="2:16" x14ac:dyDescent="0.25">
      <c r="B26" s="9" t="s">
        <v>210</v>
      </c>
      <c r="C26" t="s">
        <v>288</v>
      </c>
      <c r="D26">
        <v>2.4977684149999999</v>
      </c>
    </row>
    <row r="27" spans="2:16" x14ac:dyDescent="0.25">
      <c r="B27" s="9" t="s">
        <v>211</v>
      </c>
      <c r="C27" t="s">
        <v>294</v>
      </c>
      <c r="D27">
        <v>2.4527942770000002</v>
      </c>
    </row>
    <row r="28" spans="2:16" x14ac:dyDescent="0.25">
      <c r="B28" s="9" t="s">
        <v>212</v>
      </c>
      <c r="C28" t="s">
        <v>292</v>
      </c>
      <c r="D28">
        <v>2.263541418</v>
      </c>
    </row>
    <row r="29" spans="2:16" x14ac:dyDescent="0.25">
      <c r="B29" s="9" t="s">
        <v>213</v>
      </c>
      <c r="C29" t="s">
        <v>293</v>
      </c>
      <c r="D29">
        <v>2.2047627169999999</v>
      </c>
    </row>
    <row r="30" spans="2:16" x14ac:dyDescent="0.25">
      <c r="B30" s="9" t="s">
        <v>214</v>
      </c>
      <c r="C30" t="s">
        <v>291</v>
      </c>
      <c r="D30">
        <v>1.4561210570000001</v>
      </c>
    </row>
    <row r="31" spans="2:16" x14ac:dyDescent="0.25">
      <c r="B31" s="9" t="s">
        <v>215</v>
      </c>
      <c r="C31" t="s">
        <v>298</v>
      </c>
      <c r="D31">
        <v>1.3075073370000001</v>
      </c>
    </row>
    <row r="32" spans="2:16" x14ac:dyDescent="0.25">
      <c r="B32" s="9" t="s">
        <v>216</v>
      </c>
      <c r="C32" t="s">
        <v>295</v>
      </c>
      <c r="D32">
        <v>1.2505360720000001</v>
      </c>
    </row>
    <row r="33" spans="2:4" ht="15.75" thickBot="1" x14ac:dyDescent="0.3">
      <c r="B33" s="11" t="s">
        <v>217</v>
      </c>
      <c r="C33" t="s">
        <v>297</v>
      </c>
      <c r="D33">
        <v>1.0993721430000001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Expectations</vt:lpstr>
      <vt:lpstr>outlier continuous</vt:lpstr>
      <vt:lpstr>correlation</vt:lpstr>
      <vt:lpstr>Split the data into train-Test</vt:lpstr>
      <vt:lpstr>Model Output</vt:lpstr>
      <vt:lpstr>Decile Analysis</vt:lpstr>
      <vt:lpstr>Drivers</vt:lpstr>
      <vt:lpstr>Implementation Tool</vt:lpstr>
      <vt:lpstr>corr model - final VIF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kalluri bro's</cp:lastModifiedBy>
  <dcterms:created xsi:type="dcterms:W3CDTF">2016-06-25T07:47:38Z</dcterms:created>
  <dcterms:modified xsi:type="dcterms:W3CDTF">2020-02-05T16:28:53Z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579c54b8-4f6f-4a5b-9bdc-e64e6f7cf85e</vt:lpwstr>
  </property>
</Properties>
</file>