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Training\Datascience\IDS13-Solutions\class02\"/>
    </mc:Choice>
  </mc:AlternateContent>
  <xr:revisionPtr revIDLastSave="0" documentId="13_ncr:1_{5D9CA046-68B5-45D9-90D8-1DC8D5E2192D}" xr6:coauthVersionLast="45" xr6:coauthVersionMax="45" xr10:uidLastSave="{00000000-0000-0000-0000-000000000000}"/>
  <bookViews>
    <workbookView xWindow="-120" yWindow="405" windowWidth="24240" windowHeight="12645" activeTab="1" xr2:uid="{D994F233-F16D-4624-8D3C-C6C73131EC5B}"/>
  </bookViews>
  <sheets>
    <sheet name="Dataset" sheetId="3" r:id="rId1"/>
    <sheet name="Sheet1" sheetId="4" r:id="rId2"/>
  </sheets>
  <definedNames>
    <definedName name="_xlchart.v1.0" hidden="1">Dataset!$F$30</definedName>
    <definedName name="_xlchart.v1.1" hidden="1">Dataset!$F$31:$F$332</definedName>
    <definedName name="normal_dist">Dataset!$G$31:$G$332</definedName>
    <definedName name="salary">Dataset!$F$31:$F$332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4" l="1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6" i="4"/>
  <c r="D3" i="4"/>
  <c r="D2" i="4"/>
  <c r="K38" i="3" l="1"/>
  <c r="K39" i="3"/>
  <c r="K40" i="3"/>
  <c r="K41" i="3"/>
  <c r="K42" i="3"/>
  <c r="K43" i="3"/>
  <c r="K44" i="3"/>
  <c r="K45" i="3"/>
  <c r="K46" i="3"/>
  <c r="K47" i="3"/>
  <c r="D10" i="3"/>
  <c r="F275" i="3" s="1"/>
  <c r="D8" i="3"/>
  <c r="F175" i="3"/>
  <c r="F162" i="3"/>
  <c r="F50" i="3"/>
  <c r="F133" i="3"/>
  <c r="F117" i="3"/>
  <c r="F53" i="3"/>
  <c r="F66" i="3" l="1"/>
  <c r="F47" i="3"/>
  <c r="F76" i="3"/>
  <c r="F69" i="3"/>
  <c r="F149" i="3"/>
  <c r="F114" i="3"/>
  <c r="F95" i="3"/>
  <c r="F124" i="3"/>
  <c r="F323" i="3"/>
  <c r="F85" i="3"/>
  <c r="F34" i="3"/>
  <c r="F130" i="3"/>
  <c r="F143" i="3"/>
  <c r="F156" i="3"/>
  <c r="F79" i="3"/>
  <c r="F159" i="3"/>
  <c r="F92" i="3"/>
  <c r="F307" i="3"/>
  <c r="F291" i="3"/>
  <c r="F37" i="3"/>
  <c r="F101" i="3"/>
  <c r="F165" i="3"/>
  <c r="F98" i="3"/>
  <c r="F178" i="3"/>
  <c r="F111" i="3"/>
  <c r="F60" i="3"/>
  <c r="F140" i="3"/>
  <c r="F331" i="3"/>
  <c r="F184" i="3"/>
  <c r="F188" i="3"/>
  <c r="F192" i="3"/>
  <c r="F196" i="3"/>
  <c r="F200" i="3"/>
  <c r="F204" i="3"/>
  <c r="F208" i="3"/>
  <c r="F212" i="3"/>
  <c r="F216" i="3"/>
  <c r="F220" i="3"/>
  <c r="F224" i="3"/>
  <c r="F228" i="3"/>
  <c r="F232" i="3"/>
  <c r="F236" i="3"/>
  <c r="F240" i="3"/>
  <c r="F244" i="3"/>
  <c r="F248" i="3"/>
  <c r="F252" i="3"/>
  <c r="F256" i="3"/>
  <c r="F260" i="3"/>
  <c r="F264" i="3"/>
  <c r="F268" i="3"/>
  <c r="F272" i="3"/>
  <c r="F276" i="3"/>
  <c r="F280" i="3"/>
  <c r="F284" i="3"/>
  <c r="F288" i="3"/>
  <c r="F292" i="3"/>
  <c r="F296" i="3"/>
  <c r="F300" i="3"/>
  <c r="F304" i="3"/>
  <c r="F308" i="3"/>
  <c r="F312" i="3"/>
  <c r="F316" i="3"/>
  <c r="F320" i="3"/>
  <c r="F324" i="3"/>
  <c r="F328" i="3"/>
  <c r="F332" i="3"/>
  <c r="F168" i="3"/>
  <c r="F152" i="3"/>
  <c r="F136" i="3"/>
  <c r="F120" i="3"/>
  <c r="F104" i="3"/>
  <c r="F88" i="3"/>
  <c r="F72" i="3"/>
  <c r="F56" i="3"/>
  <c r="F40" i="3"/>
  <c r="F171" i="3"/>
  <c r="F155" i="3"/>
  <c r="F139" i="3"/>
  <c r="F123" i="3"/>
  <c r="F107" i="3"/>
  <c r="F91" i="3"/>
  <c r="F75" i="3"/>
  <c r="F59" i="3"/>
  <c r="F43" i="3"/>
  <c r="F174" i="3"/>
  <c r="F158" i="3"/>
  <c r="F142" i="3"/>
  <c r="F126" i="3"/>
  <c r="F110" i="3"/>
  <c r="F94" i="3"/>
  <c r="F78" i="3"/>
  <c r="F62" i="3"/>
  <c r="F46" i="3"/>
  <c r="F177" i="3"/>
  <c r="F161" i="3"/>
  <c r="F145" i="3"/>
  <c r="F129" i="3"/>
  <c r="F113" i="3"/>
  <c r="F97" i="3"/>
  <c r="F81" i="3"/>
  <c r="F65" i="3"/>
  <c r="F49" i="3"/>
  <c r="F33" i="3"/>
  <c r="F185" i="3"/>
  <c r="F189" i="3"/>
  <c r="F193" i="3"/>
  <c r="F197" i="3"/>
  <c r="F201" i="3"/>
  <c r="F205" i="3"/>
  <c r="F209" i="3"/>
  <c r="F213" i="3"/>
  <c r="F217" i="3"/>
  <c r="F221" i="3"/>
  <c r="F225" i="3"/>
  <c r="F229" i="3"/>
  <c r="F233" i="3"/>
  <c r="F237" i="3"/>
  <c r="F241" i="3"/>
  <c r="F245" i="3"/>
  <c r="F249" i="3"/>
  <c r="F253" i="3"/>
  <c r="F257" i="3"/>
  <c r="F261" i="3"/>
  <c r="F265" i="3"/>
  <c r="F269" i="3"/>
  <c r="F273" i="3"/>
  <c r="F277" i="3"/>
  <c r="F281" i="3"/>
  <c r="F285" i="3"/>
  <c r="F289" i="3"/>
  <c r="F293" i="3"/>
  <c r="F297" i="3"/>
  <c r="F301" i="3"/>
  <c r="F305" i="3"/>
  <c r="F309" i="3"/>
  <c r="F313" i="3"/>
  <c r="F317" i="3"/>
  <c r="F321" i="3"/>
  <c r="F325" i="3"/>
  <c r="F329" i="3"/>
  <c r="F183" i="3"/>
  <c r="F180" i="3"/>
  <c r="F164" i="3"/>
  <c r="F148" i="3"/>
  <c r="F132" i="3"/>
  <c r="F116" i="3"/>
  <c r="F100" i="3"/>
  <c r="F84" i="3"/>
  <c r="F68" i="3"/>
  <c r="F52" i="3"/>
  <c r="F36" i="3"/>
  <c r="F167" i="3"/>
  <c r="F151" i="3"/>
  <c r="F135" i="3"/>
  <c r="F119" i="3"/>
  <c r="F103" i="3"/>
  <c r="F87" i="3"/>
  <c r="F71" i="3"/>
  <c r="F55" i="3"/>
  <c r="F39" i="3"/>
  <c r="F170" i="3"/>
  <c r="F154" i="3"/>
  <c r="F138" i="3"/>
  <c r="F122" i="3"/>
  <c r="F106" i="3"/>
  <c r="F90" i="3"/>
  <c r="F74" i="3"/>
  <c r="F58" i="3"/>
  <c r="F42" i="3"/>
  <c r="F173" i="3"/>
  <c r="F157" i="3"/>
  <c r="F141" i="3"/>
  <c r="F125" i="3"/>
  <c r="F109" i="3"/>
  <c r="F93" i="3"/>
  <c r="F77" i="3"/>
  <c r="F61" i="3"/>
  <c r="F45" i="3"/>
  <c r="F32" i="3"/>
  <c r="F41" i="3"/>
  <c r="F191" i="3"/>
  <c r="F211" i="3"/>
  <c r="F219" i="3"/>
  <c r="F227" i="3"/>
  <c r="F231" i="3"/>
  <c r="F239" i="3"/>
  <c r="F247" i="3"/>
  <c r="F255" i="3"/>
  <c r="F186" i="3"/>
  <c r="F190" i="3"/>
  <c r="F194" i="3"/>
  <c r="F198" i="3"/>
  <c r="F202" i="3"/>
  <c r="F206" i="3"/>
  <c r="F210" i="3"/>
  <c r="F214" i="3"/>
  <c r="F218" i="3"/>
  <c r="F222" i="3"/>
  <c r="F226" i="3"/>
  <c r="F230" i="3"/>
  <c r="F234" i="3"/>
  <c r="F238" i="3"/>
  <c r="F242" i="3"/>
  <c r="F246" i="3"/>
  <c r="F250" i="3"/>
  <c r="F254" i="3"/>
  <c r="F258" i="3"/>
  <c r="F262" i="3"/>
  <c r="F266" i="3"/>
  <c r="F270" i="3"/>
  <c r="F274" i="3"/>
  <c r="F278" i="3"/>
  <c r="F282" i="3"/>
  <c r="F286" i="3"/>
  <c r="F290" i="3"/>
  <c r="F294" i="3"/>
  <c r="F298" i="3"/>
  <c r="F302" i="3"/>
  <c r="F306" i="3"/>
  <c r="F310" i="3"/>
  <c r="F314" i="3"/>
  <c r="F318" i="3"/>
  <c r="F322" i="3"/>
  <c r="F326" i="3"/>
  <c r="F330" i="3"/>
  <c r="F181" i="3"/>
  <c r="F176" i="3"/>
  <c r="F160" i="3"/>
  <c r="F144" i="3"/>
  <c r="F128" i="3"/>
  <c r="F112" i="3"/>
  <c r="F96" i="3"/>
  <c r="F80" i="3"/>
  <c r="F64" i="3"/>
  <c r="F48" i="3"/>
  <c r="F179" i="3"/>
  <c r="F163" i="3"/>
  <c r="F147" i="3"/>
  <c r="F131" i="3"/>
  <c r="F115" i="3"/>
  <c r="F99" i="3"/>
  <c r="F83" i="3"/>
  <c r="F67" i="3"/>
  <c r="F51" i="3"/>
  <c r="F35" i="3"/>
  <c r="F166" i="3"/>
  <c r="F150" i="3"/>
  <c r="F134" i="3"/>
  <c r="F118" i="3"/>
  <c r="F102" i="3"/>
  <c r="F86" i="3"/>
  <c r="F70" i="3"/>
  <c r="F54" i="3"/>
  <c r="F38" i="3"/>
  <c r="F169" i="3"/>
  <c r="F153" i="3"/>
  <c r="F137" i="3"/>
  <c r="F121" i="3"/>
  <c r="F105" i="3"/>
  <c r="F89" i="3"/>
  <c r="F73" i="3"/>
  <c r="F57" i="3"/>
  <c r="F187" i="3"/>
  <c r="F195" i="3"/>
  <c r="F199" i="3"/>
  <c r="F203" i="3"/>
  <c r="F207" i="3"/>
  <c r="F215" i="3"/>
  <c r="F223" i="3"/>
  <c r="F235" i="3"/>
  <c r="F243" i="3"/>
  <c r="F251" i="3"/>
  <c r="F259" i="3"/>
  <c r="F319" i="3"/>
  <c r="F303" i="3"/>
  <c r="F287" i="3"/>
  <c r="F271" i="3"/>
  <c r="F315" i="3"/>
  <c r="F299" i="3"/>
  <c r="F283" i="3"/>
  <c r="F267" i="3"/>
  <c r="F82" i="3"/>
  <c r="F146" i="3"/>
  <c r="F63" i="3"/>
  <c r="F127" i="3"/>
  <c r="F44" i="3"/>
  <c r="F108" i="3"/>
  <c r="F172" i="3"/>
  <c r="F327" i="3"/>
  <c r="F311" i="3"/>
  <c r="F295" i="3"/>
  <c r="F279" i="3"/>
  <c r="F263" i="3"/>
  <c r="L38" i="3" l="1" a="1"/>
  <c r="L38" i="3" s="1"/>
  <c r="L42" i="3" a="1"/>
  <c r="L42" i="3" s="1"/>
  <c r="L46" i="3" a="1"/>
  <c r="L46" i="3" s="1"/>
  <c r="L39" i="3" a="1"/>
  <c r="L39" i="3" s="1"/>
  <c r="L43" i="3" a="1"/>
  <c r="L43" i="3" s="1"/>
  <c r="L47" i="3" a="1"/>
  <c r="L47" i="3" s="1"/>
  <c r="L40" i="3" a="1"/>
  <c r="L40" i="3" s="1"/>
  <c r="L44" i="3" a="1"/>
  <c r="L44" i="3" s="1"/>
  <c r="L41" i="3" a="1"/>
  <c r="L41" i="3" s="1"/>
  <c r="L45" i="3" a="1"/>
  <c r="L45" i="3" s="1"/>
  <c r="D12" i="3"/>
  <c r="G33" i="3" s="1"/>
  <c r="D14" i="3"/>
  <c r="D15" i="3"/>
  <c r="D13" i="3"/>
  <c r="G181" i="3"/>
  <c r="G37" i="3"/>
  <c r="G45" i="3"/>
  <c r="G49" i="3"/>
  <c r="G57" i="3"/>
  <c r="G61" i="3"/>
  <c r="G65" i="3"/>
  <c r="G73" i="3"/>
  <c r="G77" i="3"/>
  <c r="G81" i="3"/>
  <c r="G89" i="3"/>
  <c r="G93" i="3"/>
  <c r="G97" i="3"/>
  <c r="G105" i="3"/>
  <c r="G109" i="3"/>
  <c r="G113" i="3"/>
  <c r="G121" i="3"/>
  <c r="G125" i="3"/>
  <c r="G129" i="3"/>
  <c r="G137" i="3"/>
  <c r="G141" i="3"/>
  <c r="G145" i="3"/>
  <c r="G153" i="3"/>
  <c r="G157" i="3"/>
  <c r="G161" i="3"/>
  <c r="G169" i="3"/>
  <c r="G173" i="3"/>
  <c r="G177" i="3"/>
  <c r="G186" i="3"/>
  <c r="G190" i="3"/>
  <c r="G194" i="3"/>
  <c r="G202" i="3"/>
  <c r="G206" i="3"/>
  <c r="G210" i="3"/>
  <c r="G218" i="3"/>
  <c r="G222" i="3"/>
  <c r="G226" i="3"/>
  <c r="G234" i="3"/>
  <c r="G238" i="3"/>
  <c r="G242" i="3"/>
  <c r="G250" i="3"/>
  <c r="G254" i="3"/>
  <c r="G258" i="3"/>
  <c r="G266" i="3"/>
  <c r="G270" i="3"/>
  <c r="G274" i="3"/>
  <c r="G282" i="3"/>
  <c r="G286" i="3"/>
  <c r="G290" i="3"/>
  <c r="G298" i="3"/>
  <c r="G302" i="3"/>
  <c r="G306" i="3"/>
  <c r="G314" i="3"/>
  <c r="G318" i="3"/>
  <c r="G322" i="3"/>
  <c r="G330" i="3"/>
  <c r="G31" i="3"/>
  <c r="G34" i="3"/>
  <c r="G42" i="3"/>
  <c r="G46" i="3"/>
  <c r="G50" i="3"/>
  <c r="G58" i="3"/>
  <c r="G62" i="3"/>
  <c r="G66" i="3"/>
  <c r="G74" i="3"/>
  <c r="G78" i="3"/>
  <c r="G82" i="3"/>
  <c r="G90" i="3"/>
  <c r="G94" i="3"/>
  <c r="G98" i="3"/>
  <c r="G106" i="3"/>
  <c r="G110" i="3"/>
  <c r="G114" i="3"/>
  <c r="G122" i="3"/>
  <c r="G126" i="3"/>
  <c r="G130" i="3"/>
  <c r="G138" i="3"/>
  <c r="G142" i="3"/>
  <c r="G146" i="3"/>
  <c r="G154" i="3"/>
  <c r="G158" i="3"/>
  <c r="G162" i="3"/>
  <c r="G170" i="3"/>
  <c r="G174" i="3"/>
  <c r="G178" i="3"/>
  <c r="G187" i="3"/>
  <c r="G191" i="3"/>
  <c r="G195" i="3"/>
  <c r="G203" i="3"/>
  <c r="G207" i="3"/>
  <c r="G211" i="3"/>
  <c r="G219" i="3"/>
  <c r="G223" i="3"/>
  <c r="G227" i="3"/>
  <c r="G235" i="3"/>
  <c r="G239" i="3"/>
  <c r="G243" i="3"/>
  <c r="G251" i="3"/>
  <c r="G255" i="3"/>
  <c r="G259" i="3"/>
  <c r="G267" i="3"/>
  <c r="G271" i="3"/>
  <c r="G275" i="3"/>
  <c r="G283" i="3"/>
  <c r="G287" i="3"/>
  <c r="G291" i="3"/>
  <c r="G299" i="3"/>
  <c r="G303" i="3"/>
  <c r="G307" i="3"/>
  <c r="G315" i="3"/>
  <c r="G319" i="3"/>
  <c r="G323" i="3"/>
  <c r="G331" i="3"/>
  <c r="G5" i="3"/>
  <c r="G9" i="3"/>
  <c r="G39" i="3"/>
  <c r="G43" i="3"/>
  <c r="G47" i="3"/>
  <c r="G55" i="3"/>
  <c r="G59" i="3"/>
  <c r="G63" i="3"/>
  <c r="G71" i="3"/>
  <c r="G75" i="3"/>
  <c r="G79" i="3"/>
  <c r="G87" i="3"/>
  <c r="G91" i="3"/>
  <c r="G95" i="3"/>
  <c r="G103" i="3"/>
  <c r="G107" i="3"/>
  <c r="G111" i="3"/>
  <c r="G119" i="3"/>
  <c r="G123" i="3"/>
  <c r="G127" i="3"/>
  <c r="G135" i="3"/>
  <c r="G139" i="3"/>
  <c r="G143" i="3"/>
  <c r="G151" i="3"/>
  <c r="G155" i="3"/>
  <c r="G159" i="3"/>
  <c r="G167" i="3"/>
  <c r="G171" i="3"/>
  <c r="G175" i="3"/>
  <c r="G184" i="3"/>
  <c r="G188" i="3"/>
  <c r="G192" i="3"/>
  <c r="G200" i="3"/>
  <c r="G204" i="3"/>
  <c r="G208" i="3"/>
  <c r="G216" i="3"/>
  <c r="G220" i="3"/>
  <c r="G224" i="3"/>
  <c r="G232" i="3"/>
  <c r="G236" i="3"/>
  <c r="G240" i="3"/>
  <c r="G248" i="3"/>
  <c r="G252" i="3"/>
  <c r="G256" i="3"/>
  <c r="G264" i="3"/>
  <c r="G268" i="3"/>
  <c r="G272" i="3"/>
  <c r="G280" i="3"/>
  <c r="G284" i="3"/>
  <c r="G288" i="3"/>
  <c r="G296" i="3"/>
  <c r="G300" i="3"/>
  <c r="G304" i="3"/>
  <c r="G312" i="3"/>
  <c r="G316" i="3"/>
  <c r="G320" i="3"/>
  <c r="G328" i="3"/>
  <c r="G332" i="3"/>
  <c r="G6" i="3"/>
  <c r="G36" i="3"/>
  <c r="G40" i="3"/>
  <c r="G44" i="3"/>
  <c r="G52" i="3"/>
  <c r="G56" i="3"/>
  <c r="G60" i="3"/>
  <c r="G68" i="3"/>
  <c r="G72" i="3"/>
  <c r="G76" i="3"/>
  <c r="G84" i="3"/>
  <c r="G88" i="3"/>
  <c r="G92" i="3"/>
  <c r="G100" i="3"/>
  <c r="G104" i="3"/>
  <c r="G108" i="3"/>
  <c r="G116" i="3"/>
  <c r="G120" i="3"/>
  <c r="G124" i="3"/>
  <c r="G132" i="3"/>
  <c r="G136" i="3"/>
  <c r="G140" i="3"/>
  <c r="G148" i="3"/>
  <c r="G152" i="3"/>
  <c r="G156" i="3"/>
  <c r="G164" i="3"/>
  <c r="G168" i="3"/>
  <c r="G172" i="3"/>
  <c r="G180" i="3"/>
  <c r="G185" i="3"/>
  <c r="G189" i="3"/>
  <c r="G197" i="3"/>
  <c r="G201" i="3"/>
  <c r="G205" i="3"/>
  <c r="G213" i="3"/>
  <c r="G217" i="3"/>
  <c r="G221" i="3"/>
  <c r="G229" i="3"/>
  <c r="G233" i="3"/>
  <c r="G237" i="3"/>
  <c r="G245" i="3"/>
  <c r="G249" i="3"/>
  <c r="G253" i="3"/>
  <c r="G261" i="3"/>
  <c r="G265" i="3"/>
  <c r="G269" i="3"/>
  <c r="G277" i="3"/>
  <c r="G281" i="3"/>
  <c r="G285" i="3"/>
  <c r="G293" i="3"/>
  <c r="G297" i="3"/>
  <c r="G301" i="3"/>
  <c r="G309" i="3"/>
  <c r="G313" i="3"/>
  <c r="G317" i="3"/>
  <c r="G325" i="3"/>
  <c r="G329" i="3"/>
  <c r="G32" i="3"/>
  <c r="G8" i="3"/>
  <c r="G7" i="3" l="1"/>
  <c r="G321" i="3"/>
  <c r="G305" i="3"/>
  <c r="G289" i="3"/>
  <c r="G273" i="3"/>
  <c r="G257" i="3"/>
  <c r="G241" i="3"/>
  <c r="G225" i="3"/>
  <c r="G209" i="3"/>
  <c r="G193" i="3"/>
  <c r="G176" i="3"/>
  <c r="G160" i="3"/>
  <c r="G144" i="3"/>
  <c r="G128" i="3"/>
  <c r="G112" i="3"/>
  <c r="G96" i="3"/>
  <c r="G80" i="3"/>
  <c r="G64" i="3"/>
  <c r="G48" i="3"/>
  <c r="G4" i="3"/>
  <c r="K24" i="3" s="1" a="1"/>
  <c r="K24" i="3" s="1"/>
  <c r="G324" i="3"/>
  <c r="G308" i="3"/>
  <c r="G292" i="3"/>
  <c r="G276" i="3"/>
  <c r="G260" i="3"/>
  <c r="G244" i="3"/>
  <c r="G228" i="3"/>
  <c r="G212" i="3"/>
  <c r="G196" i="3"/>
  <c r="G179" i="3"/>
  <c r="G163" i="3"/>
  <c r="G147" i="3"/>
  <c r="G131" i="3"/>
  <c r="G115" i="3"/>
  <c r="G99" i="3"/>
  <c r="G83" i="3"/>
  <c r="G67" i="3"/>
  <c r="G51" i="3"/>
  <c r="G35" i="3"/>
  <c r="G327" i="3"/>
  <c r="G311" i="3"/>
  <c r="G295" i="3"/>
  <c r="G279" i="3"/>
  <c r="G263" i="3"/>
  <c r="G247" i="3"/>
  <c r="G231" i="3"/>
  <c r="G215" i="3"/>
  <c r="G199" i="3"/>
  <c r="G183" i="3"/>
  <c r="G166" i="3"/>
  <c r="G150" i="3"/>
  <c r="G134" i="3"/>
  <c r="G118" i="3"/>
  <c r="G102" i="3"/>
  <c r="G86" i="3"/>
  <c r="G70" i="3"/>
  <c r="G54" i="3"/>
  <c r="G38" i="3"/>
  <c r="G326" i="3"/>
  <c r="G310" i="3"/>
  <c r="G294" i="3"/>
  <c r="G278" i="3"/>
  <c r="G262" i="3"/>
  <c r="G246" i="3"/>
  <c r="G230" i="3"/>
  <c r="G214" i="3"/>
  <c r="G198" i="3"/>
  <c r="G182" i="3"/>
  <c r="G165" i="3"/>
  <c r="G149" i="3"/>
  <c r="G133" i="3"/>
  <c r="G117" i="3"/>
  <c r="G101" i="3"/>
  <c r="G85" i="3"/>
  <c r="G69" i="3"/>
  <c r="G53" i="3"/>
  <c r="M41" i="3" s="1" a="1"/>
  <c r="M41" i="3" s="1"/>
  <c r="G41" i="3"/>
  <c r="G24" i="3"/>
  <c r="G20" i="3"/>
  <c r="G16" i="3"/>
  <c r="G12" i="3"/>
  <c r="G23" i="3"/>
  <c r="G19" i="3"/>
  <c r="G15" i="3"/>
  <c r="G18" i="3"/>
  <c r="G13" i="3"/>
  <c r="G22" i="3"/>
  <c r="G14" i="3"/>
  <c r="G21" i="3"/>
  <c r="G17" i="3"/>
  <c r="M44" i="3" a="1"/>
  <c r="M44" i="3" s="1"/>
  <c r="M42" i="3" a="1"/>
  <c r="M42" i="3" s="1"/>
  <c r="M43" i="3" a="1"/>
  <c r="M43" i="3" s="1"/>
  <c r="M47" i="3" a="1"/>
  <c r="M47" i="3" s="1"/>
  <c r="L24" i="3" a="1"/>
  <c r="L24" i="3" s="1"/>
  <c r="K25" i="3" a="1"/>
  <c r="K25" i="3" s="1"/>
  <c r="K26" i="3" a="1"/>
  <c r="K26" i="3" s="1"/>
  <c r="L26" i="3" a="1"/>
  <c r="L26" i="3" s="1"/>
  <c r="L25" i="3" a="1"/>
  <c r="L25" i="3" s="1"/>
  <c r="L22" i="3" a="1"/>
  <c r="L22" i="3" s="1"/>
  <c r="K22" i="3" a="1"/>
  <c r="K22" i="3" s="1"/>
  <c r="K27" i="3" a="1"/>
  <c r="K27" i="3" s="1"/>
  <c r="L27" i="3" a="1"/>
  <c r="L27" i="3" s="1"/>
  <c r="K23" i="3" a="1"/>
  <c r="K23" i="3" s="1"/>
  <c r="L23" i="3" a="1"/>
  <c r="L23" i="3" s="1"/>
  <c r="M38" i="3" l="1" a="1"/>
  <c r="M38" i="3" s="1"/>
  <c r="M40" i="3" a="1"/>
  <c r="M40" i="3" s="1"/>
  <c r="M39" i="3" a="1"/>
  <c r="M39" i="3" s="1"/>
  <c r="M45" i="3" a="1"/>
  <c r="M45" i="3" s="1"/>
  <c r="M46" i="3" a="1"/>
  <c r="M46" i="3" s="1"/>
</calcChain>
</file>

<file path=xl/sharedStrings.xml><?xml version="1.0" encoding="utf-8"?>
<sst xmlns="http://schemas.openxmlformats.org/spreadsheetml/2006/main" count="57" uniqueCount="44">
  <si>
    <t>Mean</t>
  </si>
  <si>
    <t>Normal Dist</t>
  </si>
  <si>
    <t>Salary Range</t>
  </si>
  <si>
    <t>Median</t>
  </si>
  <si>
    <t>Salary</t>
  </si>
  <si>
    <t>Mean Salary</t>
  </si>
  <si>
    <t>-3 sigma</t>
  </si>
  <si>
    <t>+3 sigma</t>
  </si>
  <si>
    <t>range</t>
  </si>
  <si>
    <t>Data points</t>
  </si>
  <si>
    <t>Dataset</t>
  </si>
  <si>
    <t>S.No</t>
  </si>
  <si>
    <t>Std dev p</t>
  </si>
  <si>
    <t>-1 sigma</t>
  </si>
  <si>
    <t>+1 sigma</t>
  </si>
  <si>
    <t>-2 sigma</t>
  </si>
  <si>
    <t>+2 sigma</t>
  </si>
  <si>
    <t>23000-33000</t>
  </si>
  <si>
    <t>33001-41000</t>
  </si>
  <si>
    <t>50001-59000</t>
  </si>
  <si>
    <t>41001-50000</t>
  </si>
  <si>
    <t>59001-67000</t>
  </si>
  <si>
    <t>67001-76000</t>
  </si>
  <si>
    <t>Norm Dist</t>
  </si>
  <si>
    <t>No of people with salary in the range</t>
  </si>
  <si>
    <t>Mode</t>
  </si>
  <si>
    <t>-3 times</t>
  </si>
  <si>
    <t>+3 times</t>
  </si>
  <si>
    <t>1 data point varies by</t>
  </si>
  <si>
    <t>-2.5 sigma</t>
  </si>
  <si>
    <t>-1.5 sigma</t>
  </si>
  <si>
    <t>-0.5 sigma</t>
  </si>
  <si>
    <t>Origin</t>
  </si>
  <si>
    <t>0.5 sigma</t>
  </si>
  <si>
    <t>+1.5 sigma</t>
  </si>
  <si>
    <t>+2.5 sigma</t>
  </si>
  <si>
    <t>Start point</t>
  </si>
  <si>
    <t>End Point</t>
  </si>
  <si>
    <t>Normal dist</t>
  </si>
  <si>
    <t>No of people with salary range</t>
  </si>
  <si>
    <t>Salary of 300 people normally distributed</t>
  </si>
  <si>
    <t>standard difference</t>
  </si>
  <si>
    <t>Z Values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</si>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</sst>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quotePrefix="1"/>
    <xf numFmtId="0" fontId="0" fillId="2" borderId="1" xfId="0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4" borderId="0" xfId="0" applyFill="1"/>
    <xf numFmtId="0" fontId="1" fillId="0" borderId="0" xfId="0" applyFo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0" xfId="0" applyFont="1"/>
    <xf numFmtId="0" fontId="0" fillId="0" borderId="10" xfId="0" quotePrefix="1" applyBorder="1"/>
    <xf numFmtId="1" fontId="0" fillId="0" borderId="12" xfId="0" applyNumberFormat="1" applyBorder="1"/>
    <xf numFmtId="0" fontId="0" fillId="0" borderId="13" xfId="0" quotePrefix="1" applyBorder="1"/>
    <xf numFmtId="1" fontId="0" fillId="0" borderId="14" xfId="0" applyNumberFormat="1" applyBorder="1"/>
    <xf numFmtId="0" fontId="0" fillId="0" borderId="15" xfId="0" quotePrefix="1" applyBorder="1"/>
    <xf numFmtId="1" fontId="0" fillId="0" borderId="17" xfId="0" applyNumberFormat="1" applyBorder="1"/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2" borderId="21" xfId="0" applyFont="1" applyFill="1" applyBorder="1"/>
    <xf numFmtId="0" fontId="0" fillId="2" borderId="22" xfId="0" applyFill="1" applyBorder="1"/>
    <xf numFmtId="0" fontId="0" fillId="2" borderId="23" xfId="0" applyFill="1" applyBorder="1"/>
    <xf numFmtId="0" fontId="2" fillId="2" borderId="24" xfId="0" applyFont="1" applyFill="1" applyBorder="1"/>
    <xf numFmtId="0" fontId="0" fillId="0" borderId="25" xfId="0" applyBorder="1"/>
    <xf numFmtId="0" fontId="0" fillId="0" borderId="26" xfId="0" applyBorder="1"/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Data Distribution</a:t>
            </a:r>
            <a:r>
              <a:rPr lang="en-IN" b="1" baseline="0"/>
              <a:t> </a:t>
            </a:r>
          </a:p>
          <a:p>
            <a:pPr>
              <a:defRPr/>
            </a:pPr>
            <a:r>
              <a:rPr lang="en-IN" b="1"/>
              <a:t>Vs</a:t>
            </a:r>
            <a:r>
              <a:rPr lang="en-IN" b="1" baseline="0"/>
              <a:t> Normal Distribution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Dataset!$F$30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Dataset!$F$31:$F$332</c:f>
              <c:numCache>
                <c:formatCode>General</c:formatCode>
                <c:ptCount val="302"/>
                <c:pt idx="0">
                  <c:v>35000</c:v>
                </c:pt>
                <c:pt idx="1">
                  <c:v>35100</c:v>
                </c:pt>
                <c:pt idx="2">
                  <c:v>35200</c:v>
                </c:pt>
                <c:pt idx="3">
                  <c:v>35300</c:v>
                </c:pt>
                <c:pt idx="4">
                  <c:v>35400</c:v>
                </c:pt>
                <c:pt idx="5">
                  <c:v>35500</c:v>
                </c:pt>
                <c:pt idx="6">
                  <c:v>35600</c:v>
                </c:pt>
                <c:pt idx="7">
                  <c:v>35700</c:v>
                </c:pt>
                <c:pt idx="8">
                  <c:v>35800</c:v>
                </c:pt>
                <c:pt idx="9">
                  <c:v>35900</c:v>
                </c:pt>
                <c:pt idx="10">
                  <c:v>36000</c:v>
                </c:pt>
                <c:pt idx="11">
                  <c:v>36100</c:v>
                </c:pt>
                <c:pt idx="12">
                  <c:v>36200</c:v>
                </c:pt>
                <c:pt idx="13">
                  <c:v>36300</c:v>
                </c:pt>
                <c:pt idx="14">
                  <c:v>36400</c:v>
                </c:pt>
                <c:pt idx="15">
                  <c:v>36500</c:v>
                </c:pt>
                <c:pt idx="16">
                  <c:v>36600</c:v>
                </c:pt>
                <c:pt idx="17">
                  <c:v>36700</c:v>
                </c:pt>
                <c:pt idx="18">
                  <c:v>36800</c:v>
                </c:pt>
                <c:pt idx="19">
                  <c:v>36900</c:v>
                </c:pt>
                <c:pt idx="20">
                  <c:v>37000</c:v>
                </c:pt>
                <c:pt idx="21">
                  <c:v>37100</c:v>
                </c:pt>
                <c:pt idx="22">
                  <c:v>37200</c:v>
                </c:pt>
                <c:pt idx="23">
                  <c:v>37300</c:v>
                </c:pt>
                <c:pt idx="24">
                  <c:v>37400</c:v>
                </c:pt>
                <c:pt idx="25">
                  <c:v>37500</c:v>
                </c:pt>
                <c:pt idx="26">
                  <c:v>37600</c:v>
                </c:pt>
                <c:pt idx="27">
                  <c:v>37700</c:v>
                </c:pt>
                <c:pt idx="28">
                  <c:v>37800</c:v>
                </c:pt>
                <c:pt idx="29">
                  <c:v>37900</c:v>
                </c:pt>
                <c:pt idx="30">
                  <c:v>38000</c:v>
                </c:pt>
                <c:pt idx="31">
                  <c:v>38100</c:v>
                </c:pt>
                <c:pt idx="32">
                  <c:v>38200</c:v>
                </c:pt>
                <c:pt idx="33">
                  <c:v>38300</c:v>
                </c:pt>
                <c:pt idx="34">
                  <c:v>38400</c:v>
                </c:pt>
                <c:pt idx="35">
                  <c:v>38500</c:v>
                </c:pt>
                <c:pt idx="36">
                  <c:v>38600</c:v>
                </c:pt>
                <c:pt idx="37">
                  <c:v>38700</c:v>
                </c:pt>
                <c:pt idx="38">
                  <c:v>38800</c:v>
                </c:pt>
                <c:pt idx="39">
                  <c:v>38900</c:v>
                </c:pt>
                <c:pt idx="40">
                  <c:v>39000</c:v>
                </c:pt>
                <c:pt idx="41">
                  <c:v>39100</c:v>
                </c:pt>
                <c:pt idx="42">
                  <c:v>39200</c:v>
                </c:pt>
                <c:pt idx="43">
                  <c:v>39300</c:v>
                </c:pt>
                <c:pt idx="44">
                  <c:v>39400</c:v>
                </c:pt>
                <c:pt idx="45">
                  <c:v>39500</c:v>
                </c:pt>
                <c:pt idx="46">
                  <c:v>39600</c:v>
                </c:pt>
                <c:pt idx="47">
                  <c:v>39700</c:v>
                </c:pt>
                <c:pt idx="48">
                  <c:v>39800</c:v>
                </c:pt>
                <c:pt idx="49">
                  <c:v>39900</c:v>
                </c:pt>
                <c:pt idx="50">
                  <c:v>40000</c:v>
                </c:pt>
                <c:pt idx="51">
                  <c:v>40100</c:v>
                </c:pt>
                <c:pt idx="52">
                  <c:v>40200</c:v>
                </c:pt>
                <c:pt idx="53">
                  <c:v>40300</c:v>
                </c:pt>
                <c:pt idx="54">
                  <c:v>40400</c:v>
                </c:pt>
                <c:pt idx="55">
                  <c:v>40500</c:v>
                </c:pt>
                <c:pt idx="56">
                  <c:v>40600</c:v>
                </c:pt>
                <c:pt idx="57">
                  <c:v>40700</c:v>
                </c:pt>
                <c:pt idx="58">
                  <c:v>40800</c:v>
                </c:pt>
                <c:pt idx="59">
                  <c:v>40900</c:v>
                </c:pt>
                <c:pt idx="60">
                  <c:v>41000</c:v>
                </c:pt>
                <c:pt idx="61">
                  <c:v>41100</c:v>
                </c:pt>
                <c:pt idx="62">
                  <c:v>41200</c:v>
                </c:pt>
                <c:pt idx="63">
                  <c:v>41300</c:v>
                </c:pt>
                <c:pt idx="64">
                  <c:v>41400</c:v>
                </c:pt>
                <c:pt idx="65">
                  <c:v>41500</c:v>
                </c:pt>
                <c:pt idx="66">
                  <c:v>41600</c:v>
                </c:pt>
                <c:pt idx="67">
                  <c:v>41700</c:v>
                </c:pt>
                <c:pt idx="68">
                  <c:v>41800</c:v>
                </c:pt>
                <c:pt idx="69">
                  <c:v>41900</c:v>
                </c:pt>
                <c:pt idx="70">
                  <c:v>42000</c:v>
                </c:pt>
                <c:pt idx="71">
                  <c:v>42100</c:v>
                </c:pt>
                <c:pt idx="72">
                  <c:v>42200</c:v>
                </c:pt>
                <c:pt idx="73">
                  <c:v>42300</c:v>
                </c:pt>
                <c:pt idx="74">
                  <c:v>42400</c:v>
                </c:pt>
                <c:pt idx="75">
                  <c:v>42500</c:v>
                </c:pt>
                <c:pt idx="76">
                  <c:v>42600</c:v>
                </c:pt>
                <c:pt idx="77">
                  <c:v>42700</c:v>
                </c:pt>
                <c:pt idx="78">
                  <c:v>42800</c:v>
                </c:pt>
                <c:pt idx="79">
                  <c:v>42900</c:v>
                </c:pt>
                <c:pt idx="80">
                  <c:v>43000</c:v>
                </c:pt>
                <c:pt idx="81">
                  <c:v>43100</c:v>
                </c:pt>
                <c:pt idx="82">
                  <c:v>43200</c:v>
                </c:pt>
                <c:pt idx="83">
                  <c:v>43300</c:v>
                </c:pt>
                <c:pt idx="84">
                  <c:v>43400</c:v>
                </c:pt>
                <c:pt idx="85">
                  <c:v>43500</c:v>
                </c:pt>
                <c:pt idx="86">
                  <c:v>43600</c:v>
                </c:pt>
                <c:pt idx="87">
                  <c:v>43700</c:v>
                </c:pt>
                <c:pt idx="88">
                  <c:v>43800</c:v>
                </c:pt>
                <c:pt idx="89">
                  <c:v>43900</c:v>
                </c:pt>
                <c:pt idx="90">
                  <c:v>44000</c:v>
                </c:pt>
                <c:pt idx="91">
                  <c:v>44100</c:v>
                </c:pt>
                <c:pt idx="92">
                  <c:v>44200</c:v>
                </c:pt>
                <c:pt idx="93">
                  <c:v>44300</c:v>
                </c:pt>
                <c:pt idx="94">
                  <c:v>44400</c:v>
                </c:pt>
                <c:pt idx="95">
                  <c:v>44500</c:v>
                </c:pt>
                <c:pt idx="96">
                  <c:v>44600</c:v>
                </c:pt>
                <c:pt idx="97">
                  <c:v>44700</c:v>
                </c:pt>
                <c:pt idx="98">
                  <c:v>44800</c:v>
                </c:pt>
                <c:pt idx="99">
                  <c:v>44900</c:v>
                </c:pt>
                <c:pt idx="100">
                  <c:v>45000</c:v>
                </c:pt>
                <c:pt idx="101">
                  <c:v>45100</c:v>
                </c:pt>
                <c:pt idx="102">
                  <c:v>45200</c:v>
                </c:pt>
                <c:pt idx="103">
                  <c:v>45300</c:v>
                </c:pt>
                <c:pt idx="104">
                  <c:v>45400</c:v>
                </c:pt>
                <c:pt idx="105">
                  <c:v>45500</c:v>
                </c:pt>
                <c:pt idx="106">
                  <c:v>45600</c:v>
                </c:pt>
                <c:pt idx="107">
                  <c:v>45700</c:v>
                </c:pt>
                <c:pt idx="108">
                  <c:v>45800</c:v>
                </c:pt>
                <c:pt idx="109">
                  <c:v>45900</c:v>
                </c:pt>
                <c:pt idx="110">
                  <c:v>46000</c:v>
                </c:pt>
                <c:pt idx="111">
                  <c:v>46100</c:v>
                </c:pt>
                <c:pt idx="112">
                  <c:v>46200</c:v>
                </c:pt>
                <c:pt idx="113">
                  <c:v>46300</c:v>
                </c:pt>
                <c:pt idx="114">
                  <c:v>46400</c:v>
                </c:pt>
                <c:pt idx="115">
                  <c:v>46500</c:v>
                </c:pt>
                <c:pt idx="116">
                  <c:v>46600</c:v>
                </c:pt>
                <c:pt idx="117">
                  <c:v>46700</c:v>
                </c:pt>
                <c:pt idx="118">
                  <c:v>46800</c:v>
                </c:pt>
                <c:pt idx="119">
                  <c:v>46900</c:v>
                </c:pt>
                <c:pt idx="120">
                  <c:v>47000</c:v>
                </c:pt>
                <c:pt idx="121">
                  <c:v>47100</c:v>
                </c:pt>
                <c:pt idx="122">
                  <c:v>47200</c:v>
                </c:pt>
                <c:pt idx="123">
                  <c:v>47300</c:v>
                </c:pt>
                <c:pt idx="124">
                  <c:v>47400</c:v>
                </c:pt>
                <c:pt idx="125">
                  <c:v>47500</c:v>
                </c:pt>
                <c:pt idx="126">
                  <c:v>47600</c:v>
                </c:pt>
                <c:pt idx="127">
                  <c:v>47700</c:v>
                </c:pt>
                <c:pt idx="128">
                  <c:v>47800</c:v>
                </c:pt>
                <c:pt idx="129">
                  <c:v>47900</c:v>
                </c:pt>
                <c:pt idx="130">
                  <c:v>48000</c:v>
                </c:pt>
                <c:pt idx="131">
                  <c:v>48100</c:v>
                </c:pt>
                <c:pt idx="132">
                  <c:v>48200</c:v>
                </c:pt>
                <c:pt idx="133">
                  <c:v>48300</c:v>
                </c:pt>
                <c:pt idx="134">
                  <c:v>48400</c:v>
                </c:pt>
                <c:pt idx="135">
                  <c:v>48500</c:v>
                </c:pt>
                <c:pt idx="136">
                  <c:v>48600</c:v>
                </c:pt>
                <c:pt idx="137">
                  <c:v>48700</c:v>
                </c:pt>
                <c:pt idx="138">
                  <c:v>48800</c:v>
                </c:pt>
                <c:pt idx="139">
                  <c:v>48900</c:v>
                </c:pt>
                <c:pt idx="140">
                  <c:v>49000</c:v>
                </c:pt>
                <c:pt idx="141">
                  <c:v>49100</c:v>
                </c:pt>
                <c:pt idx="142">
                  <c:v>49200</c:v>
                </c:pt>
                <c:pt idx="143">
                  <c:v>49300</c:v>
                </c:pt>
                <c:pt idx="144">
                  <c:v>49400</c:v>
                </c:pt>
                <c:pt idx="145">
                  <c:v>49500</c:v>
                </c:pt>
                <c:pt idx="146">
                  <c:v>49600</c:v>
                </c:pt>
                <c:pt idx="147">
                  <c:v>49700</c:v>
                </c:pt>
                <c:pt idx="148">
                  <c:v>49800</c:v>
                </c:pt>
                <c:pt idx="149">
                  <c:v>49900</c:v>
                </c:pt>
                <c:pt idx="150">
                  <c:v>50000</c:v>
                </c:pt>
                <c:pt idx="151">
                  <c:v>50000</c:v>
                </c:pt>
                <c:pt idx="152">
                  <c:v>50100</c:v>
                </c:pt>
                <c:pt idx="153">
                  <c:v>50200</c:v>
                </c:pt>
                <c:pt idx="154">
                  <c:v>50300</c:v>
                </c:pt>
                <c:pt idx="155">
                  <c:v>50400</c:v>
                </c:pt>
                <c:pt idx="156">
                  <c:v>50500</c:v>
                </c:pt>
                <c:pt idx="157">
                  <c:v>50600</c:v>
                </c:pt>
                <c:pt idx="158">
                  <c:v>50700</c:v>
                </c:pt>
                <c:pt idx="159">
                  <c:v>50800</c:v>
                </c:pt>
                <c:pt idx="160">
                  <c:v>50900</c:v>
                </c:pt>
                <c:pt idx="161">
                  <c:v>51000</c:v>
                </c:pt>
                <c:pt idx="162">
                  <c:v>51100</c:v>
                </c:pt>
                <c:pt idx="163">
                  <c:v>51200</c:v>
                </c:pt>
                <c:pt idx="164">
                  <c:v>51300</c:v>
                </c:pt>
                <c:pt idx="165">
                  <c:v>51400</c:v>
                </c:pt>
                <c:pt idx="166">
                  <c:v>51500</c:v>
                </c:pt>
                <c:pt idx="167">
                  <c:v>51600</c:v>
                </c:pt>
                <c:pt idx="168">
                  <c:v>51700</c:v>
                </c:pt>
                <c:pt idx="169">
                  <c:v>51800</c:v>
                </c:pt>
                <c:pt idx="170">
                  <c:v>51900</c:v>
                </c:pt>
                <c:pt idx="171">
                  <c:v>52000</c:v>
                </c:pt>
                <c:pt idx="172">
                  <c:v>52100</c:v>
                </c:pt>
                <c:pt idx="173">
                  <c:v>52200</c:v>
                </c:pt>
                <c:pt idx="174">
                  <c:v>52300</c:v>
                </c:pt>
                <c:pt idx="175">
                  <c:v>52400</c:v>
                </c:pt>
                <c:pt idx="176">
                  <c:v>52500</c:v>
                </c:pt>
                <c:pt idx="177">
                  <c:v>52600</c:v>
                </c:pt>
                <c:pt idx="178">
                  <c:v>52700</c:v>
                </c:pt>
                <c:pt idx="179">
                  <c:v>52800</c:v>
                </c:pt>
                <c:pt idx="180">
                  <c:v>52900</c:v>
                </c:pt>
                <c:pt idx="181">
                  <c:v>53000</c:v>
                </c:pt>
                <c:pt idx="182">
                  <c:v>53100</c:v>
                </c:pt>
                <c:pt idx="183">
                  <c:v>53200</c:v>
                </c:pt>
                <c:pt idx="184">
                  <c:v>53300</c:v>
                </c:pt>
                <c:pt idx="185">
                  <c:v>53400</c:v>
                </c:pt>
                <c:pt idx="186">
                  <c:v>53500</c:v>
                </c:pt>
                <c:pt idx="187">
                  <c:v>53600</c:v>
                </c:pt>
                <c:pt idx="188">
                  <c:v>53700</c:v>
                </c:pt>
                <c:pt idx="189">
                  <c:v>53800</c:v>
                </c:pt>
                <c:pt idx="190">
                  <c:v>53900</c:v>
                </c:pt>
                <c:pt idx="191">
                  <c:v>54000</c:v>
                </c:pt>
                <c:pt idx="192">
                  <c:v>54100</c:v>
                </c:pt>
                <c:pt idx="193">
                  <c:v>54200</c:v>
                </c:pt>
                <c:pt idx="194">
                  <c:v>54300</c:v>
                </c:pt>
                <c:pt idx="195">
                  <c:v>54400</c:v>
                </c:pt>
                <c:pt idx="196">
                  <c:v>54500</c:v>
                </c:pt>
                <c:pt idx="197">
                  <c:v>54600</c:v>
                </c:pt>
                <c:pt idx="198">
                  <c:v>54700</c:v>
                </c:pt>
                <c:pt idx="199">
                  <c:v>54800</c:v>
                </c:pt>
                <c:pt idx="200">
                  <c:v>54900</c:v>
                </c:pt>
                <c:pt idx="201">
                  <c:v>55000</c:v>
                </c:pt>
                <c:pt idx="202">
                  <c:v>55100</c:v>
                </c:pt>
                <c:pt idx="203">
                  <c:v>55200</c:v>
                </c:pt>
                <c:pt idx="204">
                  <c:v>55300</c:v>
                </c:pt>
                <c:pt idx="205">
                  <c:v>55400</c:v>
                </c:pt>
                <c:pt idx="206">
                  <c:v>55500</c:v>
                </c:pt>
                <c:pt idx="207">
                  <c:v>55600</c:v>
                </c:pt>
                <c:pt idx="208">
                  <c:v>55700</c:v>
                </c:pt>
                <c:pt idx="209">
                  <c:v>55800</c:v>
                </c:pt>
                <c:pt idx="210">
                  <c:v>55900</c:v>
                </c:pt>
                <c:pt idx="211">
                  <c:v>56000</c:v>
                </c:pt>
                <c:pt idx="212">
                  <c:v>56100</c:v>
                </c:pt>
                <c:pt idx="213">
                  <c:v>56200</c:v>
                </c:pt>
                <c:pt idx="214">
                  <c:v>56300</c:v>
                </c:pt>
                <c:pt idx="215">
                  <c:v>56400</c:v>
                </c:pt>
                <c:pt idx="216">
                  <c:v>56500</c:v>
                </c:pt>
                <c:pt idx="217">
                  <c:v>56600</c:v>
                </c:pt>
                <c:pt idx="218">
                  <c:v>56700</c:v>
                </c:pt>
                <c:pt idx="219">
                  <c:v>56800</c:v>
                </c:pt>
                <c:pt idx="220">
                  <c:v>56900</c:v>
                </c:pt>
                <c:pt idx="221">
                  <c:v>57000</c:v>
                </c:pt>
                <c:pt idx="222">
                  <c:v>57100</c:v>
                </c:pt>
                <c:pt idx="223">
                  <c:v>57200</c:v>
                </c:pt>
                <c:pt idx="224">
                  <c:v>57300</c:v>
                </c:pt>
                <c:pt idx="225">
                  <c:v>57400</c:v>
                </c:pt>
                <c:pt idx="226">
                  <c:v>57500</c:v>
                </c:pt>
                <c:pt idx="227">
                  <c:v>57600</c:v>
                </c:pt>
                <c:pt idx="228">
                  <c:v>57700</c:v>
                </c:pt>
                <c:pt idx="229">
                  <c:v>57800</c:v>
                </c:pt>
                <c:pt idx="230">
                  <c:v>57900</c:v>
                </c:pt>
                <c:pt idx="231">
                  <c:v>58000</c:v>
                </c:pt>
                <c:pt idx="232">
                  <c:v>58100</c:v>
                </c:pt>
                <c:pt idx="233">
                  <c:v>58200</c:v>
                </c:pt>
                <c:pt idx="234">
                  <c:v>58300</c:v>
                </c:pt>
                <c:pt idx="235">
                  <c:v>58400</c:v>
                </c:pt>
                <c:pt idx="236">
                  <c:v>58500</c:v>
                </c:pt>
                <c:pt idx="237">
                  <c:v>58600</c:v>
                </c:pt>
                <c:pt idx="238">
                  <c:v>58700</c:v>
                </c:pt>
                <c:pt idx="239">
                  <c:v>58800</c:v>
                </c:pt>
                <c:pt idx="240">
                  <c:v>58900</c:v>
                </c:pt>
                <c:pt idx="241">
                  <c:v>59000</c:v>
                </c:pt>
                <c:pt idx="242">
                  <c:v>59100</c:v>
                </c:pt>
                <c:pt idx="243">
                  <c:v>59200</c:v>
                </c:pt>
                <c:pt idx="244">
                  <c:v>59300</c:v>
                </c:pt>
                <c:pt idx="245">
                  <c:v>59400</c:v>
                </c:pt>
                <c:pt idx="246">
                  <c:v>59500</c:v>
                </c:pt>
                <c:pt idx="247">
                  <c:v>59600</c:v>
                </c:pt>
                <c:pt idx="248">
                  <c:v>59700</c:v>
                </c:pt>
                <c:pt idx="249">
                  <c:v>59800</c:v>
                </c:pt>
                <c:pt idx="250">
                  <c:v>59900</c:v>
                </c:pt>
                <c:pt idx="251">
                  <c:v>60000</c:v>
                </c:pt>
                <c:pt idx="252">
                  <c:v>60100</c:v>
                </c:pt>
                <c:pt idx="253">
                  <c:v>60200</c:v>
                </c:pt>
                <c:pt idx="254">
                  <c:v>60300</c:v>
                </c:pt>
                <c:pt idx="255">
                  <c:v>60400</c:v>
                </c:pt>
                <c:pt idx="256">
                  <c:v>60500</c:v>
                </c:pt>
                <c:pt idx="257">
                  <c:v>60600</c:v>
                </c:pt>
                <c:pt idx="258">
                  <c:v>60700</c:v>
                </c:pt>
                <c:pt idx="259">
                  <c:v>60800</c:v>
                </c:pt>
                <c:pt idx="260">
                  <c:v>60900</c:v>
                </c:pt>
                <c:pt idx="261">
                  <c:v>61000</c:v>
                </c:pt>
                <c:pt idx="262">
                  <c:v>61100</c:v>
                </c:pt>
                <c:pt idx="263">
                  <c:v>61200</c:v>
                </c:pt>
                <c:pt idx="264">
                  <c:v>61300</c:v>
                </c:pt>
                <c:pt idx="265">
                  <c:v>61400</c:v>
                </c:pt>
                <c:pt idx="266">
                  <c:v>61500</c:v>
                </c:pt>
                <c:pt idx="267">
                  <c:v>61600</c:v>
                </c:pt>
                <c:pt idx="268">
                  <c:v>61700</c:v>
                </c:pt>
                <c:pt idx="269">
                  <c:v>61800</c:v>
                </c:pt>
                <c:pt idx="270">
                  <c:v>61900</c:v>
                </c:pt>
                <c:pt idx="271">
                  <c:v>62000</c:v>
                </c:pt>
                <c:pt idx="272">
                  <c:v>62100</c:v>
                </c:pt>
                <c:pt idx="273">
                  <c:v>62200</c:v>
                </c:pt>
                <c:pt idx="274">
                  <c:v>62300</c:v>
                </c:pt>
                <c:pt idx="275">
                  <c:v>62400</c:v>
                </c:pt>
                <c:pt idx="276">
                  <c:v>62500</c:v>
                </c:pt>
                <c:pt idx="277">
                  <c:v>62600</c:v>
                </c:pt>
                <c:pt idx="278">
                  <c:v>62700</c:v>
                </c:pt>
                <c:pt idx="279">
                  <c:v>62800</c:v>
                </c:pt>
                <c:pt idx="280">
                  <c:v>62900</c:v>
                </c:pt>
                <c:pt idx="281">
                  <c:v>63000</c:v>
                </c:pt>
                <c:pt idx="282">
                  <c:v>63100</c:v>
                </c:pt>
                <c:pt idx="283">
                  <c:v>63200</c:v>
                </c:pt>
                <c:pt idx="284">
                  <c:v>63300</c:v>
                </c:pt>
                <c:pt idx="285">
                  <c:v>63400</c:v>
                </c:pt>
                <c:pt idx="286">
                  <c:v>63500</c:v>
                </c:pt>
                <c:pt idx="287">
                  <c:v>63600</c:v>
                </c:pt>
                <c:pt idx="288">
                  <c:v>63700</c:v>
                </c:pt>
                <c:pt idx="289">
                  <c:v>63800</c:v>
                </c:pt>
                <c:pt idx="290">
                  <c:v>63900</c:v>
                </c:pt>
                <c:pt idx="291">
                  <c:v>64000</c:v>
                </c:pt>
                <c:pt idx="292">
                  <c:v>64100</c:v>
                </c:pt>
                <c:pt idx="293">
                  <c:v>64200</c:v>
                </c:pt>
                <c:pt idx="294">
                  <c:v>64300</c:v>
                </c:pt>
                <c:pt idx="295">
                  <c:v>64400</c:v>
                </c:pt>
                <c:pt idx="296">
                  <c:v>64500</c:v>
                </c:pt>
                <c:pt idx="297">
                  <c:v>64600</c:v>
                </c:pt>
                <c:pt idx="298">
                  <c:v>64700</c:v>
                </c:pt>
                <c:pt idx="299">
                  <c:v>64800</c:v>
                </c:pt>
                <c:pt idx="300">
                  <c:v>64900</c:v>
                </c:pt>
                <c:pt idx="301">
                  <c:v>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B2-4A75-820F-F0A4A8CAE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2652520"/>
        <c:axId val="194960432"/>
      </c:barChart>
      <c:scatterChart>
        <c:scatterStyle val="smoothMarker"/>
        <c:varyColors val="0"/>
        <c:ser>
          <c:idx val="1"/>
          <c:order val="1"/>
          <c:tx>
            <c:strRef>
              <c:f>Dataset!$G$30</c:f>
              <c:strCache>
                <c:ptCount val="1"/>
                <c:pt idx="0">
                  <c:v>Normal Dist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Dataset!$G$31:$G$332</c:f>
              <c:numCache>
                <c:formatCode>General</c:formatCode>
                <c:ptCount val="302"/>
                <c:pt idx="0">
                  <c:v>1.0346871386157304E-5</c:v>
                </c:pt>
                <c:pt idx="1">
                  <c:v>1.0553795064462548E-5</c:v>
                </c:pt>
                <c:pt idx="2">
                  <c:v>1.0763431226917662E-5</c:v>
                </c:pt>
                <c:pt idx="3">
                  <c:v>1.0975777672587143E-5</c:v>
                </c:pt>
                <c:pt idx="4">
                  <c:v>1.1190831069493093E-5</c:v>
                </c:pt>
                <c:pt idx="5">
                  <c:v>1.1408586934084884E-5</c:v>
                </c:pt>
                <c:pt idx="6">
                  <c:v>1.1629039611075264E-5</c:v>
                </c:pt>
                <c:pt idx="7">
                  <c:v>1.1852182253666129E-5</c:v>
                </c:pt>
                <c:pt idx="8">
                  <c:v>1.2078006804187534E-5</c:v>
                </c:pt>
                <c:pt idx="9">
                  <c:v>1.2306503975173409E-5</c:v>
                </c:pt>
                <c:pt idx="10">
                  <c:v>1.2537663230897508E-5</c:v>
                </c:pt>
                <c:pt idx="11">
                  <c:v>1.2771472769393265E-5</c:v>
                </c:pt>
                <c:pt idx="12">
                  <c:v>1.3007919504981011E-5</c:v>
                </c:pt>
                <c:pt idx="13">
                  <c:v>1.324698905132616E-5</c:v>
                </c:pt>
                <c:pt idx="14">
                  <c:v>1.3488665705051912E-5</c:v>
                </c:pt>
                <c:pt idx="15">
                  <c:v>1.3732932429929732E-5</c:v>
                </c:pt>
                <c:pt idx="16">
                  <c:v>1.3979770841671053E-5</c:v>
                </c:pt>
                <c:pt idx="17">
                  <c:v>1.4229161193343226E-5</c:v>
                </c:pt>
                <c:pt idx="18">
                  <c:v>1.4481082361432857E-5</c:v>
                </c:pt>
                <c:pt idx="19">
                  <c:v>1.4735511832579214E-5</c:v>
                </c:pt>
                <c:pt idx="20">
                  <c:v>1.499242569100036E-5</c:v>
                </c:pt>
                <c:pt idx="21">
                  <c:v>1.5251798606634354E-5</c:v>
                </c:pt>
                <c:pt idx="22">
                  <c:v>1.5513603824017532E-5</c:v>
                </c:pt>
                <c:pt idx="23">
                  <c:v>1.5777813151921728E-5</c:v>
                </c:pt>
                <c:pt idx="24">
                  <c:v>1.6044396953771774E-5</c:v>
                </c:pt>
                <c:pt idx="25">
                  <c:v>1.6313324138864405E-5</c:v>
                </c:pt>
                <c:pt idx="26">
                  <c:v>1.6584562154409224E-5</c:v>
                </c:pt>
                <c:pt idx="27">
                  <c:v>1.6858076978412052E-5</c:v>
                </c:pt>
                <c:pt idx="28">
                  <c:v>1.7133833113420394E-5</c:v>
                </c:pt>
                <c:pt idx="29">
                  <c:v>1.7411793581150439E-5</c:v>
                </c:pt>
                <c:pt idx="30">
                  <c:v>1.7691919918014377E-5</c:v>
                </c:pt>
                <c:pt idx="31">
                  <c:v>1.7974172171566437E-5</c:v>
                </c:pt>
                <c:pt idx="32">
                  <c:v>1.8258508897885265E-5</c:v>
                </c:pt>
                <c:pt idx="33">
                  <c:v>1.8544887159909904E-5</c:v>
                </c:pt>
                <c:pt idx="34">
                  <c:v>1.883326252674586E-5</c:v>
                </c:pt>
                <c:pt idx="35">
                  <c:v>1.9123589073957239E-5</c:v>
                </c:pt>
                <c:pt idx="36">
                  <c:v>1.9415819384860082E-5</c:v>
                </c:pt>
                <c:pt idx="37">
                  <c:v>1.9709904552831449E-5</c:v>
                </c:pt>
                <c:pt idx="38">
                  <c:v>2.0005794184648159E-5</c:v>
                </c:pt>
                <c:pt idx="39">
                  <c:v>2.0303436404868143E-5</c:v>
                </c:pt>
                <c:pt idx="40">
                  <c:v>2.0602777861266708E-5</c:v>
                </c:pt>
                <c:pt idx="41">
                  <c:v>2.0903763731339228E-5</c:v>
                </c:pt>
                <c:pt idx="42">
                  <c:v>2.1206337729880923E-5</c:v>
                </c:pt>
                <c:pt idx="43">
                  <c:v>2.1510442117653495E-5</c:v>
                </c:pt>
                <c:pt idx="44">
                  <c:v>2.1816017711147608E-5</c:v>
                </c:pt>
                <c:pt idx="45">
                  <c:v>2.2123003893449224E-5</c:v>
                </c:pt>
                <c:pt idx="46">
                  <c:v>2.2431338626216947E-5</c:v>
                </c:pt>
                <c:pt idx="47">
                  <c:v>2.2740958462776593E-5</c:v>
                </c:pt>
                <c:pt idx="48">
                  <c:v>2.3051798562338163E-5</c:v>
                </c:pt>
                <c:pt idx="49">
                  <c:v>2.3363792705339558E-5</c:v>
                </c:pt>
                <c:pt idx="50">
                  <c:v>2.3676873309920248E-5</c:v>
                </c:pt>
                <c:pt idx="51">
                  <c:v>2.3990971449527268E-5</c:v>
                </c:pt>
                <c:pt idx="52">
                  <c:v>2.4306016871654594E-5</c:v>
                </c:pt>
                <c:pt idx="53">
                  <c:v>2.462193801771629E-5</c:v>
                </c:pt>
                <c:pt idx="54">
                  <c:v>2.4938662044052471E-5</c:v>
                </c:pt>
                <c:pt idx="55">
                  <c:v>2.5256114844066142E-5</c:v>
                </c:pt>
                <c:pt idx="56">
                  <c:v>2.5574221071488013E-5</c:v>
                </c:pt>
                <c:pt idx="57">
                  <c:v>2.5892904164765006E-5</c:v>
                </c:pt>
                <c:pt idx="58">
                  <c:v>2.6212086372567477E-5</c:v>
                </c:pt>
                <c:pt idx="59">
                  <c:v>2.6531688780408682E-5</c:v>
                </c:pt>
                <c:pt idx="60">
                  <c:v>2.6851631338369131E-5</c:v>
                </c:pt>
                <c:pt idx="61">
                  <c:v>2.7171832889917281E-5</c:v>
                </c:pt>
                <c:pt idx="62">
                  <c:v>2.7492211201816886E-5</c:v>
                </c:pt>
                <c:pt idx="63">
                  <c:v>2.7812682995110149E-5</c:v>
                </c:pt>
                <c:pt idx="64">
                  <c:v>2.8133163977164922E-5</c:v>
                </c:pt>
                <c:pt idx="65">
                  <c:v>2.8453568874772613E-5</c:v>
                </c:pt>
                <c:pt idx="66">
                  <c:v>2.8773811468282774E-5</c:v>
                </c:pt>
                <c:pt idx="67">
                  <c:v>2.9093804626759085E-5</c:v>
                </c:pt>
                <c:pt idx="68">
                  <c:v>2.9413460344140047E-5</c:v>
                </c:pt>
                <c:pt idx="69">
                  <c:v>2.9732689776387022E-5</c:v>
                </c:pt>
                <c:pt idx="70">
                  <c:v>3.0051403279600846E-5</c:v>
                </c:pt>
                <c:pt idx="71">
                  <c:v>3.0369510449087113E-5</c:v>
                </c:pt>
                <c:pt idx="72">
                  <c:v>3.0686920159349334E-5</c:v>
                </c:pt>
                <c:pt idx="73">
                  <c:v>3.1003540604987955E-5</c:v>
                </c:pt>
                <c:pt idx="74">
                  <c:v>3.1319279342482057E-5</c:v>
                </c:pt>
                <c:pt idx="75">
                  <c:v>3.1634043332829745E-5</c:v>
                </c:pt>
                <c:pt idx="76">
                  <c:v>3.1947738985021794E-5</c:v>
                </c:pt>
                <c:pt idx="77">
                  <c:v>3.2260272200322693E-5</c:v>
                </c:pt>
                <c:pt idx="78">
                  <c:v>3.257154841733134E-5</c:v>
                </c:pt>
                <c:pt idx="79">
                  <c:v>3.2881472657793675E-5</c:v>
                </c:pt>
                <c:pt idx="80">
                  <c:v>3.3189949573137525E-5</c:v>
                </c:pt>
                <c:pt idx="81">
                  <c:v>3.349688349169989E-5</c:v>
                </c:pt>
                <c:pt idx="82">
                  <c:v>3.3802178466615265E-5</c:v>
                </c:pt>
                <c:pt idx="83">
                  <c:v>3.4105738324333149E-5</c:v>
                </c:pt>
                <c:pt idx="84">
                  <c:v>3.4407466713731672E-5</c:v>
                </c:pt>
                <c:pt idx="85">
                  <c:v>3.4707267155793756E-5</c:v>
                </c:pt>
                <c:pt idx="86">
                  <c:v>3.5005043093811052E-5</c:v>
                </c:pt>
                <c:pt idx="87">
                  <c:v>3.5300697944080308E-5</c:v>
                </c:pt>
                <c:pt idx="88">
                  <c:v>3.5594135147056081E-5</c:v>
                </c:pt>
                <c:pt idx="89">
                  <c:v>3.5885258218922704E-5</c:v>
                </c:pt>
                <c:pt idx="90">
                  <c:v>3.6173970803548133E-5</c:v>
                </c:pt>
                <c:pt idx="91">
                  <c:v>3.6460176724781144E-5</c:v>
                </c:pt>
                <c:pt idx="92">
                  <c:v>3.6743780039053224E-5</c:v>
                </c:pt>
                <c:pt idx="93">
                  <c:v>3.7024685088245373E-5</c:v>
                </c:pt>
                <c:pt idx="94">
                  <c:v>3.7302796552780017E-5</c:v>
                </c:pt>
                <c:pt idx="95">
                  <c:v>3.7578019504897133E-5</c:v>
                </c:pt>
                <c:pt idx="96">
                  <c:v>3.7850259462073834E-5</c:v>
                </c:pt>
                <c:pt idx="97">
                  <c:v>3.8119422440545536E-5</c:v>
                </c:pt>
                <c:pt idx="98">
                  <c:v>3.8385415008887112E-5</c:v>
                </c:pt>
                <c:pt idx="99">
                  <c:v>3.8648144341611424E-5</c:v>
                </c:pt>
                <c:pt idx="100">
                  <c:v>3.890751827274289E-5</c:v>
                </c:pt>
                <c:pt idx="101">
                  <c:v>3.9163445349322962E-5</c:v>
                </c:pt>
                <c:pt idx="102">
                  <c:v>3.9415834884804622E-5</c:v>
                </c:pt>
                <c:pt idx="103">
                  <c:v>3.9664597012292303E-5</c:v>
                </c:pt>
                <c:pt idx="104">
                  <c:v>3.990964273758409E-5</c:v>
                </c:pt>
                <c:pt idx="105">
                  <c:v>4.0150883991972376E-5</c:v>
                </c:pt>
                <c:pt idx="106">
                  <c:v>4.0388233684759511E-5</c:v>
                </c:pt>
                <c:pt idx="107">
                  <c:v>4.062160575544477E-5</c:v>
                </c:pt>
                <c:pt idx="108">
                  <c:v>4.0850915225539104E-5</c:v>
                </c:pt>
                <c:pt idx="109">
                  <c:v>4.107607824996413E-5</c:v>
                </c:pt>
                <c:pt idx="110">
                  <c:v>4.1297012167992011E-5</c:v>
                </c:pt>
                <c:pt idx="111">
                  <c:v>4.1513635553683141E-5</c:v>
                </c:pt>
                <c:pt idx="112">
                  <c:v>4.1725868265778406E-5</c:v>
                </c:pt>
                <c:pt idx="113">
                  <c:v>4.1933631497003805E-5</c:v>
                </c:pt>
                <c:pt idx="114">
                  <c:v>4.2136847822744475E-5</c:v>
                </c:pt>
                <c:pt idx="115">
                  <c:v>4.2335441249046728E-5</c:v>
                </c:pt>
                <c:pt idx="116">
                  <c:v>4.2529337259905996E-5</c:v>
                </c:pt>
                <c:pt idx="117">
                  <c:v>4.2718462863799968E-5</c:v>
                </c:pt>
                <c:pt idx="118">
                  <c:v>4.2902746639425955E-5</c:v>
                </c:pt>
                <c:pt idx="119">
                  <c:v>4.3082118780602736E-5</c:v>
                </c:pt>
                <c:pt idx="120">
                  <c:v>4.3256511140297142E-5</c:v>
                </c:pt>
                <c:pt idx="121">
                  <c:v>4.3425857273736697E-5</c:v>
                </c:pt>
                <c:pt idx="122">
                  <c:v>4.3590092480570153E-5</c:v>
                </c:pt>
                <c:pt idx="123">
                  <c:v>4.3749153846038384E-5</c:v>
                </c:pt>
                <c:pt idx="124">
                  <c:v>4.3902980281119239E-5</c:v>
                </c:pt>
                <c:pt idx="125">
                  <c:v>4.4051512561610121E-5</c:v>
                </c:pt>
                <c:pt idx="126">
                  <c:v>4.4194693366113762E-5</c:v>
                </c:pt>
                <c:pt idx="127">
                  <c:v>4.4332467312892682E-5</c:v>
                </c:pt>
                <c:pt idx="128">
                  <c:v>4.4464780995559524E-5</c:v>
                </c:pt>
                <c:pt idx="129">
                  <c:v>4.4591583017570779E-5</c:v>
                </c:pt>
                <c:pt idx="130">
                  <c:v>4.471282402549297E-5</c:v>
                </c:pt>
                <c:pt idx="131">
                  <c:v>4.4828456741010937E-5</c:v>
                </c:pt>
                <c:pt idx="132">
                  <c:v>4.4938435991649375E-5</c:v>
                </c:pt>
                <c:pt idx="133">
                  <c:v>4.5042718740179515E-5</c:v>
                </c:pt>
                <c:pt idx="134">
                  <c:v>4.5141264112684224E-5</c:v>
                </c:pt>
                <c:pt idx="135">
                  <c:v>4.5234033425255959E-5</c:v>
                </c:pt>
                <c:pt idx="136">
                  <c:v>4.5320990209302988E-5</c:v>
                </c:pt>
                <c:pt idx="137">
                  <c:v>4.5402100235441004E-5</c:v>
                </c:pt>
                <c:pt idx="138">
                  <c:v>4.5477331535947789E-5</c:v>
                </c:pt>
                <c:pt idx="139">
                  <c:v>4.5546654425760809E-5</c:v>
                </c:pt>
                <c:pt idx="140">
                  <c:v>4.5610041521997997E-5</c:v>
                </c:pt>
                <c:pt idx="141">
                  <c:v>4.5667467761984028E-5</c:v>
                </c:pt>
                <c:pt idx="142">
                  <c:v>4.5718910419765338E-5</c:v>
                </c:pt>
                <c:pt idx="143">
                  <c:v>4.5764349121098734E-5</c:v>
                </c:pt>
                <c:pt idx="144">
                  <c:v>4.5803765856899676E-5</c:v>
                </c:pt>
                <c:pt idx="145">
                  <c:v>4.583714499513786E-5</c:v>
                </c:pt>
                <c:pt idx="146">
                  <c:v>4.5864473291169121E-5</c:v>
                </c:pt>
                <c:pt idx="147">
                  <c:v>4.5885739896494013E-5</c:v>
                </c:pt>
                <c:pt idx="148">
                  <c:v>4.5900936365935036E-5</c:v>
                </c:pt>
                <c:pt idx="149">
                  <c:v>4.5910056663225814E-5</c:v>
                </c:pt>
                <c:pt idx="150">
                  <c:v>4.5913097165007098E-5</c:v>
                </c:pt>
                <c:pt idx="151">
                  <c:v>4.5913097165007098E-5</c:v>
                </c:pt>
                <c:pt idx="152">
                  <c:v>4.5910056663225814E-5</c:v>
                </c:pt>
                <c:pt idx="153">
                  <c:v>4.5900936365935036E-5</c:v>
                </c:pt>
                <c:pt idx="154">
                  <c:v>4.5885739896494013E-5</c:v>
                </c:pt>
                <c:pt idx="155">
                  <c:v>4.5864473291169121E-5</c:v>
                </c:pt>
                <c:pt idx="156">
                  <c:v>4.583714499513786E-5</c:v>
                </c:pt>
                <c:pt idx="157">
                  <c:v>4.5803765856899676E-5</c:v>
                </c:pt>
                <c:pt idx="158">
                  <c:v>4.5764349121098734E-5</c:v>
                </c:pt>
                <c:pt idx="159">
                  <c:v>4.5718910419765338E-5</c:v>
                </c:pt>
                <c:pt idx="160">
                  <c:v>4.5667467761984028E-5</c:v>
                </c:pt>
                <c:pt idx="161">
                  <c:v>4.5610041521997997E-5</c:v>
                </c:pt>
                <c:pt idx="162">
                  <c:v>4.5546654425760809E-5</c:v>
                </c:pt>
                <c:pt idx="163">
                  <c:v>4.5477331535947789E-5</c:v>
                </c:pt>
                <c:pt idx="164">
                  <c:v>4.5402100235441004E-5</c:v>
                </c:pt>
                <c:pt idx="165">
                  <c:v>4.5320990209302988E-5</c:v>
                </c:pt>
                <c:pt idx="166">
                  <c:v>4.5234033425255959E-5</c:v>
                </c:pt>
                <c:pt idx="167">
                  <c:v>4.5141264112684224E-5</c:v>
                </c:pt>
                <c:pt idx="168">
                  <c:v>4.5042718740179515E-5</c:v>
                </c:pt>
                <c:pt idx="169">
                  <c:v>4.4938435991649375E-5</c:v>
                </c:pt>
                <c:pt idx="170">
                  <c:v>4.4828456741010937E-5</c:v>
                </c:pt>
                <c:pt idx="171">
                  <c:v>4.471282402549297E-5</c:v>
                </c:pt>
                <c:pt idx="172">
                  <c:v>4.4591583017570779E-5</c:v>
                </c:pt>
                <c:pt idx="173">
                  <c:v>4.4464780995559524E-5</c:v>
                </c:pt>
                <c:pt idx="174">
                  <c:v>4.4332467312892682E-5</c:v>
                </c:pt>
                <c:pt idx="175">
                  <c:v>4.4194693366113762E-5</c:v>
                </c:pt>
                <c:pt idx="176">
                  <c:v>4.4051512561610121E-5</c:v>
                </c:pt>
                <c:pt idx="177">
                  <c:v>4.3902980281119239E-5</c:v>
                </c:pt>
                <c:pt idx="178">
                  <c:v>4.3749153846038384E-5</c:v>
                </c:pt>
                <c:pt idx="179">
                  <c:v>4.3590092480570153E-5</c:v>
                </c:pt>
                <c:pt idx="180">
                  <c:v>4.3425857273736697E-5</c:v>
                </c:pt>
                <c:pt idx="181">
                  <c:v>4.3256511140297142E-5</c:v>
                </c:pt>
                <c:pt idx="182">
                  <c:v>4.3082118780602736E-5</c:v>
                </c:pt>
                <c:pt idx="183">
                  <c:v>4.2902746639425955E-5</c:v>
                </c:pt>
                <c:pt idx="184">
                  <c:v>4.2718462863799968E-5</c:v>
                </c:pt>
                <c:pt idx="185">
                  <c:v>4.2529337259905996E-5</c:v>
                </c:pt>
                <c:pt idx="186">
                  <c:v>4.2335441249046728E-5</c:v>
                </c:pt>
                <c:pt idx="187">
                  <c:v>4.2136847822744475E-5</c:v>
                </c:pt>
                <c:pt idx="188">
                  <c:v>4.1933631497003805E-5</c:v>
                </c:pt>
                <c:pt idx="189">
                  <c:v>4.1725868265778406E-5</c:v>
                </c:pt>
                <c:pt idx="190">
                  <c:v>4.1513635553683141E-5</c:v>
                </c:pt>
                <c:pt idx="191">
                  <c:v>4.1297012167992011E-5</c:v>
                </c:pt>
                <c:pt idx="192">
                  <c:v>4.107607824996413E-5</c:v>
                </c:pt>
                <c:pt idx="193">
                  <c:v>4.0850915225539104E-5</c:v>
                </c:pt>
                <c:pt idx="194">
                  <c:v>4.062160575544477E-5</c:v>
                </c:pt>
                <c:pt idx="195">
                  <c:v>4.0388233684759511E-5</c:v>
                </c:pt>
                <c:pt idx="196">
                  <c:v>4.0150883991972376E-5</c:v>
                </c:pt>
                <c:pt idx="197">
                  <c:v>3.990964273758409E-5</c:v>
                </c:pt>
                <c:pt idx="198">
                  <c:v>3.9664597012292303E-5</c:v>
                </c:pt>
                <c:pt idx="199">
                  <c:v>3.9415834884804622E-5</c:v>
                </c:pt>
                <c:pt idx="200">
                  <c:v>3.9163445349322962E-5</c:v>
                </c:pt>
                <c:pt idx="201">
                  <c:v>3.890751827274289E-5</c:v>
                </c:pt>
                <c:pt idx="202">
                  <c:v>3.8648144341611424E-5</c:v>
                </c:pt>
                <c:pt idx="203">
                  <c:v>3.8385415008887112E-5</c:v>
                </c:pt>
                <c:pt idx="204">
                  <c:v>3.8119422440545536E-5</c:v>
                </c:pt>
                <c:pt idx="205">
                  <c:v>3.7850259462073834E-5</c:v>
                </c:pt>
                <c:pt idx="206">
                  <c:v>3.7578019504897133E-5</c:v>
                </c:pt>
                <c:pt idx="207">
                  <c:v>3.7302796552780017E-5</c:v>
                </c:pt>
                <c:pt idx="208">
                  <c:v>3.7024685088245373E-5</c:v>
                </c:pt>
                <c:pt idx="209">
                  <c:v>3.6743780039053224E-5</c:v>
                </c:pt>
                <c:pt idx="210">
                  <c:v>3.6460176724781144E-5</c:v>
                </c:pt>
                <c:pt idx="211">
                  <c:v>3.6173970803548133E-5</c:v>
                </c:pt>
                <c:pt idx="212">
                  <c:v>3.5885258218922704E-5</c:v>
                </c:pt>
                <c:pt idx="213">
                  <c:v>3.5594135147056081E-5</c:v>
                </c:pt>
                <c:pt idx="214">
                  <c:v>3.5300697944080308E-5</c:v>
                </c:pt>
                <c:pt idx="215">
                  <c:v>3.5005043093811052E-5</c:v>
                </c:pt>
                <c:pt idx="216">
                  <c:v>3.4707267155793756E-5</c:v>
                </c:pt>
                <c:pt idx="217">
                  <c:v>3.4407466713731672E-5</c:v>
                </c:pt>
                <c:pt idx="218">
                  <c:v>3.4105738324333149E-5</c:v>
                </c:pt>
                <c:pt idx="219">
                  <c:v>3.3802178466615265E-5</c:v>
                </c:pt>
                <c:pt idx="220">
                  <c:v>3.349688349169989E-5</c:v>
                </c:pt>
                <c:pt idx="221">
                  <c:v>3.3189949573137525E-5</c:v>
                </c:pt>
                <c:pt idx="222">
                  <c:v>3.2881472657793675E-5</c:v>
                </c:pt>
                <c:pt idx="223">
                  <c:v>3.257154841733134E-5</c:v>
                </c:pt>
                <c:pt idx="224">
                  <c:v>3.2260272200322693E-5</c:v>
                </c:pt>
                <c:pt idx="225">
                  <c:v>3.1947738985021794E-5</c:v>
                </c:pt>
                <c:pt idx="226">
                  <c:v>3.1634043332829745E-5</c:v>
                </c:pt>
                <c:pt idx="227">
                  <c:v>3.1319279342482057E-5</c:v>
                </c:pt>
                <c:pt idx="228">
                  <c:v>3.1003540604987955E-5</c:v>
                </c:pt>
                <c:pt idx="229">
                  <c:v>3.0686920159349334E-5</c:v>
                </c:pt>
                <c:pt idx="230">
                  <c:v>3.0369510449087113E-5</c:v>
                </c:pt>
                <c:pt idx="231">
                  <c:v>3.0051403279600846E-5</c:v>
                </c:pt>
                <c:pt idx="232">
                  <c:v>2.9732689776387022E-5</c:v>
                </c:pt>
                <c:pt idx="233">
                  <c:v>2.9413460344140047E-5</c:v>
                </c:pt>
                <c:pt idx="234">
                  <c:v>2.9093804626759085E-5</c:v>
                </c:pt>
                <c:pt idx="235">
                  <c:v>2.8773811468282774E-5</c:v>
                </c:pt>
                <c:pt idx="236">
                  <c:v>2.8453568874772613E-5</c:v>
                </c:pt>
                <c:pt idx="237">
                  <c:v>2.8133163977164922E-5</c:v>
                </c:pt>
                <c:pt idx="238">
                  <c:v>2.7812682995110149E-5</c:v>
                </c:pt>
                <c:pt idx="239">
                  <c:v>2.7492211201816886E-5</c:v>
                </c:pt>
                <c:pt idx="240">
                  <c:v>2.7171832889917281E-5</c:v>
                </c:pt>
                <c:pt idx="241">
                  <c:v>2.6851631338369131E-5</c:v>
                </c:pt>
                <c:pt idx="242">
                  <c:v>2.6531688780408682E-5</c:v>
                </c:pt>
                <c:pt idx="243">
                  <c:v>2.6212086372567477E-5</c:v>
                </c:pt>
                <c:pt idx="244">
                  <c:v>2.5892904164765006E-5</c:v>
                </c:pt>
                <c:pt idx="245">
                  <c:v>2.5574221071488013E-5</c:v>
                </c:pt>
                <c:pt idx="246">
                  <c:v>2.5256114844066142E-5</c:v>
                </c:pt>
                <c:pt idx="247">
                  <c:v>2.4938662044052471E-5</c:v>
                </c:pt>
                <c:pt idx="248">
                  <c:v>2.462193801771629E-5</c:v>
                </c:pt>
                <c:pt idx="249">
                  <c:v>2.4306016871654594E-5</c:v>
                </c:pt>
                <c:pt idx="250">
                  <c:v>2.3990971449527268E-5</c:v>
                </c:pt>
                <c:pt idx="251">
                  <c:v>2.3676873309920248E-5</c:v>
                </c:pt>
                <c:pt idx="252">
                  <c:v>2.3363792705339558E-5</c:v>
                </c:pt>
                <c:pt idx="253">
                  <c:v>2.3051798562338163E-5</c:v>
                </c:pt>
                <c:pt idx="254">
                  <c:v>2.2740958462776593E-5</c:v>
                </c:pt>
                <c:pt idx="255">
                  <c:v>2.2431338626216947E-5</c:v>
                </c:pt>
                <c:pt idx="256">
                  <c:v>2.2123003893449224E-5</c:v>
                </c:pt>
                <c:pt idx="257">
                  <c:v>2.1816017711147608E-5</c:v>
                </c:pt>
                <c:pt idx="258">
                  <c:v>2.1510442117653495E-5</c:v>
                </c:pt>
                <c:pt idx="259">
                  <c:v>2.1206337729880923E-5</c:v>
                </c:pt>
                <c:pt idx="260">
                  <c:v>2.0903763731339228E-5</c:v>
                </c:pt>
                <c:pt idx="261">
                  <c:v>2.0602777861266708E-5</c:v>
                </c:pt>
                <c:pt idx="262">
                  <c:v>2.0303436404868143E-5</c:v>
                </c:pt>
                <c:pt idx="263">
                  <c:v>2.0005794184648159E-5</c:v>
                </c:pt>
                <c:pt idx="264">
                  <c:v>1.9709904552831449E-5</c:v>
                </c:pt>
                <c:pt idx="265">
                  <c:v>1.9415819384860082E-5</c:v>
                </c:pt>
                <c:pt idx="266">
                  <c:v>1.9123589073957239E-5</c:v>
                </c:pt>
                <c:pt idx="267">
                  <c:v>1.883326252674586E-5</c:v>
                </c:pt>
                <c:pt idx="268">
                  <c:v>1.8544887159909904E-5</c:v>
                </c:pt>
                <c:pt idx="269">
                  <c:v>1.8258508897885265E-5</c:v>
                </c:pt>
                <c:pt idx="270">
                  <c:v>1.7974172171566437E-5</c:v>
                </c:pt>
                <c:pt idx="271">
                  <c:v>1.7691919918014377E-5</c:v>
                </c:pt>
                <c:pt idx="272">
                  <c:v>1.7411793581150439E-5</c:v>
                </c:pt>
                <c:pt idx="273">
                  <c:v>1.7133833113420394E-5</c:v>
                </c:pt>
                <c:pt idx="274">
                  <c:v>1.6858076978412052E-5</c:v>
                </c:pt>
                <c:pt idx="275">
                  <c:v>1.6584562154409224E-5</c:v>
                </c:pt>
                <c:pt idx="276">
                  <c:v>1.6313324138864405E-5</c:v>
                </c:pt>
                <c:pt idx="277">
                  <c:v>1.6044396953771774E-5</c:v>
                </c:pt>
                <c:pt idx="278">
                  <c:v>1.5777813151921728E-5</c:v>
                </c:pt>
                <c:pt idx="279">
                  <c:v>1.5513603824017532E-5</c:v>
                </c:pt>
                <c:pt idx="280">
                  <c:v>1.5251798606634354E-5</c:v>
                </c:pt>
                <c:pt idx="281">
                  <c:v>1.499242569100036E-5</c:v>
                </c:pt>
                <c:pt idx="282">
                  <c:v>1.4735511832579214E-5</c:v>
                </c:pt>
                <c:pt idx="283">
                  <c:v>1.4481082361432857E-5</c:v>
                </c:pt>
                <c:pt idx="284">
                  <c:v>1.4229161193343226E-5</c:v>
                </c:pt>
                <c:pt idx="285">
                  <c:v>1.3979770841671053E-5</c:v>
                </c:pt>
                <c:pt idx="286">
                  <c:v>1.3732932429929732E-5</c:v>
                </c:pt>
                <c:pt idx="287">
                  <c:v>1.3488665705051912E-5</c:v>
                </c:pt>
                <c:pt idx="288">
                  <c:v>1.324698905132616E-5</c:v>
                </c:pt>
                <c:pt idx="289">
                  <c:v>1.3007919504981011E-5</c:v>
                </c:pt>
                <c:pt idx="290">
                  <c:v>1.2771472769393265E-5</c:v>
                </c:pt>
                <c:pt idx="291">
                  <c:v>1.2537663230897508E-5</c:v>
                </c:pt>
                <c:pt idx="292">
                  <c:v>1.2306503975173409E-5</c:v>
                </c:pt>
                <c:pt idx="293">
                  <c:v>1.2078006804187534E-5</c:v>
                </c:pt>
                <c:pt idx="294">
                  <c:v>1.1852182253666129E-5</c:v>
                </c:pt>
                <c:pt idx="295">
                  <c:v>1.1629039611075264E-5</c:v>
                </c:pt>
                <c:pt idx="296">
                  <c:v>1.1408586934084884E-5</c:v>
                </c:pt>
                <c:pt idx="297">
                  <c:v>1.1190831069493093E-5</c:v>
                </c:pt>
                <c:pt idx="298">
                  <c:v>1.0975777672587143E-5</c:v>
                </c:pt>
                <c:pt idx="299">
                  <c:v>1.0763431226917662E-5</c:v>
                </c:pt>
                <c:pt idx="300">
                  <c:v>1.0553795064462548E-5</c:v>
                </c:pt>
                <c:pt idx="301">
                  <c:v>1.0346871386157304E-5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B2-4A75-820F-F0A4A8CAE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748472"/>
        <c:axId val="493751752"/>
      </c:scatterChart>
      <c:catAx>
        <c:axId val="342652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60432"/>
        <c:crosses val="autoZero"/>
        <c:auto val="1"/>
        <c:lblAlgn val="ctr"/>
        <c:lblOffset val="100"/>
        <c:noMultiLvlLbl val="0"/>
      </c:catAx>
      <c:valAx>
        <c:axId val="19496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652520"/>
        <c:crosses val="autoZero"/>
        <c:crossBetween val="between"/>
      </c:valAx>
      <c:valAx>
        <c:axId val="4937517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748472"/>
        <c:crosses val="max"/>
        <c:crossBetween val="midCat"/>
      </c:valAx>
      <c:valAx>
        <c:axId val="493748472"/>
        <c:scaling>
          <c:orientation val="minMax"/>
        </c:scaling>
        <c:delete val="1"/>
        <c:axPos val="b"/>
        <c:majorTickMark val="out"/>
        <c:minorTickMark val="none"/>
        <c:tickLblPos val="nextTo"/>
        <c:crossAx val="493751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Frequency Distribution Vs</a:t>
            </a:r>
          </a:p>
          <a:p>
            <a:pPr>
              <a:defRPr b="1"/>
            </a:pPr>
            <a:r>
              <a:rPr lang="en-IN" b="1"/>
              <a:t> Normal Distribution - v1</a:t>
            </a:r>
          </a:p>
        </c:rich>
      </c:tx>
      <c:layout>
        <c:manualLayout>
          <c:xMode val="edge"/>
          <c:yMode val="edge"/>
          <c:x val="0.29800379695621049"/>
          <c:y val="1.30718954248366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15988626421697"/>
          <c:y val="0.17171296296296298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Dataset!$K$21</c:f>
              <c:strCache>
                <c:ptCount val="1"/>
                <c:pt idx="0">
                  <c:v>No of people with salary in the range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BA7-45D3-8EEF-89B7BF37A765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BA7-45D3-8EEF-89B7BF37A765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BA7-45D3-8EEF-89B7BF37A765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BA7-45D3-8EEF-89B7BF37A7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Dataset!$J$22:$J$27</c:f>
              <c:strCache>
                <c:ptCount val="6"/>
                <c:pt idx="0">
                  <c:v>23000-33000</c:v>
                </c:pt>
                <c:pt idx="1">
                  <c:v>33001-41000</c:v>
                </c:pt>
                <c:pt idx="2">
                  <c:v>41001-50000</c:v>
                </c:pt>
                <c:pt idx="3">
                  <c:v>50001-59000</c:v>
                </c:pt>
                <c:pt idx="4">
                  <c:v>59001-67000</c:v>
                </c:pt>
                <c:pt idx="5">
                  <c:v>67001-76000</c:v>
                </c:pt>
              </c:strCache>
            </c:strRef>
          </c:cat>
          <c:val>
            <c:numRef>
              <c:f>Dataset!$K$22:$K$27</c:f>
              <c:numCache>
                <c:formatCode>General</c:formatCode>
                <c:ptCount val="6"/>
                <c:pt idx="0">
                  <c:v>0</c:v>
                </c:pt>
                <c:pt idx="1">
                  <c:v>64</c:v>
                </c:pt>
                <c:pt idx="2">
                  <c:v>88</c:v>
                </c:pt>
                <c:pt idx="3">
                  <c:v>86</c:v>
                </c:pt>
                <c:pt idx="4">
                  <c:v>64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A7-45D3-8EEF-89B7BF37A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40162496"/>
        <c:axId val="440163480"/>
      </c:barChart>
      <c:scatterChart>
        <c:scatterStyle val="smoothMarker"/>
        <c:varyColors val="0"/>
        <c:ser>
          <c:idx val="1"/>
          <c:order val="1"/>
          <c:tx>
            <c:strRef>
              <c:f>Dataset!$L$21</c:f>
              <c:strCache>
                <c:ptCount val="1"/>
                <c:pt idx="0">
                  <c:v>Norm Dist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Dataset!$J$22:$J$27</c:f>
              <c:strCache>
                <c:ptCount val="6"/>
                <c:pt idx="0">
                  <c:v>23000-33000</c:v>
                </c:pt>
                <c:pt idx="1">
                  <c:v>33001-41000</c:v>
                </c:pt>
                <c:pt idx="2">
                  <c:v>41001-50000</c:v>
                </c:pt>
                <c:pt idx="3">
                  <c:v>50001-59000</c:v>
                </c:pt>
                <c:pt idx="4">
                  <c:v>59001-67000</c:v>
                </c:pt>
                <c:pt idx="5">
                  <c:v>67001-76000</c:v>
                </c:pt>
              </c:strCache>
            </c:strRef>
          </c:xVal>
          <c:yVal>
            <c:numRef>
              <c:f>Dataset!$L$22:$L$27</c:f>
              <c:numCache>
                <c:formatCode>General</c:formatCode>
                <c:ptCount val="6"/>
                <c:pt idx="0">
                  <c:v>0</c:v>
                </c:pt>
                <c:pt idx="1">
                  <c:v>1.181139184140088E-3</c:v>
                </c:pt>
                <c:pt idx="2">
                  <c:v>3.4714248957982839E-3</c:v>
                </c:pt>
                <c:pt idx="3">
                  <c:v>3.3795987014682682E-3</c:v>
                </c:pt>
                <c:pt idx="4">
                  <c:v>1.1811391841400885E-3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BA7-45D3-8EEF-89B7BF37A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253192"/>
        <c:axId val="347252208"/>
      </c:scatterChart>
      <c:catAx>
        <c:axId val="44016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63480"/>
        <c:crosses val="autoZero"/>
        <c:auto val="1"/>
        <c:lblAlgn val="ctr"/>
        <c:lblOffset val="100"/>
        <c:noMultiLvlLbl val="0"/>
      </c:catAx>
      <c:valAx>
        <c:axId val="44016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62496"/>
        <c:crosses val="autoZero"/>
        <c:crossBetween val="between"/>
      </c:valAx>
      <c:valAx>
        <c:axId val="3472522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253192"/>
        <c:crosses val="max"/>
        <c:crossBetween val="midCat"/>
      </c:valAx>
      <c:valAx>
        <c:axId val="347253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7252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Frequency Distribution Vs</a:t>
            </a:r>
          </a:p>
          <a:p>
            <a:pPr>
              <a:defRPr b="1"/>
            </a:pPr>
            <a:r>
              <a:rPr lang="en-IN" b="1"/>
              <a:t> Normal Distribution - v2</a:t>
            </a:r>
          </a:p>
        </c:rich>
      </c:tx>
      <c:layout>
        <c:manualLayout>
          <c:xMode val="edge"/>
          <c:yMode val="edge"/>
          <c:x val="0.45631870707544903"/>
          <c:y val="1.6865639443108832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15988626421697"/>
          <c:y val="0.17171296296296298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Dataset!$L$37</c:f>
              <c:strCache>
                <c:ptCount val="1"/>
                <c:pt idx="0">
                  <c:v>No of people with salary range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Dataset!$K$38:$K$47</c:f>
              <c:strCache>
                <c:ptCount val="10"/>
                <c:pt idx="0">
                  <c:v>28301-32600</c:v>
                </c:pt>
                <c:pt idx="1">
                  <c:v>32601-37000</c:v>
                </c:pt>
                <c:pt idx="2">
                  <c:v>37001-41000</c:v>
                </c:pt>
                <c:pt idx="3">
                  <c:v>41001-45600</c:v>
                </c:pt>
                <c:pt idx="4">
                  <c:v>45601-50000</c:v>
                </c:pt>
                <c:pt idx="5">
                  <c:v>50001-54300</c:v>
                </c:pt>
                <c:pt idx="6">
                  <c:v>54301-58700</c:v>
                </c:pt>
                <c:pt idx="7">
                  <c:v>58701-63000</c:v>
                </c:pt>
                <c:pt idx="8">
                  <c:v>63001-67300</c:v>
                </c:pt>
                <c:pt idx="9">
                  <c:v>67301-71000</c:v>
                </c:pt>
              </c:strCache>
            </c:strRef>
          </c:cat>
          <c:val>
            <c:numRef>
              <c:f>Dataset!$L$38:$L$47</c:f>
              <c:numCache>
                <c:formatCode>General</c:formatCode>
                <c:ptCount val="10"/>
                <c:pt idx="0">
                  <c:v>0</c:v>
                </c:pt>
                <c:pt idx="1">
                  <c:v>21</c:v>
                </c:pt>
                <c:pt idx="2">
                  <c:v>40</c:v>
                </c:pt>
                <c:pt idx="3">
                  <c:v>46</c:v>
                </c:pt>
                <c:pt idx="4">
                  <c:v>45</c:v>
                </c:pt>
                <c:pt idx="5">
                  <c:v>43</c:v>
                </c:pt>
                <c:pt idx="6">
                  <c:v>44</c:v>
                </c:pt>
                <c:pt idx="7">
                  <c:v>43</c:v>
                </c:pt>
                <c:pt idx="8">
                  <c:v>20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9A-413D-8867-990A87D6F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40162496"/>
        <c:axId val="440163480"/>
      </c:barChart>
      <c:scatterChart>
        <c:scatterStyle val="smoothMarker"/>
        <c:varyColors val="0"/>
        <c:ser>
          <c:idx val="1"/>
          <c:order val="1"/>
          <c:tx>
            <c:strRef>
              <c:f>Dataset!$M$37</c:f>
              <c:strCache>
                <c:ptCount val="1"/>
                <c:pt idx="0">
                  <c:v>Normal dist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Dataset!$K$38:$K$47</c:f>
              <c:strCache>
                <c:ptCount val="10"/>
                <c:pt idx="0">
                  <c:v>28301-32600</c:v>
                </c:pt>
                <c:pt idx="1">
                  <c:v>32601-37000</c:v>
                </c:pt>
                <c:pt idx="2">
                  <c:v>37001-41000</c:v>
                </c:pt>
                <c:pt idx="3">
                  <c:v>41001-45600</c:v>
                </c:pt>
                <c:pt idx="4">
                  <c:v>45601-50000</c:v>
                </c:pt>
                <c:pt idx="5">
                  <c:v>50001-54300</c:v>
                </c:pt>
                <c:pt idx="6">
                  <c:v>54301-58700</c:v>
                </c:pt>
                <c:pt idx="7">
                  <c:v>58701-63000</c:v>
                </c:pt>
                <c:pt idx="8">
                  <c:v>63001-67300</c:v>
                </c:pt>
                <c:pt idx="9">
                  <c:v>67301-71000</c:v>
                </c:pt>
              </c:strCache>
            </c:strRef>
          </c:xVal>
          <c:yVal>
            <c:numRef>
              <c:f>Dataset!$M$38:$M$47</c:f>
              <c:numCache>
                <c:formatCode>General</c:formatCode>
                <c:ptCount val="10"/>
                <c:pt idx="0">
                  <c:v>0</c:v>
                </c:pt>
                <c:pt idx="1">
                  <c:v>2.6430862060941124E-4</c:v>
                </c:pt>
                <c:pt idx="2">
                  <c:v>8.3435383644383252E-4</c:v>
                </c:pt>
                <c:pt idx="3">
                  <c:v>1.5681843996122407E-3</c:v>
                </c:pt>
                <c:pt idx="4">
                  <c:v>1.9857172232728873E-3</c:v>
                </c:pt>
                <c:pt idx="5">
                  <c:v>1.8938910289428726E-3</c:v>
                </c:pt>
                <c:pt idx="6">
                  <c:v>1.5135203555205067E-3</c:v>
                </c:pt>
                <c:pt idx="7">
                  <c:v>9.0401030622656712E-4</c:v>
                </c:pt>
                <c:pt idx="8">
                  <c:v>2.4931619491841086E-4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E9A-413D-8867-990A87D6F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253192"/>
        <c:axId val="347252208"/>
      </c:scatterChart>
      <c:catAx>
        <c:axId val="44016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63480"/>
        <c:crosses val="autoZero"/>
        <c:auto val="1"/>
        <c:lblAlgn val="ctr"/>
        <c:lblOffset val="100"/>
        <c:noMultiLvlLbl val="0"/>
      </c:catAx>
      <c:valAx>
        <c:axId val="44016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62496"/>
        <c:crosses val="autoZero"/>
        <c:crossBetween val="between"/>
      </c:valAx>
      <c:valAx>
        <c:axId val="3472522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253192"/>
        <c:crosses val="max"/>
        <c:crossBetween val="midCat"/>
      </c:valAx>
      <c:valAx>
        <c:axId val="347253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7252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4661857250357484E-2"/>
          <c:y val="4.1397016813823302E-2"/>
          <c:w val="0.41537866032904391"/>
          <c:h val="0.102688714821341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Salary dataset verfied by box plot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- no outliers, median is at the center point - implies normally distributed / symmetric data</a:t>
            </a:r>
          </a:p>
        </cx:rich>
      </cx:tx>
    </cx:title>
    <cx:plotArea>
      <cx:plotAreaRegion>
        <cx:series layoutId="boxWhisker" uniqueId="{DF0F4956-4A4B-4F37-9A02-7C2FCDD2CF54}">
          <cx:tx>
            <cx:txData>
              <cx:f>_xlchart.v1.0</cx:f>
              <cx:v>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3000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152401</xdr:colOff>
      <xdr:row>3</xdr:row>
      <xdr:rowOff>142875</xdr:rowOff>
    </xdr:from>
    <xdr:to>
      <xdr:col>12</xdr:col>
      <xdr:colOff>704851</xdr:colOff>
      <xdr:row>18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A3605C-BBE4-4C89-BE81-11A18DDD08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685800</xdr:colOff>
      <xdr:row>18</xdr:row>
      <xdr:rowOff>180975</xdr:rowOff>
    </xdr:from>
    <xdr:to>
      <xdr:col>20</xdr:col>
      <xdr:colOff>342900</xdr:colOff>
      <xdr:row>34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8C1E72-6F6D-4F70-8661-D938E60BA2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314324</xdr:colOff>
      <xdr:row>36</xdr:row>
      <xdr:rowOff>9525</xdr:rowOff>
    </xdr:from>
    <xdr:to>
      <xdr:col>20</xdr:col>
      <xdr:colOff>409575</xdr:colOff>
      <xdr:row>51</xdr:row>
      <xdr:rowOff>95249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D98B5D8-8B0F-4168-80AE-A4FB030AB2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9525</xdr:colOff>
      <xdr:row>50</xdr:row>
      <xdr:rowOff>85725</xdr:rowOff>
    </xdr:from>
    <xdr:to>
      <xdr:col>12</xdr:col>
      <xdr:colOff>866775</xdr:colOff>
      <xdr:row>68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FD36DB4D-EA87-452B-853D-7253B50F90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53150" y="9829800"/>
              <a:ext cx="4552950" cy="3371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B73DE8-64C3-4901-88C5-0701B5239490}" name="Table1" displayName="Table1" ref="I37:M47" totalsRowShown="0" dataDxfId="10">
  <autoFilter ref="I37:M47" xr:uid="{9B67CD05-8379-4DEE-9BD3-01989428CC4C}"/>
  <tableColumns count="5">
    <tableColumn id="1" xr3:uid="{E4394B63-0AA2-4059-AC0E-99792CCFE8DB}" name="Start point" dataDxfId="9"/>
    <tableColumn id="2" xr3:uid="{47AF04AF-B26B-4A25-A3B0-1DA42C17EA57}" name="End Point" dataDxfId="8"/>
    <tableColumn id="3" xr3:uid="{56110F2C-3FC7-4A1B-8F31-36FD5A84CACB}" name="Salary Range" dataDxfId="7">
      <calculatedColumnFormula>CONCATENATE(I38,"-",J38)</calculatedColumnFormula>
    </tableColumn>
    <tableColumn id="4" xr3:uid="{76E1A0CD-8E6C-4F33-B026-AD574768D0C9}" name="No of people with salary range" dataDxfId="6">
      <calculatedColumnFormula array="1">SUM(IF(((salary&gt;=I38) * (salary &lt;= J38)),1,0))</calculatedColumnFormula>
    </tableColumn>
    <tableColumn id="5" xr3:uid="{2331B8C0-823A-4184-9872-E912A6780C26}" name="Normal dist" dataDxfId="5">
      <calculatedColumnFormula array="1">SUM(IF(((salary&gt;=I38) * (salary &lt;= J38)),normal_dist,0))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C4785D-43B4-4BFC-987A-4A728A339369}" name="Table2" displayName="Table2" ref="J21:L27" totalsRowShown="0" dataDxfId="4" tableBorderDxfId="3">
  <autoFilter ref="J21:L27" xr:uid="{1C3CBDFE-2587-4ACF-9A10-E0FCEA94330C}"/>
  <tableColumns count="3">
    <tableColumn id="1" xr3:uid="{CDC846F5-6551-4993-89E3-270D566327D8}" name="Salary Range" dataDxfId="2"/>
    <tableColumn id="2" xr3:uid="{B4B9A7C7-F7E0-42FE-BD98-09FCBACF18C5}" name="No of people with salary in the range" dataDxfId="1"/>
    <tableColumn id="3" xr3:uid="{5EA15CC8-78AD-4CCA-AE67-5AFBEEB335CE}" name="Norm Dis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48ED-A96D-4C6D-881B-6D8907403B91}">
  <dimension ref="C1:M332"/>
  <sheetViews>
    <sheetView topLeftCell="A307" workbookViewId="0">
      <selection activeCell="E29" sqref="E29:G332"/>
    </sheetView>
  </sheetViews>
  <sheetFormatPr defaultRowHeight="15" x14ac:dyDescent="0.25"/>
  <cols>
    <col min="2" max="2" width="1.7109375" customWidth="1"/>
    <col min="3" max="3" width="19.5703125" customWidth="1"/>
    <col min="6" max="6" width="16" bestFit="1" customWidth="1"/>
    <col min="7" max="7" width="18.28515625" customWidth="1"/>
    <col min="9" max="9" width="12.42578125" customWidth="1"/>
    <col min="10" max="11" width="14.28515625" customWidth="1"/>
    <col min="12" max="12" width="14.42578125" customWidth="1"/>
    <col min="13" max="13" width="13.42578125" customWidth="1"/>
  </cols>
  <sheetData>
    <row r="1" spans="3:7" ht="26.25" x14ac:dyDescent="0.4">
      <c r="E1" s="24" t="s">
        <v>40</v>
      </c>
    </row>
    <row r="3" spans="3:7" ht="15.75" thickBot="1" x14ac:dyDescent="0.3">
      <c r="G3" t="s">
        <v>4</v>
      </c>
    </row>
    <row r="4" spans="3:7" x14ac:dyDescent="0.25">
      <c r="C4" t="s">
        <v>5</v>
      </c>
      <c r="D4">
        <v>50000</v>
      </c>
      <c r="F4" s="25" t="s">
        <v>13</v>
      </c>
      <c r="G4" s="26">
        <f>$D$12-($D$14)</f>
        <v>41310.926401508616</v>
      </c>
    </row>
    <row r="5" spans="3:7" x14ac:dyDescent="0.25">
      <c r="C5" t="s">
        <v>41</v>
      </c>
      <c r="D5">
        <v>5000</v>
      </c>
      <c r="F5" s="27" t="s">
        <v>14</v>
      </c>
      <c r="G5" s="28">
        <f>$D$12+($D$14)</f>
        <v>58689.073598491384</v>
      </c>
    </row>
    <row r="6" spans="3:7" x14ac:dyDescent="0.25">
      <c r="C6" s="1" t="s">
        <v>26</v>
      </c>
      <c r="D6">
        <v>35000</v>
      </c>
      <c r="F6" s="27" t="s">
        <v>15</v>
      </c>
      <c r="G6" s="28">
        <f>$D$12-(2*$D$14)</f>
        <v>32621.852803017235</v>
      </c>
    </row>
    <row r="7" spans="3:7" x14ac:dyDescent="0.25">
      <c r="C7" s="1" t="s">
        <v>27</v>
      </c>
      <c r="D7">
        <v>65000</v>
      </c>
      <c r="F7" s="27" t="s">
        <v>16</v>
      </c>
      <c r="G7" s="28">
        <f>$D$12+(2*$D$14)</f>
        <v>67378.147196982769</v>
      </c>
    </row>
    <row r="8" spans="3:7" x14ac:dyDescent="0.25">
      <c r="C8" t="s">
        <v>8</v>
      </c>
      <c r="D8">
        <f>D7-D6</f>
        <v>30000</v>
      </c>
      <c r="F8" s="27" t="s">
        <v>6</v>
      </c>
      <c r="G8" s="28">
        <f>$D$12-(3*$D$14)</f>
        <v>23932.779204525854</v>
      </c>
    </row>
    <row r="9" spans="3:7" ht="15.75" thickBot="1" x14ac:dyDescent="0.3">
      <c r="C9" t="s">
        <v>9</v>
      </c>
      <c r="D9">
        <v>300</v>
      </c>
      <c r="F9" s="29" t="s">
        <v>7</v>
      </c>
      <c r="G9" s="30">
        <f>$D$12+(3*$D$14)</f>
        <v>76067.220795474146</v>
      </c>
    </row>
    <row r="10" spans="3:7" x14ac:dyDescent="0.25">
      <c r="C10" t="s">
        <v>28</v>
      </c>
      <c r="D10">
        <f>(6*$D$5)/300</f>
        <v>100</v>
      </c>
    </row>
    <row r="11" spans="3:7" ht="15.75" thickBot="1" x14ac:dyDescent="0.3"/>
    <row r="12" spans="3:7" x14ac:dyDescent="0.25">
      <c r="C12" s="16" t="s">
        <v>0</v>
      </c>
      <c r="D12" s="16">
        <f>AVERAGE($F$31:$F$332)</f>
        <v>50000</v>
      </c>
      <c r="F12" s="25" t="s">
        <v>6</v>
      </c>
      <c r="G12" s="26">
        <f>D12-3*$D$14</f>
        <v>23932.779204525854</v>
      </c>
    </row>
    <row r="13" spans="3:7" x14ac:dyDescent="0.25">
      <c r="C13" s="16" t="s">
        <v>3</v>
      </c>
      <c r="D13" s="16">
        <f>AVERAGE($F$31:$F$332)</f>
        <v>50000</v>
      </c>
      <c r="F13" s="27" t="s">
        <v>29</v>
      </c>
      <c r="G13" s="28">
        <f>D12-2.5*$D$14</f>
        <v>28277.316003771542</v>
      </c>
    </row>
    <row r="14" spans="3:7" x14ac:dyDescent="0.25">
      <c r="C14" s="17" t="s">
        <v>12</v>
      </c>
      <c r="D14" s="17">
        <f>STDEV($F$31:$F$332)</f>
        <v>8689.0735984913827</v>
      </c>
      <c r="F14" s="27" t="s">
        <v>15</v>
      </c>
      <c r="G14" s="28">
        <f>D12-2*$D$14</f>
        <v>32621.852803017235</v>
      </c>
    </row>
    <row r="15" spans="3:7" x14ac:dyDescent="0.25">
      <c r="C15" s="16" t="s">
        <v>25</v>
      </c>
      <c r="D15" s="16">
        <f>MODE(salary)</f>
        <v>50000</v>
      </c>
      <c r="F15" s="27" t="s">
        <v>30</v>
      </c>
      <c r="G15" s="28">
        <f>D12-1.5*$D$14</f>
        <v>36966.389602262927</v>
      </c>
    </row>
    <row r="16" spans="3:7" x14ac:dyDescent="0.25">
      <c r="F16" s="27" t="s">
        <v>13</v>
      </c>
      <c r="G16" s="28">
        <f>$D$12-1*$D$14</f>
        <v>41310.926401508616</v>
      </c>
    </row>
    <row r="17" spans="5:12" x14ac:dyDescent="0.25">
      <c r="F17" s="27" t="s">
        <v>31</v>
      </c>
      <c r="G17" s="28">
        <f>D12-0.5*$D$14</f>
        <v>45655.463200754311</v>
      </c>
    </row>
    <row r="18" spans="5:12" x14ac:dyDescent="0.25">
      <c r="F18" s="14" t="s">
        <v>32</v>
      </c>
      <c r="G18" s="28">
        <f>D12</f>
        <v>50000</v>
      </c>
    </row>
    <row r="19" spans="5:12" x14ac:dyDescent="0.25">
      <c r="F19" s="27" t="s">
        <v>33</v>
      </c>
      <c r="G19" s="28">
        <f>D12+0.5*$D$14</f>
        <v>54344.536799245689</v>
      </c>
    </row>
    <row r="20" spans="5:12" x14ac:dyDescent="0.25">
      <c r="F20" s="27" t="s">
        <v>14</v>
      </c>
      <c r="G20" s="28">
        <f>D12+$D$14</f>
        <v>58689.073598491384</v>
      </c>
    </row>
    <row r="21" spans="5:12" x14ac:dyDescent="0.25">
      <c r="F21" s="27" t="s">
        <v>34</v>
      </c>
      <c r="G21" s="28">
        <f>D12+1.5*$D$14</f>
        <v>63033.610397737073</v>
      </c>
      <c r="J21" s="15" t="s">
        <v>2</v>
      </c>
      <c r="K21" s="15" t="s">
        <v>24</v>
      </c>
      <c r="L21" s="15" t="s">
        <v>23</v>
      </c>
    </row>
    <row r="22" spans="5:12" x14ac:dyDescent="0.25">
      <c r="F22" s="27" t="s">
        <v>16</v>
      </c>
      <c r="G22" s="28">
        <f>D12+2*$D$14</f>
        <v>67378.147196982769</v>
      </c>
      <c r="J22" s="20" t="s">
        <v>17</v>
      </c>
      <c r="K22" s="20">
        <f t="array" ref="K22">SUM(IF(((salary&gt;=$G$8) * (salary &lt;= $G$6)),1,0))</f>
        <v>0</v>
      </c>
      <c r="L22" s="20">
        <f t="array" ref="L22">SUM(IF(((salary&gt;=$G$8) * (salary &lt;= $G$6)),normal_dist,0))</f>
        <v>0</v>
      </c>
    </row>
    <row r="23" spans="5:12" x14ac:dyDescent="0.25">
      <c r="F23" s="27" t="s">
        <v>35</v>
      </c>
      <c r="G23" s="28">
        <f>D12+2.5*$D$14</f>
        <v>71722.683996228458</v>
      </c>
      <c r="J23" s="20" t="s">
        <v>18</v>
      </c>
      <c r="K23" s="20">
        <f t="array" ref="K23">SUM(IF(((salary&gt;$G$6) * (salary &lt;= $G$4)),1,0))</f>
        <v>64</v>
      </c>
      <c r="L23" s="20">
        <f t="array" ref="L23">SUM(IF(((salary&gt;$G$6) * (salary &lt;= $G$4)),normal_dist,0))</f>
        <v>1.181139184140088E-3</v>
      </c>
    </row>
    <row r="24" spans="5:12" ht="15.75" thickBot="1" x14ac:dyDescent="0.3">
      <c r="F24" s="29" t="s">
        <v>7</v>
      </c>
      <c r="G24" s="30">
        <f>D12+3*$D$14</f>
        <v>76067.220795474146</v>
      </c>
      <c r="J24" s="20" t="s">
        <v>20</v>
      </c>
      <c r="K24" s="20">
        <f t="array" ref="K24">SUM(IF(((salary&gt;$G$4) * (salary &lt;=$D$4 )),1,0))</f>
        <v>88</v>
      </c>
      <c r="L24" s="20">
        <f t="array" ref="L24">SUM(IF(((salary&gt;$G$4) * (salary &lt;=$D$4 )),normal_dist,0))</f>
        <v>3.4714248957982839E-3</v>
      </c>
    </row>
    <row r="25" spans="5:12" x14ac:dyDescent="0.25">
      <c r="J25" s="20" t="s">
        <v>19</v>
      </c>
      <c r="K25" s="20">
        <f t="array" ref="K25">SUM(IF(((salary&gt;$D$4) * (salary &lt;=$G$5)),1,0))</f>
        <v>86</v>
      </c>
      <c r="L25" s="20">
        <f t="array" ref="L25">SUM(IF(((salary&gt;$D$4) * (salary &lt;=$G$5)),normal_dist,0))</f>
        <v>3.3795987014682682E-3</v>
      </c>
    </row>
    <row r="26" spans="5:12" x14ac:dyDescent="0.25">
      <c r="J26" s="20" t="s">
        <v>21</v>
      </c>
      <c r="K26" s="20">
        <f t="array" ref="K26">SUM(IF(((salary&gt;$G$5) * (salary &lt;=$G$7)),1,0))</f>
        <v>64</v>
      </c>
      <c r="L26" s="20">
        <f t="array" ref="L26">SUM(IF(((salary&gt;$G$5) * (salary &lt;=$G$7)),normal_dist,0))</f>
        <v>1.1811391841400885E-3</v>
      </c>
    </row>
    <row r="27" spans="5:12" x14ac:dyDescent="0.25">
      <c r="J27" s="20" t="s">
        <v>22</v>
      </c>
      <c r="K27" s="20">
        <f t="array" ref="K27">SUM(IF(((salary&gt;$G$7) * (salary &lt;=$G$9)),1,0))</f>
        <v>0</v>
      </c>
      <c r="L27" s="20">
        <f t="array" ref="L27">SUM(IF(((salary&gt;$G$7) * (salary &lt;=$G$9)),normal_dist,0))</f>
        <v>0</v>
      </c>
    </row>
    <row r="28" spans="5:12" ht="15.75" thickBot="1" x14ac:dyDescent="0.3"/>
    <row r="29" spans="5:12" ht="15.75" thickBot="1" x14ac:dyDescent="0.3">
      <c r="E29" s="31" t="s">
        <v>10</v>
      </c>
      <c r="F29" s="32"/>
      <c r="G29" s="33"/>
    </row>
    <row r="30" spans="5:12" x14ac:dyDescent="0.25">
      <c r="E30" s="3" t="s">
        <v>11</v>
      </c>
      <c r="F30" s="4" t="s">
        <v>4</v>
      </c>
      <c r="G30" s="5" t="s">
        <v>1</v>
      </c>
    </row>
    <row r="31" spans="5:12" x14ac:dyDescent="0.25">
      <c r="E31" s="6">
        <v>0</v>
      </c>
      <c r="F31" s="2">
        <v>35000</v>
      </c>
      <c r="G31" s="7">
        <f>_xlfn.NORM.DIST(F31,$D$12,$D$14,FALSE)</f>
        <v>1.0346871386157304E-5</v>
      </c>
    </row>
    <row r="32" spans="5:12" x14ac:dyDescent="0.25">
      <c r="E32" s="6">
        <v>1</v>
      </c>
      <c r="F32" s="2">
        <f>$D$6+(E32*$D$10)</f>
        <v>35100</v>
      </c>
      <c r="G32" s="7">
        <f>_xlfn.NORM.DIST(F32,$D$12,$D$14,FALSE)</f>
        <v>1.0553795064462548E-5</v>
      </c>
    </row>
    <row r="33" spans="5:13" x14ac:dyDescent="0.25">
      <c r="E33" s="6">
        <v>2</v>
      </c>
      <c r="F33" s="2">
        <f t="shared" ref="F33:F96" si="0">$D$6+(E33*$D$10)</f>
        <v>35200</v>
      </c>
      <c r="G33" s="7">
        <f t="shared" ref="G33:G96" si="1">_xlfn.NORM.DIST(F33,$D$12,$D$14,FALSE)</f>
        <v>1.0763431226917662E-5</v>
      </c>
    </row>
    <row r="34" spans="5:13" x14ac:dyDescent="0.25">
      <c r="E34" s="6">
        <v>3</v>
      </c>
      <c r="F34" s="2">
        <f t="shared" si="0"/>
        <v>35300</v>
      </c>
      <c r="G34" s="7">
        <f t="shared" si="1"/>
        <v>1.0975777672587143E-5</v>
      </c>
    </row>
    <row r="35" spans="5:13" x14ac:dyDescent="0.25">
      <c r="E35" s="6">
        <v>4</v>
      </c>
      <c r="F35" s="2">
        <f t="shared" si="0"/>
        <v>35400</v>
      </c>
      <c r="G35" s="7">
        <f t="shared" si="1"/>
        <v>1.1190831069493093E-5</v>
      </c>
    </row>
    <row r="36" spans="5:13" ht="15.75" thickBot="1" x14ac:dyDescent="0.3">
      <c r="E36" s="6">
        <v>5</v>
      </c>
      <c r="F36" s="2">
        <f t="shared" si="0"/>
        <v>35500</v>
      </c>
      <c r="G36" s="7">
        <f t="shared" si="1"/>
        <v>1.1408586934084884E-5</v>
      </c>
    </row>
    <row r="37" spans="5:13" x14ac:dyDescent="0.25">
      <c r="E37" s="6">
        <v>6</v>
      </c>
      <c r="F37" s="2">
        <f t="shared" si="0"/>
        <v>35600</v>
      </c>
      <c r="G37" s="7">
        <f t="shared" si="1"/>
        <v>1.1629039611075264E-5</v>
      </c>
      <c r="I37" s="11" t="s">
        <v>36</v>
      </c>
      <c r="J37" s="13" t="s">
        <v>37</v>
      </c>
      <c r="K37" s="11" t="s">
        <v>2</v>
      </c>
      <c r="L37" s="12" t="s">
        <v>39</v>
      </c>
      <c r="M37" s="13" t="s">
        <v>38</v>
      </c>
    </row>
    <row r="38" spans="5:13" x14ac:dyDescent="0.25">
      <c r="E38" s="6">
        <v>7</v>
      </c>
      <c r="F38" s="2">
        <f t="shared" si="0"/>
        <v>35700</v>
      </c>
      <c r="G38" s="7">
        <f t="shared" si="1"/>
        <v>1.1852182253666129E-5</v>
      </c>
      <c r="I38" s="18">
        <v>28301</v>
      </c>
      <c r="J38" s="19">
        <v>32600</v>
      </c>
      <c r="K38" s="18" t="str">
        <f t="shared" ref="K38:K47" si="2">CONCATENATE(I38,"-",J38)</f>
        <v>28301-32600</v>
      </c>
      <c r="L38" s="20">
        <f t="array" ref="L38">SUM(IF(((salary&gt;=I38) * (salary &lt;= J38)),1,0))</f>
        <v>0</v>
      </c>
      <c r="M38" s="19">
        <f t="array" ref="M38">SUM(IF(((salary&gt;=I38) * (salary &lt;= J38)),normal_dist,0))</f>
        <v>0</v>
      </c>
    </row>
    <row r="39" spans="5:13" x14ac:dyDescent="0.25">
      <c r="E39" s="6">
        <v>8</v>
      </c>
      <c r="F39" s="2">
        <f t="shared" si="0"/>
        <v>35800</v>
      </c>
      <c r="G39" s="7">
        <f t="shared" si="1"/>
        <v>1.2078006804187534E-5</v>
      </c>
      <c r="I39" s="18">
        <v>32601</v>
      </c>
      <c r="J39" s="19">
        <v>37000</v>
      </c>
      <c r="K39" s="18" t="str">
        <f t="shared" si="2"/>
        <v>32601-37000</v>
      </c>
      <c r="L39" s="20">
        <f t="array" ref="L39">SUM(IF(((salary&gt;=I39) * (salary &lt;= J39)),1,0))</f>
        <v>21</v>
      </c>
      <c r="M39" s="19">
        <f t="array" ref="M39">SUM(IF(((salary&gt;=I39) * (salary &lt;= J39)),normal_dist,0))</f>
        <v>2.6430862060941124E-4</v>
      </c>
    </row>
    <row r="40" spans="5:13" x14ac:dyDescent="0.25">
      <c r="E40" s="6">
        <v>9</v>
      </c>
      <c r="F40" s="2">
        <f t="shared" si="0"/>
        <v>35900</v>
      </c>
      <c r="G40" s="7">
        <f t="shared" si="1"/>
        <v>1.2306503975173409E-5</v>
      </c>
      <c r="I40" s="18">
        <v>37001</v>
      </c>
      <c r="J40" s="19">
        <v>41000</v>
      </c>
      <c r="K40" s="18" t="str">
        <f t="shared" si="2"/>
        <v>37001-41000</v>
      </c>
      <c r="L40" s="20">
        <f t="array" ref="L40">SUM(IF(((salary&gt;=I40) * (salary &lt;= J40)),1,0))</f>
        <v>40</v>
      </c>
      <c r="M40" s="19">
        <f t="array" ref="M40">SUM(IF(((salary&gt;=I40) * (salary &lt;= J40)),normal_dist,0))</f>
        <v>8.3435383644383252E-4</v>
      </c>
    </row>
    <row r="41" spans="5:13" x14ac:dyDescent="0.25">
      <c r="E41" s="6">
        <v>10</v>
      </c>
      <c r="F41" s="2">
        <f t="shared" si="0"/>
        <v>36000</v>
      </c>
      <c r="G41" s="7">
        <f t="shared" si="1"/>
        <v>1.2537663230897508E-5</v>
      </c>
      <c r="I41" s="18">
        <v>41001</v>
      </c>
      <c r="J41" s="19">
        <v>45600</v>
      </c>
      <c r="K41" s="18" t="str">
        <f t="shared" si="2"/>
        <v>41001-45600</v>
      </c>
      <c r="L41" s="20">
        <f t="array" ref="L41">SUM(IF(((salary&gt;=I41) * (salary &lt;= J41)),1,0))</f>
        <v>46</v>
      </c>
      <c r="M41" s="19">
        <f t="array" ref="M41">SUM(IF(((salary&gt;=I41) * (salary &lt;= J41)),normal_dist,0))</f>
        <v>1.5681843996122407E-3</v>
      </c>
    </row>
    <row r="42" spans="5:13" x14ac:dyDescent="0.25">
      <c r="E42" s="6">
        <v>11</v>
      </c>
      <c r="F42" s="2">
        <f t="shared" si="0"/>
        <v>36100</v>
      </c>
      <c r="G42" s="7">
        <f t="shared" si="1"/>
        <v>1.2771472769393265E-5</v>
      </c>
      <c r="I42" s="18">
        <v>45601</v>
      </c>
      <c r="J42" s="19">
        <v>50000</v>
      </c>
      <c r="K42" s="18" t="str">
        <f t="shared" si="2"/>
        <v>45601-50000</v>
      </c>
      <c r="L42" s="20">
        <f t="array" ref="L42">SUM(IF(((salary&gt;=I42) * (salary &lt;= J42)),1,0))</f>
        <v>45</v>
      </c>
      <c r="M42" s="19">
        <f t="array" ref="M42">SUM(IF(((salary&gt;=I42) * (salary &lt;= J42)),normal_dist,0))</f>
        <v>1.9857172232728873E-3</v>
      </c>
    </row>
    <row r="43" spans="5:13" x14ac:dyDescent="0.25">
      <c r="E43" s="6">
        <v>12</v>
      </c>
      <c r="F43" s="2">
        <f t="shared" si="0"/>
        <v>36200</v>
      </c>
      <c r="G43" s="7">
        <f t="shared" si="1"/>
        <v>1.3007919504981011E-5</v>
      </c>
      <c r="I43" s="18">
        <v>50001</v>
      </c>
      <c r="J43" s="19">
        <v>54300</v>
      </c>
      <c r="K43" s="18" t="str">
        <f t="shared" si="2"/>
        <v>50001-54300</v>
      </c>
      <c r="L43" s="20">
        <f t="array" ref="L43">SUM(IF(((salary&gt;=I43) * (salary &lt;= J43)),1,0))</f>
        <v>43</v>
      </c>
      <c r="M43" s="19">
        <f t="array" ref="M43">SUM(IF(((salary&gt;=I43) * (salary &lt;= J43)),normal_dist,0))</f>
        <v>1.8938910289428726E-3</v>
      </c>
    </row>
    <row r="44" spans="5:13" x14ac:dyDescent="0.25">
      <c r="E44" s="6">
        <v>13</v>
      </c>
      <c r="F44" s="2">
        <f t="shared" si="0"/>
        <v>36300</v>
      </c>
      <c r="G44" s="7">
        <f t="shared" si="1"/>
        <v>1.324698905132616E-5</v>
      </c>
      <c r="I44" s="18">
        <v>54301</v>
      </c>
      <c r="J44" s="19">
        <v>58700</v>
      </c>
      <c r="K44" s="18" t="str">
        <f t="shared" si="2"/>
        <v>54301-58700</v>
      </c>
      <c r="L44" s="20">
        <f t="array" ref="L44">SUM(IF(((salary&gt;=I44) * (salary &lt;= J44)),1,0))</f>
        <v>44</v>
      </c>
      <c r="M44" s="19">
        <f t="array" ref="M44">SUM(IF(((salary&gt;=I44) * (salary &lt;= J44)),normal_dist,0))</f>
        <v>1.5135203555205067E-3</v>
      </c>
    </row>
    <row r="45" spans="5:13" x14ac:dyDescent="0.25">
      <c r="E45" s="6">
        <v>14</v>
      </c>
      <c r="F45" s="2">
        <f t="shared" si="0"/>
        <v>36400</v>
      </c>
      <c r="G45" s="7">
        <f t="shared" si="1"/>
        <v>1.3488665705051912E-5</v>
      </c>
      <c r="I45" s="18">
        <v>58701</v>
      </c>
      <c r="J45" s="19">
        <v>63000</v>
      </c>
      <c r="K45" s="18" t="str">
        <f t="shared" si="2"/>
        <v>58701-63000</v>
      </c>
      <c r="L45" s="20">
        <f t="array" ref="L45">SUM(IF(((salary&gt;=I45) * (salary &lt;= J45)),1,0))</f>
        <v>43</v>
      </c>
      <c r="M45" s="19">
        <f t="array" ref="M45">SUM(IF(((salary&gt;=I45) * (salary &lt;= J45)),normal_dist,0))</f>
        <v>9.0401030622656712E-4</v>
      </c>
    </row>
    <row r="46" spans="5:13" x14ac:dyDescent="0.25">
      <c r="E46" s="6">
        <v>15</v>
      </c>
      <c r="F46" s="2">
        <f t="shared" si="0"/>
        <v>36500</v>
      </c>
      <c r="G46" s="7">
        <f t="shared" si="1"/>
        <v>1.3732932429929732E-5</v>
      </c>
      <c r="I46" s="18">
        <v>63001</v>
      </c>
      <c r="J46" s="19">
        <v>67300</v>
      </c>
      <c r="K46" s="18" t="str">
        <f t="shared" si="2"/>
        <v>63001-67300</v>
      </c>
      <c r="L46" s="20">
        <f t="array" ref="L46">SUM(IF(((salary&gt;=I46) * (salary &lt;= J46)),1,0))</f>
        <v>20</v>
      </c>
      <c r="M46" s="19">
        <f t="array" ref="M46">SUM(IF(((salary&gt;=I46) * (salary &lt;= J46)),normal_dist,0))</f>
        <v>2.4931619491841086E-4</v>
      </c>
    </row>
    <row r="47" spans="5:13" ht="15.75" thickBot="1" x14ac:dyDescent="0.3">
      <c r="E47" s="6">
        <v>16</v>
      </c>
      <c r="F47" s="2">
        <f t="shared" si="0"/>
        <v>36600</v>
      </c>
      <c r="G47" s="7">
        <f t="shared" si="1"/>
        <v>1.3979770841671053E-5</v>
      </c>
      <c r="I47" s="21">
        <v>67301</v>
      </c>
      <c r="J47" s="22">
        <v>71000</v>
      </c>
      <c r="K47" s="21" t="str">
        <f t="shared" si="2"/>
        <v>67301-71000</v>
      </c>
      <c r="L47" s="23">
        <f t="array" ref="L47">SUM(IF(((salary&gt;=I47) * (salary &lt;= J47)),1,0))</f>
        <v>0</v>
      </c>
      <c r="M47" s="22">
        <f t="array" ref="M47">SUM(IF(((salary&gt;=I47) * (salary &lt;= J47)),normal_dist,0))</f>
        <v>0</v>
      </c>
    </row>
    <row r="48" spans="5:13" x14ac:dyDescent="0.25">
      <c r="E48" s="6">
        <v>17</v>
      </c>
      <c r="F48" s="2">
        <f t="shared" si="0"/>
        <v>36700</v>
      </c>
      <c r="G48" s="7">
        <f t="shared" si="1"/>
        <v>1.4229161193343226E-5</v>
      </c>
    </row>
    <row r="49" spans="5:7" x14ac:dyDescent="0.25">
      <c r="E49" s="6">
        <v>18</v>
      </c>
      <c r="F49" s="2">
        <f t="shared" si="0"/>
        <v>36800</v>
      </c>
      <c r="G49" s="7">
        <f t="shared" si="1"/>
        <v>1.4481082361432857E-5</v>
      </c>
    </row>
    <row r="50" spans="5:7" x14ac:dyDescent="0.25">
      <c r="E50" s="6">
        <v>19</v>
      </c>
      <c r="F50" s="2">
        <f t="shared" si="0"/>
        <v>36900</v>
      </c>
      <c r="G50" s="7">
        <f t="shared" si="1"/>
        <v>1.4735511832579214E-5</v>
      </c>
    </row>
    <row r="51" spans="5:7" x14ac:dyDescent="0.25">
      <c r="E51" s="6">
        <v>20</v>
      </c>
      <c r="F51" s="2">
        <f t="shared" si="0"/>
        <v>37000</v>
      </c>
      <c r="G51" s="7">
        <f t="shared" si="1"/>
        <v>1.499242569100036E-5</v>
      </c>
    </row>
    <row r="52" spans="5:7" x14ac:dyDescent="0.25">
      <c r="E52" s="6">
        <v>21</v>
      </c>
      <c r="F52" s="2">
        <f t="shared" si="0"/>
        <v>37100</v>
      </c>
      <c r="G52" s="7">
        <f t="shared" si="1"/>
        <v>1.5251798606634354E-5</v>
      </c>
    </row>
    <row r="53" spans="5:7" x14ac:dyDescent="0.25">
      <c r="E53" s="6">
        <v>22</v>
      </c>
      <c r="F53" s="2">
        <f t="shared" si="0"/>
        <v>37200</v>
      </c>
      <c r="G53" s="7">
        <f t="shared" si="1"/>
        <v>1.5513603824017532E-5</v>
      </c>
    </row>
    <row r="54" spans="5:7" x14ac:dyDescent="0.25">
      <c r="E54" s="6">
        <v>23</v>
      </c>
      <c r="F54" s="2">
        <f t="shared" si="0"/>
        <v>37300</v>
      </c>
      <c r="G54" s="7">
        <f t="shared" si="1"/>
        <v>1.5777813151921728E-5</v>
      </c>
    </row>
    <row r="55" spans="5:7" x14ac:dyDescent="0.25">
      <c r="E55" s="6">
        <v>24</v>
      </c>
      <c r="F55" s="2">
        <f t="shared" si="0"/>
        <v>37400</v>
      </c>
      <c r="G55" s="7">
        <f t="shared" si="1"/>
        <v>1.6044396953771774E-5</v>
      </c>
    </row>
    <row r="56" spans="5:7" x14ac:dyDescent="0.25">
      <c r="E56" s="6">
        <v>25</v>
      </c>
      <c r="F56" s="2">
        <f t="shared" si="0"/>
        <v>37500</v>
      </c>
      <c r="G56" s="7">
        <f t="shared" si="1"/>
        <v>1.6313324138864405E-5</v>
      </c>
    </row>
    <row r="57" spans="5:7" x14ac:dyDescent="0.25">
      <c r="E57" s="6">
        <v>26</v>
      </c>
      <c r="F57" s="2">
        <f t="shared" si="0"/>
        <v>37600</v>
      </c>
      <c r="G57" s="7">
        <f t="shared" si="1"/>
        <v>1.6584562154409224E-5</v>
      </c>
    </row>
    <row r="58" spans="5:7" x14ac:dyDescent="0.25">
      <c r="E58" s="6">
        <v>27</v>
      </c>
      <c r="F58" s="2">
        <f t="shared" si="0"/>
        <v>37700</v>
      </c>
      <c r="G58" s="7">
        <f t="shared" si="1"/>
        <v>1.6858076978412052E-5</v>
      </c>
    </row>
    <row r="59" spans="5:7" x14ac:dyDescent="0.25">
      <c r="E59" s="6">
        <v>28</v>
      </c>
      <c r="F59" s="2">
        <f t="shared" si="0"/>
        <v>37800</v>
      </c>
      <c r="G59" s="7">
        <f t="shared" si="1"/>
        <v>1.7133833113420394E-5</v>
      </c>
    </row>
    <row r="60" spans="5:7" x14ac:dyDescent="0.25">
      <c r="E60" s="6">
        <v>29</v>
      </c>
      <c r="F60" s="2">
        <f t="shared" si="0"/>
        <v>37900</v>
      </c>
      <c r="G60" s="7">
        <f t="shared" si="1"/>
        <v>1.7411793581150439E-5</v>
      </c>
    </row>
    <row r="61" spans="5:7" x14ac:dyDescent="0.25">
      <c r="E61" s="6">
        <v>30</v>
      </c>
      <c r="F61" s="2">
        <f t="shared" si="0"/>
        <v>38000</v>
      </c>
      <c r="G61" s="7">
        <f t="shared" si="1"/>
        <v>1.7691919918014377E-5</v>
      </c>
    </row>
    <row r="62" spans="5:7" x14ac:dyDescent="0.25">
      <c r="E62" s="6">
        <v>31</v>
      </c>
      <c r="F62" s="2">
        <f t="shared" si="0"/>
        <v>38100</v>
      </c>
      <c r="G62" s="7">
        <f t="shared" si="1"/>
        <v>1.7974172171566437E-5</v>
      </c>
    </row>
    <row r="63" spans="5:7" x14ac:dyDescent="0.25">
      <c r="E63" s="6">
        <v>32</v>
      </c>
      <c r="F63" s="2">
        <f t="shared" si="0"/>
        <v>38200</v>
      </c>
      <c r="G63" s="7">
        <f t="shared" si="1"/>
        <v>1.8258508897885265E-5</v>
      </c>
    </row>
    <row r="64" spans="5:7" x14ac:dyDescent="0.25">
      <c r="E64" s="6">
        <v>33</v>
      </c>
      <c r="F64" s="2">
        <f t="shared" si="0"/>
        <v>38300</v>
      </c>
      <c r="G64" s="7">
        <f t="shared" si="1"/>
        <v>1.8544887159909904E-5</v>
      </c>
    </row>
    <row r="65" spans="5:7" x14ac:dyDescent="0.25">
      <c r="E65" s="6">
        <v>34</v>
      </c>
      <c r="F65" s="2">
        <f t="shared" si="0"/>
        <v>38400</v>
      </c>
      <c r="G65" s="7">
        <f t="shared" si="1"/>
        <v>1.883326252674586E-5</v>
      </c>
    </row>
    <row r="66" spans="5:7" x14ac:dyDescent="0.25">
      <c r="E66" s="6">
        <v>35</v>
      </c>
      <c r="F66" s="2">
        <f t="shared" si="0"/>
        <v>38500</v>
      </c>
      <c r="G66" s="7">
        <f t="shared" si="1"/>
        <v>1.9123589073957239E-5</v>
      </c>
    </row>
    <row r="67" spans="5:7" x14ac:dyDescent="0.25">
      <c r="E67" s="6">
        <v>36</v>
      </c>
      <c r="F67" s="2">
        <f t="shared" si="0"/>
        <v>38600</v>
      </c>
      <c r="G67" s="7">
        <f t="shared" si="1"/>
        <v>1.9415819384860082E-5</v>
      </c>
    </row>
    <row r="68" spans="5:7" x14ac:dyDescent="0.25">
      <c r="E68" s="6">
        <v>37</v>
      </c>
      <c r="F68" s="2">
        <f t="shared" si="0"/>
        <v>38700</v>
      </c>
      <c r="G68" s="7">
        <f t="shared" si="1"/>
        <v>1.9709904552831449E-5</v>
      </c>
    </row>
    <row r="69" spans="5:7" x14ac:dyDescent="0.25">
      <c r="E69" s="6">
        <v>38</v>
      </c>
      <c r="F69" s="2">
        <f t="shared" si="0"/>
        <v>38800</v>
      </c>
      <c r="G69" s="7">
        <f t="shared" si="1"/>
        <v>2.0005794184648159E-5</v>
      </c>
    </row>
    <row r="70" spans="5:7" x14ac:dyDescent="0.25">
      <c r="E70" s="6">
        <v>39</v>
      </c>
      <c r="F70" s="2">
        <f t="shared" si="0"/>
        <v>38900</v>
      </c>
      <c r="G70" s="7">
        <f t="shared" si="1"/>
        <v>2.0303436404868143E-5</v>
      </c>
    </row>
    <row r="71" spans="5:7" x14ac:dyDescent="0.25">
      <c r="E71" s="6">
        <v>40</v>
      </c>
      <c r="F71" s="2">
        <f t="shared" si="0"/>
        <v>39000</v>
      </c>
      <c r="G71" s="7">
        <f t="shared" si="1"/>
        <v>2.0602777861266708E-5</v>
      </c>
    </row>
    <row r="72" spans="5:7" x14ac:dyDescent="0.25">
      <c r="E72" s="6">
        <v>41</v>
      </c>
      <c r="F72" s="2">
        <f t="shared" si="0"/>
        <v>39100</v>
      </c>
      <c r="G72" s="7">
        <f t="shared" si="1"/>
        <v>2.0903763731339228E-5</v>
      </c>
    </row>
    <row r="73" spans="5:7" x14ac:dyDescent="0.25">
      <c r="E73" s="6">
        <v>42</v>
      </c>
      <c r="F73" s="2">
        <f t="shared" si="0"/>
        <v>39200</v>
      </c>
      <c r="G73" s="7">
        <f t="shared" si="1"/>
        <v>2.1206337729880923E-5</v>
      </c>
    </row>
    <row r="74" spans="5:7" x14ac:dyDescent="0.25">
      <c r="E74" s="6">
        <v>43</v>
      </c>
      <c r="F74" s="2">
        <f t="shared" si="0"/>
        <v>39300</v>
      </c>
      <c r="G74" s="7">
        <f t="shared" si="1"/>
        <v>2.1510442117653495E-5</v>
      </c>
    </row>
    <row r="75" spans="5:7" x14ac:dyDescent="0.25">
      <c r="E75" s="6">
        <v>44</v>
      </c>
      <c r="F75" s="2">
        <f t="shared" si="0"/>
        <v>39400</v>
      </c>
      <c r="G75" s="7">
        <f t="shared" si="1"/>
        <v>2.1816017711147608E-5</v>
      </c>
    </row>
    <row r="76" spans="5:7" x14ac:dyDescent="0.25">
      <c r="E76" s="6">
        <v>45</v>
      </c>
      <c r="F76" s="2">
        <f t="shared" si="0"/>
        <v>39500</v>
      </c>
      <c r="G76" s="7">
        <f t="shared" si="1"/>
        <v>2.2123003893449224E-5</v>
      </c>
    </row>
    <row r="77" spans="5:7" x14ac:dyDescent="0.25">
      <c r="E77" s="6">
        <v>46</v>
      </c>
      <c r="F77" s="2">
        <f t="shared" si="0"/>
        <v>39600</v>
      </c>
      <c r="G77" s="7">
        <f t="shared" si="1"/>
        <v>2.2431338626216947E-5</v>
      </c>
    </row>
    <row r="78" spans="5:7" x14ac:dyDescent="0.25">
      <c r="E78" s="6">
        <v>47</v>
      </c>
      <c r="F78" s="2">
        <f t="shared" si="0"/>
        <v>39700</v>
      </c>
      <c r="G78" s="7">
        <f t="shared" si="1"/>
        <v>2.2740958462776593E-5</v>
      </c>
    </row>
    <row r="79" spans="5:7" x14ac:dyDescent="0.25">
      <c r="E79" s="6">
        <v>48</v>
      </c>
      <c r="F79" s="2">
        <f t="shared" si="0"/>
        <v>39800</v>
      </c>
      <c r="G79" s="7">
        <f t="shared" si="1"/>
        <v>2.3051798562338163E-5</v>
      </c>
    </row>
    <row r="80" spans="5:7" x14ac:dyDescent="0.25">
      <c r="E80" s="6">
        <v>49</v>
      </c>
      <c r="F80" s="2">
        <f t="shared" si="0"/>
        <v>39900</v>
      </c>
      <c r="G80" s="7">
        <f t="shared" si="1"/>
        <v>2.3363792705339558E-5</v>
      </c>
    </row>
    <row r="81" spans="5:7" x14ac:dyDescent="0.25">
      <c r="E81" s="6">
        <v>50</v>
      </c>
      <c r="F81" s="2">
        <f t="shared" si="0"/>
        <v>40000</v>
      </c>
      <c r="G81" s="7">
        <f t="shared" si="1"/>
        <v>2.3676873309920248E-5</v>
      </c>
    </row>
    <row r="82" spans="5:7" x14ac:dyDescent="0.25">
      <c r="E82" s="6">
        <v>51</v>
      </c>
      <c r="F82" s="2">
        <f t="shared" si="0"/>
        <v>40100</v>
      </c>
      <c r="G82" s="7">
        <f t="shared" si="1"/>
        <v>2.3990971449527268E-5</v>
      </c>
    </row>
    <row r="83" spans="5:7" x14ac:dyDescent="0.25">
      <c r="E83" s="6">
        <v>52</v>
      </c>
      <c r="F83" s="2">
        <f t="shared" si="0"/>
        <v>40200</v>
      </c>
      <c r="G83" s="7">
        <f t="shared" si="1"/>
        <v>2.4306016871654594E-5</v>
      </c>
    </row>
    <row r="84" spans="5:7" x14ac:dyDescent="0.25">
      <c r="E84" s="6">
        <v>53</v>
      </c>
      <c r="F84" s="2">
        <f t="shared" si="0"/>
        <v>40300</v>
      </c>
      <c r="G84" s="7">
        <f t="shared" si="1"/>
        <v>2.462193801771629E-5</v>
      </c>
    </row>
    <row r="85" spans="5:7" x14ac:dyDescent="0.25">
      <c r="E85" s="6">
        <v>54</v>
      </c>
      <c r="F85" s="2">
        <f t="shared" si="0"/>
        <v>40400</v>
      </c>
      <c r="G85" s="7">
        <f t="shared" si="1"/>
        <v>2.4938662044052471E-5</v>
      </c>
    </row>
    <row r="86" spans="5:7" x14ac:dyDescent="0.25">
      <c r="E86" s="6">
        <v>55</v>
      </c>
      <c r="F86" s="2">
        <f t="shared" si="0"/>
        <v>40500</v>
      </c>
      <c r="G86" s="7">
        <f t="shared" si="1"/>
        <v>2.5256114844066142E-5</v>
      </c>
    </row>
    <row r="87" spans="5:7" x14ac:dyDescent="0.25">
      <c r="E87" s="6">
        <v>56</v>
      </c>
      <c r="F87" s="2">
        <f t="shared" si="0"/>
        <v>40600</v>
      </c>
      <c r="G87" s="7">
        <f t="shared" si="1"/>
        <v>2.5574221071488013E-5</v>
      </c>
    </row>
    <row r="88" spans="5:7" x14ac:dyDescent="0.25">
      <c r="E88" s="6">
        <v>57</v>
      </c>
      <c r="F88" s="2">
        <f t="shared" si="0"/>
        <v>40700</v>
      </c>
      <c r="G88" s="7">
        <f t="shared" si="1"/>
        <v>2.5892904164765006E-5</v>
      </c>
    </row>
    <row r="89" spans="5:7" x14ac:dyDescent="0.25">
      <c r="E89" s="6">
        <v>58</v>
      </c>
      <c r="F89" s="2">
        <f t="shared" si="0"/>
        <v>40800</v>
      </c>
      <c r="G89" s="7">
        <f t="shared" si="1"/>
        <v>2.6212086372567477E-5</v>
      </c>
    </row>
    <row r="90" spans="5:7" x14ac:dyDescent="0.25">
      <c r="E90" s="6">
        <v>59</v>
      </c>
      <c r="F90" s="2">
        <f t="shared" si="0"/>
        <v>40900</v>
      </c>
      <c r="G90" s="7">
        <f t="shared" si="1"/>
        <v>2.6531688780408682E-5</v>
      </c>
    </row>
    <row r="91" spans="5:7" x14ac:dyDescent="0.25">
      <c r="E91" s="6">
        <v>60</v>
      </c>
      <c r="F91" s="2">
        <f t="shared" si="0"/>
        <v>41000</v>
      </c>
      <c r="G91" s="7">
        <f t="shared" si="1"/>
        <v>2.6851631338369131E-5</v>
      </c>
    </row>
    <row r="92" spans="5:7" x14ac:dyDescent="0.25">
      <c r="E92" s="6">
        <v>61</v>
      </c>
      <c r="F92" s="2">
        <f t="shared" si="0"/>
        <v>41100</v>
      </c>
      <c r="G92" s="7">
        <f t="shared" si="1"/>
        <v>2.7171832889917281E-5</v>
      </c>
    </row>
    <row r="93" spans="5:7" x14ac:dyDescent="0.25">
      <c r="E93" s="6">
        <v>62</v>
      </c>
      <c r="F93" s="2">
        <f t="shared" si="0"/>
        <v>41200</v>
      </c>
      <c r="G93" s="7">
        <f t="shared" si="1"/>
        <v>2.7492211201816886E-5</v>
      </c>
    </row>
    <row r="94" spans="5:7" x14ac:dyDescent="0.25">
      <c r="E94" s="6">
        <v>63</v>
      </c>
      <c r="F94" s="2">
        <f t="shared" si="0"/>
        <v>41300</v>
      </c>
      <c r="G94" s="7">
        <f t="shared" si="1"/>
        <v>2.7812682995110149E-5</v>
      </c>
    </row>
    <row r="95" spans="5:7" x14ac:dyDescent="0.25">
      <c r="E95" s="6">
        <v>64</v>
      </c>
      <c r="F95" s="2">
        <f t="shared" si="0"/>
        <v>41400</v>
      </c>
      <c r="G95" s="7">
        <f t="shared" si="1"/>
        <v>2.8133163977164922E-5</v>
      </c>
    </row>
    <row r="96" spans="5:7" x14ac:dyDescent="0.25">
      <c r="E96" s="6">
        <v>65</v>
      </c>
      <c r="F96" s="2">
        <f t="shared" si="0"/>
        <v>41500</v>
      </c>
      <c r="G96" s="7">
        <f t="shared" si="1"/>
        <v>2.8453568874772613E-5</v>
      </c>
    </row>
    <row r="97" spans="5:7" x14ac:dyDescent="0.25">
      <c r="E97" s="6">
        <v>66</v>
      </c>
      <c r="F97" s="2">
        <f t="shared" ref="F97:F160" si="3">$D$6+(E97*$D$10)</f>
        <v>41600</v>
      </c>
      <c r="G97" s="7">
        <f t="shared" ref="G97:G160" si="4">_xlfn.NORM.DIST(F97,$D$12,$D$14,FALSE)</f>
        <v>2.8773811468282774E-5</v>
      </c>
    </row>
    <row r="98" spans="5:7" x14ac:dyDescent="0.25">
      <c r="E98" s="6">
        <v>67</v>
      </c>
      <c r="F98" s="2">
        <f t="shared" si="3"/>
        <v>41700</v>
      </c>
      <c r="G98" s="7">
        <f t="shared" si="4"/>
        <v>2.9093804626759085E-5</v>
      </c>
    </row>
    <row r="99" spans="5:7" x14ac:dyDescent="0.25">
      <c r="E99" s="6">
        <v>68</v>
      </c>
      <c r="F99" s="2">
        <f t="shared" si="3"/>
        <v>41800</v>
      </c>
      <c r="G99" s="7">
        <f t="shared" si="4"/>
        <v>2.9413460344140047E-5</v>
      </c>
    </row>
    <row r="100" spans="5:7" x14ac:dyDescent="0.25">
      <c r="E100" s="6">
        <v>69</v>
      </c>
      <c r="F100" s="2">
        <f t="shared" si="3"/>
        <v>41900</v>
      </c>
      <c r="G100" s="7">
        <f t="shared" si="4"/>
        <v>2.9732689776387022E-5</v>
      </c>
    </row>
    <row r="101" spans="5:7" x14ac:dyDescent="0.25">
      <c r="E101" s="6">
        <v>70</v>
      </c>
      <c r="F101" s="2">
        <f t="shared" si="3"/>
        <v>42000</v>
      </c>
      <c r="G101" s="7">
        <f t="shared" si="4"/>
        <v>3.0051403279600846E-5</v>
      </c>
    </row>
    <row r="102" spans="5:7" x14ac:dyDescent="0.25">
      <c r="E102" s="6">
        <v>71</v>
      </c>
      <c r="F102" s="2">
        <f t="shared" si="3"/>
        <v>42100</v>
      </c>
      <c r="G102" s="7">
        <f t="shared" si="4"/>
        <v>3.0369510449087113E-5</v>
      </c>
    </row>
    <row r="103" spans="5:7" x14ac:dyDescent="0.25">
      <c r="E103" s="6">
        <v>72</v>
      </c>
      <c r="F103" s="2">
        <f t="shared" si="3"/>
        <v>42200</v>
      </c>
      <c r="G103" s="7">
        <f t="shared" si="4"/>
        <v>3.0686920159349334E-5</v>
      </c>
    </row>
    <row r="104" spans="5:7" x14ac:dyDescent="0.25">
      <c r="E104" s="6">
        <v>73</v>
      </c>
      <c r="F104" s="2">
        <f t="shared" si="3"/>
        <v>42300</v>
      </c>
      <c r="G104" s="7">
        <f t="shared" si="4"/>
        <v>3.1003540604987955E-5</v>
      </c>
    </row>
    <row r="105" spans="5:7" x14ac:dyDescent="0.25">
      <c r="E105" s="6">
        <v>74</v>
      </c>
      <c r="F105" s="2">
        <f t="shared" si="3"/>
        <v>42400</v>
      </c>
      <c r="G105" s="7">
        <f t="shared" si="4"/>
        <v>3.1319279342482057E-5</v>
      </c>
    </row>
    <row r="106" spans="5:7" x14ac:dyDescent="0.25">
      <c r="E106" s="6">
        <v>75</v>
      </c>
      <c r="F106" s="2">
        <f t="shared" si="3"/>
        <v>42500</v>
      </c>
      <c r="G106" s="7">
        <f t="shared" si="4"/>
        <v>3.1634043332829745E-5</v>
      </c>
    </row>
    <row r="107" spans="5:7" x14ac:dyDescent="0.25">
      <c r="E107" s="6">
        <v>76</v>
      </c>
      <c r="F107" s="2">
        <f t="shared" si="3"/>
        <v>42600</v>
      </c>
      <c r="G107" s="7">
        <f t="shared" si="4"/>
        <v>3.1947738985021794E-5</v>
      </c>
    </row>
    <row r="108" spans="5:7" x14ac:dyDescent="0.25">
      <c r="E108" s="6">
        <v>77</v>
      </c>
      <c r="F108" s="2">
        <f t="shared" si="3"/>
        <v>42700</v>
      </c>
      <c r="G108" s="7">
        <f t="shared" si="4"/>
        <v>3.2260272200322693E-5</v>
      </c>
    </row>
    <row r="109" spans="5:7" x14ac:dyDescent="0.25">
      <c r="E109" s="6">
        <v>78</v>
      </c>
      <c r="F109" s="2">
        <f t="shared" si="3"/>
        <v>42800</v>
      </c>
      <c r="G109" s="7">
        <f t="shared" si="4"/>
        <v>3.257154841733134E-5</v>
      </c>
    </row>
    <row r="110" spans="5:7" x14ac:dyDescent="0.25">
      <c r="E110" s="6">
        <v>79</v>
      </c>
      <c r="F110" s="2">
        <f t="shared" si="3"/>
        <v>42900</v>
      </c>
      <c r="G110" s="7">
        <f t="shared" si="4"/>
        <v>3.2881472657793675E-5</v>
      </c>
    </row>
    <row r="111" spans="5:7" x14ac:dyDescent="0.25">
      <c r="E111" s="6">
        <v>80</v>
      </c>
      <c r="F111" s="2">
        <f t="shared" si="3"/>
        <v>43000</v>
      </c>
      <c r="G111" s="7">
        <f t="shared" si="4"/>
        <v>3.3189949573137525E-5</v>
      </c>
    </row>
    <row r="112" spans="5:7" x14ac:dyDescent="0.25">
      <c r="E112" s="6">
        <v>81</v>
      </c>
      <c r="F112" s="2">
        <f t="shared" si="3"/>
        <v>43100</v>
      </c>
      <c r="G112" s="7">
        <f t="shared" si="4"/>
        <v>3.349688349169989E-5</v>
      </c>
    </row>
    <row r="113" spans="5:7" x14ac:dyDescent="0.25">
      <c r="E113" s="6">
        <v>82</v>
      </c>
      <c r="F113" s="2">
        <f t="shared" si="3"/>
        <v>43200</v>
      </c>
      <c r="G113" s="7">
        <f t="shared" si="4"/>
        <v>3.3802178466615265E-5</v>
      </c>
    </row>
    <row r="114" spans="5:7" x14ac:dyDescent="0.25">
      <c r="E114" s="6">
        <v>83</v>
      </c>
      <c r="F114" s="2">
        <f t="shared" si="3"/>
        <v>43300</v>
      </c>
      <c r="G114" s="7">
        <f t="shared" si="4"/>
        <v>3.4105738324333149E-5</v>
      </c>
    </row>
    <row r="115" spans="5:7" x14ac:dyDescent="0.25">
      <c r="E115" s="6">
        <v>84</v>
      </c>
      <c r="F115" s="2">
        <f t="shared" si="3"/>
        <v>43400</v>
      </c>
      <c r="G115" s="7">
        <f t="shared" si="4"/>
        <v>3.4407466713731672E-5</v>
      </c>
    </row>
    <row r="116" spans="5:7" x14ac:dyDescent="0.25">
      <c r="E116" s="6">
        <v>85</v>
      </c>
      <c r="F116" s="2">
        <f t="shared" si="3"/>
        <v>43500</v>
      </c>
      <c r="G116" s="7">
        <f t="shared" si="4"/>
        <v>3.4707267155793756E-5</v>
      </c>
    </row>
    <row r="117" spans="5:7" x14ac:dyDescent="0.25">
      <c r="E117" s="6">
        <v>86</v>
      </c>
      <c r="F117" s="2">
        <f t="shared" si="3"/>
        <v>43600</v>
      </c>
      <c r="G117" s="7">
        <f t="shared" si="4"/>
        <v>3.5005043093811052E-5</v>
      </c>
    </row>
    <row r="118" spans="5:7" x14ac:dyDescent="0.25">
      <c r="E118" s="6">
        <v>87</v>
      </c>
      <c r="F118" s="2">
        <f t="shared" si="3"/>
        <v>43700</v>
      </c>
      <c r="G118" s="7">
        <f t="shared" si="4"/>
        <v>3.5300697944080308E-5</v>
      </c>
    </row>
    <row r="119" spans="5:7" x14ac:dyDescent="0.25">
      <c r="E119" s="6">
        <v>88</v>
      </c>
      <c r="F119" s="2">
        <f t="shared" si="3"/>
        <v>43800</v>
      </c>
      <c r="G119" s="7">
        <f t="shared" si="4"/>
        <v>3.5594135147056081E-5</v>
      </c>
    </row>
    <row r="120" spans="5:7" x14ac:dyDescent="0.25">
      <c r="E120" s="6">
        <v>89</v>
      </c>
      <c r="F120" s="2">
        <f t="shared" si="3"/>
        <v>43900</v>
      </c>
      <c r="G120" s="7">
        <f t="shared" si="4"/>
        <v>3.5885258218922704E-5</v>
      </c>
    </row>
    <row r="121" spans="5:7" x14ac:dyDescent="0.25">
      <c r="E121" s="6">
        <v>90</v>
      </c>
      <c r="F121" s="2">
        <f t="shared" si="3"/>
        <v>44000</v>
      </c>
      <c r="G121" s="7">
        <f t="shared" si="4"/>
        <v>3.6173970803548133E-5</v>
      </c>
    </row>
    <row r="122" spans="5:7" x14ac:dyDescent="0.25">
      <c r="E122" s="6">
        <v>91</v>
      </c>
      <c r="F122" s="2">
        <f t="shared" si="3"/>
        <v>44100</v>
      </c>
      <c r="G122" s="7">
        <f t="shared" si="4"/>
        <v>3.6460176724781144E-5</v>
      </c>
    </row>
    <row r="123" spans="5:7" x14ac:dyDescent="0.25">
      <c r="E123" s="6">
        <v>92</v>
      </c>
      <c r="F123" s="2">
        <f t="shared" si="3"/>
        <v>44200</v>
      </c>
      <c r="G123" s="7">
        <f t="shared" si="4"/>
        <v>3.6743780039053224E-5</v>
      </c>
    </row>
    <row r="124" spans="5:7" x14ac:dyDescent="0.25">
      <c r="E124" s="6">
        <v>93</v>
      </c>
      <c r="F124" s="2">
        <f t="shared" si="3"/>
        <v>44300</v>
      </c>
      <c r="G124" s="7">
        <f t="shared" si="4"/>
        <v>3.7024685088245373E-5</v>
      </c>
    </row>
    <row r="125" spans="5:7" x14ac:dyDescent="0.25">
      <c r="E125" s="6">
        <v>94</v>
      </c>
      <c r="F125" s="2">
        <f t="shared" si="3"/>
        <v>44400</v>
      </c>
      <c r="G125" s="7">
        <f t="shared" si="4"/>
        <v>3.7302796552780017E-5</v>
      </c>
    </row>
    <row r="126" spans="5:7" x14ac:dyDescent="0.25">
      <c r="E126" s="6">
        <v>95</v>
      </c>
      <c r="F126" s="2">
        <f t="shared" si="3"/>
        <v>44500</v>
      </c>
      <c r="G126" s="7">
        <f t="shared" si="4"/>
        <v>3.7578019504897133E-5</v>
      </c>
    </row>
    <row r="127" spans="5:7" x14ac:dyDescent="0.25">
      <c r="E127" s="6">
        <v>96</v>
      </c>
      <c r="F127" s="2">
        <f t="shared" si="3"/>
        <v>44600</v>
      </c>
      <c r="G127" s="7">
        <f t="shared" si="4"/>
        <v>3.7850259462073834E-5</v>
      </c>
    </row>
    <row r="128" spans="5:7" x14ac:dyDescent="0.25">
      <c r="E128" s="6">
        <v>97</v>
      </c>
      <c r="F128" s="2">
        <f t="shared" si="3"/>
        <v>44700</v>
      </c>
      <c r="G128" s="7">
        <f t="shared" si="4"/>
        <v>3.8119422440545536E-5</v>
      </c>
    </row>
    <row r="129" spans="5:7" x14ac:dyDescent="0.25">
      <c r="E129" s="6">
        <v>98</v>
      </c>
      <c r="F129" s="2">
        <f t="shared" si="3"/>
        <v>44800</v>
      </c>
      <c r="G129" s="7">
        <f t="shared" si="4"/>
        <v>3.8385415008887112E-5</v>
      </c>
    </row>
    <row r="130" spans="5:7" x14ac:dyDescent="0.25">
      <c r="E130" s="6">
        <v>99</v>
      </c>
      <c r="F130" s="2">
        <f t="shared" si="3"/>
        <v>44900</v>
      </c>
      <c r="G130" s="7">
        <f t="shared" si="4"/>
        <v>3.8648144341611424E-5</v>
      </c>
    </row>
    <row r="131" spans="5:7" x14ac:dyDescent="0.25">
      <c r="E131" s="6">
        <v>100</v>
      </c>
      <c r="F131" s="2">
        <f t="shared" si="3"/>
        <v>45000</v>
      </c>
      <c r="G131" s="7">
        <f t="shared" si="4"/>
        <v>3.890751827274289E-5</v>
      </c>
    </row>
    <row r="132" spans="5:7" x14ac:dyDescent="0.25">
      <c r="E132" s="6">
        <v>101</v>
      </c>
      <c r="F132" s="2">
        <f t="shared" si="3"/>
        <v>45100</v>
      </c>
      <c r="G132" s="7">
        <f t="shared" si="4"/>
        <v>3.9163445349322962E-5</v>
      </c>
    </row>
    <row r="133" spans="5:7" x14ac:dyDescent="0.25">
      <c r="E133" s="6">
        <v>102</v>
      </c>
      <c r="F133" s="2">
        <f t="shared" si="3"/>
        <v>45200</v>
      </c>
      <c r="G133" s="7">
        <f t="shared" si="4"/>
        <v>3.9415834884804622E-5</v>
      </c>
    </row>
    <row r="134" spans="5:7" x14ac:dyDescent="0.25">
      <c r="E134" s="6">
        <v>103</v>
      </c>
      <c r="F134" s="2">
        <f t="shared" si="3"/>
        <v>45300</v>
      </c>
      <c r="G134" s="7">
        <f t="shared" si="4"/>
        <v>3.9664597012292303E-5</v>
      </c>
    </row>
    <row r="135" spans="5:7" x14ac:dyDescent="0.25">
      <c r="E135" s="6">
        <v>104</v>
      </c>
      <c r="F135" s="2">
        <f t="shared" si="3"/>
        <v>45400</v>
      </c>
      <c r="G135" s="7">
        <f t="shared" si="4"/>
        <v>3.990964273758409E-5</v>
      </c>
    </row>
    <row r="136" spans="5:7" x14ac:dyDescent="0.25">
      <c r="E136" s="6">
        <v>105</v>
      </c>
      <c r="F136" s="2">
        <f t="shared" si="3"/>
        <v>45500</v>
      </c>
      <c r="G136" s="7">
        <f t="shared" si="4"/>
        <v>4.0150883991972376E-5</v>
      </c>
    </row>
    <row r="137" spans="5:7" x14ac:dyDescent="0.25">
      <c r="E137" s="6">
        <v>106</v>
      </c>
      <c r="F137" s="2">
        <f t="shared" si="3"/>
        <v>45600</v>
      </c>
      <c r="G137" s="7">
        <f t="shared" si="4"/>
        <v>4.0388233684759511E-5</v>
      </c>
    </row>
    <row r="138" spans="5:7" x14ac:dyDescent="0.25">
      <c r="E138" s="6">
        <v>107</v>
      </c>
      <c r="F138" s="2">
        <f t="shared" si="3"/>
        <v>45700</v>
      </c>
      <c r="G138" s="7">
        <f t="shared" si="4"/>
        <v>4.062160575544477E-5</v>
      </c>
    </row>
    <row r="139" spans="5:7" x14ac:dyDescent="0.25">
      <c r="E139" s="6">
        <v>108</v>
      </c>
      <c r="F139" s="2">
        <f t="shared" si="3"/>
        <v>45800</v>
      </c>
      <c r="G139" s="7">
        <f t="shared" si="4"/>
        <v>4.0850915225539104E-5</v>
      </c>
    </row>
    <row r="140" spans="5:7" x14ac:dyDescent="0.25">
      <c r="E140" s="6">
        <v>109</v>
      </c>
      <c r="F140" s="2">
        <f t="shared" si="3"/>
        <v>45900</v>
      </c>
      <c r="G140" s="7">
        <f t="shared" si="4"/>
        <v>4.107607824996413E-5</v>
      </c>
    </row>
    <row r="141" spans="5:7" x14ac:dyDescent="0.25">
      <c r="E141" s="6">
        <v>110</v>
      </c>
      <c r="F141" s="2">
        <f t="shared" si="3"/>
        <v>46000</v>
      </c>
      <c r="G141" s="7">
        <f t="shared" si="4"/>
        <v>4.1297012167992011E-5</v>
      </c>
    </row>
    <row r="142" spans="5:7" x14ac:dyDescent="0.25">
      <c r="E142" s="6">
        <v>111</v>
      </c>
      <c r="F142" s="2">
        <f t="shared" si="3"/>
        <v>46100</v>
      </c>
      <c r="G142" s="7">
        <f t="shared" si="4"/>
        <v>4.1513635553683141E-5</v>
      </c>
    </row>
    <row r="143" spans="5:7" x14ac:dyDescent="0.25">
      <c r="E143" s="6">
        <v>112</v>
      </c>
      <c r="F143" s="2">
        <f t="shared" si="3"/>
        <v>46200</v>
      </c>
      <c r="G143" s="7">
        <f t="shared" si="4"/>
        <v>4.1725868265778406E-5</v>
      </c>
    </row>
    <row r="144" spans="5:7" x14ac:dyDescent="0.25">
      <c r="E144" s="6">
        <v>113</v>
      </c>
      <c r="F144" s="2">
        <f t="shared" si="3"/>
        <v>46300</v>
      </c>
      <c r="G144" s="7">
        <f t="shared" si="4"/>
        <v>4.1933631497003805E-5</v>
      </c>
    </row>
    <row r="145" spans="5:7" x14ac:dyDescent="0.25">
      <c r="E145" s="6">
        <v>114</v>
      </c>
      <c r="F145" s="2">
        <f t="shared" si="3"/>
        <v>46400</v>
      </c>
      <c r="G145" s="7">
        <f t="shared" si="4"/>
        <v>4.2136847822744475E-5</v>
      </c>
    </row>
    <row r="146" spans="5:7" x14ac:dyDescent="0.25">
      <c r="E146" s="6">
        <v>115</v>
      </c>
      <c r="F146" s="2">
        <f t="shared" si="3"/>
        <v>46500</v>
      </c>
      <c r="G146" s="7">
        <f t="shared" si="4"/>
        <v>4.2335441249046728E-5</v>
      </c>
    </row>
    <row r="147" spans="5:7" x14ac:dyDescent="0.25">
      <c r="E147" s="6">
        <v>116</v>
      </c>
      <c r="F147" s="2">
        <f t="shared" si="3"/>
        <v>46600</v>
      </c>
      <c r="G147" s="7">
        <f t="shared" si="4"/>
        <v>4.2529337259905996E-5</v>
      </c>
    </row>
    <row r="148" spans="5:7" x14ac:dyDescent="0.25">
      <c r="E148" s="6">
        <v>117</v>
      </c>
      <c r="F148" s="2">
        <f t="shared" si="3"/>
        <v>46700</v>
      </c>
      <c r="G148" s="7">
        <f t="shared" si="4"/>
        <v>4.2718462863799968E-5</v>
      </c>
    </row>
    <row r="149" spans="5:7" x14ac:dyDescent="0.25">
      <c r="E149" s="6">
        <v>118</v>
      </c>
      <c r="F149" s="2">
        <f t="shared" si="3"/>
        <v>46800</v>
      </c>
      <c r="G149" s="7">
        <f t="shared" si="4"/>
        <v>4.2902746639425955E-5</v>
      </c>
    </row>
    <row r="150" spans="5:7" x14ac:dyDescent="0.25">
      <c r="E150" s="6">
        <v>119</v>
      </c>
      <c r="F150" s="2">
        <f t="shared" si="3"/>
        <v>46900</v>
      </c>
      <c r="G150" s="7">
        <f t="shared" si="4"/>
        <v>4.3082118780602736E-5</v>
      </c>
    </row>
    <row r="151" spans="5:7" x14ac:dyDescent="0.25">
      <c r="E151" s="6">
        <v>120</v>
      </c>
      <c r="F151" s="2">
        <f t="shared" si="3"/>
        <v>47000</v>
      </c>
      <c r="G151" s="7">
        <f t="shared" si="4"/>
        <v>4.3256511140297142E-5</v>
      </c>
    </row>
    <row r="152" spans="5:7" x14ac:dyDescent="0.25">
      <c r="E152" s="6">
        <v>121</v>
      </c>
      <c r="F152" s="2">
        <f t="shared" si="3"/>
        <v>47100</v>
      </c>
      <c r="G152" s="7">
        <f t="shared" si="4"/>
        <v>4.3425857273736697E-5</v>
      </c>
    </row>
    <row r="153" spans="5:7" x14ac:dyDescent="0.25">
      <c r="E153" s="6">
        <v>122</v>
      </c>
      <c r="F153" s="2">
        <f t="shared" si="3"/>
        <v>47200</v>
      </c>
      <c r="G153" s="7">
        <f t="shared" si="4"/>
        <v>4.3590092480570153E-5</v>
      </c>
    </row>
    <row r="154" spans="5:7" x14ac:dyDescent="0.25">
      <c r="E154" s="6">
        <v>123</v>
      </c>
      <c r="F154" s="2">
        <f t="shared" si="3"/>
        <v>47300</v>
      </c>
      <c r="G154" s="7">
        <f t="shared" si="4"/>
        <v>4.3749153846038384E-5</v>
      </c>
    </row>
    <row r="155" spans="5:7" x14ac:dyDescent="0.25">
      <c r="E155" s="6">
        <v>124</v>
      </c>
      <c r="F155" s="2">
        <f t="shared" si="3"/>
        <v>47400</v>
      </c>
      <c r="G155" s="7">
        <f t="shared" si="4"/>
        <v>4.3902980281119239E-5</v>
      </c>
    </row>
    <row r="156" spans="5:7" x14ac:dyDescent="0.25">
      <c r="E156" s="6">
        <v>125</v>
      </c>
      <c r="F156" s="2">
        <f t="shared" si="3"/>
        <v>47500</v>
      </c>
      <c r="G156" s="7">
        <f t="shared" si="4"/>
        <v>4.4051512561610121E-5</v>
      </c>
    </row>
    <row r="157" spans="5:7" x14ac:dyDescent="0.25">
      <c r="E157" s="6">
        <v>126</v>
      </c>
      <c r="F157" s="2">
        <f t="shared" si="3"/>
        <v>47600</v>
      </c>
      <c r="G157" s="7">
        <f t="shared" si="4"/>
        <v>4.4194693366113762E-5</v>
      </c>
    </row>
    <row r="158" spans="5:7" x14ac:dyDescent="0.25">
      <c r="E158" s="6">
        <v>127</v>
      </c>
      <c r="F158" s="2">
        <f t="shared" si="3"/>
        <v>47700</v>
      </c>
      <c r="G158" s="7">
        <f t="shared" si="4"/>
        <v>4.4332467312892682E-5</v>
      </c>
    </row>
    <row r="159" spans="5:7" x14ac:dyDescent="0.25">
      <c r="E159" s="6">
        <v>128</v>
      </c>
      <c r="F159" s="2">
        <f t="shared" si="3"/>
        <v>47800</v>
      </c>
      <c r="G159" s="7">
        <f t="shared" si="4"/>
        <v>4.4464780995559524E-5</v>
      </c>
    </row>
    <row r="160" spans="5:7" x14ac:dyDescent="0.25">
      <c r="E160" s="6">
        <v>129</v>
      </c>
      <c r="F160" s="2">
        <f t="shared" si="3"/>
        <v>47900</v>
      </c>
      <c r="G160" s="7">
        <f t="shared" si="4"/>
        <v>4.4591583017570779E-5</v>
      </c>
    </row>
    <row r="161" spans="5:7" x14ac:dyDescent="0.25">
      <c r="E161" s="6">
        <v>130</v>
      </c>
      <c r="F161" s="2">
        <f t="shared" ref="F161:F181" si="5">$D$6+(E161*$D$10)</f>
        <v>48000</v>
      </c>
      <c r="G161" s="7">
        <f t="shared" ref="G161:G225" si="6">_xlfn.NORM.DIST(F161,$D$12,$D$14,FALSE)</f>
        <v>4.471282402549297E-5</v>
      </c>
    </row>
    <row r="162" spans="5:7" x14ac:dyDescent="0.25">
      <c r="E162" s="6">
        <v>131</v>
      </c>
      <c r="F162" s="2">
        <f t="shared" si="5"/>
        <v>48100</v>
      </c>
      <c r="G162" s="7">
        <f t="shared" si="6"/>
        <v>4.4828456741010937E-5</v>
      </c>
    </row>
    <row r="163" spans="5:7" x14ac:dyDescent="0.25">
      <c r="E163" s="6">
        <v>132</v>
      </c>
      <c r="F163" s="2">
        <f t="shared" si="5"/>
        <v>48200</v>
      </c>
      <c r="G163" s="7">
        <f t="shared" si="6"/>
        <v>4.4938435991649375E-5</v>
      </c>
    </row>
    <row r="164" spans="5:7" x14ac:dyDescent="0.25">
      <c r="E164" s="6">
        <v>133</v>
      </c>
      <c r="F164" s="2">
        <f t="shared" si="5"/>
        <v>48300</v>
      </c>
      <c r="G164" s="7">
        <f t="shared" si="6"/>
        <v>4.5042718740179515E-5</v>
      </c>
    </row>
    <row r="165" spans="5:7" x14ac:dyDescent="0.25">
      <c r="E165" s="6">
        <v>134</v>
      </c>
      <c r="F165" s="2">
        <f t="shared" si="5"/>
        <v>48400</v>
      </c>
      <c r="G165" s="7">
        <f t="shared" si="6"/>
        <v>4.5141264112684224E-5</v>
      </c>
    </row>
    <row r="166" spans="5:7" x14ac:dyDescent="0.25">
      <c r="E166" s="6">
        <v>135</v>
      </c>
      <c r="F166" s="2">
        <f t="shared" si="5"/>
        <v>48500</v>
      </c>
      <c r="G166" s="7">
        <f t="shared" si="6"/>
        <v>4.5234033425255959E-5</v>
      </c>
    </row>
    <row r="167" spans="5:7" x14ac:dyDescent="0.25">
      <c r="E167" s="6">
        <v>136</v>
      </c>
      <c r="F167" s="2">
        <f t="shared" si="5"/>
        <v>48600</v>
      </c>
      <c r="G167" s="7">
        <f t="shared" si="6"/>
        <v>4.5320990209302988E-5</v>
      </c>
    </row>
    <row r="168" spans="5:7" x14ac:dyDescent="0.25">
      <c r="E168" s="6">
        <v>137</v>
      </c>
      <c r="F168" s="2">
        <f t="shared" si="5"/>
        <v>48700</v>
      </c>
      <c r="G168" s="7">
        <f t="shared" si="6"/>
        <v>4.5402100235441004E-5</v>
      </c>
    </row>
    <row r="169" spans="5:7" x14ac:dyDescent="0.25">
      <c r="E169" s="6">
        <v>138</v>
      </c>
      <c r="F169" s="2">
        <f t="shared" si="5"/>
        <v>48800</v>
      </c>
      <c r="G169" s="7">
        <f t="shared" si="6"/>
        <v>4.5477331535947789E-5</v>
      </c>
    </row>
    <row r="170" spans="5:7" x14ac:dyDescent="0.25">
      <c r="E170" s="6">
        <v>139</v>
      </c>
      <c r="F170" s="2">
        <f t="shared" si="5"/>
        <v>48900</v>
      </c>
      <c r="G170" s="7">
        <f t="shared" si="6"/>
        <v>4.5546654425760809E-5</v>
      </c>
    </row>
    <row r="171" spans="5:7" x14ac:dyDescent="0.25">
      <c r="E171" s="6">
        <v>140</v>
      </c>
      <c r="F171" s="2">
        <f t="shared" si="5"/>
        <v>49000</v>
      </c>
      <c r="G171" s="7">
        <f t="shared" si="6"/>
        <v>4.5610041521997997E-5</v>
      </c>
    </row>
    <row r="172" spans="5:7" x14ac:dyDescent="0.25">
      <c r="E172" s="6">
        <v>141</v>
      </c>
      <c r="F172" s="2">
        <f t="shared" si="5"/>
        <v>49100</v>
      </c>
      <c r="G172" s="7">
        <f t="shared" si="6"/>
        <v>4.5667467761984028E-5</v>
      </c>
    </row>
    <row r="173" spans="5:7" x14ac:dyDescent="0.25">
      <c r="E173" s="6">
        <v>142</v>
      </c>
      <c r="F173" s="2">
        <f t="shared" si="5"/>
        <v>49200</v>
      </c>
      <c r="G173" s="7">
        <f t="shared" si="6"/>
        <v>4.5718910419765338E-5</v>
      </c>
    </row>
    <row r="174" spans="5:7" x14ac:dyDescent="0.25">
      <c r="E174" s="6">
        <v>143</v>
      </c>
      <c r="F174" s="2">
        <f t="shared" si="5"/>
        <v>49300</v>
      </c>
      <c r="G174" s="7">
        <f t="shared" si="6"/>
        <v>4.5764349121098734E-5</v>
      </c>
    </row>
    <row r="175" spans="5:7" x14ac:dyDescent="0.25">
      <c r="E175" s="6">
        <v>144</v>
      </c>
      <c r="F175" s="2">
        <f t="shared" si="5"/>
        <v>49400</v>
      </c>
      <c r="G175" s="7">
        <f t="shared" si="6"/>
        <v>4.5803765856899676E-5</v>
      </c>
    </row>
    <row r="176" spans="5:7" x14ac:dyDescent="0.25">
      <c r="E176" s="6">
        <v>145</v>
      </c>
      <c r="F176" s="2">
        <f t="shared" si="5"/>
        <v>49500</v>
      </c>
      <c r="G176" s="7">
        <f t="shared" si="6"/>
        <v>4.583714499513786E-5</v>
      </c>
    </row>
    <row r="177" spans="5:7" x14ac:dyDescent="0.25">
      <c r="E177" s="6">
        <v>146</v>
      </c>
      <c r="F177" s="2">
        <f t="shared" si="5"/>
        <v>49600</v>
      </c>
      <c r="G177" s="7">
        <f t="shared" si="6"/>
        <v>4.5864473291169121E-5</v>
      </c>
    </row>
    <row r="178" spans="5:7" x14ac:dyDescent="0.25">
      <c r="E178" s="6">
        <v>147</v>
      </c>
      <c r="F178" s="2">
        <f t="shared" si="5"/>
        <v>49700</v>
      </c>
      <c r="G178" s="7">
        <f t="shared" si="6"/>
        <v>4.5885739896494013E-5</v>
      </c>
    </row>
    <row r="179" spans="5:7" x14ac:dyDescent="0.25">
      <c r="E179" s="6">
        <v>148</v>
      </c>
      <c r="F179" s="2">
        <f t="shared" si="5"/>
        <v>49800</v>
      </c>
      <c r="G179" s="7">
        <f t="shared" si="6"/>
        <v>4.5900936365935036E-5</v>
      </c>
    </row>
    <row r="180" spans="5:7" x14ac:dyDescent="0.25">
      <c r="E180" s="6">
        <v>149</v>
      </c>
      <c r="F180" s="2">
        <f t="shared" si="5"/>
        <v>49900</v>
      </c>
      <c r="G180" s="7">
        <f t="shared" si="6"/>
        <v>4.5910056663225814E-5</v>
      </c>
    </row>
    <row r="181" spans="5:7" x14ac:dyDescent="0.25">
      <c r="E181" s="6">
        <v>150</v>
      </c>
      <c r="F181" s="2">
        <f t="shared" si="5"/>
        <v>50000</v>
      </c>
      <c r="G181" s="7">
        <f t="shared" si="6"/>
        <v>4.5913097165007098E-5</v>
      </c>
    </row>
    <row r="182" spans="5:7" x14ac:dyDescent="0.25">
      <c r="E182" s="6">
        <v>151</v>
      </c>
      <c r="F182" s="2">
        <v>50000</v>
      </c>
      <c r="G182" s="7">
        <f>_xlfn.NORM.DIST(F182,$D$12,$D$14,FALSE)</f>
        <v>4.5913097165007098E-5</v>
      </c>
    </row>
    <row r="183" spans="5:7" x14ac:dyDescent="0.25">
      <c r="E183" s="6">
        <v>152</v>
      </c>
      <c r="F183" s="2">
        <f>$D$6+(E182*$D$10)</f>
        <v>50100</v>
      </c>
      <c r="G183" s="7">
        <f t="shared" si="6"/>
        <v>4.5910056663225814E-5</v>
      </c>
    </row>
    <row r="184" spans="5:7" x14ac:dyDescent="0.25">
      <c r="E184" s="6">
        <v>153</v>
      </c>
      <c r="F184" s="2">
        <f t="shared" ref="F184:F247" si="7">$D$6+(E183*$D$10)</f>
        <v>50200</v>
      </c>
      <c r="G184" s="7">
        <f t="shared" si="6"/>
        <v>4.5900936365935036E-5</v>
      </c>
    </row>
    <row r="185" spans="5:7" x14ac:dyDescent="0.25">
      <c r="E185" s="6">
        <v>154</v>
      </c>
      <c r="F185" s="2">
        <f t="shared" si="7"/>
        <v>50300</v>
      </c>
      <c r="G185" s="7">
        <f t="shared" si="6"/>
        <v>4.5885739896494013E-5</v>
      </c>
    </row>
    <row r="186" spans="5:7" x14ac:dyDescent="0.25">
      <c r="E186" s="6">
        <v>155</v>
      </c>
      <c r="F186" s="2">
        <f t="shared" si="7"/>
        <v>50400</v>
      </c>
      <c r="G186" s="7">
        <f t="shared" si="6"/>
        <v>4.5864473291169121E-5</v>
      </c>
    </row>
    <row r="187" spans="5:7" x14ac:dyDescent="0.25">
      <c r="E187" s="6">
        <v>156</v>
      </c>
      <c r="F187" s="2">
        <f t="shared" si="7"/>
        <v>50500</v>
      </c>
      <c r="G187" s="7">
        <f t="shared" si="6"/>
        <v>4.583714499513786E-5</v>
      </c>
    </row>
    <row r="188" spans="5:7" x14ac:dyDescent="0.25">
      <c r="E188" s="6">
        <v>157</v>
      </c>
      <c r="F188" s="2">
        <f t="shared" si="7"/>
        <v>50600</v>
      </c>
      <c r="G188" s="7">
        <f t="shared" si="6"/>
        <v>4.5803765856899676E-5</v>
      </c>
    </row>
    <row r="189" spans="5:7" x14ac:dyDescent="0.25">
      <c r="E189" s="6">
        <v>158</v>
      </c>
      <c r="F189" s="2">
        <f t="shared" si="7"/>
        <v>50700</v>
      </c>
      <c r="G189" s="7">
        <f t="shared" si="6"/>
        <v>4.5764349121098734E-5</v>
      </c>
    </row>
    <row r="190" spans="5:7" x14ac:dyDescent="0.25">
      <c r="E190" s="6">
        <v>159</v>
      </c>
      <c r="F190" s="2">
        <f t="shared" si="7"/>
        <v>50800</v>
      </c>
      <c r="G190" s="7">
        <f t="shared" si="6"/>
        <v>4.5718910419765338E-5</v>
      </c>
    </row>
    <row r="191" spans="5:7" x14ac:dyDescent="0.25">
      <c r="E191" s="6">
        <v>160</v>
      </c>
      <c r="F191" s="2">
        <f t="shared" si="7"/>
        <v>50900</v>
      </c>
      <c r="G191" s="7">
        <f t="shared" si="6"/>
        <v>4.5667467761984028E-5</v>
      </c>
    </row>
    <row r="192" spans="5:7" x14ac:dyDescent="0.25">
      <c r="E192" s="6">
        <v>161</v>
      </c>
      <c r="F192" s="2">
        <f t="shared" si="7"/>
        <v>51000</v>
      </c>
      <c r="G192" s="7">
        <f t="shared" si="6"/>
        <v>4.5610041521997997E-5</v>
      </c>
    </row>
    <row r="193" spans="5:7" x14ac:dyDescent="0.25">
      <c r="E193" s="6">
        <v>162</v>
      </c>
      <c r="F193" s="2">
        <f t="shared" si="7"/>
        <v>51100</v>
      </c>
      <c r="G193" s="7">
        <f t="shared" si="6"/>
        <v>4.5546654425760809E-5</v>
      </c>
    </row>
    <row r="194" spans="5:7" x14ac:dyDescent="0.25">
      <c r="E194" s="6">
        <v>163</v>
      </c>
      <c r="F194" s="2">
        <f t="shared" si="7"/>
        <v>51200</v>
      </c>
      <c r="G194" s="7">
        <f t="shared" si="6"/>
        <v>4.5477331535947789E-5</v>
      </c>
    </row>
    <row r="195" spans="5:7" x14ac:dyDescent="0.25">
      <c r="E195" s="6">
        <v>164</v>
      </c>
      <c r="F195" s="2">
        <f t="shared" si="7"/>
        <v>51300</v>
      </c>
      <c r="G195" s="7">
        <f t="shared" si="6"/>
        <v>4.5402100235441004E-5</v>
      </c>
    </row>
    <row r="196" spans="5:7" x14ac:dyDescent="0.25">
      <c r="E196" s="6">
        <v>165</v>
      </c>
      <c r="F196" s="2">
        <f t="shared" si="7"/>
        <v>51400</v>
      </c>
      <c r="G196" s="7">
        <f t="shared" si="6"/>
        <v>4.5320990209302988E-5</v>
      </c>
    </row>
    <row r="197" spans="5:7" x14ac:dyDescent="0.25">
      <c r="E197" s="6">
        <v>166</v>
      </c>
      <c r="F197" s="2">
        <f t="shared" si="7"/>
        <v>51500</v>
      </c>
      <c r="G197" s="7">
        <f t="shared" si="6"/>
        <v>4.5234033425255959E-5</v>
      </c>
    </row>
    <row r="198" spans="5:7" x14ac:dyDescent="0.25">
      <c r="E198" s="6">
        <v>167</v>
      </c>
      <c r="F198" s="2">
        <f t="shared" si="7"/>
        <v>51600</v>
      </c>
      <c r="G198" s="7">
        <f t="shared" si="6"/>
        <v>4.5141264112684224E-5</v>
      </c>
    </row>
    <row r="199" spans="5:7" x14ac:dyDescent="0.25">
      <c r="E199" s="6">
        <v>168</v>
      </c>
      <c r="F199" s="2">
        <f t="shared" si="7"/>
        <v>51700</v>
      </c>
      <c r="G199" s="7">
        <f t="shared" si="6"/>
        <v>4.5042718740179515E-5</v>
      </c>
    </row>
    <row r="200" spans="5:7" x14ac:dyDescent="0.25">
      <c r="E200" s="6">
        <v>169</v>
      </c>
      <c r="F200" s="2">
        <f t="shared" si="7"/>
        <v>51800</v>
      </c>
      <c r="G200" s="7">
        <f t="shared" si="6"/>
        <v>4.4938435991649375E-5</v>
      </c>
    </row>
    <row r="201" spans="5:7" x14ac:dyDescent="0.25">
      <c r="E201" s="6">
        <v>170</v>
      </c>
      <c r="F201" s="2">
        <f t="shared" si="7"/>
        <v>51900</v>
      </c>
      <c r="G201" s="7">
        <f t="shared" si="6"/>
        <v>4.4828456741010937E-5</v>
      </c>
    </row>
    <row r="202" spans="5:7" x14ac:dyDescent="0.25">
      <c r="E202" s="6">
        <v>171</v>
      </c>
      <c r="F202" s="2">
        <f t="shared" si="7"/>
        <v>52000</v>
      </c>
      <c r="G202" s="7">
        <f t="shared" si="6"/>
        <v>4.471282402549297E-5</v>
      </c>
    </row>
    <row r="203" spans="5:7" x14ac:dyDescent="0.25">
      <c r="E203" s="6">
        <v>172</v>
      </c>
      <c r="F203" s="2">
        <f t="shared" si="7"/>
        <v>52100</v>
      </c>
      <c r="G203" s="7">
        <f t="shared" si="6"/>
        <v>4.4591583017570779E-5</v>
      </c>
    </row>
    <row r="204" spans="5:7" x14ac:dyDescent="0.25">
      <c r="E204" s="6">
        <v>173</v>
      </c>
      <c r="F204" s="2">
        <f t="shared" si="7"/>
        <v>52200</v>
      </c>
      <c r="G204" s="7">
        <f t="shared" si="6"/>
        <v>4.4464780995559524E-5</v>
      </c>
    </row>
    <row r="205" spans="5:7" x14ac:dyDescent="0.25">
      <c r="E205" s="6">
        <v>174</v>
      </c>
      <c r="F205" s="2">
        <f t="shared" si="7"/>
        <v>52300</v>
      </c>
      <c r="G205" s="7">
        <f t="shared" si="6"/>
        <v>4.4332467312892682E-5</v>
      </c>
    </row>
    <row r="206" spans="5:7" x14ac:dyDescent="0.25">
      <c r="E206" s="6">
        <v>175</v>
      </c>
      <c r="F206" s="2">
        <f t="shared" si="7"/>
        <v>52400</v>
      </c>
      <c r="G206" s="7">
        <f t="shared" si="6"/>
        <v>4.4194693366113762E-5</v>
      </c>
    </row>
    <row r="207" spans="5:7" x14ac:dyDescent="0.25">
      <c r="E207" s="6">
        <v>176</v>
      </c>
      <c r="F207" s="2">
        <f t="shared" si="7"/>
        <v>52500</v>
      </c>
      <c r="G207" s="7">
        <f t="shared" si="6"/>
        <v>4.4051512561610121E-5</v>
      </c>
    </row>
    <row r="208" spans="5:7" x14ac:dyDescent="0.25">
      <c r="E208" s="6">
        <v>177</v>
      </c>
      <c r="F208" s="2">
        <f t="shared" si="7"/>
        <v>52600</v>
      </c>
      <c r="G208" s="7">
        <f t="shared" si="6"/>
        <v>4.3902980281119239E-5</v>
      </c>
    </row>
    <row r="209" spans="5:7" x14ac:dyDescent="0.25">
      <c r="E209" s="6">
        <v>178</v>
      </c>
      <c r="F209" s="2">
        <f t="shared" si="7"/>
        <v>52700</v>
      </c>
      <c r="G209" s="7">
        <f t="shared" si="6"/>
        <v>4.3749153846038384E-5</v>
      </c>
    </row>
    <row r="210" spans="5:7" x14ac:dyDescent="0.25">
      <c r="E210" s="6">
        <v>179</v>
      </c>
      <c r="F210" s="2">
        <f t="shared" si="7"/>
        <v>52800</v>
      </c>
      <c r="G210" s="7">
        <f t="shared" si="6"/>
        <v>4.3590092480570153E-5</v>
      </c>
    </row>
    <row r="211" spans="5:7" x14ac:dyDescent="0.25">
      <c r="E211" s="6">
        <v>180</v>
      </c>
      <c r="F211" s="2">
        <f t="shared" si="7"/>
        <v>52900</v>
      </c>
      <c r="G211" s="7">
        <f t="shared" si="6"/>
        <v>4.3425857273736697E-5</v>
      </c>
    </row>
    <row r="212" spans="5:7" x14ac:dyDescent="0.25">
      <c r="E212" s="6">
        <v>181</v>
      </c>
      <c r="F212" s="2">
        <f t="shared" si="7"/>
        <v>53000</v>
      </c>
      <c r="G212" s="7">
        <f t="shared" si="6"/>
        <v>4.3256511140297142E-5</v>
      </c>
    </row>
    <row r="213" spans="5:7" x14ac:dyDescent="0.25">
      <c r="E213" s="6">
        <v>182</v>
      </c>
      <c r="F213" s="2">
        <f t="shared" si="7"/>
        <v>53100</v>
      </c>
      <c r="G213" s="7">
        <f t="shared" si="6"/>
        <v>4.3082118780602736E-5</v>
      </c>
    </row>
    <row r="214" spans="5:7" x14ac:dyDescent="0.25">
      <c r="E214" s="6">
        <v>183</v>
      </c>
      <c r="F214" s="2">
        <f t="shared" si="7"/>
        <v>53200</v>
      </c>
      <c r="G214" s="7">
        <f t="shared" si="6"/>
        <v>4.2902746639425955E-5</v>
      </c>
    </row>
    <row r="215" spans="5:7" x14ac:dyDescent="0.25">
      <c r="E215" s="6">
        <v>184</v>
      </c>
      <c r="F215" s="2">
        <f t="shared" si="7"/>
        <v>53300</v>
      </c>
      <c r="G215" s="7">
        <f t="shared" si="6"/>
        <v>4.2718462863799968E-5</v>
      </c>
    </row>
    <row r="216" spans="5:7" x14ac:dyDescent="0.25">
      <c r="E216" s="6">
        <v>185</v>
      </c>
      <c r="F216" s="2">
        <f t="shared" si="7"/>
        <v>53400</v>
      </c>
      <c r="G216" s="7">
        <f t="shared" si="6"/>
        <v>4.2529337259905996E-5</v>
      </c>
    </row>
    <row r="217" spans="5:7" x14ac:dyDescent="0.25">
      <c r="E217" s="6">
        <v>186</v>
      </c>
      <c r="F217" s="2">
        <f t="shared" si="7"/>
        <v>53500</v>
      </c>
      <c r="G217" s="7">
        <f t="shared" si="6"/>
        <v>4.2335441249046728E-5</v>
      </c>
    </row>
    <row r="218" spans="5:7" x14ac:dyDescent="0.25">
      <c r="E218" s="6">
        <v>187</v>
      </c>
      <c r="F218" s="2">
        <f t="shared" si="7"/>
        <v>53600</v>
      </c>
      <c r="G218" s="7">
        <f t="shared" si="6"/>
        <v>4.2136847822744475E-5</v>
      </c>
    </row>
    <row r="219" spans="5:7" x14ac:dyDescent="0.25">
      <c r="E219" s="6">
        <v>188</v>
      </c>
      <c r="F219" s="2">
        <f t="shared" si="7"/>
        <v>53700</v>
      </c>
      <c r="G219" s="7">
        <f t="shared" si="6"/>
        <v>4.1933631497003805E-5</v>
      </c>
    </row>
    <row r="220" spans="5:7" x14ac:dyDescent="0.25">
      <c r="E220" s="6">
        <v>189</v>
      </c>
      <c r="F220" s="2">
        <f t="shared" si="7"/>
        <v>53800</v>
      </c>
      <c r="G220" s="7">
        <f t="shared" si="6"/>
        <v>4.1725868265778406E-5</v>
      </c>
    </row>
    <row r="221" spans="5:7" x14ac:dyDescent="0.25">
      <c r="E221" s="6">
        <v>190</v>
      </c>
      <c r="F221" s="2">
        <f t="shared" si="7"/>
        <v>53900</v>
      </c>
      <c r="G221" s="7">
        <f t="shared" si="6"/>
        <v>4.1513635553683141E-5</v>
      </c>
    </row>
    <row r="222" spans="5:7" x14ac:dyDescent="0.25">
      <c r="E222" s="6">
        <v>191</v>
      </c>
      <c r="F222" s="2">
        <f t="shared" si="7"/>
        <v>54000</v>
      </c>
      <c r="G222" s="7">
        <f t="shared" si="6"/>
        <v>4.1297012167992011E-5</v>
      </c>
    </row>
    <row r="223" spans="5:7" x14ac:dyDescent="0.25">
      <c r="E223" s="6">
        <v>192</v>
      </c>
      <c r="F223" s="2">
        <f t="shared" si="7"/>
        <v>54100</v>
      </c>
      <c r="G223" s="7">
        <f t="shared" si="6"/>
        <v>4.107607824996413E-5</v>
      </c>
    </row>
    <row r="224" spans="5:7" x14ac:dyDescent="0.25">
      <c r="E224" s="6">
        <v>193</v>
      </c>
      <c r="F224" s="2">
        <f t="shared" si="7"/>
        <v>54200</v>
      </c>
      <c r="G224" s="7">
        <f t="shared" si="6"/>
        <v>4.0850915225539104E-5</v>
      </c>
    </row>
    <row r="225" spans="5:7" x14ac:dyDescent="0.25">
      <c r="E225" s="6">
        <v>194</v>
      </c>
      <c r="F225" s="2">
        <f t="shared" si="7"/>
        <v>54300</v>
      </c>
      <c r="G225" s="7">
        <f t="shared" si="6"/>
        <v>4.062160575544477E-5</v>
      </c>
    </row>
    <row r="226" spans="5:7" x14ac:dyDescent="0.25">
      <c r="E226" s="6">
        <v>195</v>
      </c>
      <c r="F226" s="2">
        <f t="shared" si="7"/>
        <v>54400</v>
      </c>
      <c r="G226" s="7">
        <f t="shared" ref="G226:G289" si="8">_xlfn.NORM.DIST(F226,$D$12,$D$14,FALSE)</f>
        <v>4.0388233684759511E-5</v>
      </c>
    </row>
    <row r="227" spans="5:7" x14ac:dyDescent="0.25">
      <c r="E227" s="6">
        <v>196</v>
      </c>
      <c r="F227" s="2">
        <f t="shared" si="7"/>
        <v>54500</v>
      </c>
      <c r="G227" s="7">
        <f t="shared" si="8"/>
        <v>4.0150883991972376E-5</v>
      </c>
    </row>
    <row r="228" spans="5:7" x14ac:dyDescent="0.25">
      <c r="E228" s="6">
        <v>197</v>
      </c>
      <c r="F228" s="2">
        <f t="shared" si="7"/>
        <v>54600</v>
      </c>
      <c r="G228" s="7">
        <f t="shared" si="8"/>
        <v>3.990964273758409E-5</v>
      </c>
    </row>
    <row r="229" spans="5:7" x14ac:dyDescent="0.25">
      <c r="E229" s="6">
        <v>198</v>
      </c>
      <c r="F229" s="2">
        <f t="shared" si="7"/>
        <v>54700</v>
      </c>
      <c r="G229" s="7">
        <f t="shared" si="8"/>
        <v>3.9664597012292303E-5</v>
      </c>
    </row>
    <row r="230" spans="5:7" x14ac:dyDescent="0.25">
      <c r="E230" s="6">
        <v>199</v>
      </c>
      <c r="F230" s="2">
        <f t="shared" si="7"/>
        <v>54800</v>
      </c>
      <c r="G230" s="7">
        <f t="shared" si="8"/>
        <v>3.9415834884804622E-5</v>
      </c>
    </row>
    <row r="231" spans="5:7" x14ac:dyDescent="0.25">
      <c r="E231" s="6">
        <v>200</v>
      </c>
      <c r="F231" s="2">
        <f t="shared" si="7"/>
        <v>54900</v>
      </c>
      <c r="G231" s="7">
        <f t="shared" si="8"/>
        <v>3.9163445349322962E-5</v>
      </c>
    </row>
    <row r="232" spans="5:7" x14ac:dyDescent="0.25">
      <c r="E232" s="6">
        <v>201</v>
      </c>
      <c r="F232" s="2">
        <f t="shared" si="7"/>
        <v>55000</v>
      </c>
      <c r="G232" s="7">
        <f t="shared" si="8"/>
        <v>3.890751827274289E-5</v>
      </c>
    </row>
    <row r="233" spans="5:7" x14ac:dyDescent="0.25">
      <c r="E233" s="6">
        <v>202</v>
      </c>
      <c r="F233" s="2">
        <f t="shared" si="7"/>
        <v>55100</v>
      </c>
      <c r="G233" s="7">
        <f t="shared" si="8"/>
        <v>3.8648144341611424E-5</v>
      </c>
    </row>
    <row r="234" spans="5:7" x14ac:dyDescent="0.25">
      <c r="E234" s="6">
        <v>203</v>
      </c>
      <c r="F234" s="2">
        <f t="shared" si="7"/>
        <v>55200</v>
      </c>
      <c r="G234" s="7">
        <f t="shared" si="8"/>
        <v>3.8385415008887112E-5</v>
      </c>
    </row>
    <row r="235" spans="5:7" x14ac:dyDescent="0.25">
      <c r="E235" s="6">
        <v>204</v>
      </c>
      <c r="F235" s="2">
        <f t="shared" si="7"/>
        <v>55300</v>
      </c>
      <c r="G235" s="7">
        <f t="shared" si="8"/>
        <v>3.8119422440545536E-5</v>
      </c>
    </row>
    <row r="236" spans="5:7" x14ac:dyDescent="0.25">
      <c r="E236" s="6">
        <v>205</v>
      </c>
      <c r="F236" s="2">
        <f t="shared" si="7"/>
        <v>55400</v>
      </c>
      <c r="G236" s="7">
        <f t="shared" si="8"/>
        <v>3.7850259462073834E-5</v>
      </c>
    </row>
    <row r="237" spans="5:7" x14ac:dyDescent="0.25">
      <c r="E237" s="6">
        <v>206</v>
      </c>
      <c r="F237" s="2">
        <f t="shared" si="7"/>
        <v>55500</v>
      </c>
      <c r="G237" s="7">
        <f t="shared" si="8"/>
        <v>3.7578019504897133E-5</v>
      </c>
    </row>
    <row r="238" spans="5:7" x14ac:dyDescent="0.25">
      <c r="E238" s="6">
        <v>207</v>
      </c>
      <c r="F238" s="2">
        <f t="shared" si="7"/>
        <v>55600</v>
      </c>
      <c r="G238" s="7">
        <f t="shared" si="8"/>
        <v>3.7302796552780017E-5</v>
      </c>
    </row>
    <row r="239" spans="5:7" x14ac:dyDescent="0.25">
      <c r="E239" s="6">
        <v>208</v>
      </c>
      <c r="F239" s="2">
        <f t="shared" si="7"/>
        <v>55700</v>
      </c>
      <c r="G239" s="7">
        <f t="shared" si="8"/>
        <v>3.7024685088245373E-5</v>
      </c>
    </row>
    <row r="240" spans="5:7" x14ac:dyDescent="0.25">
      <c r="E240" s="6">
        <v>209</v>
      </c>
      <c r="F240" s="2">
        <f t="shared" si="7"/>
        <v>55800</v>
      </c>
      <c r="G240" s="7">
        <f t="shared" si="8"/>
        <v>3.6743780039053224E-5</v>
      </c>
    </row>
    <row r="241" spans="5:7" x14ac:dyDescent="0.25">
      <c r="E241" s="6">
        <v>210</v>
      </c>
      <c r="F241" s="2">
        <f t="shared" si="7"/>
        <v>55900</v>
      </c>
      <c r="G241" s="7">
        <f t="shared" si="8"/>
        <v>3.6460176724781144E-5</v>
      </c>
    </row>
    <row r="242" spans="5:7" x14ac:dyDescent="0.25">
      <c r="E242" s="6">
        <v>211</v>
      </c>
      <c r="F242" s="2">
        <f t="shared" si="7"/>
        <v>56000</v>
      </c>
      <c r="G242" s="7">
        <f t="shared" si="8"/>
        <v>3.6173970803548133E-5</v>
      </c>
    </row>
    <row r="243" spans="5:7" x14ac:dyDescent="0.25">
      <c r="E243" s="6">
        <v>212</v>
      </c>
      <c r="F243" s="2">
        <f t="shared" si="7"/>
        <v>56100</v>
      </c>
      <c r="G243" s="7">
        <f t="shared" si="8"/>
        <v>3.5885258218922704E-5</v>
      </c>
    </row>
    <row r="244" spans="5:7" x14ac:dyDescent="0.25">
      <c r="E244" s="6">
        <v>213</v>
      </c>
      <c r="F244" s="2">
        <f t="shared" si="7"/>
        <v>56200</v>
      </c>
      <c r="G244" s="7">
        <f t="shared" si="8"/>
        <v>3.5594135147056081E-5</v>
      </c>
    </row>
    <row r="245" spans="5:7" x14ac:dyDescent="0.25">
      <c r="E245" s="6">
        <v>214</v>
      </c>
      <c r="F245" s="2">
        <f t="shared" si="7"/>
        <v>56300</v>
      </c>
      <c r="G245" s="7">
        <f t="shared" si="8"/>
        <v>3.5300697944080308E-5</v>
      </c>
    </row>
    <row r="246" spans="5:7" x14ac:dyDescent="0.25">
      <c r="E246" s="6">
        <v>215</v>
      </c>
      <c r="F246" s="2">
        <f t="shared" si="7"/>
        <v>56400</v>
      </c>
      <c r="G246" s="7">
        <f t="shared" si="8"/>
        <v>3.5005043093811052E-5</v>
      </c>
    </row>
    <row r="247" spans="5:7" x14ac:dyDescent="0.25">
      <c r="E247" s="6">
        <v>216</v>
      </c>
      <c r="F247" s="2">
        <f t="shared" si="7"/>
        <v>56500</v>
      </c>
      <c r="G247" s="7">
        <f t="shared" si="8"/>
        <v>3.4707267155793756E-5</v>
      </c>
    </row>
    <row r="248" spans="5:7" x14ac:dyDescent="0.25">
      <c r="E248" s="6">
        <v>217</v>
      </c>
      <c r="F248" s="2">
        <f t="shared" ref="F248:F311" si="9">$D$6+(E247*$D$10)</f>
        <v>56600</v>
      </c>
      <c r="G248" s="7">
        <f t="shared" si="8"/>
        <v>3.4407466713731672E-5</v>
      </c>
    </row>
    <row r="249" spans="5:7" x14ac:dyDescent="0.25">
      <c r="E249" s="6">
        <v>218</v>
      </c>
      <c r="F249" s="2">
        <f t="shared" si="9"/>
        <v>56700</v>
      </c>
      <c r="G249" s="7">
        <f t="shared" si="8"/>
        <v>3.4105738324333149E-5</v>
      </c>
    </row>
    <row r="250" spans="5:7" x14ac:dyDescent="0.25">
      <c r="E250" s="6">
        <v>219</v>
      </c>
      <c r="F250" s="2">
        <f t="shared" si="9"/>
        <v>56800</v>
      </c>
      <c r="G250" s="7">
        <f t="shared" si="8"/>
        <v>3.3802178466615265E-5</v>
      </c>
    </row>
    <row r="251" spans="5:7" x14ac:dyDescent="0.25">
      <c r="E251" s="6">
        <v>220</v>
      </c>
      <c r="F251" s="2">
        <f t="shared" si="9"/>
        <v>56900</v>
      </c>
      <c r="G251" s="7">
        <f t="shared" si="8"/>
        <v>3.349688349169989E-5</v>
      </c>
    </row>
    <row r="252" spans="5:7" x14ac:dyDescent="0.25">
      <c r="E252" s="6">
        <v>221</v>
      </c>
      <c r="F252" s="2">
        <f t="shared" si="9"/>
        <v>57000</v>
      </c>
      <c r="G252" s="7">
        <f t="shared" si="8"/>
        <v>3.3189949573137525E-5</v>
      </c>
    </row>
    <row r="253" spans="5:7" x14ac:dyDescent="0.25">
      <c r="E253" s="6">
        <v>222</v>
      </c>
      <c r="F253" s="2">
        <f t="shared" si="9"/>
        <v>57100</v>
      </c>
      <c r="G253" s="7">
        <f t="shared" si="8"/>
        <v>3.2881472657793675E-5</v>
      </c>
    </row>
    <row r="254" spans="5:7" x14ac:dyDescent="0.25">
      <c r="E254" s="6">
        <v>223</v>
      </c>
      <c r="F254" s="2">
        <f t="shared" si="9"/>
        <v>57200</v>
      </c>
      <c r="G254" s="7">
        <f t="shared" si="8"/>
        <v>3.257154841733134E-5</v>
      </c>
    </row>
    <row r="255" spans="5:7" x14ac:dyDescent="0.25">
      <c r="E255" s="6">
        <v>224</v>
      </c>
      <c r="F255" s="2">
        <f t="shared" si="9"/>
        <v>57300</v>
      </c>
      <c r="G255" s="7">
        <f t="shared" si="8"/>
        <v>3.2260272200322693E-5</v>
      </c>
    </row>
    <row r="256" spans="5:7" x14ac:dyDescent="0.25">
      <c r="E256" s="6">
        <v>225</v>
      </c>
      <c r="F256" s="2">
        <f t="shared" si="9"/>
        <v>57400</v>
      </c>
      <c r="G256" s="7">
        <f t="shared" si="8"/>
        <v>3.1947738985021794E-5</v>
      </c>
    </row>
    <row r="257" spans="5:7" x14ac:dyDescent="0.25">
      <c r="E257" s="6">
        <v>226</v>
      </c>
      <c r="F257" s="2">
        <f t="shared" si="9"/>
        <v>57500</v>
      </c>
      <c r="G257" s="7">
        <f t="shared" si="8"/>
        <v>3.1634043332829745E-5</v>
      </c>
    </row>
    <row r="258" spans="5:7" x14ac:dyDescent="0.25">
      <c r="E258" s="6">
        <v>227</v>
      </c>
      <c r="F258" s="2">
        <f t="shared" si="9"/>
        <v>57600</v>
      </c>
      <c r="G258" s="7">
        <f t="shared" si="8"/>
        <v>3.1319279342482057E-5</v>
      </c>
    </row>
    <row r="259" spans="5:7" x14ac:dyDescent="0.25">
      <c r="E259" s="6">
        <v>228</v>
      </c>
      <c r="F259" s="2">
        <f t="shared" si="9"/>
        <v>57700</v>
      </c>
      <c r="G259" s="7">
        <f t="shared" si="8"/>
        <v>3.1003540604987955E-5</v>
      </c>
    </row>
    <row r="260" spans="5:7" x14ac:dyDescent="0.25">
      <c r="E260" s="6">
        <v>229</v>
      </c>
      <c r="F260" s="2">
        <f t="shared" si="9"/>
        <v>57800</v>
      </c>
      <c r="G260" s="7">
        <f t="shared" si="8"/>
        <v>3.0686920159349334E-5</v>
      </c>
    </row>
    <row r="261" spans="5:7" x14ac:dyDescent="0.25">
      <c r="E261" s="6">
        <v>230</v>
      </c>
      <c r="F261" s="2">
        <f t="shared" si="9"/>
        <v>57900</v>
      </c>
      <c r="G261" s="7">
        <f t="shared" si="8"/>
        <v>3.0369510449087113E-5</v>
      </c>
    </row>
    <row r="262" spans="5:7" x14ac:dyDescent="0.25">
      <c r="E262" s="6">
        <v>231</v>
      </c>
      <c r="F262" s="2">
        <f t="shared" si="9"/>
        <v>58000</v>
      </c>
      <c r="G262" s="7">
        <f t="shared" si="8"/>
        <v>3.0051403279600846E-5</v>
      </c>
    </row>
    <row r="263" spans="5:7" x14ac:dyDescent="0.25">
      <c r="E263" s="6">
        <v>232</v>
      </c>
      <c r="F263" s="2">
        <f t="shared" si="9"/>
        <v>58100</v>
      </c>
      <c r="G263" s="7">
        <f t="shared" si="8"/>
        <v>2.9732689776387022E-5</v>
      </c>
    </row>
    <row r="264" spans="5:7" x14ac:dyDescent="0.25">
      <c r="E264" s="6">
        <v>233</v>
      </c>
      <c r="F264" s="2">
        <f t="shared" si="9"/>
        <v>58200</v>
      </c>
      <c r="G264" s="7">
        <f t="shared" si="8"/>
        <v>2.9413460344140047E-5</v>
      </c>
    </row>
    <row r="265" spans="5:7" x14ac:dyDescent="0.25">
      <c r="E265" s="6">
        <v>234</v>
      </c>
      <c r="F265" s="2">
        <f t="shared" si="9"/>
        <v>58300</v>
      </c>
      <c r="G265" s="7">
        <f t="shared" si="8"/>
        <v>2.9093804626759085E-5</v>
      </c>
    </row>
    <row r="266" spans="5:7" x14ac:dyDescent="0.25">
      <c r="E266" s="6">
        <v>235</v>
      </c>
      <c r="F266" s="2">
        <f t="shared" si="9"/>
        <v>58400</v>
      </c>
      <c r="G266" s="7">
        <f t="shared" si="8"/>
        <v>2.8773811468282774E-5</v>
      </c>
    </row>
    <row r="267" spans="5:7" x14ac:dyDescent="0.25">
      <c r="E267" s="6">
        <v>236</v>
      </c>
      <c r="F267" s="2">
        <f t="shared" si="9"/>
        <v>58500</v>
      </c>
      <c r="G267" s="7">
        <f t="shared" si="8"/>
        <v>2.8453568874772613E-5</v>
      </c>
    </row>
    <row r="268" spans="5:7" x14ac:dyDescent="0.25">
      <c r="E268" s="6">
        <v>237</v>
      </c>
      <c r="F268" s="2">
        <f t="shared" si="9"/>
        <v>58600</v>
      </c>
      <c r="G268" s="7">
        <f t="shared" si="8"/>
        <v>2.8133163977164922E-5</v>
      </c>
    </row>
    <row r="269" spans="5:7" x14ac:dyDescent="0.25">
      <c r="E269" s="6">
        <v>238</v>
      </c>
      <c r="F269" s="2">
        <f t="shared" si="9"/>
        <v>58700</v>
      </c>
      <c r="G269" s="7">
        <f t="shared" si="8"/>
        <v>2.7812682995110149E-5</v>
      </c>
    </row>
    <row r="270" spans="5:7" x14ac:dyDescent="0.25">
      <c r="E270" s="6">
        <v>239</v>
      </c>
      <c r="F270" s="2">
        <f t="shared" si="9"/>
        <v>58800</v>
      </c>
      <c r="G270" s="7">
        <f t="shared" si="8"/>
        <v>2.7492211201816886E-5</v>
      </c>
    </row>
    <row r="271" spans="5:7" x14ac:dyDescent="0.25">
      <c r="E271" s="6">
        <v>240</v>
      </c>
      <c r="F271" s="2">
        <f t="shared" si="9"/>
        <v>58900</v>
      </c>
      <c r="G271" s="7">
        <f t="shared" si="8"/>
        <v>2.7171832889917281E-5</v>
      </c>
    </row>
    <row r="272" spans="5:7" x14ac:dyDescent="0.25">
      <c r="E272" s="6">
        <v>241</v>
      </c>
      <c r="F272" s="2">
        <f t="shared" si="9"/>
        <v>59000</v>
      </c>
      <c r="G272" s="7">
        <f t="shared" si="8"/>
        <v>2.6851631338369131E-5</v>
      </c>
    </row>
    <row r="273" spans="5:7" x14ac:dyDescent="0.25">
      <c r="E273" s="6">
        <v>242</v>
      </c>
      <c r="F273" s="2">
        <f t="shared" si="9"/>
        <v>59100</v>
      </c>
      <c r="G273" s="7">
        <f t="shared" si="8"/>
        <v>2.6531688780408682E-5</v>
      </c>
    </row>
    <row r="274" spans="5:7" x14ac:dyDescent="0.25">
      <c r="E274" s="6">
        <v>243</v>
      </c>
      <c r="F274" s="2">
        <f t="shared" si="9"/>
        <v>59200</v>
      </c>
      <c r="G274" s="7">
        <f t="shared" si="8"/>
        <v>2.6212086372567477E-5</v>
      </c>
    </row>
    <row r="275" spans="5:7" x14ac:dyDescent="0.25">
      <c r="E275" s="6">
        <v>244</v>
      </c>
      <c r="F275" s="2">
        <f t="shared" si="9"/>
        <v>59300</v>
      </c>
      <c r="G275" s="7">
        <f t="shared" si="8"/>
        <v>2.5892904164765006E-5</v>
      </c>
    </row>
    <row r="276" spans="5:7" x14ac:dyDescent="0.25">
      <c r="E276" s="6">
        <v>245</v>
      </c>
      <c r="F276" s="2">
        <f t="shared" si="9"/>
        <v>59400</v>
      </c>
      <c r="G276" s="7">
        <f t="shared" si="8"/>
        <v>2.5574221071488013E-5</v>
      </c>
    </row>
    <row r="277" spans="5:7" x14ac:dyDescent="0.25">
      <c r="E277" s="6">
        <v>246</v>
      </c>
      <c r="F277" s="2">
        <f t="shared" si="9"/>
        <v>59500</v>
      </c>
      <c r="G277" s="7">
        <f t="shared" si="8"/>
        <v>2.5256114844066142E-5</v>
      </c>
    </row>
    <row r="278" spans="5:7" x14ac:dyDescent="0.25">
      <c r="E278" s="6">
        <v>247</v>
      </c>
      <c r="F278" s="2">
        <f t="shared" si="9"/>
        <v>59600</v>
      </c>
      <c r="G278" s="7">
        <f t="shared" si="8"/>
        <v>2.4938662044052471E-5</v>
      </c>
    </row>
    <row r="279" spans="5:7" x14ac:dyDescent="0.25">
      <c r="E279" s="6">
        <v>248</v>
      </c>
      <c r="F279" s="2">
        <f t="shared" si="9"/>
        <v>59700</v>
      </c>
      <c r="G279" s="7">
        <f t="shared" si="8"/>
        <v>2.462193801771629E-5</v>
      </c>
    </row>
    <row r="280" spans="5:7" x14ac:dyDescent="0.25">
      <c r="E280" s="6">
        <v>249</v>
      </c>
      <c r="F280" s="2">
        <f t="shared" si="9"/>
        <v>59800</v>
      </c>
      <c r="G280" s="7">
        <f t="shared" si="8"/>
        <v>2.4306016871654594E-5</v>
      </c>
    </row>
    <row r="281" spans="5:7" x14ac:dyDescent="0.25">
      <c r="E281" s="6">
        <v>250</v>
      </c>
      <c r="F281" s="2">
        <f t="shared" si="9"/>
        <v>59900</v>
      </c>
      <c r="G281" s="7">
        <f t="shared" si="8"/>
        <v>2.3990971449527268E-5</v>
      </c>
    </row>
    <row r="282" spans="5:7" x14ac:dyDescent="0.25">
      <c r="E282" s="6">
        <v>251</v>
      </c>
      <c r="F282" s="2">
        <f t="shared" si="9"/>
        <v>60000</v>
      </c>
      <c r="G282" s="7">
        <f t="shared" si="8"/>
        <v>2.3676873309920248E-5</v>
      </c>
    </row>
    <row r="283" spans="5:7" x14ac:dyDescent="0.25">
      <c r="E283" s="6">
        <v>252</v>
      </c>
      <c r="F283" s="2">
        <f t="shared" si="9"/>
        <v>60100</v>
      </c>
      <c r="G283" s="7">
        <f t="shared" si="8"/>
        <v>2.3363792705339558E-5</v>
      </c>
    </row>
    <row r="284" spans="5:7" x14ac:dyDescent="0.25">
      <c r="E284" s="6">
        <v>253</v>
      </c>
      <c r="F284" s="2">
        <f t="shared" si="9"/>
        <v>60200</v>
      </c>
      <c r="G284" s="7">
        <f t="shared" si="8"/>
        <v>2.3051798562338163E-5</v>
      </c>
    </row>
    <row r="285" spans="5:7" x14ac:dyDescent="0.25">
      <c r="E285" s="6">
        <v>254</v>
      </c>
      <c r="F285" s="2">
        <f t="shared" si="9"/>
        <v>60300</v>
      </c>
      <c r="G285" s="7">
        <f t="shared" si="8"/>
        <v>2.2740958462776593E-5</v>
      </c>
    </row>
    <row r="286" spans="5:7" x14ac:dyDescent="0.25">
      <c r="E286" s="6">
        <v>255</v>
      </c>
      <c r="F286" s="2">
        <f t="shared" si="9"/>
        <v>60400</v>
      </c>
      <c r="G286" s="7">
        <f t="shared" si="8"/>
        <v>2.2431338626216947E-5</v>
      </c>
    </row>
    <row r="287" spans="5:7" x14ac:dyDescent="0.25">
      <c r="E287" s="6">
        <v>256</v>
      </c>
      <c r="F287" s="2">
        <f t="shared" si="9"/>
        <v>60500</v>
      </c>
      <c r="G287" s="7">
        <f t="shared" si="8"/>
        <v>2.2123003893449224E-5</v>
      </c>
    </row>
    <row r="288" spans="5:7" x14ac:dyDescent="0.25">
      <c r="E288" s="6">
        <v>257</v>
      </c>
      <c r="F288" s="2">
        <f t="shared" si="9"/>
        <v>60600</v>
      </c>
      <c r="G288" s="7">
        <f t="shared" si="8"/>
        <v>2.1816017711147608E-5</v>
      </c>
    </row>
    <row r="289" spans="5:7" x14ac:dyDescent="0.25">
      <c r="E289" s="6">
        <v>258</v>
      </c>
      <c r="F289" s="2">
        <f t="shared" si="9"/>
        <v>60700</v>
      </c>
      <c r="G289" s="7">
        <f t="shared" si="8"/>
        <v>2.1510442117653495E-5</v>
      </c>
    </row>
    <row r="290" spans="5:7" x14ac:dyDescent="0.25">
      <c r="E290" s="6">
        <v>259</v>
      </c>
      <c r="F290" s="2">
        <f t="shared" si="9"/>
        <v>60800</v>
      </c>
      <c r="G290" s="7">
        <f t="shared" ref="G290:G332" si="10">_xlfn.NORM.DIST(F290,$D$12,$D$14,FALSE)</f>
        <v>2.1206337729880923E-5</v>
      </c>
    </row>
    <row r="291" spans="5:7" x14ac:dyDescent="0.25">
      <c r="E291" s="6">
        <v>260</v>
      </c>
      <c r="F291" s="2">
        <f t="shared" si="9"/>
        <v>60900</v>
      </c>
      <c r="G291" s="7">
        <f t="shared" si="10"/>
        <v>2.0903763731339228E-5</v>
      </c>
    </row>
    <row r="292" spans="5:7" x14ac:dyDescent="0.25">
      <c r="E292" s="6">
        <v>261</v>
      </c>
      <c r="F292" s="2">
        <f t="shared" si="9"/>
        <v>61000</v>
      </c>
      <c r="G292" s="7">
        <f t="shared" si="10"/>
        <v>2.0602777861266708E-5</v>
      </c>
    </row>
    <row r="293" spans="5:7" x14ac:dyDescent="0.25">
      <c r="E293" s="6">
        <v>262</v>
      </c>
      <c r="F293" s="2">
        <f t="shared" si="9"/>
        <v>61100</v>
      </c>
      <c r="G293" s="7">
        <f t="shared" si="10"/>
        <v>2.0303436404868143E-5</v>
      </c>
    </row>
    <row r="294" spans="5:7" x14ac:dyDescent="0.25">
      <c r="E294" s="6">
        <v>263</v>
      </c>
      <c r="F294" s="2">
        <f t="shared" si="9"/>
        <v>61200</v>
      </c>
      <c r="G294" s="7">
        <f t="shared" si="10"/>
        <v>2.0005794184648159E-5</v>
      </c>
    </row>
    <row r="295" spans="5:7" x14ac:dyDescent="0.25">
      <c r="E295" s="6">
        <v>264</v>
      </c>
      <c r="F295" s="2">
        <f t="shared" si="9"/>
        <v>61300</v>
      </c>
      <c r="G295" s="7">
        <f t="shared" si="10"/>
        <v>1.9709904552831449E-5</v>
      </c>
    </row>
    <row r="296" spans="5:7" x14ac:dyDescent="0.25">
      <c r="E296" s="6">
        <v>265</v>
      </c>
      <c r="F296" s="2">
        <f t="shared" si="9"/>
        <v>61400</v>
      </c>
      <c r="G296" s="7">
        <f t="shared" si="10"/>
        <v>1.9415819384860082E-5</v>
      </c>
    </row>
    <row r="297" spans="5:7" x14ac:dyDescent="0.25">
      <c r="E297" s="6">
        <v>266</v>
      </c>
      <c r="F297" s="2">
        <f t="shared" si="9"/>
        <v>61500</v>
      </c>
      <c r="G297" s="7">
        <f t="shared" si="10"/>
        <v>1.9123589073957239E-5</v>
      </c>
    </row>
    <row r="298" spans="5:7" x14ac:dyDescent="0.25">
      <c r="E298" s="6">
        <v>267</v>
      </c>
      <c r="F298" s="2">
        <f t="shared" si="9"/>
        <v>61600</v>
      </c>
      <c r="G298" s="7">
        <f t="shared" si="10"/>
        <v>1.883326252674586E-5</v>
      </c>
    </row>
    <row r="299" spans="5:7" x14ac:dyDescent="0.25">
      <c r="E299" s="6">
        <v>268</v>
      </c>
      <c r="F299" s="2">
        <f t="shared" si="9"/>
        <v>61700</v>
      </c>
      <c r="G299" s="7">
        <f t="shared" si="10"/>
        <v>1.8544887159909904E-5</v>
      </c>
    </row>
    <row r="300" spans="5:7" x14ac:dyDescent="0.25">
      <c r="E300" s="6">
        <v>269</v>
      </c>
      <c r="F300" s="2">
        <f t="shared" si="9"/>
        <v>61800</v>
      </c>
      <c r="G300" s="7">
        <f t="shared" si="10"/>
        <v>1.8258508897885265E-5</v>
      </c>
    </row>
    <row r="301" spans="5:7" x14ac:dyDescent="0.25">
      <c r="E301" s="6">
        <v>270</v>
      </c>
      <c r="F301" s="2">
        <f t="shared" si="9"/>
        <v>61900</v>
      </c>
      <c r="G301" s="7">
        <f t="shared" si="10"/>
        <v>1.7974172171566437E-5</v>
      </c>
    </row>
    <row r="302" spans="5:7" x14ac:dyDescent="0.25">
      <c r="E302" s="6">
        <v>271</v>
      </c>
      <c r="F302" s="2">
        <f t="shared" si="9"/>
        <v>62000</v>
      </c>
      <c r="G302" s="7">
        <f t="shared" si="10"/>
        <v>1.7691919918014377E-5</v>
      </c>
    </row>
    <row r="303" spans="5:7" x14ac:dyDescent="0.25">
      <c r="E303" s="6">
        <v>272</v>
      </c>
      <c r="F303" s="2">
        <f t="shared" si="9"/>
        <v>62100</v>
      </c>
      <c r="G303" s="7">
        <f t="shared" si="10"/>
        <v>1.7411793581150439E-5</v>
      </c>
    </row>
    <row r="304" spans="5:7" x14ac:dyDescent="0.25">
      <c r="E304" s="6">
        <v>273</v>
      </c>
      <c r="F304" s="2">
        <f t="shared" si="9"/>
        <v>62200</v>
      </c>
      <c r="G304" s="7">
        <f t="shared" si="10"/>
        <v>1.7133833113420394E-5</v>
      </c>
    </row>
    <row r="305" spans="5:7" x14ac:dyDescent="0.25">
      <c r="E305" s="6">
        <v>274</v>
      </c>
      <c r="F305" s="2">
        <f t="shared" si="9"/>
        <v>62300</v>
      </c>
      <c r="G305" s="7">
        <f t="shared" si="10"/>
        <v>1.6858076978412052E-5</v>
      </c>
    </row>
    <row r="306" spans="5:7" x14ac:dyDescent="0.25">
      <c r="E306" s="6">
        <v>275</v>
      </c>
      <c r="F306" s="2">
        <f t="shared" si="9"/>
        <v>62400</v>
      </c>
      <c r="G306" s="7">
        <f t="shared" si="10"/>
        <v>1.6584562154409224E-5</v>
      </c>
    </row>
    <row r="307" spans="5:7" x14ac:dyDescent="0.25">
      <c r="E307" s="6">
        <v>276</v>
      </c>
      <c r="F307" s="2">
        <f t="shared" si="9"/>
        <v>62500</v>
      </c>
      <c r="G307" s="7">
        <f t="shared" si="10"/>
        <v>1.6313324138864405E-5</v>
      </c>
    </row>
    <row r="308" spans="5:7" x14ac:dyDescent="0.25">
      <c r="E308" s="6">
        <v>277</v>
      </c>
      <c r="F308" s="2">
        <f t="shared" si="9"/>
        <v>62600</v>
      </c>
      <c r="G308" s="7">
        <f t="shared" si="10"/>
        <v>1.6044396953771774E-5</v>
      </c>
    </row>
    <row r="309" spans="5:7" x14ac:dyDescent="0.25">
      <c r="E309" s="6">
        <v>278</v>
      </c>
      <c r="F309" s="2">
        <f t="shared" si="9"/>
        <v>62700</v>
      </c>
      <c r="G309" s="7">
        <f t="shared" si="10"/>
        <v>1.5777813151921728E-5</v>
      </c>
    </row>
    <row r="310" spans="5:7" x14ac:dyDescent="0.25">
      <c r="E310" s="6">
        <v>279</v>
      </c>
      <c r="F310" s="2">
        <f t="shared" si="9"/>
        <v>62800</v>
      </c>
      <c r="G310" s="7">
        <f t="shared" si="10"/>
        <v>1.5513603824017532E-5</v>
      </c>
    </row>
    <row r="311" spans="5:7" x14ac:dyDescent="0.25">
      <c r="E311" s="6">
        <v>280</v>
      </c>
      <c r="F311" s="2">
        <f t="shared" si="9"/>
        <v>62900</v>
      </c>
      <c r="G311" s="7">
        <f t="shared" si="10"/>
        <v>1.5251798606634354E-5</v>
      </c>
    </row>
    <row r="312" spans="5:7" x14ac:dyDescent="0.25">
      <c r="E312" s="6">
        <v>281</v>
      </c>
      <c r="F312" s="2">
        <f t="shared" ref="F312:F332" si="11">$D$6+(E311*$D$10)</f>
        <v>63000</v>
      </c>
      <c r="G312" s="7">
        <f t="shared" si="10"/>
        <v>1.499242569100036E-5</v>
      </c>
    </row>
    <row r="313" spans="5:7" x14ac:dyDescent="0.25">
      <c r="E313" s="6">
        <v>282</v>
      </c>
      <c r="F313" s="2">
        <f t="shared" si="11"/>
        <v>63100</v>
      </c>
      <c r="G313" s="7">
        <f t="shared" si="10"/>
        <v>1.4735511832579214E-5</v>
      </c>
    </row>
    <row r="314" spans="5:7" x14ac:dyDescent="0.25">
      <c r="E314" s="6">
        <v>283</v>
      </c>
      <c r="F314" s="2">
        <f t="shared" si="11"/>
        <v>63200</v>
      </c>
      <c r="G314" s="7">
        <f t="shared" si="10"/>
        <v>1.4481082361432857E-5</v>
      </c>
    </row>
    <row r="315" spans="5:7" x14ac:dyDescent="0.25">
      <c r="E315" s="6">
        <v>284</v>
      </c>
      <c r="F315" s="2">
        <f t="shared" si="11"/>
        <v>63300</v>
      </c>
      <c r="G315" s="7">
        <f t="shared" si="10"/>
        <v>1.4229161193343226E-5</v>
      </c>
    </row>
    <row r="316" spans="5:7" x14ac:dyDescent="0.25">
      <c r="E316" s="6">
        <v>285</v>
      </c>
      <c r="F316" s="2">
        <f t="shared" si="11"/>
        <v>63400</v>
      </c>
      <c r="G316" s="7">
        <f t="shared" si="10"/>
        <v>1.3979770841671053E-5</v>
      </c>
    </row>
    <row r="317" spans="5:7" x14ac:dyDescent="0.25">
      <c r="E317" s="6">
        <v>286</v>
      </c>
      <c r="F317" s="2">
        <f t="shared" si="11"/>
        <v>63500</v>
      </c>
      <c r="G317" s="7">
        <f t="shared" si="10"/>
        <v>1.3732932429929732E-5</v>
      </c>
    </row>
    <row r="318" spans="5:7" x14ac:dyDescent="0.25">
      <c r="E318" s="6">
        <v>287</v>
      </c>
      <c r="F318" s="2">
        <f t="shared" si="11"/>
        <v>63600</v>
      </c>
      <c r="G318" s="7">
        <f t="shared" si="10"/>
        <v>1.3488665705051912E-5</v>
      </c>
    </row>
    <row r="319" spans="5:7" x14ac:dyDescent="0.25">
      <c r="E319" s="6">
        <v>288</v>
      </c>
      <c r="F319" s="2">
        <f t="shared" si="11"/>
        <v>63700</v>
      </c>
      <c r="G319" s="7">
        <f t="shared" si="10"/>
        <v>1.324698905132616E-5</v>
      </c>
    </row>
    <row r="320" spans="5:7" x14ac:dyDescent="0.25">
      <c r="E320" s="6">
        <v>289</v>
      </c>
      <c r="F320" s="2">
        <f t="shared" si="11"/>
        <v>63800</v>
      </c>
      <c r="G320" s="7">
        <f t="shared" si="10"/>
        <v>1.3007919504981011E-5</v>
      </c>
    </row>
    <row r="321" spans="5:7" x14ac:dyDescent="0.25">
      <c r="E321" s="6">
        <v>290</v>
      </c>
      <c r="F321" s="2">
        <f t="shared" si="11"/>
        <v>63900</v>
      </c>
      <c r="G321" s="7">
        <f t="shared" si="10"/>
        <v>1.2771472769393265E-5</v>
      </c>
    </row>
    <row r="322" spans="5:7" x14ac:dyDescent="0.25">
      <c r="E322" s="6">
        <v>291</v>
      </c>
      <c r="F322" s="2">
        <f t="shared" si="11"/>
        <v>64000</v>
      </c>
      <c r="G322" s="7">
        <f t="shared" si="10"/>
        <v>1.2537663230897508E-5</v>
      </c>
    </row>
    <row r="323" spans="5:7" x14ac:dyDescent="0.25">
      <c r="E323" s="6">
        <v>292</v>
      </c>
      <c r="F323" s="2">
        <f t="shared" si="11"/>
        <v>64100</v>
      </c>
      <c r="G323" s="7">
        <f t="shared" si="10"/>
        <v>1.2306503975173409E-5</v>
      </c>
    </row>
    <row r="324" spans="5:7" x14ac:dyDescent="0.25">
      <c r="E324" s="6">
        <v>293</v>
      </c>
      <c r="F324" s="2">
        <f t="shared" si="11"/>
        <v>64200</v>
      </c>
      <c r="G324" s="7">
        <f t="shared" si="10"/>
        <v>1.2078006804187534E-5</v>
      </c>
    </row>
    <row r="325" spans="5:7" x14ac:dyDescent="0.25">
      <c r="E325" s="6">
        <v>294</v>
      </c>
      <c r="F325" s="2">
        <f t="shared" si="11"/>
        <v>64300</v>
      </c>
      <c r="G325" s="7">
        <f t="shared" si="10"/>
        <v>1.1852182253666129E-5</v>
      </c>
    </row>
    <row r="326" spans="5:7" x14ac:dyDescent="0.25">
      <c r="E326" s="6">
        <v>295</v>
      </c>
      <c r="F326" s="2">
        <f t="shared" si="11"/>
        <v>64400</v>
      </c>
      <c r="G326" s="7">
        <f t="shared" si="10"/>
        <v>1.1629039611075264E-5</v>
      </c>
    </row>
    <row r="327" spans="5:7" x14ac:dyDescent="0.25">
      <c r="E327" s="6">
        <v>296</v>
      </c>
      <c r="F327" s="2">
        <f t="shared" si="11"/>
        <v>64500</v>
      </c>
      <c r="G327" s="7">
        <f t="shared" si="10"/>
        <v>1.1408586934084884E-5</v>
      </c>
    </row>
    <row r="328" spans="5:7" x14ac:dyDescent="0.25">
      <c r="E328" s="6">
        <v>297</v>
      </c>
      <c r="F328" s="2">
        <f t="shared" si="11"/>
        <v>64600</v>
      </c>
      <c r="G328" s="7">
        <f t="shared" si="10"/>
        <v>1.1190831069493093E-5</v>
      </c>
    </row>
    <row r="329" spans="5:7" x14ac:dyDescent="0.25">
      <c r="E329" s="6">
        <v>298</v>
      </c>
      <c r="F329" s="2">
        <f t="shared" si="11"/>
        <v>64700</v>
      </c>
      <c r="G329" s="7">
        <f t="shared" si="10"/>
        <v>1.0975777672587143E-5</v>
      </c>
    </row>
    <row r="330" spans="5:7" x14ac:dyDescent="0.25">
      <c r="E330" s="6">
        <v>299</v>
      </c>
      <c r="F330" s="2">
        <f t="shared" si="11"/>
        <v>64800</v>
      </c>
      <c r="G330" s="7">
        <f t="shared" si="10"/>
        <v>1.0763431226917662E-5</v>
      </c>
    </row>
    <row r="331" spans="5:7" x14ac:dyDescent="0.25">
      <c r="E331" s="6">
        <v>300</v>
      </c>
      <c r="F331" s="2">
        <f t="shared" si="11"/>
        <v>64900</v>
      </c>
      <c r="G331" s="7">
        <f t="shared" si="10"/>
        <v>1.0553795064462548E-5</v>
      </c>
    </row>
    <row r="332" spans="5:7" ht="15.75" thickBot="1" x14ac:dyDescent="0.3">
      <c r="E332" s="8">
        <v>301</v>
      </c>
      <c r="F332" s="9">
        <f t="shared" si="11"/>
        <v>65000</v>
      </c>
      <c r="G332" s="10">
        <f t="shared" si="10"/>
        <v>1.0346871386157304E-5</v>
      </c>
    </row>
  </sheetData>
  <mergeCells count="1">
    <mergeCell ref="E29:G29"/>
  </mergeCells>
  <pageMargins left="0.7" right="0.7" top="0.75" bottom="0.75" header="0.3" footer="0.3"/>
  <pageSetup paperSize="9" orientation="portrait" verticalDpi="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AFF3-A561-4637-86C1-9668766EB339}">
  <dimension ref="C2:F307"/>
  <sheetViews>
    <sheetView tabSelected="1" workbookViewId="0">
      <selection activeCell="H7" sqref="H7"/>
    </sheetView>
  </sheetViews>
  <sheetFormatPr defaultRowHeight="15" x14ac:dyDescent="0.25"/>
  <cols>
    <col min="5" max="5" width="12" bestFit="1" customWidth="1"/>
    <col min="6" max="6" width="18" customWidth="1"/>
  </cols>
  <sheetData>
    <row r="2" spans="3:6" x14ac:dyDescent="0.25">
      <c r="C2" t="s">
        <v>0</v>
      </c>
      <c r="D2">
        <f>AVERAGE($D$5:$D$307)</f>
        <v>50000</v>
      </c>
    </row>
    <row r="3" spans="3:6" ht="15.75" thickBot="1" x14ac:dyDescent="0.3">
      <c r="C3" t="s">
        <v>43</v>
      </c>
      <c r="D3">
        <f>_xlfn.STDEV.P($D$5:$D$307)</f>
        <v>8674.6757864487354</v>
      </c>
    </row>
    <row r="4" spans="3:6" ht="15.75" thickBot="1" x14ac:dyDescent="0.3">
      <c r="C4" s="31" t="s">
        <v>10</v>
      </c>
      <c r="D4" s="32"/>
      <c r="E4" s="33"/>
    </row>
    <row r="5" spans="3:6" x14ac:dyDescent="0.25">
      <c r="C5" s="3" t="s">
        <v>11</v>
      </c>
      <c r="D5" s="4" t="s">
        <v>4</v>
      </c>
      <c r="E5" s="34" t="s">
        <v>1</v>
      </c>
      <c r="F5" s="37" t="s">
        <v>42</v>
      </c>
    </row>
    <row r="6" spans="3:6" x14ac:dyDescent="0.25">
      <c r="C6" s="6">
        <v>0</v>
      </c>
      <c r="D6" s="2">
        <v>35000</v>
      </c>
      <c r="E6" s="35">
        <v>1.0346871386157304E-5</v>
      </c>
      <c r="F6" s="38">
        <f>STANDARDIZE(D6,$D$2,$D$3)</f>
        <v>-1.729171253112705</v>
      </c>
    </row>
    <row r="7" spans="3:6" x14ac:dyDescent="0.25">
      <c r="C7" s="6">
        <v>1</v>
      </c>
      <c r="D7" s="2">
        <v>35100</v>
      </c>
      <c r="E7" s="35">
        <v>1.0553795064462548E-5</v>
      </c>
      <c r="F7" s="38">
        <f t="shared" ref="F7:F70" si="0">STANDARDIZE(D7,$D$2,$D$3)</f>
        <v>-1.7176434447586204</v>
      </c>
    </row>
    <row r="8" spans="3:6" x14ac:dyDescent="0.25">
      <c r="C8" s="6">
        <v>2</v>
      </c>
      <c r="D8" s="2">
        <v>35200</v>
      </c>
      <c r="E8" s="35">
        <v>1.0763431226917662E-5</v>
      </c>
      <c r="F8" s="38">
        <f t="shared" si="0"/>
        <v>-1.7061156364045356</v>
      </c>
    </row>
    <row r="9" spans="3:6" x14ac:dyDescent="0.25">
      <c r="C9" s="6">
        <v>3</v>
      </c>
      <c r="D9" s="2">
        <v>35300</v>
      </c>
      <c r="E9" s="35">
        <v>1.0975777672587143E-5</v>
      </c>
      <c r="F9" s="38">
        <f t="shared" si="0"/>
        <v>-1.6945878280504509</v>
      </c>
    </row>
    <row r="10" spans="3:6" x14ac:dyDescent="0.25">
      <c r="C10" s="6">
        <v>4</v>
      </c>
      <c r="D10" s="2">
        <v>35400</v>
      </c>
      <c r="E10" s="35">
        <v>1.1190831069493093E-5</v>
      </c>
      <c r="F10" s="38">
        <f t="shared" si="0"/>
        <v>-1.6830600196963663</v>
      </c>
    </row>
    <row r="11" spans="3:6" x14ac:dyDescent="0.25">
      <c r="C11" s="6">
        <v>5</v>
      </c>
      <c r="D11" s="2">
        <v>35500</v>
      </c>
      <c r="E11" s="35">
        <v>1.1408586934084884E-5</v>
      </c>
      <c r="F11" s="38">
        <f t="shared" si="0"/>
        <v>-1.6715322113422815</v>
      </c>
    </row>
    <row r="12" spans="3:6" x14ac:dyDescent="0.25">
      <c r="C12" s="6">
        <v>6</v>
      </c>
      <c r="D12" s="2">
        <v>35600</v>
      </c>
      <c r="E12" s="35">
        <v>1.1629039611075264E-5</v>
      </c>
      <c r="F12" s="38">
        <f t="shared" si="0"/>
        <v>-1.6600044029881968</v>
      </c>
    </row>
    <row r="13" spans="3:6" x14ac:dyDescent="0.25">
      <c r="C13" s="6">
        <v>7</v>
      </c>
      <c r="D13" s="2">
        <v>35700</v>
      </c>
      <c r="E13" s="35">
        <v>1.1852182253666129E-5</v>
      </c>
      <c r="F13" s="38">
        <f t="shared" si="0"/>
        <v>-1.6484765946341122</v>
      </c>
    </row>
    <row r="14" spans="3:6" x14ac:dyDescent="0.25">
      <c r="C14" s="6">
        <v>8</v>
      </c>
      <c r="D14" s="2">
        <v>35800</v>
      </c>
      <c r="E14" s="35">
        <v>1.2078006804187534E-5</v>
      </c>
      <c r="F14" s="38">
        <f t="shared" si="0"/>
        <v>-1.6369487862800274</v>
      </c>
    </row>
    <row r="15" spans="3:6" x14ac:dyDescent="0.25">
      <c r="C15" s="6">
        <v>9</v>
      </c>
      <c r="D15" s="2">
        <v>35900</v>
      </c>
      <c r="E15" s="35">
        <v>1.2306503975173409E-5</v>
      </c>
      <c r="F15" s="38">
        <f t="shared" si="0"/>
        <v>-1.6254209779259428</v>
      </c>
    </row>
    <row r="16" spans="3:6" x14ac:dyDescent="0.25">
      <c r="C16" s="6">
        <v>10</v>
      </c>
      <c r="D16" s="2">
        <v>36000</v>
      </c>
      <c r="E16" s="35">
        <v>1.2537663230897508E-5</v>
      </c>
      <c r="F16" s="38">
        <f t="shared" si="0"/>
        <v>-1.6138931695718581</v>
      </c>
    </row>
    <row r="17" spans="3:6" x14ac:dyDescent="0.25">
      <c r="C17" s="6">
        <v>11</v>
      </c>
      <c r="D17" s="2">
        <v>36100</v>
      </c>
      <c r="E17" s="35">
        <v>1.2771472769393265E-5</v>
      </c>
      <c r="F17" s="38">
        <f t="shared" si="0"/>
        <v>-1.6023653612177733</v>
      </c>
    </row>
    <row r="18" spans="3:6" x14ac:dyDescent="0.25">
      <c r="C18" s="6">
        <v>12</v>
      </c>
      <c r="D18" s="2">
        <v>36200</v>
      </c>
      <c r="E18" s="35">
        <v>1.3007919504981011E-5</v>
      </c>
      <c r="F18" s="38">
        <f t="shared" si="0"/>
        <v>-1.5908375528636887</v>
      </c>
    </row>
    <row r="19" spans="3:6" x14ac:dyDescent="0.25">
      <c r="C19" s="6">
        <v>13</v>
      </c>
      <c r="D19" s="2">
        <v>36300</v>
      </c>
      <c r="E19" s="35">
        <v>1.324698905132616E-5</v>
      </c>
      <c r="F19" s="38">
        <f t="shared" si="0"/>
        <v>-1.579309744509604</v>
      </c>
    </row>
    <row r="20" spans="3:6" x14ac:dyDescent="0.25">
      <c r="C20" s="6">
        <v>14</v>
      </c>
      <c r="D20" s="2">
        <v>36400</v>
      </c>
      <c r="E20" s="35">
        <v>1.3488665705051912E-5</v>
      </c>
      <c r="F20" s="38">
        <f t="shared" si="0"/>
        <v>-1.5677819361555192</v>
      </c>
    </row>
    <row r="21" spans="3:6" x14ac:dyDescent="0.25">
      <c r="C21" s="6">
        <v>15</v>
      </c>
      <c r="D21" s="2">
        <v>36500</v>
      </c>
      <c r="E21" s="35">
        <v>1.3732932429929732E-5</v>
      </c>
      <c r="F21" s="38">
        <f t="shared" si="0"/>
        <v>-1.5562541278014346</v>
      </c>
    </row>
    <row r="22" spans="3:6" x14ac:dyDescent="0.25">
      <c r="C22" s="6">
        <v>16</v>
      </c>
      <c r="D22" s="2">
        <v>36600</v>
      </c>
      <c r="E22" s="35">
        <v>1.3979770841671053E-5</v>
      </c>
      <c r="F22" s="38">
        <f t="shared" si="0"/>
        <v>-1.5447263194473499</v>
      </c>
    </row>
    <row r="23" spans="3:6" x14ac:dyDescent="0.25">
      <c r="C23" s="6">
        <v>17</v>
      </c>
      <c r="D23" s="2">
        <v>36700</v>
      </c>
      <c r="E23" s="35">
        <v>1.4229161193343226E-5</v>
      </c>
      <c r="F23" s="38">
        <f t="shared" si="0"/>
        <v>-1.5331985110932651</v>
      </c>
    </row>
    <row r="24" spans="3:6" x14ac:dyDescent="0.25">
      <c r="C24" s="6">
        <v>18</v>
      </c>
      <c r="D24" s="2">
        <v>36800</v>
      </c>
      <c r="E24" s="35">
        <v>1.4481082361432857E-5</v>
      </c>
      <c r="F24" s="38">
        <f t="shared" si="0"/>
        <v>-1.5216707027391805</v>
      </c>
    </row>
    <row r="25" spans="3:6" x14ac:dyDescent="0.25">
      <c r="C25" s="6">
        <v>19</v>
      </c>
      <c r="D25" s="2">
        <v>36900</v>
      </c>
      <c r="E25" s="35">
        <v>1.4735511832579214E-5</v>
      </c>
      <c r="F25" s="38">
        <f t="shared" si="0"/>
        <v>-1.5101428943850959</v>
      </c>
    </row>
    <row r="26" spans="3:6" x14ac:dyDescent="0.25">
      <c r="C26" s="6">
        <v>20</v>
      </c>
      <c r="D26" s="2">
        <v>37000</v>
      </c>
      <c r="E26" s="35">
        <v>1.499242569100036E-5</v>
      </c>
      <c r="F26" s="38">
        <f t="shared" si="0"/>
        <v>-1.498615086031011</v>
      </c>
    </row>
    <row r="27" spans="3:6" x14ac:dyDescent="0.25">
      <c r="C27" s="6">
        <v>21</v>
      </c>
      <c r="D27" s="2">
        <v>37100</v>
      </c>
      <c r="E27" s="35">
        <v>1.5251798606634354E-5</v>
      </c>
      <c r="F27" s="38">
        <f t="shared" si="0"/>
        <v>-1.4870872776769264</v>
      </c>
    </row>
    <row r="28" spans="3:6" x14ac:dyDescent="0.25">
      <c r="C28" s="6">
        <v>22</v>
      </c>
      <c r="D28" s="2">
        <v>37200</v>
      </c>
      <c r="E28" s="35">
        <v>1.5513603824017532E-5</v>
      </c>
      <c r="F28" s="38">
        <f t="shared" si="0"/>
        <v>-1.4755594693228415</v>
      </c>
    </row>
    <row r="29" spans="3:6" x14ac:dyDescent="0.25">
      <c r="C29" s="6">
        <v>23</v>
      </c>
      <c r="D29" s="2">
        <v>37300</v>
      </c>
      <c r="E29" s="35">
        <v>1.5777813151921728E-5</v>
      </c>
      <c r="F29" s="38">
        <f t="shared" si="0"/>
        <v>-1.4640316609687569</v>
      </c>
    </row>
    <row r="30" spans="3:6" x14ac:dyDescent="0.25">
      <c r="C30" s="6">
        <v>24</v>
      </c>
      <c r="D30" s="2">
        <v>37400</v>
      </c>
      <c r="E30" s="35">
        <v>1.6044396953771774E-5</v>
      </c>
      <c r="F30" s="38">
        <f t="shared" si="0"/>
        <v>-1.4525038526146723</v>
      </c>
    </row>
    <row r="31" spans="3:6" x14ac:dyDescent="0.25">
      <c r="C31" s="6">
        <v>25</v>
      </c>
      <c r="D31" s="2">
        <v>37500</v>
      </c>
      <c r="E31" s="35">
        <v>1.6313324138864405E-5</v>
      </c>
      <c r="F31" s="38">
        <f t="shared" si="0"/>
        <v>-1.4409760442605875</v>
      </c>
    </row>
    <row r="32" spans="3:6" x14ac:dyDescent="0.25">
      <c r="C32" s="6">
        <v>26</v>
      </c>
      <c r="D32" s="2">
        <v>37600</v>
      </c>
      <c r="E32" s="35">
        <v>1.6584562154409224E-5</v>
      </c>
      <c r="F32" s="38">
        <f t="shared" si="0"/>
        <v>-1.4294482359065028</v>
      </c>
    </row>
    <row r="33" spans="3:6" x14ac:dyDescent="0.25">
      <c r="C33" s="6">
        <v>27</v>
      </c>
      <c r="D33" s="2">
        <v>37700</v>
      </c>
      <c r="E33" s="35">
        <v>1.6858076978412052E-5</v>
      </c>
      <c r="F33" s="38">
        <f t="shared" si="0"/>
        <v>-1.4179204275524182</v>
      </c>
    </row>
    <row r="34" spans="3:6" x14ac:dyDescent="0.25">
      <c r="C34" s="6">
        <v>28</v>
      </c>
      <c r="D34" s="2">
        <v>37800</v>
      </c>
      <c r="E34" s="35">
        <v>1.7133833113420394E-5</v>
      </c>
      <c r="F34" s="38">
        <f t="shared" si="0"/>
        <v>-1.4063926191983334</v>
      </c>
    </row>
    <row r="35" spans="3:6" x14ac:dyDescent="0.25">
      <c r="C35" s="6">
        <v>29</v>
      </c>
      <c r="D35" s="2">
        <v>37900</v>
      </c>
      <c r="E35" s="35">
        <v>1.7411793581150439E-5</v>
      </c>
      <c r="F35" s="38">
        <f t="shared" si="0"/>
        <v>-1.3948648108442487</v>
      </c>
    </row>
    <row r="36" spans="3:6" x14ac:dyDescent="0.25">
      <c r="C36" s="6">
        <v>30</v>
      </c>
      <c r="D36" s="2">
        <v>38000</v>
      </c>
      <c r="E36" s="35">
        <v>1.7691919918014377E-5</v>
      </c>
      <c r="F36" s="38">
        <f t="shared" si="0"/>
        <v>-1.3833370024901641</v>
      </c>
    </row>
    <row r="37" spans="3:6" x14ac:dyDescent="0.25">
      <c r="C37" s="6">
        <v>31</v>
      </c>
      <c r="D37" s="2">
        <v>38100</v>
      </c>
      <c r="E37" s="35">
        <v>1.7974172171566437E-5</v>
      </c>
      <c r="F37" s="38">
        <f t="shared" si="0"/>
        <v>-1.3718091941360793</v>
      </c>
    </row>
    <row r="38" spans="3:6" x14ac:dyDescent="0.25">
      <c r="C38" s="6">
        <v>32</v>
      </c>
      <c r="D38" s="2">
        <v>38200</v>
      </c>
      <c r="E38" s="35">
        <v>1.8258508897885265E-5</v>
      </c>
      <c r="F38" s="38">
        <f t="shared" si="0"/>
        <v>-1.3602813857819946</v>
      </c>
    </row>
    <row r="39" spans="3:6" x14ac:dyDescent="0.25">
      <c r="C39" s="6">
        <v>33</v>
      </c>
      <c r="D39" s="2">
        <v>38300</v>
      </c>
      <c r="E39" s="35">
        <v>1.8544887159909904E-5</v>
      </c>
      <c r="F39" s="38">
        <f t="shared" si="0"/>
        <v>-1.34875357742791</v>
      </c>
    </row>
    <row r="40" spans="3:6" x14ac:dyDescent="0.25">
      <c r="C40" s="6">
        <v>34</v>
      </c>
      <c r="D40" s="2">
        <v>38400</v>
      </c>
      <c r="E40" s="35">
        <v>1.883326252674586E-5</v>
      </c>
      <c r="F40" s="38">
        <f t="shared" si="0"/>
        <v>-1.3372257690738252</v>
      </c>
    </row>
    <row r="41" spans="3:6" x14ac:dyDescent="0.25">
      <c r="C41" s="6">
        <v>35</v>
      </c>
      <c r="D41" s="2">
        <v>38500</v>
      </c>
      <c r="E41" s="35">
        <v>1.9123589073957239E-5</v>
      </c>
      <c r="F41" s="38">
        <f t="shared" si="0"/>
        <v>-1.3256979607197406</v>
      </c>
    </row>
    <row r="42" spans="3:6" x14ac:dyDescent="0.25">
      <c r="C42" s="6">
        <v>36</v>
      </c>
      <c r="D42" s="2">
        <v>38600</v>
      </c>
      <c r="E42" s="35">
        <v>1.9415819384860082E-5</v>
      </c>
      <c r="F42" s="38">
        <f t="shared" si="0"/>
        <v>-1.3141701523656559</v>
      </c>
    </row>
    <row r="43" spans="3:6" x14ac:dyDescent="0.25">
      <c r="C43" s="6">
        <v>37</v>
      </c>
      <c r="D43" s="2">
        <v>38700</v>
      </c>
      <c r="E43" s="35">
        <v>1.9709904552831449E-5</v>
      </c>
      <c r="F43" s="38">
        <f t="shared" si="0"/>
        <v>-1.3026423440115711</v>
      </c>
    </row>
    <row r="44" spans="3:6" x14ac:dyDescent="0.25">
      <c r="C44" s="6">
        <v>38</v>
      </c>
      <c r="D44" s="2">
        <v>38800</v>
      </c>
      <c r="E44" s="35">
        <v>2.0005794184648159E-5</v>
      </c>
      <c r="F44" s="38">
        <f t="shared" si="0"/>
        <v>-1.2911145356574865</v>
      </c>
    </row>
    <row r="45" spans="3:6" x14ac:dyDescent="0.25">
      <c r="C45" s="6">
        <v>39</v>
      </c>
      <c r="D45" s="2">
        <v>38900</v>
      </c>
      <c r="E45" s="35">
        <v>2.0303436404868143E-5</v>
      </c>
      <c r="F45" s="38">
        <f t="shared" si="0"/>
        <v>-1.2795867273034018</v>
      </c>
    </row>
    <row r="46" spans="3:6" x14ac:dyDescent="0.25">
      <c r="C46" s="6">
        <v>40</v>
      </c>
      <c r="D46" s="2">
        <v>39000</v>
      </c>
      <c r="E46" s="35">
        <v>2.0602777861266708E-5</v>
      </c>
      <c r="F46" s="38">
        <f t="shared" si="0"/>
        <v>-1.268058918949317</v>
      </c>
    </row>
    <row r="47" spans="3:6" x14ac:dyDescent="0.25">
      <c r="C47" s="6">
        <v>41</v>
      </c>
      <c r="D47" s="2">
        <v>39100</v>
      </c>
      <c r="E47" s="35">
        <v>2.0903763731339228E-5</v>
      </c>
      <c r="F47" s="38">
        <f t="shared" si="0"/>
        <v>-1.2565311105952324</v>
      </c>
    </row>
    <row r="48" spans="3:6" x14ac:dyDescent="0.25">
      <c r="C48" s="6">
        <v>42</v>
      </c>
      <c r="D48" s="2">
        <v>39200</v>
      </c>
      <c r="E48" s="35">
        <v>2.1206337729880923E-5</v>
      </c>
      <c r="F48" s="38">
        <f t="shared" si="0"/>
        <v>-1.2450033022411477</v>
      </c>
    </row>
    <row r="49" spans="3:6" x14ac:dyDescent="0.25">
      <c r="C49" s="6">
        <v>43</v>
      </c>
      <c r="D49" s="2">
        <v>39300</v>
      </c>
      <c r="E49" s="35">
        <v>2.1510442117653495E-5</v>
      </c>
      <c r="F49" s="38">
        <f t="shared" si="0"/>
        <v>-1.2334754938870629</v>
      </c>
    </row>
    <row r="50" spans="3:6" x14ac:dyDescent="0.25">
      <c r="C50" s="6">
        <v>44</v>
      </c>
      <c r="D50" s="2">
        <v>39400</v>
      </c>
      <c r="E50" s="35">
        <v>2.1816017711147608E-5</v>
      </c>
      <c r="F50" s="38">
        <f t="shared" si="0"/>
        <v>-1.2219476855329783</v>
      </c>
    </row>
    <row r="51" spans="3:6" x14ac:dyDescent="0.25">
      <c r="C51" s="6">
        <v>45</v>
      </c>
      <c r="D51" s="2">
        <v>39500</v>
      </c>
      <c r="E51" s="35">
        <v>2.2123003893449224E-5</v>
      </c>
      <c r="F51" s="38">
        <f t="shared" si="0"/>
        <v>-1.2104198771788934</v>
      </c>
    </row>
    <row r="52" spans="3:6" x14ac:dyDescent="0.25">
      <c r="C52" s="6">
        <v>46</v>
      </c>
      <c r="D52" s="2">
        <v>39600</v>
      </c>
      <c r="E52" s="35">
        <v>2.2431338626216947E-5</v>
      </c>
      <c r="F52" s="38">
        <f t="shared" si="0"/>
        <v>-1.1988920688248088</v>
      </c>
    </row>
    <row r="53" spans="3:6" x14ac:dyDescent="0.25">
      <c r="C53" s="6">
        <v>47</v>
      </c>
      <c r="D53" s="2">
        <v>39700</v>
      </c>
      <c r="E53" s="35">
        <v>2.2740958462776593E-5</v>
      </c>
      <c r="F53" s="38">
        <f t="shared" si="0"/>
        <v>-1.1873642604707242</v>
      </c>
    </row>
    <row r="54" spans="3:6" x14ac:dyDescent="0.25">
      <c r="C54" s="6">
        <v>48</v>
      </c>
      <c r="D54" s="2">
        <v>39800</v>
      </c>
      <c r="E54" s="35">
        <v>2.3051798562338163E-5</v>
      </c>
      <c r="F54" s="38">
        <f t="shared" si="0"/>
        <v>-1.1758364521166393</v>
      </c>
    </row>
    <row r="55" spans="3:6" x14ac:dyDescent="0.25">
      <c r="C55" s="6">
        <v>49</v>
      </c>
      <c r="D55" s="2">
        <v>39900</v>
      </c>
      <c r="E55" s="35">
        <v>2.3363792705339558E-5</v>
      </c>
      <c r="F55" s="38">
        <f t="shared" si="0"/>
        <v>-1.1643086437625547</v>
      </c>
    </row>
    <row r="56" spans="3:6" x14ac:dyDescent="0.25">
      <c r="C56" s="6">
        <v>50</v>
      </c>
      <c r="D56" s="2">
        <v>40000</v>
      </c>
      <c r="E56" s="35">
        <v>2.3676873309920248E-5</v>
      </c>
      <c r="F56" s="38">
        <f t="shared" si="0"/>
        <v>-1.1527808354084701</v>
      </c>
    </row>
    <row r="57" spans="3:6" x14ac:dyDescent="0.25">
      <c r="C57" s="6">
        <v>51</v>
      </c>
      <c r="D57" s="2">
        <v>40100</v>
      </c>
      <c r="E57" s="35">
        <v>2.3990971449527268E-5</v>
      </c>
      <c r="F57" s="38">
        <f t="shared" si="0"/>
        <v>-1.1412530270543852</v>
      </c>
    </row>
    <row r="58" spans="3:6" x14ac:dyDescent="0.25">
      <c r="C58" s="6">
        <v>52</v>
      </c>
      <c r="D58" s="2">
        <v>40200</v>
      </c>
      <c r="E58" s="35">
        <v>2.4306016871654594E-5</v>
      </c>
      <c r="F58" s="38">
        <f t="shared" si="0"/>
        <v>-1.1297252187003006</v>
      </c>
    </row>
    <row r="59" spans="3:6" x14ac:dyDescent="0.25">
      <c r="C59" s="6">
        <v>53</v>
      </c>
      <c r="D59" s="2">
        <v>40300</v>
      </c>
      <c r="E59" s="35">
        <v>2.462193801771629E-5</v>
      </c>
      <c r="F59" s="38">
        <f t="shared" si="0"/>
        <v>-1.118197410346216</v>
      </c>
    </row>
    <row r="60" spans="3:6" x14ac:dyDescent="0.25">
      <c r="C60" s="6">
        <v>54</v>
      </c>
      <c r="D60" s="2">
        <v>40400</v>
      </c>
      <c r="E60" s="35">
        <v>2.4938662044052471E-5</v>
      </c>
      <c r="F60" s="38">
        <f t="shared" si="0"/>
        <v>-1.1066696019921312</v>
      </c>
    </row>
    <row r="61" spans="3:6" x14ac:dyDescent="0.25">
      <c r="C61" s="6">
        <v>55</v>
      </c>
      <c r="D61" s="2">
        <v>40500</v>
      </c>
      <c r="E61" s="35">
        <v>2.5256114844066142E-5</v>
      </c>
      <c r="F61" s="38">
        <f t="shared" si="0"/>
        <v>-1.0951417936380465</v>
      </c>
    </row>
    <row r="62" spans="3:6" x14ac:dyDescent="0.25">
      <c r="C62" s="6">
        <v>56</v>
      </c>
      <c r="D62" s="2">
        <v>40600</v>
      </c>
      <c r="E62" s="35">
        <v>2.5574221071488013E-5</v>
      </c>
      <c r="F62" s="38">
        <f t="shared" si="0"/>
        <v>-1.0836139852839619</v>
      </c>
    </row>
    <row r="63" spans="3:6" x14ac:dyDescent="0.25">
      <c r="C63" s="6">
        <v>57</v>
      </c>
      <c r="D63" s="2">
        <v>40700</v>
      </c>
      <c r="E63" s="35">
        <v>2.5892904164765006E-5</v>
      </c>
      <c r="F63" s="38">
        <f t="shared" si="0"/>
        <v>-1.0720861769298771</v>
      </c>
    </row>
    <row r="64" spans="3:6" x14ac:dyDescent="0.25">
      <c r="C64" s="6">
        <v>58</v>
      </c>
      <c r="D64" s="2">
        <v>40800</v>
      </c>
      <c r="E64" s="35">
        <v>2.6212086372567477E-5</v>
      </c>
      <c r="F64" s="38">
        <f t="shared" si="0"/>
        <v>-1.0605583685757924</v>
      </c>
    </row>
    <row r="65" spans="3:6" x14ac:dyDescent="0.25">
      <c r="C65" s="6">
        <v>59</v>
      </c>
      <c r="D65" s="2">
        <v>40900</v>
      </c>
      <c r="E65" s="35">
        <v>2.6531688780408682E-5</v>
      </c>
      <c r="F65" s="38">
        <f t="shared" si="0"/>
        <v>-1.0490305602217078</v>
      </c>
    </row>
    <row r="66" spans="3:6" x14ac:dyDescent="0.25">
      <c r="C66" s="6">
        <v>60</v>
      </c>
      <c r="D66" s="2">
        <v>41000</v>
      </c>
      <c r="E66" s="35">
        <v>2.6851631338369131E-5</v>
      </c>
      <c r="F66" s="38">
        <f t="shared" si="0"/>
        <v>-1.037502751867623</v>
      </c>
    </row>
    <row r="67" spans="3:6" x14ac:dyDescent="0.25">
      <c r="C67" s="6">
        <v>61</v>
      </c>
      <c r="D67" s="2">
        <v>41100</v>
      </c>
      <c r="E67" s="35">
        <v>2.7171832889917281E-5</v>
      </c>
      <c r="F67" s="38">
        <f t="shared" si="0"/>
        <v>-1.0259749435135384</v>
      </c>
    </row>
    <row r="68" spans="3:6" x14ac:dyDescent="0.25">
      <c r="C68" s="6">
        <v>62</v>
      </c>
      <c r="D68" s="2">
        <v>41200</v>
      </c>
      <c r="E68" s="35">
        <v>2.7492211201816886E-5</v>
      </c>
      <c r="F68" s="38">
        <f t="shared" si="0"/>
        <v>-1.0144471351594537</v>
      </c>
    </row>
    <row r="69" spans="3:6" x14ac:dyDescent="0.25">
      <c r="C69" s="6">
        <v>63</v>
      </c>
      <c r="D69" s="2">
        <v>41300</v>
      </c>
      <c r="E69" s="35">
        <v>2.7812682995110149E-5</v>
      </c>
      <c r="F69" s="38">
        <f t="shared" si="0"/>
        <v>-1.0029193268053689</v>
      </c>
    </row>
    <row r="70" spans="3:6" x14ac:dyDescent="0.25">
      <c r="C70" s="6">
        <v>64</v>
      </c>
      <c r="D70" s="2">
        <v>41400</v>
      </c>
      <c r="E70" s="35">
        <v>2.8133163977164922E-5</v>
      </c>
      <c r="F70" s="38">
        <f t="shared" si="0"/>
        <v>-0.99139151845128426</v>
      </c>
    </row>
    <row r="71" spans="3:6" x14ac:dyDescent="0.25">
      <c r="C71" s="6">
        <v>65</v>
      </c>
      <c r="D71" s="2">
        <v>41500</v>
      </c>
      <c r="E71" s="35">
        <v>2.8453568874772613E-5</v>
      </c>
      <c r="F71" s="38">
        <f t="shared" ref="F71:F134" si="1">STANDARDIZE(D71,$D$2,$D$3)</f>
        <v>-0.97986371009719953</v>
      </c>
    </row>
    <row r="72" spans="3:6" x14ac:dyDescent="0.25">
      <c r="C72" s="6">
        <v>66</v>
      </c>
      <c r="D72" s="2">
        <v>41600</v>
      </c>
      <c r="E72" s="35">
        <v>2.8773811468282774E-5</v>
      </c>
      <c r="F72" s="38">
        <f t="shared" si="1"/>
        <v>-0.96833590174311479</v>
      </c>
    </row>
    <row r="73" spans="3:6" x14ac:dyDescent="0.25">
      <c r="C73" s="6">
        <v>67</v>
      </c>
      <c r="D73" s="2">
        <v>41700</v>
      </c>
      <c r="E73" s="35">
        <v>2.9093804626759085E-5</v>
      </c>
      <c r="F73" s="38">
        <f t="shared" si="1"/>
        <v>-0.95680809338903017</v>
      </c>
    </row>
    <row r="74" spans="3:6" x14ac:dyDescent="0.25">
      <c r="C74" s="6">
        <v>68</v>
      </c>
      <c r="D74" s="2">
        <v>41800</v>
      </c>
      <c r="E74" s="35">
        <v>2.9413460344140047E-5</v>
      </c>
      <c r="F74" s="38">
        <f t="shared" si="1"/>
        <v>-0.94528028503494543</v>
      </c>
    </row>
    <row r="75" spans="3:6" x14ac:dyDescent="0.25">
      <c r="C75" s="6">
        <v>69</v>
      </c>
      <c r="D75" s="2">
        <v>41900</v>
      </c>
      <c r="E75" s="35">
        <v>2.9732689776387022E-5</v>
      </c>
      <c r="F75" s="38">
        <f t="shared" si="1"/>
        <v>-0.9337524766808607</v>
      </c>
    </row>
    <row r="76" spans="3:6" x14ac:dyDescent="0.25">
      <c r="C76" s="6">
        <v>70</v>
      </c>
      <c r="D76" s="2">
        <v>42000</v>
      </c>
      <c r="E76" s="35">
        <v>3.0051403279600846E-5</v>
      </c>
      <c r="F76" s="38">
        <f t="shared" si="1"/>
        <v>-0.92222466832677608</v>
      </c>
    </row>
    <row r="77" spans="3:6" x14ac:dyDescent="0.25">
      <c r="C77" s="6">
        <v>71</v>
      </c>
      <c r="D77" s="2">
        <v>42100</v>
      </c>
      <c r="E77" s="35">
        <v>3.0369510449087113E-5</v>
      </c>
      <c r="F77" s="38">
        <f t="shared" si="1"/>
        <v>-0.91069685997269134</v>
      </c>
    </row>
    <row r="78" spans="3:6" x14ac:dyDescent="0.25">
      <c r="C78" s="6">
        <v>72</v>
      </c>
      <c r="D78" s="2">
        <v>42200</v>
      </c>
      <c r="E78" s="35">
        <v>3.0686920159349334E-5</v>
      </c>
      <c r="F78" s="38">
        <f t="shared" si="1"/>
        <v>-0.89916905161860661</v>
      </c>
    </row>
    <row r="79" spans="3:6" x14ac:dyDescent="0.25">
      <c r="C79" s="6">
        <v>73</v>
      </c>
      <c r="D79" s="2">
        <v>42300</v>
      </c>
      <c r="E79" s="35">
        <v>3.1003540604987955E-5</v>
      </c>
      <c r="F79" s="38">
        <f t="shared" si="1"/>
        <v>-0.88764124326452198</v>
      </c>
    </row>
    <row r="80" spans="3:6" x14ac:dyDescent="0.25">
      <c r="C80" s="6">
        <v>74</v>
      </c>
      <c r="D80" s="2">
        <v>42400</v>
      </c>
      <c r="E80" s="35">
        <v>3.1319279342482057E-5</v>
      </c>
      <c r="F80" s="38">
        <f t="shared" si="1"/>
        <v>-0.87611343491043725</v>
      </c>
    </row>
    <row r="81" spans="3:6" x14ac:dyDescent="0.25">
      <c r="C81" s="6">
        <v>75</v>
      </c>
      <c r="D81" s="2">
        <v>42500</v>
      </c>
      <c r="E81" s="35">
        <v>3.1634043332829745E-5</v>
      </c>
      <c r="F81" s="38">
        <f t="shared" si="1"/>
        <v>-0.86458562655635252</v>
      </c>
    </row>
    <row r="82" spans="3:6" x14ac:dyDescent="0.25">
      <c r="C82" s="6">
        <v>76</v>
      </c>
      <c r="D82" s="2">
        <v>42600</v>
      </c>
      <c r="E82" s="35">
        <v>3.1947738985021794E-5</v>
      </c>
      <c r="F82" s="38">
        <f t="shared" si="1"/>
        <v>-0.85305781820226778</v>
      </c>
    </row>
    <row r="83" spans="3:6" x14ac:dyDescent="0.25">
      <c r="C83" s="6">
        <v>77</v>
      </c>
      <c r="D83" s="2">
        <v>42700</v>
      </c>
      <c r="E83" s="35">
        <v>3.2260272200322693E-5</v>
      </c>
      <c r="F83" s="38">
        <f t="shared" si="1"/>
        <v>-0.84153000984818316</v>
      </c>
    </row>
    <row r="84" spans="3:6" x14ac:dyDescent="0.25">
      <c r="C84" s="6">
        <v>78</v>
      </c>
      <c r="D84" s="2">
        <v>42800</v>
      </c>
      <c r="E84" s="35">
        <v>3.257154841733134E-5</v>
      </c>
      <c r="F84" s="38">
        <f t="shared" si="1"/>
        <v>-0.83000220149409842</v>
      </c>
    </row>
    <row r="85" spans="3:6" x14ac:dyDescent="0.25">
      <c r="C85" s="6">
        <v>79</v>
      </c>
      <c r="D85" s="2">
        <v>42900</v>
      </c>
      <c r="E85" s="35">
        <v>3.2881472657793675E-5</v>
      </c>
      <c r="F85" s="38">
        <f t="shared" si="1"/>
        <v>-0.81847439314001369</v>
      </c>
    </row>
    <row r="86" spans="3:6" x14ac:dyDescent="0.25">
      <c r="C86" s="6">
        <v>80</v>
      </c>
      <c r="D86" s="2">
        <v>43000</v>
      </c>
      <c r="E86" s="35">
        <v>3.3189949573137525E-5</v>
      </c>
      <c r="F86" s="38">
        <f t="shared" si="1"/>
        <v>-0.80694658478592907</v>
      </c>
    </row>
    <row r="87" spans="3:6" x14ac:dyDescent="0.25">
      <c r="C87" s="6">
        <v>81</v>
      </c>
      <c r="D87" s="2">
        <v>43100</v>
      </c>
      <c r="E87" s="35">
        <v>3.349688349169989E-5</v>
      </c>
      <c r="F87" s="38">
        <f t="shared" si="1"/>
        <v>-0.79541877643184433</v>
      </c>
    </row>
    <row r="88" spans="3:6" x14ac:dyDescent="0.25">
      <c r="C88" s="6">
        <v>82</v>
      </c>
      <c r="D88" s="2">
        <v>43200</v>
      </c>
      <c r="E88" s="35">
        <v>3.3802178466615265E-5</v>
      </c>
      <c r="F88" s="38">
        <f t="shared" si="1"/>
        <v>-0.7838909680777596</v>
      </c>
    </row>
    <row r="89" spans="3:6" x14ac:dyDescent="0.25">
      <c r="C89" s="6">
        <v>83</v>
      </c>
      <c r="D89" s="2">
        <v>43300</v>
      </c>
      <c r="E89" s="35">
        <v>3.4105738324333149E-5</v>
      </c>
      <c r="F89" s="38">
        <f t="shared" si="1"/>
        <v>-0.77236315972367497</v>
      </c>
    </row>
    <row r="90" spans="3:6" x14ac:dyDescent="0.25">
      <c r="C90" s="6">
        <v>84</v>
      </c>
      <c r="D90" s="2">
        <v>43400</v>
      </c>
      <c r="E90" s="35">
        <v>3.4407466713731672E-5</v>
      </c>
      <c r="F90" s="38">
        <f t="shared" si="1"/>
        <v>-0.76083535136959024</v>
      </c>
    </row>
    <row r="91" spans="3:6" x14ac:dyDescent="0.25">
      <c r="C91" s="6">
        <v>85</v>
      </c>
      <c r="D91" s="2">
        <v>43500</v>
      </c>
      <c r="E91" s="35">
        <v>3.4707267155793756E-5</v>
      </c>
      <c r="F91" s="38">
        <f t="shared" si="1"/>
        <v>-0.74930754301550551</v>
      </c>
    </row>
    <row r="92" spans="3:6" x14ac:dyDescent="0.25">
      <c r="C92" s="6">
        <v>86</v>
      </c>
      <c r="D92" s="2">
        <v>43600</v>
      </c>
      <c r="E92" s="35">
        <v>3.5005043093811052E-5</v>
      </c>
      <c r="F92" s="38">
        <f t="shared" si="1"/>
        <v>-0.73777973466142077</v>
      </c>
    </row>
    <row r="93" spans="3:6" x14ac:dyDescent="0.25">
      <c r="C93" s="6">
        <v>87</v>
      </c>
      <c r="D93" s="2">
        <v>43700</v>
      </c>
      <c r="E93" s="35">
        <v>3.5300697944080308E-5</v>
      </c>
      <c r="F93" s="38">
        <f t="shared" si="1"/>
        <v>-0.72625192630733615</v>
      </c>
    </row>
    <row r="94" spans="3:6" x14ac:dyDescent="0.25">
      <c r="C94" s="6">
        <v>88</v>
      </c>
      <c r="D94" s="2">
        <v>43800</v>
      </c>
      <c r="E94" s="35">
        <v>3.5594135147056081E-5</v>
      </c>
      <c r="F94" s="38">
        <f t="shared" si="1"/>
        <v>-0.71472411795325141</v>
      </c>
    </row>
    <row r="95" spans="3:6" x14ac:dyDescent="0.25">
      <c r="C95" s="6">
        <v>89</v>
      </c>
      <c r="D95" s="2">
        <v>43900</v>
      </c>
      <c r="E95" s="35">
        <v>3.5885258218922704E-5</v>
      </c>
      <c r="F95" s="38">
        <f t="shared" si="1"/>
        <v>-0.70319630959916668</v>
      </c>
    </row>
    <row r="96" spans="3:6" x14ac:dyDescent="0.25">
      <c r="C96" s="6">
        <v>90</v>
      </c>
      <c r="D96" s="2">
        <v>44000</v>
      </c>
      <c r="E96" s="35">
        <v>3.6173970803548133E-5</v>
      </c>
      <c r="F96" s="38">
        <f t="shared" si="1"/>
        <v>-0.69166850124508206</v>
      </c>
    </row>
    <row r="97" spans="3:6" x14ac:dyDescent="0.25">
      <c r="C97" s="6">
        <v>91</v>
      </c>
      <c r="D97" s="2">
        <v>44100</v>
      </c>
      <c r="E97" s="35">
        <v>3.6460176724781144E-5</v>
      </c>
      <c r="F97" s="38">
        <f t="shared" si="1"/>
        <v>-0.68014069289099732</v>
      </c>
    </row>
    <row r="98" spans="3:6" x14ac:dyDescent="0.25">
      <c r="C98" s="6">
        <v>92</v>
      </c>
      <c r="D98" s="2">
        <v>44200</v>
      </c>
      <c r="E98" s="35">
        <v>3.6743780039053224E-5</v>
      </c>
      <c r="F98" s="38">
        <f t="shared" si="1"/>
        <v>-0.66861288453691259</v>
      </c>
    </row>
    <row r="99" spans="3:6" x14ac:dyDescent="0.25">
      <c r="C99" s="6">
        <v>93</v>
      </c>
      <c r="D99" s="2">
        <v>44300</v>
      </c>
      <c r="E99" s="35">
        <v>3.7024685088245373E-5</v>
      </c>
      <c r="F99" s="38">
        <f t="shared" si="1"/>
        <v>-0.65708507618282797</v>
      </c>
    </row>
    <row r="100" spans="3:6" x14ac:dyDescent="0.25">
      <c r="C100" s="6">
        <v>94</v>
      </c>
      <c r="D100" s="2">
        <v>44400</v>
      </c>
      <c r="E100" s="35">
        <v>3.7302796552780017E-5</v>
      </c>
      <c r="F100" s="38">
        <f t="shared" si="1"/>
        <v>-0.64555726782874323</v>
      </c>
    </row>
    <row r="101" spans="3:6" x14ac:dyDescent="0.25">
      <c r="C101" s="6">
        <v>95</v>
      </c>
      <c r="D101" s="2">
        <v>44500</v>
      </c>
      <c r="E101" s="35">
        <v>3.7578019504897133E-5</v>
      </c>
      <c r="F101" s="38">
        <f t="shared" si="1"/>
        <v>-0.6340294594746585</v>
      </c>
    </row>
    <row r="102" spans="3:6" x14ac:dyDescent="0.25">
      <c r="C102" s="6">
        <v>96</v>
      </c>
      <c r="D102" s="2">
        <v>44600</v>
      </c>
      <c r="E102" s="35">
        <v>3.7850259462073834E-5</v>
      </c>
      <c r="F102" s="38">
        <f t="shared" si="1"/>
        <v>-0.62250165112057387</v>
      </c>
    </row>
    <row r="103" spans="3:6" x14ac:dyDescent="0.25">
      <c r="C103" s="6">
        <v>97</v>
      </c>
      <c r="D103" s="2">
        <v>44700</v>
      </c>
      <c r="E103" s="35">
        <v>3.8119422440545536E-5</v>
      </c>
      <c r="F103" s="38">
        <f t="shared" si="1"/>
        <v>-0.61097384276648914</v>
      </c>
    </row>
    <row r="104" spans="3:6" x14ac:dyDescent="0.25">
      <c r="C104" s="6">
        <v>98</v>
      </c>
      <c r="D104" s="2">
        <v>44800</v>
      </c>
      <c r="E104" s="35">
        <v>3.8385415008887112E-5</v>
      </c>
      <c r="F104" s="38">
        <f t="shared" si="1"/>
        <v>-0.5994460344124044</v>
      </c>
    </row>
    <row r="105" spans="3:6" x14ac:dyDescent="0.25">
      <c r="C105" s="6">
        <v>99</v>
      </c>
      <c r="D105" s="2">
        <v>44900</v>
      </c>
      <c r="E105" s="35">
        <v>3.8648144341611424E-5</v>
      </c>
      <c r="F105" s="38">
        <f t="shared" si="1"/>
        <v>-0.58791822605831967</v>
      </c>
    </row>
    <row r="106" spans="3:6" x14ac:dyDescent="0.25">
      <c r="C106" s="6">
        <v>100</v>
      </c>
      <c r="D106" s="2">
        <v>45000</v>
      </c>
      <c r="E106" s="35">
        <v>3.890751827274289E-5</v>
      </c>
      <c r="F106" s="38">
        <f t="shared" si="1"/>
        <v>-0.57639041770423505</v>
      </c>
    </row>
    <row r="107" spans="3:6" x14ac:dyDescent="0.25">
      <c r="C107" s="6">
        <v>101</v>
      </c>
      <c r="D107" s="2">
        <v>45100</v>
      </c>
      <c r="E107" s="35">
        <v>3.9163445349322962E-5</v>
      </c>
      <c r="F107" s="38">
        <f t="shared" si="1"/>
        <v>-0.56486260935015031</v>
      </c>
    </row>
    <row r="108" spans="3:6" x14ac:dyDescent="0.25">
      <c r="C108" s="6">
        <v>102</v>
      </c>
      <c r="D108" s="2">
        <v>45200</v>
      </c>
      <c r="E108" s="35">
        <v>3.9415834884804622E-5</v>
      </c>
      <c r="F108" s="38">
        <f t="shared" si="1"/>
        <v>-0.55333480099606558</v>
      </c>
    </row>
    <row r="109" spans="3:6" x14ac:dyDescent="0.25">
      <c r="C109" s="6">
        <v>103</v>
      </c>
      <c r="D109" s="2">
        <v>45300</v>
      </c>
      <c r="E109" s="35">
        <v>3.9664597012292303E-5</v>
      </c>
      <c r="F109" s="38">
        <f t="shared" si="1"/>
        <v>-0.54180699264198096</v>
      </c>
    </row>
    <row r="110" spans="3:6" x14ac:dyDescent="0.25">
      <c r="C110" s="6">
        <v>104</v>
      </c>
      <c r="D110" s="2">
        <v>45400</v>
      </c>
      <c r="E110" s="35">
        <v>3.990964273758409E-5</v>
      </c>
      <c r="F110" s="38">
        <f t="shared" si="1"/>
        <v>-0.53027918428789622</v>
      </c>
    </row>
    <row r="111" spans="3:6" x14ac:dyDescent="0.25">
      <c r="C111" s="6">
        <v>105</v>
      </c>
      <c r="D111" s="2">
        <v>45500</v>
      </c>
      <c r="E111" s="35">
        <v>4.0150883991972376E-5</v>
      </c>
      <c r="F111" s="38">
        <f t="shared" si="1"/>
        <v>-0.51875137593381149</v>
      </c>
    </row>
    <row r="112" spans="3:6" x14ac:dyDescent="0.25">
      <c r="C112" s="6">
        <v>106</v>
      </c>
      <c r="D112" s="2">
        <v>45600</v>
      </c>
      <c r="E112" s="35">
        <v>4.0388233684759511E-5</v>
      </c>
      <c r="F112" s="38">
        <f t="shared" si="1"/>
        <v>-0.50722356757972686</v>
      </c>
    </row>
    <row r="113" spans="3:6" x14ac:dyDescent="0.25">
      <c r="C113" s="6">
        <v>107</v>
      </c>
      <c r="D113" s="2">
        <v>45700</v>
      </c>
      <c r="E113" s="35">
        <v>4.062160575544477E-5</v>
      </c>
      <c r="F113" s="38">
        <f t="shared" si="1"/>
        <v>-0.49569575922564213</v>
      </c>
    </row>
    <row r="114" spans="3:6" x14ac:dyDescent="0.25">
      <c r="C114" s="6">
        <v>108</v>
      </c>
      <c r="D114" s="2">
        <v>45800</v>
      </c>
      <c r="E114" s="35">
        <v>4.0850915225539104E-5</v>
      </c>
      <c r="F114" s="38">
        <f t="shared" si="1"/>
        <v>-0.4841679508715574</v>
      </c>
    </row>
    <row r="115" spans="3:6" x14ac:dyDescent="0.25">
      <c r="C115" s="6">
        <v>109</v>
      </c>
      <c r="D115" s="2">
        <v>45900</v>
      </c>
      <c r="E115" s="35">
        <v>4.107607824996413E-5</v>
      </c>
      <c r="F115" s="38">
        <f t="shared" si="1"/>
        <v>-0.47264014251747272</v>
      </c>
    </row>
    <row r="116" spans="3:6" x14ac:dyDescent="0.25">
      <c r="C116" s="6">
        <v>110</v>
      </c>
      <c r="D116" s="2">
        <v>46000</v>
      </c>
      <c r="E116" s="35">
        <v>4.1297012167992011E-5</v>
      </c>
      <c r="F116" s="38">
        <f t="shared" si="1"/>
        <v>-0.46111233416338804</v>
      </c>
    </row>
    <row r="117" spans="3:6" x14ac:dyDescent="0.25">
      <c r="C117" s="6">
        <v>111</v>
      </c>
      <c r="D117" s="2">
        <v>46100</v>
      </c>
      <c r="E117" s="35">
        <v>4.1513635553683141E-5</v>
      </c>
      <c r="F117" s="38">
        <f t="shared" si="1"/>
        <v>-0.4495845258093033</v>
      </c>
    </row>
    <row r="118" spans="3:6" x14ac:dyDescent="0.25">
      <c r="C118" s="6">
        <v>112</v>
      </c>
      <c r="D118" s="2">
        <v>46200</v>
      </c>
      <c r="E118" s="35">
        <v>4.1725868265778406E-5</v>
      </c>
      <c r="F118" s="38">
        <f t="shared" si="1"/>
        <v>-0.43805671745521862</v>
      </c>
    </row>
    <row r="119" spans="3:6" x14ac:dyDescent="0.25">
      <c r="C119" s="6">
        <v>113</v>
      </c>
      <c r="D119" s="2">
        <v>46300</v>
      </c>
      <c r="E119" s="35">
        <v>4.1933631497003805E-5</v>
      </c>
      <c r="F119" s="38">
        <f t="shared" si="1"/>
        <v>-0.42652890910113389</v>
      </c>
    </row>
    <row r="120" spans="3:6" x14ac:dyDescent="0.25">
      <c r="C120" s="6">
        <v>114</v>
      </c>
      <c r="D120" s="2">
        <v>46400</v>
      </c>
      <c r="E120" s="35">
        <v>4.2136847822744475E-5</v>
      </c>
      <c r="F120" s="38">
        <f t="shared" si="1"/>
        <v>-0.41500110074704921</v>
      </c>
    </row>
    <row r="121" spans="3:6" x14ac:dyDescent="0.25">
      <c r="C121" s="6">
        <v>115</v>
      </c>
      <c r="D121" s="2">
        <v>46500</v>
      </c>
      <c r="E121" s="35">
        <v>4.2335441249046728E-5</v>
      </c>
      <c r="F121" s="38">
        <f t="shared" si="1"/>
        <v>-0.40347329239296453</v>
      </c>
    </row>
    <row r="122" spans="3:6" x14ac:dyDescent="0.25">
      <c r="C122" s="6">
        <v>116</v>
      </c>
      <c r="D122" s="2">
        <v>46600</v>
      </c>
      <c r="E122" s="35">
        <v>4.2529337259905996E-5</v>
      </c>
      <c r="F122" s="38">
        <f t="shared" si="1"/>
        <v>-0.3919454840388798</v>
      </c>
    </row>
    <row r="123" spans="3:6" x14ac:dyDescent="0.25">
      <c r="C123" s="6">
        <v>117</v>
      </c>
      <c r="D123" s="2">
        <v>46700</v>
      </c>
      <c r="E123" s="35">
        <v>4.2718462863799968E-5</v>
      </c>
      <c r="F123" s="38">
        <f t="shared" si="1"/>
        <v>-0.38041767568479512</v>
      </c>
    </row>
    <row r="124" spans="3:6" x14ac:dyDescent="0.25">
      <c r="C124" s="6">
        <v>118</v>
      </c>
      <c r="D124" s="2">
        <v>46800</v>
      </c>
      <c r="E124" s="35">
        <v>4.2902746639425955E-5</v>
      </c>
      <c r="F124" s="38">
        <f t="shared" si="1"/>
        <v>-0.36888986733071039</v>
      </c>
    </row>
    <row r="125" spans="3:6" x14ac:dyDescent="0.25">
      <c r="C125" s="6">
        <v>119</v>
      </c>
      <c r="D125" s="2">
        <v>46900</v>
      </c>
      <c r="E125" s="35">
        <v>4.3082118780602736E-5</v>
      </c>
      <c r="F125" s="38">
        <f t="shared" si="1"/>
        <v>-0.35736205897662571</v>
      </c>
    </row>
    <row r="126" spans="3:6" x14ac:dyDescent="0.25">
      <c r="C126" s="6">
        <v>120</v>
      </c>
      <c r="D126" s="2">
        <v>47000</v>
      </c>
      <c r="E126" s="35">
        <v>4.3256511140297142E-5</v>
      </c>
      <c r="F126" s="38">
        <f t="shared" si="1"/>
        <v>-0.34583425062254103</v>
      </c>
    </row>
    <row r="127" spans="3:6" x14ac:dyDescent="0.25">
      <c r="C127" s="6">
        <v>121</v>
      </c>
      <c r="D127" s="2">
        <v>47100</v>
      </c>
      <c r="E127" s="35">
        <v>4.3425857273736697E-5</v>
      </c>
      <c r="F127" s="38">
        <f t="shared" si="1"/>
        <v>-0.33430644226845629</v>
      </c>
    </row>
    <row r="128" spans="3:6" x14ac:dyDescent="0.25">
      <c r="C128" s="6">
        <v>122</v>
      </c>
      <c r="D128" s="2">
        <v>47200</v>
      </c>
      <c r="E128" s="35">
        <v>4.3590092480570153E-5</v>
      </c>
      <c r="F128" s="38">
        <f t="shared" si="1"/>
        <v>-0.32277863391437162</v>
      </c>
    </row>
    <row r="129" spans="3:6" x14ac:dyDescent="0.25">
      <c r="C129" s="6">
        <v>123</v>
      </c>
      <c r="D129" s="2">
        <v>47300</v>
      </c>
      <c r="E129" s="35">
        <v>4.3749153846038384E-5</v>
      </c>
      <c r="F129" s="38">
        <f t="shared" si="1"/>
        <v>-0.31125082556028694</v>
      </c>
    </row>
    <row r="130" spans="3:6" x14ac:dyDescent="0.25">
      <c r="C130" s="6">
        <v>124</v>
      </c>
      <c r="D130" s="2">
        <v>47400</v>
      </c>
      <c r="E130" s="35">
        <v>4.3902980281119239E-5</v>
      </c>
      <c r="F130" s="38">
        <f t="shared" si="1"/>
        <v>-0.2997230172062022</v>
      </c>
    </row>
    <row r="131" spans="3:6" x14ac:dyDescent="0.25">
      <c r="C131" s="6">
        <v>125</v>
      </c>
      <c r="D131" s="2">
        <v>47500</v>
      </c>
      <c r="E131" s="35">
        <v>4.4051512561610121E-5</v>
      </c>
      <c r="F131" s="38">
        <f t="shared" si="1"/>
        <v>-0.28819520885211752</v>
      </c>
    </row>
    <row r="132" spans="3:6" x14ac:dyDescent="0.25">
      <c r="C132" s="6">
        <v>126</v>
      </c>
      <c r="D132" s="2">
        <v>47600</v>
      </c>
      <c r="E132" s="35">
        <v>4.4194693366113762E-5</v>
      </c>
      <c r="F132" s="38">
        <f t="shared" si="1"/>
        <v>-0.27666740049803279</v>
      </c>
    </row>
    <row r="133" spans="3:6" x14ac:dyDescent="0.25">
      <c r="C133" s="6">
        <v>127</v>
      </c>
      <c r="D133" s="2">
        <v>47700</v>
      </c>
      <c r="E133" s="35">
        <v>4.4332467312892682E-5</v>
      </c>
      <c r="F133" s="38">
        <f t="shared" si="1"/>
        <v>-0.26513959214394811</v>
      </c>
    </row>
    <row r="134" spans="3:6" x14ac:dyDescent="0.25">
      <c r="C134" s="6">
        <v>128</v>
      </c>
      <c r="D134" s="2">
        <v>47800</v>
      </c>
      <c r="E134" s="35">
        <v>4.4464780995559524E-5</v>
      </c>
      <c r="F134" s="38">
        <f t="shared" si="1"/>
        <v>-0.25361178378986343</v>
      </c>
    </row>
    <row r="135" spans="3:6" x14ac:dyDescent="0.25">
      <c r="C135" s="6">
        <v>129</v>
      </c>
      <c r="D135" s="2">
        <v>47900</v>
      </c>
      <c r="E135" s="35">
        <v>4.4591583017570779E-5</v>
      </c>
      <c r="F135" s="38">
        <f t="shared" ref="F135:F198" si="2">STANDARDIZE(D135,$D$2,$D$3)</f>
        <v>-0.2420839754357787</v>
      </c>
    </row>
    <row r="136" spans="3:6" x14ac:dyDescent="0.25">
      <c r="C136" s="6">
        <v>130</v>
      </c>
      <c r="D136" s="2">
        <v>48000</v>
      </c>
      <c r="E136" s="35">
        <v>4.471282402549297E-5</v>
      </c>
      <c r="F136" s="38">
        <f t="shared" si="2"/>
        <v>-0.23055616708169402</v>
      </c>
    </row>
    <row r="137" spans="3:6" x14ac:dyDescent="0.25">
      <c r="C137" s="6">
        <v>131</v>
      </c>
      <c r="D137" s="2">
        <v>48100</v>
      </c>
      <c r="E137" s="35">
        <v>4.4828456741010937E-5</v>
      </c>
      <c r="F137" s="38">
        <f t="shared" si="2"/>
        <v>-0.21902835872760931</v>
      </c>
    </row>
    <row r="138" spans="3:6" x14ac:dyDescent="0.25">
      <c r="C138" s="6">
        <v>132</v>
      </c>
      <c r="D138" s="2">
        <v>48200</v>
      </c>
      <c r="E138" s="35">
        <v>4.4938435991649375E-5</v>
      </c>
      <c r="F138" s="38">
        <f t="shared" si="2"/>
        <v>-0.20750055037352461</v>
      </c>
    </row>
    <row r="139" spans="3:6" x14ac:dyDescent="0.25">
      <c r="C139" s="6">
        <v>133</v>
      </c>
      <c r="D139" s="2">
        <v>48300</v>
      </c>
      <c r="E139" s="35">
        <v>4.5042718740179515E-5</v>
      </c>
      <c r="F139" s="38">
        <f t="shared" si="2"/>
        <v>-0.1959727420194399</v>
      </c>
    </row>
    <row r="140" spans="3:6" x14ac:dyDescent="0.25">
      <c r="C140" s="6">
        <v>134</v>
      </c>
      <c r="D140" s="2">
        <v>48400</v>
      </c>
      <c r="E140" s="35">
        <v>4.5141264112684224E-5</v>
      </c>
      <c r="F140" s="38">
        <f t="shared" si="2"/>
        <v>-0.18444493366535519</v>
      </c>
    </row>
    <row r="141" spans="3:6" x14ac:dyDescent="0.25">
      <c r="C141" s="6">
        <v>135</v>
      </c>
      <c r="D141" s="2">
        <v>48500</v>
      </c>
      <c r="E141" s="35">
        <v>4.5234033425255959E-5</v>
      </c>
      <c r="F141" s="38">
        <f t="shared" si="2"/>
        <v>-0.17291712531127051</v>
      </c>
    </row>
    <row r="142" spans="3:6" x14ac:dyDescent="0.25">
      <c r="C142" s="6">
        <v>136</v>
      </c>
      <c r="D142" s="2">
        <v>48600</v>
      </c>
      <c r="E142" s="35">
        <v>4.5320990209302988E-5</v>
      </c>
      <c r="F142" s="38">
        <f t="shared" si="2"/>
        <v>-0.16138931695718581</v>
      </c>
    </row>
    <row r="143" spans="3:6" x14ac:dyDescent="0.25">
      <c r="C143" s="6">
        <v>137</v>
      </c>
      <c r="D143" s="2">
        <v>48700</v>
      </c>
      <c r="E143" s="35">
        <v>4.5402100235441004E-5</v>
      </c>
      <c r="F143" s="38">
        <f t="shared" si="2"/>
        <v>-0.1498615086031011</v>
      </c>
    </row>
    <row r="144" spans="3:6" x14ac:dyDescent="0.25">
      <c r="C144" s="6">
        <v>138</v>
      </c>
      <c r="D144" s="2">
        <v>48800</v>
      </c>
      <c r="E144" s="35">
        <v>4.5477331535947789E-5</v>
      </c>
      <c r="F144" s="38">
        <f t="shared" si="2"/>
        <v>-0.13833370024901639</v>
      </c>
    </row>
    <row r="145" spans="3:6" x14ac:dyDescent="0.25">
      <c r="C145" s="6">
        <v>139</v>
      </c>
      <c r="D145" s="2">
        <v>48900</v>
      </c>
      <c r="E145" s="35">
        <v>4.5546654425760809E-5</v>
      </c>
      <c r="F145" s="38">
        <f t="shared" si="2"/>
        <v>-0.12680589189493172</v>
      </c>
    </row>
    <row r="146" spans="3:6" x14ac:dyDescent="0.25">
      <c r="C146" s="6">
        <v>140</v>
      </c>
      <c r="D146" s="2">
        <v>49000</v>
      </c>
      <c r="E146" s="35">
        <v>4.5610041521997997E-5</v>
      </c>
      <c r="F146" s="38">
        <f t="shared" si="2"/>
        <v>-0.11527808354084701</v>
      </c>
    </row>
    <row r="147" spans="3:6" x14ac:dyDescent="0.25">
      <c r="C147" s="6">
        <v>141</v>
      </c>
      <c r="D147" s="2">
        <v>49100</v>
      </c>
      <c r="E147" s="35">
        <v>4.5667467761984028E-5</v>
      </c>
      <c r="F147" s="38">
        <f t="shared" si="2"/>
        <v>-0.1037502751867623</v>
      </c>
    </row>
    <row r="148" spans="3:6" x14ac:dyDescent="0.25">
      <c r="C148" s="6">
        <v>142</v>
      </c>
      <c r="D148" s="2">
        <v>49200</v>
      </c>
      <c r="E148" s="35">
        <v>4.5718910419765338E-5</v>
      </c>
      <c r="F148" s="38">
        <f t="shared" si="2"/>
        <v>-9.2222466832677596E-2</v>
      </c>
    </row>
    <row r="149" spans="3:6" x14ac:dyDescent="0.25">
      <c r="C149" s="6">
        <v>143</v>
      </c>
      <c r="D149" s="2">
        <v>49300</v>
      </c>
      <c r="E149" s="35">
        <v>4.5764349121098734E-5</v>
      </c>
      <c r="F149" s="38">
        <f t="shared" si="2"/>
        <v>-8.0694658478592904E-2</v>
      </c>
    </row>
    <row r="150" spans="3:6" x14ac:dyDescent="0.25">
      <c r="C150" s="6">
        <v>144</v>
      </c>
      <c r="D150" s="2">
        <v>49400</v>
      </c>
      <c r="E150" s="35">
        <v>4.5803765856899676E-5</v>
      </c>
      <c r="F150" s="38">
        <f t="shared" si="2"/>
        <v>-6.9166850124508197E-2</v>
      </c>
    </row>
    <row r="151" spans="3:6" x14ac:dyDescent="0.25">
      <c r="C151" s="6">
        <v>145</v>
      </c>
      <c r="D151" s="2">
        <v>49500</v>
      </c>
      <c r="E151" s="35">
        <v>4.583714499513786E-5</v>
      </c>
      <c r="F151" s="38">
        <f t="shared" si="2"/>
        <v>-5.7639041770423505E-2</v>
      </c>
    </row>
    <row r="152" spans="3:6" x14ac:dyDescent="0.25">
      <c r="C152" s="6">
        <v>146</v>
      </c>
      <c r="D152" s="2">
        <v>49600</v>
      </c>
      <c r="E152" s="35">
        <v>4.5864473291169121E-5</v>
      </c>
      <c r="F152" s="38">
        <f t="shared" si="2"/>
        <v>-4.6111233416338798E-2</v>
      </c>
    </row>
    <row r="153" spans="3:6" x14ac:dyDescent="0.25">
      <c r="C153" s="6">
        <v>147</v>
      </c>
      <c r="D153" s="2">
        <v>49700</v>
      </c>
      <c r="E153" s="35">
        <v>4.5885739896494013E-5</v>
      </c>
      <c r="F153" s="38">
        <f t="shared" si="2"/>
        <v>-3.4583425062254099E-2</v>
      </c>
    </row>
    <row r="154" spans="3:6" x14ac:dyDescent="0.25">
      <c r="C154" s="6">
        <v>148</v>
      </c>
      <c r="D154" s="2">
        <v>49800</v>
      </c>
      <c r="E154" s="35">
        <v>4.5900936365935036E-5</v>
      </c>
      <c r="F154" s="38">
        <f t="shared" si="2"/>
        <v>-2.3055616708169399E-2</v>
      </c>
    </row>
    <row r="155" spans="3:6" x14ac:dyDescent="0.25">
      <c r="C155" s="6">
        <v>149</v>
      </c>
      <c r="D155" s="2">
        <v>49900</v>
      </c>
      <c r="E155" s="35">
        <v>4.5910056663225814E-5</v>
      </c>
      <c r="F155" s="38">
        <f t="shared" si="2"/>
        <v>-1.15278083540847E-2</v>
      </c>
    </row>
    <row r="156" spans="3:6" x14ac:dyDescent="0.25">
      <c r="C156" s="6">
        <v>150</v>
      </c>
      <c r="D156" s="2">
        <v>50000</v>
      </c>
      <c r="E156" s="35">
        <v>4.5913097165007098E-5</v>
      </c>
      <c r="F156" s="38">
        <f t="shared" si="2"/>
        <v>0</v>
      </c>
    </row>
    <row r="157" spans="3:6" x14ac:dyDescent="0.25">
      <c r="C157" s="6">
        <v>151</v>
      </c>
      <c r="D157" s="2">
        <v>50000</v>
      </c>
      <c r="E157" s="35">
        <v>4.5913097165007098E-5</v>
      </c>
      <c r="F157" s="38">
        <f t="shared" si="2"/>
        <v>0</v>
      </c>
    </row>
    <row r="158" spans="3:6" x14ac:dyDescent="0.25">
      <c r="C158" s="6">
        <v>152</v>
      </c>
      <c r="D158" s="2">
        <v>50100</v>
      </c>
      <c r="E158" s="35">
        <v>4.5910056663225814E-5</v>
      </c>
      <c r="F158" s="38">
        <f t="shared" si="2"/>
        <v>1.15278083540847E-2</v>
      </c>
    </row>
    <row r="159" spans="3:6" x14ac:dyDescent="0.25">
      <c r="C159" s="6">
        <v>153</v>
      </c>
      <c r="D159" s="2">
        <v>50200</v>
      </c>
      <c r="E159" s="35">
        <v>4.5900936365935036E-5</v>
      </c>
      <c r="F159" s="38">
        <f t="shared" si="2"/>
        <v>2.3055616708169399E-2</v>
      </c>
    </row>
    <row r="160" spans="3:6" x14ac:dyDescent="0.25">
      <c r="C160" s="6">
        <v>154</v>
      </c>
      <c r="D160" s="2">
        <v>50300</v>
      </c>
      <c r="E160" s="35">
        <v>4.5885739896494013E-5</v>
      </c>
      <c r="F160" s="38">
        <f t="shared" si="2"/>
        <v>3.4583425062254099E-2</v>
      </c>
    </row>
    <row r="161" spans="3:6" x14ac:dyDescent="0.25">
      <c r="C161" s="6">
        <v>155</v>
      </c>
      <c r="D161" s="2">
        <v>50400</v>
      </c>
      <c r="E161" s="35">
        <v>4.5864473291169121E-5</v>
      </c>
      <c r="F161" s="38">
        <f t="shared" si="2"/>
        <v>4.6111233416338798E-2</v>
      </c>
    </row>
    <row r="162" spans="3:6" x14ac:dyDescent="0.25">
      <c r="C162" s="6">
        <v>156</v>
      </c>
      <c r="D162" s="2">
        <v>50500</v>
      </c>
      <c r="E162" s="35">
        <v>4.583714499513786E-5</v>
      </c>
      <c r="F162" s="38">
        <f t="shared" si="2"/>
        <v>5.7639041770423505E-2</v>
      </c>
    </row>
    <row r="163" spans="3:6" x14ac:dyDescent="0.25">
      <c r="C163" s="6">
        <v>157</v>
      </c>
      <c r="D163" s="2">
        <v>50600</v>
      </c>
      <c r="E163" s="35">
        <v>4.5803765856899676E-5</v>
      </c>
      <c r="F163" s="38">
        <f t="shared" si="2"/>
        <v>6.9166850124508197E-2</v>
      </c>
    </row>
    <row r="164" spans="3:6" x14ac:dyDescent="0.25">
      <c r="C164" s="6">
        <v>158</v>
      </c>
      <c r="D164" s="2">
        <v>50700</v>
      </c>
      <c r="E164" s="35">
        <v>4.5764349121098734E-5</v>
      </c>
      <c r="F164" s="38">
        <f t="shared" si="2"/>
        <v>8.0694658478592904E-2</v>
      </c>
    </row>
    <row r="165" spans="3:6" x14ac:dyDescent="0.25">
      <c r="C165" s="6">
        <v>159</v>
      </c>
      <c r="D165" s="2">
        <v>50800</v>
      </c>
      <c r="E165" s="35">
        <v>4.5718910419765338E-5</v>
      </c>
      <c r="F165" s="38">
        <f t="shared" si="2"/>
        <v>9.2222466832677596E-2</v>
      </c>
    </row>
    <row r="166" spans="3:6" x14ac:dyDescent="0.25">
      <c r="C166" s="6">
        <v>160</v>
      </c>
      <c r="D166" s="2">
        <v>50900</v>
      </c>
      <c r="E166" s="35">
        <v>4.5667467761984028E-5</v>
      </c>
      <c r="F166" s="38">
        <f t="shared" si="2"/>
        <v>0.1037502751867623</v>
      </c>
    </row>
    <row r="167" spans="3:6" x14ac:dyDescent="0.25">
      <c r="C167" s="6">
        <v>161</v>
      </c>
      <c r="D167" s="2">
        <v>51000</v>
      </c>
      <c r="E167" s="35">
        <v>4.5610041521997997E-5</v>
      </c>
      <c r="F167" s="38">
        <f t="shared" si="2"/>
        <v>0.11527808354084701</v>
      </c>
    </row>
    <row r="168" spans="3:6" x14ac:dyDescent="0.25">
      <c r="C168" s="6">
        <v>162</v>
      </c>
      <c r="D168" s="2">
        <v>51100</v>
      </c>
      <c r="E168" s="35">
        <v>4.5546654425760809E-5</v>
      </c>
      <c r="F168" s="38">
        <f t="shared" si="2"/>
        <v>0.12680589189493172</v>
      </c>
    </row>
    <row r="169" spans="3:6" x14ac:dyDescent="0.25">
      <c r="C169" s="6">
        <v>163</v>
      </c>
      <c r="D169" s="2">
        <v>51200</v>
      </c>
      <c r="E169" s="35">
        <v>4.5477331535947789E-5</v>
      </c>
      <c r="F169" s="38">
        <f t="shared" si="2"/>
        <v>0.13833370024901639</v>
      </c>
    </row>
    <row r="170" spans="3:6" x14ac:dyDescent="0.25">
      <c r="C170" s="6">
        <v>164</v>
      </c>
      <c r="D170" s="2">
        <v>51300</v>
      </c>
      <c r="E170" s="35">
        <v>4.5402100235441004E-5</v>
      </c>
      <c r="F170" s="38">
        <f t="shared" si="2"/>
        <v>0.1498615086031011</v>
      </c>
    </row>
    <row r="171" spans="3:6" x14ac:dyDescent="0.25">
      <c r="C171" s="6">
        <v>165</v>
      </c>
      <c r="D171" s="2">
        <v>51400</v>
      </c>
      <c r="E171" s="35">
        <v>4.5320990209302988E-5</v>
      </c>
      <c r="F171" s="38">
        <f t="shared" si="2"/>
        <v>0.16138931695718581</v>
      </c>
    </row>
    <row r="172" spans="3:6" x14ac:dyDescent="0.25">
      <c r="C172" s="6">
        <v>166</v>
      </c>
      <c r="D172" s="2">
        <v>51500</v>
      </c>
      <c r="E172" s="35">
        <v>4.5234033425255959E-5</v>
      </c>
      <c r="F172" s="38">
        <f t="shared" si="2"/>
        <v>0.17291712531127051</v>
      </c>
    </row>
    <row r="173" spans="3:6" x14ac:dyDescent="0.25">
      <c r="C173" s="6">
        <v>167</v>
      </c>
      <c r="D173" s="2">
        <v>51600</v>
      </c>
      <c r="E173" s="35">
        <v>4.5141264112684224E-5</v>
      </c>
      <c r="F173" s="38">
        <f t="shared" si="2"/>
        <v>0.18444493366535519</v>
      </c>
    </row>
    <row r="174" spans="3:6" x14ac:dyDescent="0.25">
      <c r="C174" s="6">
        <v>168</v>
      </c>
      <c r="D174" s="2">
        <v>51700</v>
      </c>
      <c r="E174" s="35">
        <v>4.5042718740179515E-5</v>
      </c>
      <c r="F174" s="38">
        <f t="shared" si="2"/>
        <v>0.1959727420194399</v>
      </c>
    </row>
    <row r="175" spans="3:6" x14ac:dyDescent="0.25">
      <c r="C175" s="6">
        <v>169</v>
      </c>
      <c r="D175" s="2">
        <v>51800</v>
      </c>
      <c r="E175" s="35">
        <v>4.4938435991649375E-5</v>
      </c>
      <c r="F175" s="38">
        <f t="shared" si="2"/>
        <v>0.20750055037352461</v>
      </c>
    </row>
    <row r="176" spans="3:6" x14ac:dyDescent="0.25">
      <c r="C176" s="6">
        <v>170</v>
      </c>
      <c r="D176" s="2">
        <v>51900</v>
      </c>
      <c r="E176" s="35">
        <v>4.4828456741010937E-5</v>
      </c>
      <c r="F176" s="38">
        <f t="shared" si="2"/>
        <v>0.21902835872760931</v>
      </c>
    </row>
    <row r="177" spans="3:6" x14ac:dyDescent="0.25">
      <c r="C177" s="6">
        <v>171</v>
      </c>
      <c r="D177" s="2">
        <v>52000</v>
      </c>
      <c r="E177" s="35">
        <v>4.471282402549297E-5</v>
      </c>
      <c r="F177" s="38">
        <f t="shared" si="2"/>
        <v>0.23055616708169402</v>
      </c>
    </row>
    <row r="178" spans="3:6" x14ac:dyDescent="0.25">
      <c r="C178" s="6">
        <v>172</v>
      </c>
      <c r="D178" s="2">
        <v>52100</v>
      </c>
      <c r="E178" s="35">
        <v>4.4591583017570779E-5</v>
      </c>
      <c r="F178" s="38">
        <f t="shared" si="2"/>
        <v>0.2420839754357787</v>
      </c>
    </row>
    <row r="179" spans="3:6" x14ac:dyDescent="0.25">
      <c r="C179" s="6">
        <v>173</v>
      </c>
      <c r="D179" s="2">
        <v>52200</v>
      </c>
      <c r="E179" s="35">
        <v>4.4464780995559524E-5</v>
      </c>
      <c r="F179" s="38">
        <f t="shared" si="2"/>
        <v>0.25361178378986343</v>
      </c>
    </row>
    <row r="180" spans="3:6" x14ac:dyDescent="0.25">
      <c r="C180" s="6">
        <v>174</v>
      </c>
      <c r="D180" s="2">
        <v>52300</v>
      </c>
      <c r="E180" s="35">
        <v>4.4332467312892682E-5</v>
      </c>
      <c r="F180" s="38">
        <f t="shared" si="2"/>
        <v>0.26513959214394811</v>
      </c>
    </row>
    <row r="181" spans="3:6" x14ac:dyDescent="0.25">
      <c r="C181" s="6">
        <v>175</v>
      </c>
      <c r="D181" s="2">
        <v>52400</v>
      </c>
      <c r="E181" s="35">
        <v>4.4194693366113762E-5</v>
      </c>
      <c r="F181" s="38">
        <f t="shared" si="2"/>
        <v>0.27666740049803279</v>
      </c>
    </row>
    <row r="182" spans="3:6" x14ac:dyDescent="0.25">
      <c r="C182" s="6">
        <v>176</v>
      </c>
      <c r="D182" s="2">
        <v>52500</v>
      </c>
      <c r="E182" s="35">
        <v>4.4051512561610121E-5</v>
      </c>
      <c r="F182" s="38">
        <f t="shared" si="2"/>
        <v>0.28819520885211752</v>
      </c>
    </row>
    <row r="183" spans="3:6" x14ac:dyDescent="0.25">
      <c r="C183" s="6">
        <v>177</v>
      </c>
      <c r="D183" s="2">
        <v>52600</v>
      </c>
      <c r="E183" s="35">
        <v>4.3902980281119239E-5</v>
      </c>
      <c r="F183" s="38">
        <f t="shared" si="2"/>
        <v>0.2997230172062022</v>
      </c>
    </row>
    <row r="184" spans="3:6" x14ac:dyDescent="0.25">
      <c r="C184" s="6">
        <v>178</v>
      </c>
      <c r="D184" s="2">
        <v>52700</v>
      </c>
      <c r="E184" s="35">
        <v>4.3749153846038384E-5</v>
      </c>
      <c r="F184" s="38">
        <f t="shared" si="2"/>
        <v>0.31125082556028694</v>
      </c>
    </row>
    <row r="185" spans="3:6" x14ac:dyDescent="0.25">
      <c r="C185" s="6">
        <v>179</v>
      </c>
      <c r="D185" s="2">
        <v>52800</v>
      </c>
      <c r="E185" s="35">
        <v>4.3590092480570153E-5</v>
      </c>
      <c r="F185" s="38">
        <f t="shared" si="2"/>
        <v>0.32277863391437162</v>
      </c>
    </row>
    <row r="186" spans="3:6" x14ac:dyDescent="0.25">
      <c r="C186" s="6">
        <v>180</v>
      </c>
      <c r="D186" s="2">
        <v>52900</v>
      </c>
      <c r="E186" s="35">
        <v>4.3425857273736697E-5</v>
      </c>
      <c r="F186" s="38">
        <f t="shared" si="2"/>
        <v>0.33430644226845629</v>
      </c>
    </row>
    <row r="187" spans="3:6" x14ac:dyDescent="0.25">
      <c r="C187" s="6">
        <v>181</v>
      </c>
      <c r="D187" s="2">
        <v>53000</v>
      </c>
      <c r="E187" s="35">
        <v>4.3256511140297142E-5</v>
      </c>
      <c r="F187" s="38">
        <f t="shared" si="2"/>
        <v>0.34583425062254103</v>
      </c>
    </row>
    <row r="188" spans="3:6" x14ac:dyDescent="0.25">
      <c r="C188" s="6">
        <v>182</v>
      </c>
      <c r="D188" s="2">
        <v>53100</v>
      </c>
      <c r="E188" s="35">
        <v>4.3082118780602736E-5</v>
      </c>
      <c r="F188" s="38">
        <f t="shared" si="2"/>
        <v>0.35736205897662571</v>
      </c>
    </row>
    <row r="189" spans="3:6" x14ac:dyDescent="0.25">
      <c r="C189" s="6">
        <v>183</v>
      </c>
      <c r="D189" s="2">
        <v>53200</v>
      </c>
      <c r="E189" s="35">
        <v>4.2902746639425955E-5</v>
      </c>
      <c r="F189" s="38">
        <f t="shared" si="2"/>
        <v>0.36888986733071039</v>
      </c>
    </row>
    <row r="190" spans="3:6" x14ac:dyDescent="0.25">
      <c r="C190" s="6">
        <v>184</v>
      </c>
      <c r="D190" s="2">
        <v>53300</v>
      </c>
      <c r="E190" s="35">
        <v>4.2718462863799968E-5</v>
      </c>
      <c r="F190" s="38">
        <f t="shared" si="2"/>
        <v>0.38041767568479512</v>
      </c>
    </row>
    <row r="191" spans="3:6" x14ac:dyDescent="0.25">
      <c r="C191" s="6">
        <v>185</v>
      </c>
      <c r="D191" s="2">
        <v>53400</v>
      </c>
      <c r="E191" s="35">
        <v>4.2529337259905996E-5</v>
      </c>
      <c r="F191" s="38">
        <f t="shared" si="2"/>
        <v>0.3919454840388798</v>
      </c>
    </row>
    <row r="192" spans="3:6" x14ac:dyDescent="0.25">
      <c r="C192" s="6">
        <v>186</v>
      </c>
      <c r="D192" s="2">
        <v>53500</v>
      </c>
      <c r="E192" s="35">
        <v>4.2335441249046728E-5</v>
      </c>
      <c r="F192" s="38">
        <f t="shared" si="2"/>
        <v>0.40347329239296453</v>
      </c>
    </row>
    <row r="193" spans="3:6" x14ac:dyDescent="0.25">
      <c r="C193" s="6">
        <v>187</v>
      </c>
      <c r="D193" s="2">
        <v>53600</v>
      </c>
      <c r="E193" s="35">
        <v>4.2136847822744475E-5</v>
      </c>
      <c r="F193" s="38">
        <f t="shared" si="2"/>
        <v>0.41500110074704921</v>
      </c>
    </row>
    <row r="194" spans="3:6" x14ac:dyDescent="0.25">
      <c r="C194" s="6">
        <v>188</v>
      </c>
      <c r="D194" s="2">
        <v>53700</v>
      </c>
      <c r="E194" s="35">
        <v>4.1933631497003805E-5</v>
      </c>
      <c r="F194" s="38">
        <f t="shared" si="2"/>
        <v>0.42652890910113389</v>
      </c>
    </row>
    <row r="195" spans="3:6" x14ac:dyDescent="0.25">
      <c r="C195" s="6">
        <v>189</v>
      </c>
      <c r="D195" s="2">
        <v>53800</v>
      </c>
      <c r="E195" s="35">
        <v>4.1725868265778406E-5</v>
      </c>
      <c r="F195" s="38">
        <f t="shared" si="2"/>
        <v>0.43805671745521862</v>
      </c>
    </row>
    <row r="196" spans="3:6" x14ac:dyDescent="0.25">
      <c r="C196" s="6">
        <v>190</v>
      </c>
      <c r="D196" s="2">
        <v>53900</v>
      </c>
      <c r="E196" s="35">
        <v>4.1513635553683141E-5</v>
      </c>
      <c r="F196" s="38">
        <f t="shared" si="2"/>
        <v>0.4495845258093033</v>
      </c>
    </row>
    <row r="197" spans="3:6" x14ac:dyDescent="0.25">
      <c r="C197" s="6">
        <v>191</v>
      </c>
      <c r="D197" s="2">
        <v>54000</v>
      </c>
      <c r="E197" s="35">
        <v>4.1297012167992011E-5</v>
      </c>
      <c r="F197" s="38">
        <f t="shared" si="2"/>
        <v>0.46111233416338804</v>
      </c>
    </row>
    <row r="198" spans="3:6" x14ac:dyDescent="0.25">
      <c r="C198" s="6">
        <v>192</v>
      </c>
      <c r="D198" s="2">
        <v>54100</v>
      </c>
      <c r="E198" s="35">
        <v>4.107607824996413E-5</v>
      </c>
      <c r="F198" s="38">
        <f t="shared" si="2"/>
        <v>0.47264014251747272</v>
      </c>
    </row>
    <row r="199" spans="3:6" x14ac:dyDescent="0.25">
      <c r="C199" s="6">
        <v>193</v>
      </c>
      <c r="D199" s="2">
        <v>54200</v>
      </c>
      <c r="E199" s="35">
        <v>4.0850915225539104E-5</v>
      </c>
      <c r="F199" s="38">
        <f t="shared" ref="F199:F262" si="3">STANDARDIZE(D199,$D$2,$D$3)</f>
        <v>0.4841679508715574</v>
      </c>
    </row>
    <row r="200" spans="3:6" x14ac:dyDescent="0.25">
      <c r="C200" s="6">
        <v>194</v>
      </c>
      <c r="D200" s="2">
        <v>54300</v>
      </c>
      <c r="E200" s="35">
        <v>4.062160575544477E-5</v>
      </c>
      <c r="F200" s="38">
        <f t="shared" si="3"/>
        <v>0.49569575922564213</v>
      </c>
    </row>
    <row r="201" spans="3:6" x14ac:dyDescent="0.25">
      <c r="C201" s="6">
        <v>195</v>
      </c>
      <c r="D201" s="2">
        <v>54400</v>
      </c>
      <c r="E201" s="35">
        <v>4.0388233684759511E-5</v>
      </c>
      <c r="F201" s="38">
        <f t="shared" si="3"/>
        <v>0.50722356757972686</v>
      </c>
    </row>
    <row r="202" spans="3:6" x14ac:dyDescent="0.25">
      <c r="C202" s="6">
        <v>196</v>
      </c>
      <c r="D202" s="2">
        <v>54500</v>
      </c>
      <c r="E202" s="35">
        <v>4.0150883991972376E-5</v>
      </c>
      <c r="F202" s="38">
        <f t="shared" si="3"/>
        <v>0.51875137593381149</v>
      </c>
    </row>
    <row r="203" spans="3:6" x14ac:dyDescent="0.25">
      <c r="C203" s="6">
        <v>197</v>
      </c>
      <c r="D203" s="2">
        <v>54600</v>
      </c>
      <c r="E203" s="35">
        <v>3.990964273758409E-5</v>
      </c>
      <c r="F203" s="38">
        <f t="shared" si="3"/>
        <v>0.53027918428789622</v>
      </c>
    </row>
    <row r="204" spans="3:6" x14ac:dyDescent="0.25">
      <c r="C204" s="6">
        <v>198</v>
      </c>
      <c r="D204" s="2">
        <v>54700</v>
      </c>
      <c r="E204" s="35">
        <v>3.9664597012292303E-5</v>
      </c>
      <c r="F204" s="38">
        <f t="shared" si="3"/>
        <v>0.54180699264198096</v>
      </c>
    </row>
    <row r="205" spans="3:6" x14ac:dyDescent="0.25">
      <c r="C205" s="6">
        <v>199</v>
      </c>
      <c r="D205" s="2">
        <v>54800</v>
      </c>
      <c r="E205" s="35">
        <v>3.9415834884804622E-5</v>
      </c>
      <c r="F205" s="38">
        <f t="shared" si="3"/>
        <v>0.55333480099606558</v>
      </c>
    </row>
    <row r="206" spans="3:6" x14ac:dyDescent="0.25">
      <c r="C206" s="6">
        <v>200</v>
      </c>
      <c r="D206" s="2">
        <v>54900</v>
      </c>
      <c r="E206" s="35">
        <v>3.9163445349322962E-5</v>
      </c>
      <c r="F206" s="38">
        <f t="shared" si="3"/>
        <v>0.56486260935015031</v>
      </c>
    </row>
    <row r="207" spans="3:6" x14ac:dyDescent="0.25">
      <c r="C207" s="6">
        <v>201</v>
      </c>
      <c r="D207" s="2">
        <v>55000</v>
      </c>
      <c r="E207" s="35">
        <v>3.890751827274289E-5</v>
      </c>
      <c r="F207" s="38">
        <f t="shared" si="3"/>
        <v>0.57639041770423505</v>
      </c>
    </row>
    <row r="208" spans="3:6" x14ac:dyDescent="0.25">
      <c r="C208" s="6">
        <v>202</v>
      </c>
      <c r="D208" s="2">
        <v>55100</v>
      </c>
      <c r="E208" s="35">
        <v>3.8648144341611424E-5</v>
      </c>
      <c r="F208" s="38">
        <f t="shared" si="3"/>
        <v>0.58791822605831967</v>
      </c>
    </row>
    <row r="209" spans="3:6" x14ac:dyDescent="0.25">
      <c r="C209" s="6">
        <v>203</v>
      </c>
      <c r="D209" s="2">
        <v>55200</v>
      </c>
      <c r="E209" s="35">
        <v>3.8385415008887112E-5</v>
      </c>
      <c r="F209" s="38">
        <f t="shared" si="3"/>
        <v>0.5994460344124044</v>
      </c>
    </row>
    <row r="210" spans="3:6" x14ac:dyDescent="0.25">
      <c r="C210" s="6">
        <v>204</v>
      </c>
      <c r="D210" s="2">
        <v>55300</v>
      </c>
      <c r="E210" s="35">
        <v>3.8119422440545536E-5</v>
      </c>
      <c r="F210" s="38">
        <f t="shared" si="3"/>
        <v>0.61097384276648914</v>
      </c>
    </row>
    <row r="211" spans="3:6" x14ac:dyDescent="0.25">
      <c r="C211" s="6">
        <v>205</v>
      </c>
      <c r="D211" s="2">
        <v>55400</v>
      </c>
      <c r="E211" s="35">
        <v>3.7850259462073834E-5</v>
      </c>
      <c r="F211" s="38">
        <f t="shared" si="3"/>
        <v>0.62250165112057387</v>
      </c>
    </row>
    <row r="212" spans="3:6" x14ac:dyDescent="0.25">
      <c r="C212" s="6">
        <v>206</v>
      </c>
      <c r="D212" s="2">
        <v>55500</v>
      </c>
      <c r="E212" s="35">
        <v>3.7578019504897133E-5</v>
      </c>
      <c r="F212" s="38">
        <f t="shared" si="3"/>
        <v>0.6340294594746585</v>
      </c>
    </row>
    <row r="213" spans="3:6" x14ac:dyDescent="0.25">
      <c r="C213" s="6">
        <v>207</v>
      </c>
      <c r="D213" s="2">
        <v>55600</v>
      </c>
      <c r="E213" s="35">
        <v>3.7302796552780017E-5</v>
      </c>
      <c r="F213" s="38">
        <f t="shared" si="3"/>
        <v>0.64555726782874323</v>
      </c>
    </row>
    <row r="214" spans="3:6" x14ac:dyDescent="0.25">
      <c r="C214" s="6">
        <v>208</v>
      </c>
      <c r="D214" s="2">
        <v>55700</v>
      </c>
      <c r="E214" s="35">
        <v>3.7024685088245373E-5</v>
      </c>
      <c r="F214" s="38">
        <f t="shared" si="3"/>
        <v>0.65708507618282797</v>
      </c>
    </row>
    <row r="215" spans="3:6" x14ac:dyDescent="0.25">
      <c r="C215" s="6">
        <v>209</v>
      </c>
      <c r="D215" s="2">
        <v>55800</v>
      </c>
      <c r="E215" s="35">
        <v>3.6743780039053224E-5</v>
      </c>
      <c r="F215" s="38">
        <f t="shared" si="3"/>
        <v>0.66861288453691259</v>
      </c>
    </row>
    <row r="216" spans="3:6" x14ac:dyDescent="0.25">
      <c r="C216" s="6">
        <v>210</v>
      </c>
      <c r="D216" s="2">
        <v>55900</v>
      </c>
      <c r="E216" s="35">
        <v>3.6460176724781144E-5</v>
      </c>
      <c r="F216" s="38">
        <f t="shared" si="3"/>
        <v>0.68014069289099732</v>
      </c>
    </row>
    <row r="217" spans="3:6" x14ac:dyDescent="0.25">
      <c r="C217" s="6">
        <v>211</v>
      </c>
      <c r="D217" s="2">
        <v>56000</v>
      </c>
      <c r="E217" s="35">
        <v>3.6173970803548133E-5</v>
      </c>
      <c r="F217" s="38">
        <f t="shared" si="3"/>
        <v>0.69166850124508206</v>
      </c>
    </row>
    <row r="218" spans="3:6" x14ac:dyDescent="0.25">
      <c r="C218" s="6">
        <v>212</v>
      </c>
      <c r="D218" s="2">
        <v>56100</v>
      </c>
      <c r="E218" s="35">
        <v>3.5885258218922704E-5</v>
      </c>
      <c r="F218" s="38">
        <f t="shared" si="3"/>
        <v>0.70319630959916668</v>
      </c>
    </row>
    <row r="219" spans="3:6" x14ac:dyDescent="0.25">
      <c r="C219" s="6">
        <v>213</v>
      </c>
      <c r="D219" s="2">
        <v>56200</v>
      </c>
      <c r="E219" s="35">
        <v>3.5594135147056081E-5</v>
      </c>
      <c r="F219" s="38">
        <f t="shared" si="3"/>
        <v>0.71472411795325141</v>
      </c>
    </row>
    <row r="220" spans="3:6" x14ac:dyDescent="0.25">
      <c r="C220" s="6">
        <v>214</v>
      </c>
      <c r="D220" s="2">
        <v>56300</v>
      </c>
      <c r="E220" s="35">
        <v>3.5300697944080308E-5</v>
      </c>
      <c r="F220" s="38">
        <f t="shared" si="3"/>
        <v>0.72625192630733615</v>
      </c>
    </row>
    <row r="221" spans="3:6" x14ac:dyDescent="0.25">
      <c r="C221" s="6">
        <v>215</v>
      </c>
      <c r="D221" s="2">
        <v>56400</v>
      </c>
      <c r="E221" s="35">
        <v>3.5005043093811052E-5</v>
      </c>
      <c r="F221" s="38">
        <f t="shared" si="3"/>
        <v>0.73777973466142077</v>
      </c>
    </row>
    <row r="222" spans="3:6" x14ac:dyDescent="0.25">
      <c r="C222" s="6">
        <v>216</v>
      </c>
      <c r="D222" s="2">
        <v>56500</v>
      </c>
      <c r="E222" s="35">
        <v>3.4707267155793756E-5</v>
      </c>
      <c r="F222" s="38">
        <f t="shared" si="3"/>
        <v>0.74930754301550551</v>
      </c>
    </row>
    <row r="223" spans="3:6" x14ac:dyDescent="0.25">
      <c r="C223" s="6">
        <v>217</v>
      </c>
      <c r="D223" s="2">
        <v>56600</v>
      </c>
      <c r="E223" s="35">
        <v>3.4407466713731672E-5</v>
      </c>
      <c r="F223" s="38">
        <f t="shared" si="3"/>
        <v>0.76083535136959024</v>
      </c>
    </row>
    <row r="224" spans="3:6" x14ac:dyDescent="0.25">
      <c r="C224" s="6">
        <v>218</v>
      </c>
      <c r="D224" s="2">
        <v>56700</v>
      </c>
      <c r="E224" s="35">
        <v>3.4105738324333149E-5</v>
      </c>
      <c r="F224" s="38">
        <f t="shared" si="3"/>
        <v>0.77236315972367497</v>
      </c>
    </row>
    <row r="225" spans="3:6" x14ac:dyDescent="0.25">
      <c r="C225" s="6">
        <v>219</v>
      </c>
      <c r="D225" s="2">
        <v>56800</v>
      </c>
      <c r="E225" s="35">
        <v>3.3802178466615265E-5</v>
      </c>
      <c r="F225" s="38">
        <f t="shared" si="3"/>
        <v>0.7838909680777596</v>
      </c>
    </row>
    <row r="226" spans="3:6" x14ac:dyDescent="0.25">
      <c r="C226" s="6">
        <v>220</v>
      </c>
      <c r="D226" s="2">
        <v>56900</v>
      </c>
      <c r="E226" s="35">
        <v>3.349688349169989E-5</v>
      </c>
      <c r="F226" s="38">
        <f t="shared" si="3"/>
        <v>0.79541877643184433</v>
      </c>
    </row>
    <row r="227" spans="3:6" x14ac:dyDescent="0.25">
      <c r="C227" s="6">
        <v>221</v>
      </c>
      <c r="D227" s="2">
        <v>57000</v>
      </c>
      <c r="E227" s="35">
        <v>3.3189949573137525E-5</v>
      </c>
      <c r="F227" s="38">
        <f t="shared" si="3"/>
        <v>0.80694658478592907</v>
      </c>
    </row>
    <row r="228" spans="3:6" x14ac:dyDescent="0.25">
      <c r="C228" s="6">
        <v>222</v>
      </c>
      <c r="D228" s="2">
        <v>57100</v>
      </c>
      <c r="E228" s="35">
        <v>3.2881472657793675E-5</v>
      </c>
      <c r="F228" s="38">
        <f t="shared" si="3"/>
        <v>0.81847439314001369</v>
      </c>
    </row>
    <row r="229" spans="3:6" x14ac:dyDescent="0.25">
      <c r="C229" s="6">
        <v>223</v>
      </c>
      <c r="D229" s="2">
        <v>57200</v>
      </c>
      <c r="E229" s="35">
        <v>3.257154841733134E-5</v>
      </c>
      <c r="F229" s="38">
        <f t="shared" si="3"/>
        <v>0.83000220149409842</v>
      </c>
    </row>
    <row r="230" spans="3:6" x14ac:dyDescent="0.25">
      <c r="C230" s="6">
        <v>224</v>
      </c>
      <c r="D230" s="2">
        <v>57300</v>
      </c>
      <c r="E230" s="35">
        <v>3.2260272200322693E-5</v>
      </c>
      <c r="F230" s="38">
        <f t="shared" si="3"/>
        <v>0.84153000984818316</v>
      </c>
    </row>
    <row r="231" spans="3:6" x14ac:dyDescent="0.25">
      <c r="C231" s="6">
        <v>225</v>
      </c>
      <c r="D231" s="2">
        <v>57400</v>
      </c>
      <c r="E231" s="35">
        <v>3.1947738985021794E-5</v>
      </c>
      <c r="F231" s="38">
        <f t="shared" si="3"/>
        <v>0.85305781820226778</v>
      </c>
    </row>
    <row r="232" spans="3:6" x14ac:dyDescent="0.25">
      <c r="C232" s="6">
        <v>226</v>
      </c>
      <c r="D232" s="2">
        <v>57500</v>
      </c>
      <c r="E232" s="35">
        <v>3.1634043332829745E-5</v>
      </c>
      <c r="F232" s="38">
        <f t="shared" si="3"/>
        <v>0.86458562655635252</v>
      </c>
    </row>
    <row r="233" spans="3:6" x14ac:dyDescent="0.25">
      <c r="C233" s="6">
        <v>227</v>
      </c>
      <c r="D233" s="2">
        <v>57600</v>
      </c>
      <c r="E233" s="35">
        <v>3.1319279342482057E-5</v>
      </c>
      <c r="F233" s="38">
        <f t="shared" si="3"/>
        <v>0.87611343491043725</v>
      </c>
    </row>
    <row r="234" spans="3:6" x14ac:dyDescent="0.25">
      <c r="C234" s="6">
        <v>228</v>
      </c>
      <c r="D234" s="2">
        <v>57700</v>
      </c>
      <c r="E234" s="35">
        <v>3.1003540604987955E-5</v>
      </c>
      <c r="F234" s="38">
        <f t="shared" si="3"/>
        <v>0.88764124326452198</v>
      </c>
    </row>
    <row r="235" spans="3:6" x14ac:dyDescent="0.25">
      <c r="C235" s="6">
        <v>229</v>
      </c>
      <c r="D235" s="2">
        <v>57800</v>
      </c>
      <c r="E235" s="35">
        <v>3.0686920159349334E-5</v>
      </c>
      <c r="F235" s="38">
        <f t="shared" si="3"/>
        <v>0.89916905161860661</v>
      </c>
    </row>
    <row r="236" spans="3:6" x14ac:dyDescent="0.25">
      <c r="C236" s="6">
        <v>230</v>
      </c>
      <c r="D236" s="2">
        <v>57900</v>
      </c>
      <c r="E236" s="35">
        <v>3.0369510449087113E-5</v>
      </c>
      <c r="F236" s="38">
        <f t="shared" si="3"/>
        <v>0.91069685997269134</v>
      </c>
    </row>
    <row r="237" spans="3:6" x14ac:dyDescent="0.25">
      <c r="C237" s="6">
        <v>231</v>
      </c>
      <c r="D237" s="2">
        <v>58000</v>
      </c>
      <c r="E237" s="35">
        <v>3.0051403279600846E-5</v>
      </c>
      <c r="F237" s="38">
        <f t="shared" si="3"/>
        <v>0.92222466832677608</v>
      </c>
    </row>
    <row r="238" spans="3:6" x14ac:dyDescent="0.25">
      <c r="C238" s="6">
        <v>232</v>
      </c>
      <c r="D238" s="2">
        <v>58100</v>
      </c>
      <c r="E238" s="35">
        <v>2.9732689776387022E-5</v>
      </c>
      <c r="F238" s="38">
        <f t="shared" si="3"/>
        <v>0.9337524766808607</v>
      </c>
    </row>
    <row r="239" spans="3:6" x14ac:dyDescent="0.25">
      <c r="C239" s="6">
        <v>233</v>
      </c>
      <c r="D239" s="2">
        <v>58200</v>
      </c>
      <c r="E239" s="35">
        <v>2.9413460344140047E-5</v>
      </c>
      <c r="F239" s="38">
        <f t="shared" si="3"/>
        <v>0.94528028503494543</v>
      </c>
    </row>
    <row r="240" spans="3:6" x14ac:dyDescent="0.25">
      <c r="C240" s="6">
        <v>234</v>
      </c>
      <c r="D240" s="2">
        <v>58300</v>
      </c>
      <c r="E240" s="35">
        <v>2.9093804626759085E-5</v>
      </c>
      <c r="F240" s="38">
        <f t="shared" si="3"/>
        <v>0.95680809338903017</v>
      </c>
    </row>
    <row r="241" spans="3:6" x14ac:dyDescent="0.25">
      <c r="C241" s="6">
        <v>235</v>
      </c>
      <c r="D241" s="2">
        <v>58400</v>
      </c>
      <c r="E241" s="35">
        <v>2.8773811468282774E-5</v>
      </c>
      <c r="F241" s="38">
        <f t="shared" si="3"/>
        <v>0.96833590174311479</v>
      </c>
    </row>
    <row r="242" spans="3:6" x14ac:dyDescent="0.25">
      <c r="C242" s="6">
        <v>236</v>
      </c>
      <c r="D242" s="2">
        <v>58500</v>
      </c>
      <c r="E242" s="35">
        <v>2.8453568874772613E-5</v>
      </c>
      <c r="F242" s="38">
        <f t="shared" si="3"/>
        <v>0.97986371009719953</v>
      </c>
    </row>
    <row r="243" spans="3:6" x14ac:dyDescent="0.25">
      <c r="C243" s="6">
        <v>237</v>
      </c>
      <c r="D243" s="2">
        <v>58600</v>
      </c>
      <c r="E243" s="35">
        <v>2.8133163977164922E-5</v>
      </c>
      <c r="F243" s="38">
        <f t="shared" si="3"/>
        <v>0.99139151845128426</v>
      </c>
    </row>
    <row r="244" spans="3:6" x14ac:dyDescent="0.25">
      <c r="C244" s="6">
        <v>238</v>
      </c>
      <c r="D244" s="2">
        <v>58700</v>
      </c>
      <c r="E244" s="35">
        <v>2.7812682995110149E-5</v>
      </c>
      <c r="F244" s="38">
        <f t="shared" si="3"/>
        <v>1.0029193268053689</v>
      </c>
    </row>
    <row r="245" spans="3:6" x14ac:dyDescent="0.25">
      <c r="C245" s="6">
        <v>239</v>
      </c>
      <c r="D245" s="2">
        <v>58800</v>
      </c>
      <c r="E245" s="35">
        <v>2.7492211201816886E-5</v>
      </c>
      <c r="F245" s="38">
        <f t="shared" si="3"/>
        <v>1.0144471351594537</v>
      </c>
    </row>
    <row r="246" spans="3:6" x14ac:dyDescent="0.25">
      <c r="C246" s="6">
        <v>240</v>
      </c>
      <c r="D246" s="2">
        <v>58900</v>
      </c>
      <c r="E246" s="35">
        <v>2.7171832889917281E-5</v>
      </c>
      <c r="F246" s="38">
        <f t="shared" si="3"/>
        <v>1.0259749435135384</v>
      </c>
    </row>
    <row r="247" spans="3:6" x14ac:dyDescent="0.25">
      <c r="C247" s="6">
        <v>241</v>
      </c>
      <c r="D247" s="2">
        <v>59000</v>
      </c>
      <c r="E247" s="35">
        <v>2.6851631338369131E-5</v>
      </c>
      <c r="F247" s="38">
        <f t="shared" si="3"/>
        <v>1.037502751867623</v>
      </c>
    </row>
    <row r="248" spans="3:6" x14ac:dyDescent="0.25">
      <c r="C248" s="6">
        <v>242</v>
      </c>
      <c r="D248" s="2">
        <v>59100</v>
      </c>
      <c r="E248" s="35">
        <v>2.6531688780408682E-5</v>
      </c>
      <c r="F248" s="38">
        <f t="shared" si="3"/>
        <v>1.0490305602217078</v>
      </c>
    </row>
    <row r="249" spans="3:6" x14ac:dyDescent="0.25">
      <c r="C249" s="6">
        <v>243</v>
      </c>
      <c r="D249" s="2">
        <v>59200</v>
      </c>
      <c r="E249" s="35">
        <v>2.6212086372567477E-5</v>
      </c>
      <c r="F249" s="38">
        <f t="shared" si="3"/>
        <v>1.0605583685757924</v>
      </c>
    </row>
    <row r="250" spans="3:6" x14ac:dyDescent="0.25">
      <c r="C250" s="6">
        <v>244</v>
      </c>
      <c r="D250" s="2">
        <v>59300</v>
      </c>
      <c r="E250" s="35">
        <v>2.5892904164765006E-5</v>
      </c>
      <c r="F250" s="38">
        <f t="shared" si="3"/>
        <v>1.0720861769298771</v>
      </c>
    </row>
    <row r="251" spans="3:6" x14ac:dyDescent="0.25">
      <c r="C251" s="6">
        <v>245</v>
      </c>
      <c r="D251" s="2">
        <v>59400</v>
      </c>
      <c r="E251" s="35">
        <v>2.5574221071488013E-5</v>
      </c>
      <c r="F251" s="38">
        <f t="shared" si="3"/>
        <v>1.0836139852839619</v>
      </c>
    </row>
    <row r="252" spans="3:6" x14ac:dyDescent="0.25">
      <c r="C252" s="6">
        <v>246</v>
      </c>
      <c r="D252" s="2">
        <v>59500</v>
      </c>
      <c r="E252" s="35">
        <v>2.5256114844066142E-5</v>
      </c>
      <c r="F252" s="38">
        <f t="shared" si="3"/>
        <v>1.0951417936380465</v>
      </c>
    </row>
    <row r="253" spans="3:6" x14ac:dyDescent="0.25">
      <c r="C253" s="6">
        <v>247</v>
      </c>
      <c r="D253" s="2">
        <v>59600</v>
      </c>
      <c r="E253" s="35">
        <v>2.4938662044052471E-5</v>
      </c>
      <c r="F253" s="38">
        <f t="shared" si="3"/>
        <v>1.1066696019921312</v>
      </c>
    </row>
    <row r="254" spans="3:6" x14ac:dyDescent="0.25">
      <c r="C254" s="6">
        <v>248</v>
      </c>
      <c r="D254" s="2">
        <v>59700</v>
      </c>
      <c r="E254" s="35">
        <v>2.462193801771629E-5</v>
      </c>
      <c r="F254" s="38">
        <f t="shared" si="3"/>
        <v>1.118197410346216</v>
      </c>
    </row>
    <row r="255" spans="3:6" x14ac:dyDescent="0.25">
      <c r="C255" s="6">
        <v>249</v>
      </c>
      <c r="D255" s="2">
        <v>59800</v>
      </c>
      <c r="E255" s="35">
        <v>2.4306016871654594E-5</v>
      </c>
      <c r="F255" s="38">
        <f t="shared" si="3"/>
        <v>1.1297252187003006</v>
      </c>
    </row>
    <row r="256" spans="3:6" x14ac:dyDescent="0.25">
      <c r="C256" s="6">
        <v>250</v>
      </c>
      <c r="D256" s="2">
        <v>59900</v>
      </c>
      <c r="E256" s="35">
        <v>2.3990971449527268E-5</v>
      </c>
      <c r="F256" s="38">
        <f t="shared" si="3"/>
        <v>1.1412530270543852</v>
      </c>
    </row>
    <row r="257" spans="3:6" x14ac:dyDescent="0.25">
      <c r="C257" s="6">
        <v>251</v>
      </c>
      <c r="D257" s="2">
        <v>60000</v>
      </c>
      <c r="E257" s="35">
        <v>2.3676873309920248E-5</v>
      </c>
      <c r="F257" s="38">
        <f t="shared" si="3"/>
        <v>1.1527808354084701</v>
      </c>
    </row>
    <row r="258" spans="3:6" x14ac:dyDescent="0.25">
      <c r="C258" s="6">
        <v>252</v>
      </c>
      <c r="D258" s="2">
        <v>60100</v>
      </c>
      <c r="E258" s="35">
        <v>2.3363792705339558E-5</v>
      </c>
      <c r="F258" s="38">
        <f t="shared" si="3"/>
        <v>1.1643086437625547</v>
      </c>
    </row>
    <row r="259" spans="3:6" x14ac:dyDescent="0.25">
      <c r="C259" s="6">
        <v>253</v>
      </c>
      <c r="D259" s="2">
        <v>60200</v>
      </c>
      <c r="E259" s="35">
        <v>2.3051798562338163E-5</v>
      </c>
      <c r="F259" s="38">
        <f t="shared" si="3"/>
        <v>1.1758364521166393</v>
      </c>
    </row>
    <row r="260" spans="3:6" x14ac:dyDescent="0.25">
      <c r="C260" s="6">
        <v>254</v>
      </c>
      <c r="D260" s="2">
        <v>60300</v>
      </c>
      <c r="E260" s="35">
        <v>2.2740958462776593E-5</v>
      </c>
      <c r="F260" s="38">
        <f t="shared" si="3"/>
        <v>1.1873642604707242</v>
      </c>
    </row>
    <row r="261" spans="3:6" x14ac:dyDescent="0.25">
      <c r="C261" s="6">
        <v>255</v>
      </c>
      <c r="D261" s="2">
        <v>60400</v>
      </c>
      <c r="E261" s="35">
        <v>2.2431338626216947E-5</v>
      </c>
      <c r="F261" s="38">
        <f t="shared" si="3"/>
        <v>1.1988920688248088</v>
      </c>
    </row>
    <row r="262" spans="3:6" x14ac:dyDescent="0.25">
      <c r="C262" s="6">
        <v>256</v>
      </c>
      <c r="D262" s="2">
        <v>60500</v>
      </c>
      <c r="E262" s="35">
        <v>2.2123003893449224E-5</v>
      </c>
      <c r="F262" s="38">
        <f t="shared" si="3"/>
        <v>1.2104198771788934</v>
      </c>
    </row>
    <row r="263" spans="3:6" x14ac:dyDescent="0.25">
      <c r="C263" s="6">
        <v>257</v>
      </c>
      <c r="D263" s="2">
        <v>60600</v>
      </c>
      <c r="E263" s="35">
        <v>2.1816017711147608E-5</v>
      </c>
      <c r="F263" s="38">
        <f t="shared" ref="F263:F307" si="4">STANDARDIZE(D263,$D$2,$D$3)</f>
        <v>1.2219476855329783</v>
      </c>
    </row>
    <row r="264" spans="3:6" x14ac:dyDescent="0.25">
      <c r="C264" s="6">
        <v>258</v>
      </c>
      <c r="D264" s="2">
        <v>60700</v>
      </c>
      <c r="E264" s="35">
        <v>2.1510442117653495E-5</v>
      </c>
      <c r="F264" s="38">
        <f t="shared" si="4"/>
        <v>1.2334754938870629</v>
      </c>
    </row>
    <row r="265" spans="3:6" x14ac:dyDescent="0.25">
      <c r="C265" s="6">
        <v>259</v>
      </c>
      <c r="D265" s="2">
        <v>60800</v>
      </c>
      <c r="E265" s="35">
        <v>2.1206337729880923E-5</v>
      </c>
      <c r="F265" s="38">
        <f t="shared" si="4"/>
        <v>1.2450033022411477</v>
      </c>
    </row>
    <row r="266" spans="3:6" x14ac:dyDescent="0.25">
      <c r="C266" s="6">
        <v>260</v>
      </c>
      <c r="D266" s="2">
        <v>60900</v>
      </c>
      <c r="E266" s="35">
        <v>2.0903763731339228E-5</v>
      </c>
      <c r="F266" s="38">
        <f t="shared" si="4"/>
        <v>1.2565311105952324</v>
      </c>
    </row>
    <row r="267" spans="3:6" x14ac:dyDescent="0.25">
      <c r="C267" s="6">
        <v>261</v>
      </c>
      <c r="D267" s="2">
        <v>61000</v>
      </c>
      <c r="E267" s="35">
        <v>2.0602777861266708E-5</v>
      </c>
      <c r="F267" s="38">
        <f t="shared" si="4"/>
        <v>1.268058918949317</v>
      </c>
    </row>
    <row r="268" spans="3:6" x14ac:dyDescent="0.25">
      <c r="C268" s="6">
        <v>262</v>
      </c>
      <c r="D268" s="2">
        <v>61100</v>
      </c>
      <c r="E268" s="35">
        <v>2.0303436404868143E-5</v>
      </c>
      <c r="F268" s="38">
        <f t="shared" si="4"/>
        <v>1.2795867273034018</v>
      </c>
    </row>
    <row r="269" spans="3:6" x14ac:dyDescent="0.25">
      <c r="C269" s="6">
        <v>263</v>
      </c>
      <c r="D269" s="2">
        <v>61200</v>
      </c>
      <c r="E269" s="35">
        <v>2.0005794184648159E-5</v>
      </c>
      <c r="F269" s="38">
        <f t="shared" si="4"/>
        <v>1.2911145356574865</v>
      </c>
    </row>
    <row r="270" spans="3:6" x14ac:dyDescent="0.25">
      <c r="C270" s="6">
        <v>264</v>
      </c>
      <c r="D270" s="2">
        <v>61300</v>
      </c>
      <c r="E270" s="35">
        <v>1.9709904552831449E-5</v>
      </c>
      <c r="F270" s="38">
        <f t="shared" si="4"/>
        <v>1.3026423440115711</v>
      </c>
    </row>
    <row r="271" spans="3:6" x14ac:dyDescent="0.25">
      <c r="C271" s="6">
        <v>265</v>
      </c>
      <c r="D271" s="2">
        <v>61400</v>
      </c>
      <c r="E271" s="35">
        <v>1.9415819384860082E-5</v>
      </c>
      <c r="F271" s="38">
        <f t="shared" si="4"/>
        <v>1.3141701523656559</v>
      </c>
    </row>
    <row r="272" spans="3:6" x14ac:dyDescent="0.25">
      <c r="C272" s="6">
        <v>266</v>
      </c>
      <c r="D272" s="2">
        <v>61500</v>
      </c>
      <c r="E272" s="35">
        <v>1.9123589073957239E-5</v>
      </c>
      <c r="F272" s="38">
        <f t="shared" si="4"/>
        <v>1.3256979607197406</v>
      </c>
    </row>
    <row r="273" spans="3:6" x14ac:dyDescent="0.25">
      <c r="C273" s="6">
        <v>267</v>
      </c>
      <c r="D273" s="2">
        <v>61600</v>
      </c>
      <c r="E273" s="35">
        <v>1.883326252674586E-5</v>
      </c>
      <c r="F273" s="38">
        <f t="shared" si="4"/>
        <v>1.3372257690738252</v>
      </c>
    </row>
    <row r="274" spans="3:6" x14ac:dyDescent="0.25">
      <c r="C274" s="6">
        <v>268</v>
      </c>
      <c r="D274" s="2">
        <v>61700</v>
      </c>
      <c r="E274" s="35">
        <v>1.8544887159909904E-5</v>
      </c>
      <c r="F274" s="38">
        <f t="shared" si="4"/>
        <v>1.34875357742791</v>
      </c>
    </row>
    <row r="275" spans="3:6" x14ac:dyDescent="0.25">
      <c r="C275" s="6">
        <v>269</v>
      </c>
      <c r="D275" s="2">
        <v>61800</v>
      </c>
      <c r="E275" s="35">
        <v>1.8258508897885265E-5</v>
      </c>
      <c r="F275" s="38">
        <f t="shared" si="4"/>
        <v>1.3602813857819946</v>
      </c>
    </row>
    <row r="276" spans="3:6" x14ac:dyDescent="0.25">
      <c r="C276" s="6">
        <v>270</v>
      </c>
      <c r="D276" s="2">
        <v>61900</v>
      </c>
      <c r="E276" s="35">
        <v>1.7974172171566437E-5</v>
      </c>
      <c r="F276" s="38">
        <f t="shared" si="4"/>
        <v>1.3718091941360793</v>
      </c>
    </row>
    <row r="277" spans="3:6" x14ac:dyDescent="0.25">
      <c r="C277" s="6">
        <v>271</v>
      </c>
      <c r="D277" s="2">
        <v>62000</v>
      </c>
      <c r="E277" s="35">
        <v>1.7691919918014377E-5</v>
      </c>
      <c r="F277" s="38">
        <f t="shared" si="4"/>
        <v>1.3833370024901641</v>
      </c>
    </row>
    <row r="278" spans="3:6" x14ac:dyDescent="0.25">
      <c r="C278" s="6">
        <v>272</v>
      </c>
      <c r="D278" s="2">
        <v>62100</v>
      </c>
      <c r="E278" s="35">
        <v>1.7411793581150439E-5</v>
      </c>
      <c r="F278" s="38">
        <f t="shared" si="4"/>
        <v>1.3948648108442487</v>
      </c>
    </row>
    <row r="279" spans="3:6" x14ac:dyDescent="0.25">
      <c r="C279" s="6">
        <v>273</v>
      </c>
      <c r="D279" s="2">
        <v>62200</v>
      </c>
      <c r="E279" s="35">
        <v>1.7133833113420394E-5</v>
      </c>
      <c r="F279" s="38">
        <f t="shared" si="4"/>
        <v>1.4063926191983334</v>
      </c>
    </row>
    <row r="280" spans="3:6" x14ac:dyDescent="0.25">
      <c r="C280" s="6">
        <v>274</v>
      </c>
      <c r="D280" s="2">
        <v>62300</v>
      </c>
      <c r="E280" s="35">
        <v>1.6858076978412052E-5</v>
      </c>
      <c r="F280" s="38">
        <f t="shared" si="4"/>
        <v>1.4179204275524182</v>
      </c>
    </row>
    <row r="281" spans="3:6" x14ac:dyDescent="0.25">
      <c r="C281" s="6">
        <v>275</v>
      </c>
      <c r="D281" s="2">
        <v>62400</v>
      </c>
      <c r="E281" s="35">
        <v>1.6584562154409224E-5</v>
      </c>
      <c r="F281" s="38">
        <f t="shared" si="4"/>
        <v>1.4294482359065028</v>
      </c>
    </row>
    <row r="282" spans="3:6" x14ac:dyDescent="0.25">
      <c r="C282" s="6">
        <v>276</v>
      </c>
      <c r="D282" s="2">
        <v>62500</v>
      </c>
      <c r="E282" s="35">
        <v>1.6313324138864405E-5</v>
      </c>
      <c r="F282" s="38">
        <f t="shared" si="4"/>
        <v>1.4409760442605875</v>
      </c>
    </row>
    <row r="283" spans="3:6" x14ac:dyDescent="0.25">
      <c r="C283" s="6">
        <v>277</v>
      </c>
      <c r="D283" s="2">
        <v>62600</v>
      </c>
      <c r="E283" s="35">
        <v>1.6044396953771774E-5</v>
      </c>
      <c r="F283" s="38">
        <f t="shared" si="4"/>
        <v>1.4525038526146723</v>
      </c>
    </row>
    <row r="284" spans="3:6" x14ac:dyDescent="0.25">
      <c r="C284" s="6">
        <v>278</v>
      </c>
      <c r="D284" s="2">
        <v>62700</v>
      </c>
      <c r="E284" s="35">
        <v>1.5777813151921728E-5</v>
      </c>
      <c r="F284" s="38">
        <f t="shared" si="4"/>
        <v>1.4640316609687569</v>
      </c>
    </row>
    <row r="285" spans="3:6" x14ac:dyDescent="0.25">
      <c r="C285" s="6">
        <v>279</v>
      </c>
      <c r="D285" s="2">
        <v>62800</v>
      </c>
      <c r="E285" s="35">
        <v>1.5513603824017532E-5</v>
      </c>
      <c r="F285" s="38">
        <f t="shared" si="4"/>
        <v>1.4755594693228415</v>
      </c>
    </row>
    <row r="286" spans="3:6" x14ac:dyDescent="0.25">
      <c r="C286" s="6">
        <v>280</v>
      </c>
      <c r="D286" s="2">
        <v>62900</v>
      </c>
      <c r="E286" s="35">
        <v>1.5251798606634354E-5</v>
      </c>
      <c r="F286" s="38">
        <f t="shared" si="4"/>
        <v>1.4870872776769264</v>
      </c>
    </row>
    <row r="287" spans="3:6" x14ac:dyDescent="0.25">
      <c r="C287" s="6">
        <v>281</v>
      </c>
      <c r="D287" s="2">
        <v>63000</v>
      </c>
      <c r="E287" s="35">
        <v>1.499242569100036E-5</v>
      </c>
      <c r="F287" s="38">
        <f t="shared" si="4"/>
        <v>1.498615086031011</v>
      </c>
    </row>
    <row r="288" spans="3:6" x14ac:dyDescent="0.25">
      <c r="C288" s="6">
        <v>282</v>
      </c>
      <c r="D288" s="2">
        <v>63100</v>
      </c>
      <c r="E288" s="35">
        <v>1.4735511832579214E-5</v>
      </c>
      <c r="F288" s="38">
        <f t="shared" si="4"/>
        <v>1.5101428943850959</v>
      </c>
    </row>
    <row r="289" spans="3:6" x14ac:dyDescent="0.25">
      <c r="C289" s="6">
        <v>283</v>
      </c>
      <c r="D289" s="2">
        <v>63200</v>
      </c>
      <c r="E289" s="35">
        <v>1.4481082361432857E-5</v>
      </c>
      <c r="F289" s="38">
        <f t="shared" si="4"/>
        <v>1.5216707027391805</v>
      </c>
    </row>
    <row r="290" spans="3:6" x14ac:dyDescent="0.25">
      <c r="C290" s="6">
        <v>284</v>
      </c>
      <c r="D290" s="2">
        <v>63300</v>
      </c>
      <c r="E290" s="35">
        <v>1.4229161193343226E-5</v>
      </c>
      <c r="F290" s="38">
        <f t="shared" si="4"/>
        <v>1.5331985110932651</v>
      </c>
    </row>
    <row r="291" spans="3:6" x14ac:dyDescent="0.25">
      <c r="C291" s="6">
        <v>285</v>
      </c>
      <c r="D291" s="2">
        <v>63400</v>
      </c>
      <c r="E291" s="35">
        <v>1.3979770841671053E-5</v>
      </c>
      <c r="F291" s="38">
        <f t="shared" si="4"/>
        <v>1.5447263194473499</v>
      </c>
    </row>
    <row r="292" spans="3:6" x14ac:dyDescent="0.25">
      <c r="C292" s="6">
        <v>286</v>
      </c>
      <c r="D292" s="2">
        <v>63500</v>
      </c>
      <c r="E292" s="35">
        <v>1.3732932429929732E-5</v>
      </c>
      <c r="F292" s="38">
        <f t="shared" si="4"/>
        <v>1.5562541278014346</v>
      </c>
    </row>
    <row r="293" spans="3:6" x14ac:dyDescent="0.25">
      <c r="C293" s="6">
        <v>287</v>
      </c>
      <c r="D293" s="2">
        <v>63600</v>
      </c>
      <c r="E293" s="35">
        <v>1.3488665705051912E-5</v>
      </c>
      <c r="F293" s="38">
        <f t="shared" si="4"/>
        <v>1.5677819361555192</v>
      </c>
    </row>
    <row r="294" spans="3:6" x14ac:dyDescent="0.25">
      <c r="C294" s="6">
        <v>288</v>
      </c>
      <c r="D294" s="2">
        <v>63700</v>
      </c>
      <c r="E294" s="35">
        <v>1.324698905132616E-5</v>
      </c>
      <c r="F294" s="38">
        <f t="shared" si="4"/>
        <v>1.579309744509604</v>
      </c>
    </row>
    <row r="295" spans="3:6" x14ac:dyDescent="0.25">
      <c r="C295" s="6">
        <v>289</v>
      </c>
      <c r="D295" s="2">
        <v>63800</v>
      </c>
      <c r="E295" s="35">
        <v>1.3007919504981011E-5</v>
      </c>
      <c r="F295" s="38">
        <f t="shared" si="4"/>
        <v>1.5908375528636887</v>
      </c>
    </row>
    <row r="296" spans="3:6" x14ac:dyDescent="0.25">
      <c r="C296" s="6">
        <v>290</v>
      </c>
      <c r="D296" s="2">
        <v>63900</v>
      </c>
      <c r="E296" s="35">
        <v>1.2771472769393265E-5</v>
      </c>
      <c r="F296" s="38">
        <f t="shared" si="4"/>
        <v>1.6023653612177733</v>
      </c>
    </row>
    <row r="297" spans="3:6" x14ac:dyDescent="0.25">
      <c r="C297" s="6">
        <v>291</v>
      </c>
      <c r="D297" s="2">
        <v>64000</v>
      </c>
      <c r="E297" s="35">
        <v>1.2537663230897508E-5</v>
      </c>
      <c r="F297" s="38">
        <f t="shared" si="4"/>
        <v>1.6138931695718581</v>
      </c>
    </row>
    <row r="298" spans="3:6" x14ac:dyDescent="0.25">
      <c r="C298" s="6">
        <v>292</v>
      </c>
      <c r="D298" s="2">
        <v>64100</v>
      </c>
      <c r="E298" s="35">
        <v>1.2306503975173409E-5</v>
      </c>
      <c r="F298" s="38">
        <f t="shared" si="4"/>
        <v>1.6254209779259428</v>
      </c>
    </row>
    <row r="299" spans="3:6" x14ac:dyDescent="0.25">
      <c r="C299" s="6">
        <v>293</v>
      </c>
      <c r="D299" s="2">
        <v>64200</v>
      </c>
      <c r="E299" s="35">
        <v>1.2078006804187534E-5</v>
      </c>
      <c r="F299" s="38">
        <f t="shared" si="4"/>
        <v>1.6369487862800274</v>
      </c>
    </row>
    <row r="300" spans="3:6" x14ac:dyDescent="0.25">
      <c r="C300" s="6">
        <v>294</v>
      </c>
      <c r="D300" s="2">
        <v>64300</v>
      </c>
      <c r="E300" s="35">
        <v>1.1852182253666129E-5</v>
      </c>
      <c r="F300" s="38">
        <f t="shared" si="4"/>
        <v>1.6484765946341122</v>
      </c>
    </row>
    <row r="301" spans="3:6" x14ac:dyDescent="0.25">
      <c r="C301" s="6">
        <v>295</v>
      </c>
      <c r="D301" s="2">
        <v>64400</v>
      </c>
      <c r="E301" s="35">
        <v>1.1629039611075264E-5</v>
      </c>
      <c r="F301" s="38">
        <f t="shared" si="4"/>
        <v>1.6600044029881968</v>
      </c>
    </row>
    <row r="302" spans="3:6" x14ac:dyDescent="0.25">
      <c r="C302" s="6">
        <v>296</v>
      </c>
      <c r="D302" s="2">
        <v>64500</v>
      </c>
      <c r="E302" s="35">
        <v>1.1408586934084884E-5</v>
      </c>
      <c r="F302" s="38">
        <f t="shared" si="4"/>
        <v>1.6715322113422815</v>
      </c>
    </row>
    <row r="303" spans="3:6" x14ac:dyDescent="0.25">
      <c r="C303" s="6">
        <v>297</v>
      </c>
      <c r="D303" s="2">
        <v>64600</v>
      </c>
      <c r="E303" s="35">
        <v>1.1190831069493093E-5</v>
      </c>
      <c r="F303" s="38">
        <f t="shared" si="4"/>
        <v>1.6830600196963663</v>
      </c>
    </row>
    <row r="304" spans="3:6" x14ac:dyDescent="0.25">
      <c r="C304" s="6">
        <v>298</v>
      </c>
      <c r="D304" s="2">
        <v>64700</v>
      </c>
      <c r="E304" s="35">
        <v>1.0975777672587143E-5</v>
      </c>
      <c r="F304" s="38">
        <f t="shared" si="4"/>
        <v>1.6945878280504509</v>
      </c>
    </row>
    <row r="305" spans="3:6" x14ac:dyDescent="0.25">
      <c r="C305" s="6">
        <v>299</v>
      </c>
      <c r="D305" s="2">
        <v>64800</v>
      </c>
      <c r="E305" s="35">
        <v>1.0763431226917662E-5</v>
      </c>
      <c r="F305" s="38">
        <f t="shared" si="4"/>
        <v>1.7061156364045356</v>
      </c>
    </row>
    <row r="306" spans="3:6" x14ac:dyDescent="0.25">
      <c r="C306" s="6">
        <v>300</v>
      </c>
      <c r="D306" s="2">
        <v>64900</v>
      </c>
      <c r="E306" s="35">
        <v>1.0553795064462548E-5</v>
      </c>
      <c r="F306" s="38">
        <f t="shared" si="4"/>
        <v>1.7176434447586204</v>
      </c>
    </row>
    <row r="307" spans="3:6" ht="15.75" thickBot="1" x14ac:dyDescent="0.3">
      <c r="C307" s="8">
        <v>301</v>
      </c>
      <c r="D307" s="9">
        <v>65000</v>
      </c>
      <c r="E307" s="36">
        <v>1.0346871386157304E-5</v>
      </c>
      <c r="F307" s="39">
        <f t="shared" si="4"/>
        <v>1.729171253112705</v>
      </c>
    </row>
  </sheetData>
  <mergeCells count="1"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Dataset</vt:lpstr>
      <vt:lpstr>Sheet1</vt:lpstr>
      <vt:lpstr>normal_dist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Hafizul Azeez</dc:creator>
  <cp:lastModifiedBy>Hafizul Azeez</cp:lastModifiedBy>
  <dcterms:created xsi:type="dcterms:W3CDTF">2020-03-01T13:57:18Z</dcterms:created>
  <dcterms:modified xsi:type="dcterms:W3CDTF">2020-03-07T04:41:24Z</dcterms:modified>
</cp:coreProperties>
</file>