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ka\Desktop\"/>
    </mc:Choice>
  </mc:AlternateContent>
  <xr:revisionPtr revIDLastSave="0" documentId="13_ncr:1_{23FA2993-58DC-4836-9B6F-D172D6968126}" xr6:coauthVersionLast="47" xr6:coauthVersionMax="47" xr10:uidLastSave="{00000000-0000-0000-0000-000000000000}"/>
  <bookViews>
    <workbookView xWindow="-110" yWindow="-110" windowWidth="19420" windowHeight="11500" xr2:uid="{D443A364-6B04-41AA-BEC1-837C7478520F}"/>
  </bookViews>
  <sheets>
    <sheet name="Problem 1" sheetId="1" r:id="rId1"/>
    <sheet name="Problem 2" sheetId="4" r:id="rId2"/>
    <sheet name="Problem 3" sheetId="6" r:id="rId3"/>
    <sheet name="Problem 4" sheetId="7" r:id="rId4"/>
  </sheets>
  <definedNames>
    <definedName name="solver_adj" localSheetId="0" hidden="1">'Problem 1'!$B$2:$H$2</definedName>
    <definedName name="solver_adj" localSheetId="1" hidden="1">'Problem 2'!$B$9:$C$10,'Problem 2'!$D$11:$F$12</definedName>
    <definedName name="solver_adj" localSheetId="2" hidden="1">'Problem 3'!$D$2:$D$15</definedName>
    <definedName name="solver_adj" localSheetId="3" hidden="1">'Problem 4'!$B$3:$I$3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'Problem 1'!$B$2:$H$2</definedName>
    <definedName name="solver_lhs1" localSheetId="1" hidden="1">'Problem 2'!$B$13:$C$13</definedName>
    <definedName name="solver_lhs1" localSheetId="2" hidden="1">'Problem 3'!$D$2:$D$15</definedName>
    <definedName name="solver_lhs1" localSheetId="3" hidden="1">'Problem 4'!$B$3:$I$3</definedName>
    <definedName name="solver_lhs2" localSheetId="0" hidden="1">'Problem 1'!$I$3:$I$9</definedName>
    <definedName name="solver_lhs2" localSheetId="1" hidden="1">'Problem 2'!$D$11:$F$12</definedName>
    <definedName name="solver_lhs2" localSheetId="2" hidden="1">'Problem 3'!$H$11</definedName>
    <definedName name="solver_lhs2" localSheetId="3" hidden="1">'Problem 4'!$J$9:$J$16</definedName>
    <definedName name="solver_lhs3" localSheetId="1" hidden="1">'Problem 2'!$D$13:$F$13</definedName>
    <definedName name="solver_lhs3" localSheetId="2" hidden="1">'Problem 3'!$H$3</definedName>
    <definedName name="solver_lhs4" localSheetId="1" hidden="1">'Problem 2'!$G$9:$G$10</definedName>
    <definedName name="solver_lhs4" localSheetId="2" hidden="1">'Problem 3'!$H$4:$H$10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4</definedName>
    <definedName name="solver_num" localSheetId="2" hidden="1">4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'Problem 1'!$I$2</definedName>
    <definedName name="solver_opt" localSheetId="1" hidden="1">'Problem 2'!$B$17</definedName>
    <definedName name="solver_opt" localSheetId="2" hidden="1">'Problem 3'!$B$16</definedName>
    <definedName name="solver_opt" localSheetId="3" hidden="1">'Problem 4'!$B$19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bv" localSheetId="3" hidden="1">1</definedName>
    <definedName name="solver_rel1" localSheetId="0" hidden="1">5</definedName>
    <definedName name="solver_rel1" localSheetId="1" hidden="1">2</definedName>
    <definedName name="solver_rel1" localSheetId="2" hidden="1">5</definedName>
    <definedName name="solver_rel1" localSheetId="3" hidden="1">4</definedName>
    <definedName name="solver_rel2" localSheetId="0" hidden="1">3</definedName>
    <definedName name="solver_rel2" localSheetId="1" hidden="1">1</definedName>
    <definedName name="solver_rel2" localSheetId="2" hidden="1">2</definedName>
    <definedName name="solver_rel2" localSheetId="3" hidden="1">3</definedName>
    <definedName name="solver_rel3" localSheetId="1" hidden="1">3</definedName>
    <definedName name="solver_rel3" localSheetId="2" hidden="1">2</definedName>
    <definedName name="solver_rel4" localSheetId="1" hidden="1">1</definedName>
    <definedName name="solver_rel4" localSheetId="2" hidden="1">2</definedName>
    <definedName name="solver_rhs1" localSheetId="0" hidden="1">"binary"</definedName>
    <definedName name="solver_rhs1" localSheetId="1" hidden="1">'Problem 2'!$G$11:$G$12</definedName>
    <definedName name="solver_rhs1" localSheetId="2" hidden="1">"binary"</definedName>
    <definedName name="solver_rhs1" localSheetId="3" hidden="1">"integer"</definedName>
    <definedName name="solver_rhs2" localSheetId="0" hidden="1">'Problem 1'!$K$3:$K$9</definedName>
    <definedName name="solver_rhs2" localSheetId="1" hidden="1">'Problem 2'!$C$16</definedName>
    <definedName name="solver_rhs2" localSheetId="2" hidden="1">'Problem 3'!$J$11</definedName>
    <definedName name="solver_rhs2" localSheetId="3" hidden="1">'Problem 4'!$L$9:$L$16</definedName>
    <definedName name="solver_rhs3" localSheetId="1" hidden="1">'Problem 2'!$D$15:$F$15</definedName>
    <definedName name="solver_rhs3" localSheetId="2" hidden="1">'Problem 3'!$J$3</definedName>
    <definedName name="solver_rhs4" localSheetId="1" hidden="1">'Problem 2'!$I$9:$I$10</definedName>
    <definedName name="solver_rhs4" localSheetId="2" hidden="1">'Problem 3'!$J$4:$J$10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7" l="1"/>
  <c r="J15" i="7"/>
  <c r="J14" i="7"/>
  <c r="J13" i="7"/>
  <c r="J12" i="7"/>
  <c r="J11" i="7"/>
  <c r="J10" i="7"/>
  <c r="J9" i="7"/>
  <c r="I5" i="7"/>
  <c r="H5" i="7"/>
  <c r="G5" i="7"/>
  <c r="F5" i="7"/>
  <c r="E5" i="7"/>
  <c r="D5" i="7"/>
  <c r="C5" i="7"/>
  <c r="B5" i="7"/>
  <c r="B16" i="6"/>
  <c r="H11" i="6"/>
  <c r="H10" i="6"/>
  <c r="H9" i="6"/>
  <c r="H8" i="6"/>
  <c r="H7" i="6"/>
  <c r="H6" i="6"/>
  <c r="H5" i="6"/>
  <c r="H4" i="6"/>
  <c r="H3" i="6"/>
  <c r="G9" i="4"/>
  <c r="G10" i="4"/>
  <c r="G11" i="4"/>
  <c r="G12" i="4"/>
  <c r="B13" i="4"/>
  <c r="C13" i="4"/>
  <c r="D13" i="4"/>
  <c r="E13" i="4"/>
  <c r="F13" i="4"/>
  <c r="B17" i="4"/>
  <c r="I4" i="1"/>
  <c r="I5" i="1"/>
  <c r="I6" i="1"/>
  <c r="I7" i="1"/>
  <c r="I8" i="1"/>
  <c r="I9" i="1"/>
  <c r="I3" i="1"/>
  <c r="I2" i="1"/>
  <c r="B19" i="7" l="1"/>
</calcChain>
</file>

<file path=xl/sharedStrings.xml><?xml version="1.0" encoding="utf-8"?>
<sst xmlns="http://schemas.openxmlformats.org/spreadsheetml/2006/main" count="144" uniqueCount="106">
  <si>
    <t>Calculas X1</t>
  </si>
  <si>
    <t>OR X2</t>
  </si>
  <si>
    <t>Data Structure X3</t>
  </si>
  <si>
    <t>Business stat X4</t>
  </si>
  <si>
    <t>Simulation X5</t>
  </si>
  <si>
    <t>Intro to CP X6</t>
  </si>
  <si>
    <t>Frocasting X7</t>
  </si>
  <si>
    <t>Select</t>
  </si>
  <si>
    <t>Min 2 OR</t>
  </si>
  <si>
    <t>Min 2 Math</t>
  </si>
  <si>
    <t>Min 2 Comp</t>
  </si>
  <si>
    <t>Prerequisite 1</t>
  </si>
  <si>
    <t>Prerequisite 2</t>
  </si>
  <si>
    <t>Prerequisite 3</t>
  </si>
  <si>
    <t>Prerequisite 4</t>
  </si>
  <si>
    <t>&gt;=</t>
  </si>
  <si>
    <t>Min =</t>
  </si>
  <si>
    <t>X1+X2+X3+X4+X5+X6+X7</t>
  </si>
  <si>
    <t>Constraint-1 (Atleast 2 OR)</t>
  </si>
  <si>
    <t>X2+X4+X5+X7 &gt;=2</t>
  </si>
  <si>
    <t>Constraint-2 (Atleast 2 Math)</t>
  </si>
  <si>
    <t>X1+X2+X3+X4+X7 &gt;=2</t>
  </si>
  <si>
    <t>Constraint-3 (Atleast 2 Comp)</t>
  </si>
  <si>
    <t>X3+X5+X6 &gt;=2</t>
  </si>
  <si>
    <t>Constraint-4 (Prerequisite 1)</t>
  </si>
  <si>
    <t>X1-X4&gt;=0</t>
  </si>
  <si>
    <t>Constraint-5 (Prerequisite 2)</t>
  </si>
  <si>
    <t>X6-X5&gt;=0</t>
  </si>
  <si>
    <t>Constraint-6 (Prerequisite 3)</t>
  </si>
  <si>
    <t>X6-X3&gt;=0</t>
  </si>
  <si>
    <t>Constraint-7 (Prerequisite 4)</t>
  </si>
  <si>
    <t>X4-X7&gt;=0</t>
  </si>
  <si>
    <t>Where Xj={0,1} for j=1,2,3,4,5,6,7</t>
  </si>
  <si>
    <t>Shipping Cost Per Unit</t>
  </si>
  <si>
    <t>From\To</t>
  </si>
  <si>
    <t>Denver X3</t>
  </si>
  <si>
    <t>NY X4</t>
  </si>
  <si>
    <t>LA X5</t>
  </si>
  <si>
    <t>Chicago X6</t>
  </si>
  <si>
    <t>Philly X7</t>
  </si>
  <si>
    <t>Detroit X1</t>
  </si>
  <si>
    <t>Atlanta X2</t>
  </si>
  <si>
    <t>Denver</t>
  </si>
  <si>
    <t>NY</t>
  </si>
  <si>
    <t>Solution - Number of units shipped</t>
  </si>
  <si>
    <t>LA</t>
  </si>
  <si>
    <t>Chicago</t>
  </si>
  <si>
    <t>Philly</t>
  </si>
  <si>
    <t>Detroit</t>
  </si>
  <si>
    <t>Atlanta</t>
  </si>
  <si>
    <t>Total</t>
  </si>
  <si>
    <t>Supply</t>
  </si>
  <si>
    <t>&lt;=</t>
  </si>
  <si>
    <t>=</t>
  </si>
  <si>
    <t>Demand</t>
  </si>
  <si>
    <t>Constraint (No more than 75 cars per week from any warehouse)</t>
  </si>
  <si>
    <t>Total shipped</t>
  </si>
  <si>
    <t>Starting Point</t>
  </si>
  <si>
    <t>Ending Point</t>
  </si>
  <si>
    <t>Distance</t>
  </si>
  <si>
    <t>Flow</t>
  </si>
  <si>
    <t>Contraints</t>
  </si>
  <si>
    <t>Plant</t>
  </si>
  <si>
    <t>Netflow</t>
  </si>
  <si>
    <t>Required</t>
  </si>
  <si>
    <t>Origin</t>
  </si>
  <si>
    <t>Transshipment Points</t>
  </si>
  <si>
    <t>Destination</t>
  </si>
  <si>
    <t>Total Distance</t>
  </si>
  <si>
    <t xml:space="preserve">Considering </t>
  </si>
  <si>
    <t>ME-1</t>
  </si>
  <si>
    <t>VT-2</t>
  </si>
  <si>
    <t>NY-3</t>
  </si>
  <si>
    <t>NH-4</t>
  </si>
  <si>
    <t>MA-5</t>
  </si>
  <si>
    <t>RI-6</t>
  </si>
  <si>
    <t>CT-7</t>
  </si>
  <si>
    <t>PA-8</t>
  </si>
  <si>
    <t>NJ-9</t>
  </si>
  <si>
    <t xml:space="preserve">Optimal route is </t>
  </si>
  <si>
    <t>Orono,ME-&gt;Burlington,VT-&gt;Syracuse,NY-&gt;Hartford,CT-&gt;Newark,NJ</t>
  </si>
  <si>
    <t>12+10+12+17=51</t>
  </si>
  <si>
    <t>Decision variables: number of workers starting their 3 hr shift on various days</t>
  </si>
  <si>
    <t>X1</t>
  </si>
  <si>
    <t>X2</t>
  </si>
  <si>
    <t>X3</t>
  </si>
  <si>
    <t>X4</t>
  </si>
  <si>
    <t>X5</t>
  </si>
  <si>
    <t>X6</t>
  </si>
  <si>
    <t>X7</t>
  </si>
  <si>
    <t>X8</t>
  </si>
  <si>
    <t>Decision variables</t>
  </si>
  <si>
    <t>Daily payroll</t>
  </si>
  <si>
    <t>Total payroll cost</t>
  </si>
  <si>
    <t>2A-5A</t>
  </si>
  <si>
    <t>5A-8A</t>
  </si>
  <si>
    <t>8A-11A</t>
  </si>
  <si>
    <t>11A-2P</t>
  </si>
  <si>
    <t>2P-5P</t>
  </si>
  <si>
    <t>5P-8P</t>
  </si>
  <si>
    <t>8P-11P</t>
  </si>
  <si>
    <t>11P-2A</t>
  </si>
  <si>
    <t>Objective to minimize</t>
  </si>
  <si>
    <t>Total amount</t>
  </si>
  <si>
    <t>Number of employees starting their shifts on various days and working on various days</t>
  </si>
  <si>
    <t xml:space="preserve">Total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</si>
</sst>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5" fillId="0" borderId="0"/>
  </cellStyleXfs>
  <cellXfs count="42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2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right"/>
    </xf>
    <xf numFmtId="0" fontId="3" fillId="0" borderId="0" xfId="2" applyAlignment="1">
      <alignment horizontal="center"/>
    </xf>
    <xf numFmtId="0" fontId="3" fillId="4" borderId="0" xfId="2" applyFill="1" applyAlignment="1">
      <alignment horizontal="center"/>
    </xf>
    <xf numFmtId="0" fontId="4" fillId="0" borderId="0" xfId="2" applyFont="1"/>
    <xf numFmtId="0" fontId="3" fillId="5" borderId="0" xfId="2" applyFill="1" applyAlignment="1">
      <alignment horizontal="center"/>
    </xf>
    <xf numFmtId="0" fontId="3" fillId="2" borderId="0" xfId="2" applyFill="1" applyAlignment="1">
      <alignment horizontal="center"/>
    </xf>
    <xf numFmtId="0" fontId="3" fillId="0" borderId="0" xfId="2" applyAlignment="1">
      <alignment horizontal="right"/>
    </xf>
    <xf numFmtId="0" fontId="4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2" xfId="0" applyFont="1" applyBorder="1"/>
    <xf numFmtId="0" fontId="3" fillId="5" borderId="0" xfId="0" applyFont="1" applyFill="1"/>
    <xf numFmtId="0" fontId="4" fillId="6" borderId="0" xfId="0" applyFont="1" applyFill="1"/>
    <xf numFmtId="0" fontId="3" fillId="6" borderId="0" xfId="0" applyFont="1" applyFill="1"/>
    <xf numFmtId="0" fontId="6" fillId="0" borderId="0" xfId="3" applyFont="1" applyAlignment="1">
      <alignment horizontal="left"/>
    </xf>
    <xf numFmtId="0" fontId="7" fillId="0" borderId="0" xfId="3" applyFont="1"/>
    <xf numFmtId="0" fontId="7" fillId="0" borderId="0" xfId="3" applyFont="1" applyAlignment="1">
      <alignment horizontal="left"/>
    </xf>
    <xf numFmtId="1" fontId="7" fillId="0" borderId="0" xfId="3" applyNumberFormat="1" applyFont="1" applyAlignment="1">
      <alignment horizontal="center"/>
    </xf>
    <xf numFmtId="0" fontId="7" fillId="0" borderId="0" xfId="3" applyFont="1" applyAlignment="1">
      <alignment horizontal="center"/>
    </xf>
    <xf numFmtId="1" fontId="7" fillId="2" borderId="0" xfId="3" applyNumberFormat="1" applyFont="1" applyFill="1" applyAlignment="1">
      <alignment horizontal="center"/>
    </xf>
    <xf numFmtId="0" fontId="7" fillId="2" borderId="0" xfId="3" applyFont="1" applyFill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 applyAlignment="1">
      <alignment horizontal="center"/>
    </xf>
    <xf numFmtId="1" fontId="7" fillId="0" borderId="0" xfId="3" applyNumberFormat="1" applyFont="1"/>
    <xf numFmtId="1" fontId="7" fillId="6" borderId="0" xfId="3" applyNumberFormat="1" applyFont="1" applyFill="1" applyAlignment="1">
      <alignment horizontal="center"/>
    </xf>
    <xf numFmtId="0" fontId="7" fillId="6" borderId="0" xfId="3" applyFont="1" applyFill="1" applyAlignment="1">
      <alignment horizontal="center"/>
    </xf>
    <xf numFmtId="44" fontId="7" fillId="4" borderId="0" xfId="1" applyFont="1" applyFill="1" applyAlignment="1">
      <alignment horizontal="center"/>
    </xf>
    <xf numFmtId="0" fontId="3" fillId="0" borderId="0" xfId="0" applyFont="1" applyAlignment="1">
      <alignment horizontal="center"/>
    </xf>
    <xf numFmtId="1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3" fillId="3" borderId="0" xfId="0" applyFont="1" applyFill="1"/>
    <xf numFmtId="0" fontId="2" fillId="2" borderId="0" xfId="0" applyFont="1" applyFill="1"/>
    <xf numFmtId="0" fontId="0" fillId="7" borderId="0" xfId="0" applyFill="1"/>
  </cellXfs>
  <cellStyles count="4">
    <cellStyle name="Currency" xfId="1" builtinId="4"/>
    <cellStyle name="Normal" xfId="0" builtinId="0"/>
    <cellStyle name="Normal 2" xfId="3" xr:uid="{91048773-5852-4E10-8526-CB5175DFAD03}"/>
    <cellStyle name="Normal 5" xfId="2" xr:uid="{7282FF37-BD7A-43A9-80B5-E30C4418EF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AE8B8-7253-4ED1-80C8-33EB19601C94}">
  <dimension ref="A1:K19"/>
  <sheetViews>
    <sheetView tabSelected="1" workbookViewId="0">
      <selection activeCell="E13" sqref="E13"/>
    </sheetView>
  </sheetViews>
  <sheetFormatPr defaultRowHeight="14.5" x14ac:dyDescent="0.35"/>
  <cols>
    <col min="1" max="1" width="27.54296875" customWidth="1"/>
    <col min="2" max="2" width="11" customWidth="1"/>
    <col min="4" max="4" width="17.1796875" customWidth="1"/>
    <col min="5" max="5" width="14.90625" customWidth="1"/>
    <col min="6" max="6" width="12.81640625" customWidth="1"/>
    <col min="7" max="7" width="14.26953125" customWidth="1"/>
    <col min="8" max="8" width="14.1796875" customWidth="1"/>
  </cols>
  <sheetData>
    <row r="1" spans="1:11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1" x14ac:dyDescent="0.35">
      <c r="A2" s="3" t="s">
        <v>7</v>
      </c>
      <c r="B2" s="1">
        <v>1</v>
      </c>
      <c r="C2" s="1">
        <v>1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2">
        <f>SUM(B2:H2)</f>
        <v>4</v>
      </c>
    </row>
    <row r="3" spans="1:11" x14ac:dyDescent="0.35">
      <c r="A3" s="3" t="s">
        <v>8</v>
      </c>
      <c r="C3">
        <v>1</v>
      </c>
      <c r="E3">
        <v>1</v>
      </c>
      <c r="F3">
        <v>1</v>
      </c>
      <c r="H3">
        <v>1</v>
      </c>
      <c r="I3">
        <f>SUMPRODUCT($B$2:$H$2,B3:H3)</f>
        <v>2</v>
      </c>
      <c r="J3" t="s">
        <v>15</v>
      </c>
      <c r="K3">
        <v>2</v>
      </c>
    </row>
    <row r="4" spans="1:11" x14ac:dyDescent="0.35">
      <c r="A4" s="3" t="s">
        <v>9</v>
      </c>
      <c r="B4">
        <v>1</v>
      </c>
      <c r="C4">
        <v>1</v>
      </c>
      <c r="D4">
        <v>1</v>
      </c>
      <c r="E4">
        <v>1</v>
      </c>
      <c r="H4">
        <v>1</v>
      </c>
      <c r="I4">
        <f t="shared" ref="I4:I9" si="0">SUMPRODUCT($B$2:$H$2,B4:H4)</f>
        <v>2</v>
      </c>
      <c r="J4" t="s">
        <v>15</v>
      </c>
      <c r="K4">
        <v>2</v>
      </c>
    </row>
    <row r="5" spans="1:11" x14ac:dyDescent="0.35">
      <c r="A5" s="3" t="s">
        <v>10</v>
      </c>
      <c r="D5">
        <v>1</v>
      </c>
      <c r="F5">
        <v>1</v>
      </c>
      <c r="G5">
        <v>1</v>
      </c>
      <c r="I5">
        <f t="shared" si="0"/>
        <v>2</v>
      </c>
      <c r="J5" t="s">
        <v>15</v>
      </c>
      <c r="K5">
        <v>2</v>
      </c>
    </row>
    <row r="6" spans="1:11" x14ac:dyDescent="0.35">
      <c r="A6" s="3" t="s">
        <v>11</v>
      </c>
      <c r="B6">
        <v>1</v>
      </c>
      <c r="E6">
        <v>-1</v>
      </c>
      <c r="I6">
        <f t="shared" si="0"/>
        <v>1</v>
      </c>
      <c r="J6" t="s">
        <v>15</v>
      </c>
      <c r="K6">
        <v>0</v>
      </c>
    </row>
    <row r="7" spans="1:11" x14ac:dyDescent="0.35">
      <c r="A7" s="3" t="s">
        <v>12</v>
      </c>
      <c r="F7">
        <v>-1</v>
      </c>
      <c r="G7">
        <v>1</v>
      </c>
      <c r="I7">
        <f t="shared" si="0"/>
        <v>0</v>
      </c>
      <c r="J7" t="s">
        <v>15</v>
      </c>
      <c r="K7">
        <v>0</v>
      </c>
    </row>
    <row r="8" spans="1:11" x14ac:dyDescent="0.35">
      <c r="A8" s="3" t="s">
        <v>13</v>
      </c>
      <c r="D8">
        <v>-1</v>
      </c>
      <c r="G8">
        <v>1</v>
      </c>
      <c r="I8">
        <f t="shared" si="0"/>
        <v>1</v>
      </c>
      <c r="J8" t="s">
        <v>15</v>
      </c>
      <c r="K8">
        <v>0</v>
      </c>
    </row>
    <row r="9" spans="1:11" x14ac:dyDescent="0.35">
      <c r="A9" s="3" t="s">
        <v>14</v>
      </c>
      <c r="E9">
        <v>1</v>
      </c>
      <c r="H9">
        <v>-1</v>
      </c>
      <c r="I9">
        <f t="shared" si="0"/>
        <v>0</v>
      </c>
      <c r="J9" t="s">
        <v>15</v>
      </c>
      <c r="K9">
        <v>0</v>
      </c>
    </row>
    <row r="11" spans="1:11" x14ac:dyDescent="0.35">
      <c r="A11" s="40" t="s">
        <v>16</v>
      </c>
      <c r="B11" s="1" t="s">
        <v>17</v>
      </c>
      <c r="C11" s="1"/>
      <c r="D11" s="41"/>
    </row>
    <row r="12" spans="1:11" x14ac:dyDescent="0.35">
      <c r="A12" s="40" t="s">
        <v>18</v>
      </c>
      <c r="B12" s="1" t="s">
        <v>19</v>
      </c>
      <c r="C12" s="1"/>
    </row>
    <row r="13" spans="1:11" x14ac:dyDescent="0.35">
      <c r="A13" s="40" t="s">
        <v>20</v>
      </c>
      <c r="B13" s="1" t="s">
        <v>21</v>
      </c>
      <c r="C13" s="1"/>
      <c r="D13" s="41"/>
    </row>
    <row r="14" spans="1:11" x14ac:dyDescent="0.35">
      <c r="A14" s="40" t="s">
        <v>22</v>
      </c>
      <c r="B14" s="1" t="s">
        <v>23</v>
      </c>
      <c r="C14" s="1"/>
    </row>
    <row r="15" spans="1:11" x14ac:dyDescent="0.35">
      <c r="A15" s="40" t="s">
        <v>24</v>
      </c>
      <c r="B15" s="1" t="s">
        <v>25</v>
      </c>
    </row>
    <row r="16" spans="1:11" x14ac:dyDescent="0.35">
      <c r="A16" s="40" t="s">
        <v>26</v>
      </c>
      <c r="B16" s="1" t="s">
        <v>27</v>
      </c>
      <c r="C16" s="41"/>
    </row>
    <row r="17" spans="1:3" x14ac:dyDescent="0.35">
      <c r="A17" s="40" t="s">
        <v>28</v>
      </c>
      <c r="B17" s="1" t="s">
        <v>29</v>
      </c>
      <c r="C17" s="41"/>
    </row>
    <row r="18" spans="1:3" x14ac:dyDescent="0.35">
      <c r="A18" s="40" t="s">
        <v>30</v>
      </c>
      <c r="B18" s="1" t="s">
        <v>31</v>
      </c>
      <c r="C18" s="41"/>
    </row>
    <row r="19" spans="1:3" x14ac:dyDescent="0.35">
      <c r="A19" s="1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21E6-4CB0-49B4-9274-73884A0CDE86}">
  <dimension ref="A1:I18"/>
  <sheetViews>
    <sheetView zoomScaleNormal="100" workbookViewId="0">
      <selection activeCell="D21" sqref="D21"/>
    </sheetView>
  </sheetViews>
  <sheetFormatPr defaultRowHeight="14.5" x14ac:dyDescent="0.35"/>
  <cols>
    <col min="1" max="1" width="20.26953125" customWidth="1"/>
    <col min="2" max="2" width="14.6328125" customWidth="1"/>
    <col min="3" max="3" width="11.7265625" customWidth="1"/>
    <col min="4" max="4" width="15.08984375" customWidth="1"/>
    <col min="5" max="5" width="16.36328125" customWidth="1"/>
    <col min="6" max="6" width="15.7265625" customWidth="1"/>
    <col min="7" max="7" width="13.453125" bestFit="1" customWidth="1"/>
  </cols>
  <sheetData>
    <row r="1" spans="1:9" ht="15.5" x14ac:dyDescent="0.35">
      <c r="A1" s="4"/>
      <c r="B1" s="4"/>
      <c r="C1" s="4"/>
      <c r="D1" s="5" t="s">
        <v>33</v>
      </c>
      <c r="E1" s="4"/>
      <c r="F1" s="4"/>
      <c r="G1" s="4"/>
      <c r="H1" s="4"/>
      <c r="I1" s="4"/>
    </row>
    <row r="2" spans="1:9" ht="15.5" x14ac:dyDescent="0.35">
      <c r="A2" s="6" t="s">
        <v>34</v>
      </c>
      <c r="B2" s="5" t="s">
        <v>35</v>
      </c>
      <c r="C2" s="5" t="s">
        <v>36</v>
      </c>
      <c r="D2" s="5" t="s">
        <v>37</v>
      </c>
      <c r="E2" s="5" t="s">
        <v>38</v>
      </c>
      <c r="F2" s="5" t="s">
        <v>39</v>
      </c>
      <c r="G2" s="4"/>
      <c r="H2" s="4"/>
      <c r="I2" s="4"/>
    </row>
    <row r="3" spans="1:9" ht="15.5" x14ac:dyDescent="0.35">
      <c r="A3" s="9" t="s">
        <v>40</v>
      </c>
      <c r="B3" s="10">
        <v>1253</v>
      </c>
      <c r="C3" s="10">
        <v>637</v>
      </c>
      <c r="D3" s="10"/>
      <c r="E3" s="10"/>
      <c r="F3" s="10"/>
      <c r="G3" s="4"/>
      <c r="H3" s="4"/>
      <c r="I3" s="4"/>
    </row>
    <row r="4" spans="1:9" ht="15.5" x14ac:dyDescent="0.35">
      <c r="A4" s="9" t="s">
        <v>41</v>
      </c>
      <c r="B4" s="10">
        <v>1398</v>
      </c>
      <c r="C4" s="10">
        <v>841</v>
      </c>
      <c r="D4" s="10"/>
      <c r="E4" s="10"/>
      <c r="F4" s="10"/>
      <c r="G4" s="4"/>
      <c r="H4" s="4"/>
      <c r="I4" s="4"/>
    </row>
    <row r="5" spans="1:9" ht="15.5" x14ac:dyDescent="0.35">
      <c r="A5" s="9" t="s">
        <v>42</v>
      </c>
      <c r="B5" s="10"/>
      <c r="C5" s="10"/>
      <c r="D5" s="10">
        <v>1059</v>
      </c>
      <c r="E5" s="10">
        <v>996</v>
      </c>
      <c r="F5" s="10">
        <v>1691</v>
      </c>
      <c r="G5" s="4"/>
      <c r="H5" s="4"/>
      <c r="I5" s="4"/>
    </row>
    <row r="6" spans="1:9" ht="15.5" x14ac:dyDescent="0.35">
      <c r="A6" s="9" t="s">
        <v>43</v>
      </c>
      <c r="B6" s="10"/>
      <c r="C6" s="10"/>
      <c r="D6" s="10">
        <v>2786</v>
      </c>
      <c r="E6" s="10">
        <v>802</v>
      </c>
      <c r="F6" s="10">
        <v>250</v>
      </c>
      <c r="G6" s="4"/>
      <c r="H6" s="4"/>
      <c r="I6" s="4"/>
    </row>
    <row r="7" spans="1:9" ht="15.5" x14ac:dyDescent="0.35">
      <c r="A7" s="4"/>
      <c r="B7" s="4"/>
      <c r="C7" s="4"/>
      <c r="D7" s="5" t="s">
        <v>44</v>
      </c>
      <c r="E7" s="4"/>
      <c r="F7" s="4"/>
      <c r="G7" s="7"/>
      <c r="H7" s="4"/>
      <c r="I7" s="4"/>
    </row>
    <row r="8" spans="1:9" ht="15.5" x14ac:dyDescent="0.35">
      <c r="A8" s="4"/>
      <c r="B8" s="5" t="s">
        <v>42</v>
      </c>
      <c r="C8" s="5" t="s">
        <v>43</v>
      </c>
      <c r="D8" s="5" t="s">
        <v>45</v>
      </c>
      <c r="E8" s="5" t="s">
        <v>46</v>
      </c>
      <c r="F8" s="5" t="s">
        <v>47</v>
      </c>
      <c r="G8" s="5" t="s">
        <v>56</v>
      </c>
      <c r="H8" s="5"/>
      <c r="I8" s="5" t="s">
        <v>51</v>
      </c>
    </row>
    <row r="9" spans="1:9" ht="15.5" x14ac:dyDescent="0.35">
      <c r="A9" s="9" t="s">
        <v>48</v>
      </c>
      <c r="B9" s="11">
        <v>65</v>
      </c>
      <c r="C9" s="11">
        <v>135</v>
      </c>
      <c r="D9" s="11"/>
      <c r="E9" s="11"/>
      <c r="F9" s="11"/>
      <c r="G9" s="11">
        <f>SUM(B9:F9)</f>
        <v>200</v>
      </c>
      <c r="H9" s="7" t="s">
        <v>52</v>
      </c>
      <c r="I9" s="12">
        <v>200</v>
      </c>
    </row>
    <row r="10" spans="1:9" ht="15.5" x14ac:dyDescent="0.35">
      <c r="A10" s="9" t="s">
        <v>49</v>
      </c>
      <c r="B10" s="11">
        <v>10</v>
      </c>
      <c r="C10" s="11">
        <v>0</v>
      </c>
      <c r="D10" s="11"/>
      <c r="E10" s="11"/>
      <c r="F10" s="11"/>
      <c r="G10" s="11">
        <f>SUM(B10:F10)</f>
        <v>10</v>
      </c>
      <c r="H10" s="7" t="s">
        <v>52</v>
      </c>
      <c r="I10" s="12">
        <v>160</v>
      </c>
    </row>
    <row r="11" spans="1:9" ht="15.5" x14ac:dyDescent="0.35">
      <c r="A11" s="9" t="s">
        <v>42</v>
      </c>
      <c r="B11" s="11"/>
      <c r="C11" s="11"/>
      <c r="D11" s="11">
        <v>75</v>
      </c>
      <c r="E11" s="11">
        <v>0</v>
      </c>
      <c r="F11" s="11">
        <v>0</v>
      </c>
      <c r="G11" s="7">
        <f>SUM(B11:F11)</f>
        <v>75</v>
      </c>
      <c r="H11" s="7"/>
      <c r="I11" s="7"/>
    </row>
    <row r="12" spans="1:9" ht="15.5" x14ac:dyDescent="0.35">
      <c r="A12" s="9" t="s">
        <v>43</v>
      </c>
      <c r="B12" s="11"/>
      <c r="C12" s="11"/>
      <c r="D12" s="11">
        <v>5</v>
      </c>
      <c r="E12" s="11">
        <v>70</v>
      </c>
      <c r="F12" s="11">
        <v>60</v>
      </c>
      <c r="G12" s="7">
        <f>SUM(B12:F12)</f>
        <v>135</v>
      </c>
      <c r="H12" s="7"/>
      <c r="I12" s="7"/>
    </row>
    <row r="13" spans="1:9" ht="15.5" x14ac:dyDescent="0.35">
      <c r="A13" s="9" t="s">
        <v>50</v>
      </c>
      <c r="B13" s="10">
        <f>SUM(B9:B12)</f>
        <v>75</v>
      </c>
      <c r="C13" s="10">
        <f>SUM(C9:C12)</f>
        <v>135</v>
      </c>
      <c r="D13" s="11">
        <f>SUM(D9:D12)</f>
        <v>80</v>
      </c>
      <c r="E13" s="11">
        <f>SUM(E9:E12)</f>
        <v>70</v>
      </c>
      <c r="F13" s="11">
        <f>SUM(F9:F12)</f>
        <v>60</v>
      </c>
      <c r="G13" s="4"/>
      <c r="H13" s="4"/>
      <c r="I13" s="4"/>
    </row>
    <row r="14" spans="1:9" ht="15.5" x14ac:dyDescent="0.35">
      <c r="A14" s="9"/>
      <c r="B14" s="7"/>
      <c r="C14" s="7"/>
      <c r="D14" s="7" t="s">
        <v>53</v>
      </c>
      <c r="E14" s="7" t="s">
        <v>53</v>
      </c>
      <c r="F14" s="7" t="s">
        <v>53</v>
      </c>
      <c r="G14" s="4"/>
      <c r="H14" s="4"/>
      <c r="I14" s="4"/>
    </row>
    <row r="15" spans="1:9" ht="15.5" x14ac:dyDescent="0.35">
      <c r="A15" s="9" t="s">
        <v>54</v>
      </c>
      <c r="B15" s="7"/>
      <c r="C15" s="7"/>
      <c r="D15" s="7">
        <v>80</v>
      </c>
      <c r="E15" s="7">
        <v>70</v>
      </c>
      <c r="F15" s="7">
        <v>60</v>
      </c>
      <c r="G15" s="4"/>
      <c r="H15" s="4"/>
      <c r="I15" s="4"/>
    </row>
    <row r="16" spans="1:9" ht="15.5" x14ac:dyDescent="0.35">
      <c r="A16" s="4" t="s">
        <v>55</v>
      </c>
      <c r="B16" s="4"/>
      <c r="C16" s="4">
        <v>75</v>
      </c>
      <c r="D16" s="4"/>
      <c r="E16" s="4"/>
      <c r="F16" s="4"/>
      <c r="G16" s="4"/>
      <c r="H16" s="4"/>
      <c r="I16" s="4"/>
    </row>
    <row r="17" spans="1:9" ht="15.5" x14ac:dyDescent="0.35">
      <c r="A17" s="6" t="s">
        <v>105</v>
      </c>
      <c r="B17" s="8">
        <f>SUMPRODUCT(B9:F12,B3:F6)</f>
        <v>345915</v>
      </c>
      <c r="C17" s="4"/>
      <c r="D17" s="4"/>
      <c r="E17" s="4"/>
      <c r="F17" s="4"/>
      <c r="G17" s="4"/>
      <c r="H17" s="4"/>
      <c r="I17" s="4"/>
    </row>
    <row r="18" spans="1:9" ht="15.5" x14ac:dyDescent="0.35">
      <c r="A18" s="4"/>
      <c r="B18" s="4"/>
      <c r="C18" s="4"/>
      <c r="D18" s="4"/>
      <c r="E18" s="4"/>
      <c r="F18" s="4"/>
      <c r="G18" s="4"/>
      <c r="H18" s="4"/>
      <c r="I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425B-249E-4343-B400-2B47F4DF407F}">
  <dimension ref="A1:J21"/>
  <sheetViews>
    <sheetView zoomScaleNormal="100" workbookViewId="0">
      <selection sqref="A1:XFD1"/>
    </sheetView>
  </sheetViews>
  <sheetFormatPr defaultRowHeight="15.5" x14ac:dyDescent="0.35"/>
  <cols>
    <col min="1" max="1" width="16.7265625" style="14" customWidth="1"/>
    <col min="2" max="5" width="8.7265625" style="14"/>
    <col min="6" max="6" width="26.90625" style="14" customWidth="1"/>
    <col min="7" max="16384" width="8.7265625" style="14"/>
  </cols>
  <sheetData>
    <row r="1" spans="1:10" x14ac:dyDescent="0.35">
      <c r="A1" s="13" t="s">
        <v>57</v>
      </c>
      <c r="B1" s="13" t="s">
        <v>58</v>
      </c>
      <c r="C1" s="13" t="s">
        <v>59</v>
      </c>
      <c r="D1" s="13" t="s">
        <v>60</v>
      </c>
      <c r="F1" s="13" t="s">
        <v>61</v>
      </c>
    </row>
    <row r="2" spans="1:10" x14ac:dyDescent="0.35">
      <c r="A2" s="14">
        <v>1</v>
      </c>
      <c r="B2" s="14">
        <v>2</v>
      </c>
      <c r="C2" s="14">
        <v>12</v>
      </c>
      <c r="D2" s="14">
        <v>1</v>
      </c>
      <c r="G2" s="13" t="s">
        <v>62</v>
      </c>
      <c r="H2" s="13" t="s">
        <v>63</v>
      </c>
      <c r="I2" s="13"/>
      <c r="J2" s="13" t="s">
        <v>64</v>
      </c>
    </row>
    <row r="3" spans="1:10" x14ac:dyDescent="0.35">
      <c r="A3" s="14">
        <v>1</v>
      </c>
      <c r="B3" s="14">
        <v>4</v>
      </c>
      <c r="C3" s="14">
        <v>13</v>
      </c>
      <c r="D3" s="14">
        <v>0</v>
      </c>
      <c r="F3" s="13" t="s">
        <v>65</v>
      </c>
      <c r="G3" s="14">
        <v>1</v>
      </c>
      <c r="H3" s="14">
        <f>SUMIF($A$2:$A$15,G3,$D$2:$D$15)</f>
        <v>1</v>
      </c>
      <c r="I3" s="14" t="s">
        <v>53</v>
      </c>
      <c r="J3" s="14">
        <v>1</v>
      </c>
    </row>
    <row r="4" spans="1:10" x14ac:dyDescent="0.35">
      <c r="A4" s="14">
        <v>2</v>
      </c>
      <c r="B4" s="14">
        <v>3</v>
      </c>
      <c r="C4" s="14">
        <v>10</v>
      </c>
      <c r="D4" s="14">
        <v>1</v>
      </c>
      <c r="F4" s="15" t="s">
        <v>66</v>
      </c>
      <c r="G4" s="16">
        <v>2</v>
      </c>
      <c r="H4" s="16">
        <f>SUMIF($A$2:$A$15,G4,$D$2:$D$15)-SUMIF($B$2:$B$15,G4,$D$2:$D$15)</f>
        <v>0</v>
      </c>
      <c r="I4" s="16" t="s">
        <v>53</v>
      </c>
      <c r="J4" s="16">
        <v>0</v>
      </c>
    </row>
    <row r="5" spans="1:10" x14ac:dyDescent="0.35">
      <c r="A5" s="14">
        <v>2</v>
      </c>
      <c r="B5" s="14">
        <v>4</v>
      </c>
      <c r="C5" s="14">
        <v>14</v>
      </c>
      <c r="D5" s="14">
        <v>0</v>
      </c>
      <c r="F5" s="17"/>
      <c r="G5" s="14">
        <v>3</v>
      </c>
      <c r="H5" s="16">
        <f t="shared" ref="H5:H10" si="0">SUMIF($A$2:$A$15,G5,$D$2:$D$15)-SUMIF($B$2:$B$15,G5,$D$2:$D$15)</f>
        <v>0</v>
      </c>
      <c r="I5" s="14" t="s">
        <v>53</v>
      </c>
      <c r="J5" s="14">
        <v>0</v>
      </c>
    </row>
    <row r="6" spans="1:10" x14ac:dyDescent="0.35">
      <c r="A6" s="14">
        <v>2</v>
      </c>
      <c r="B6" s="14">
        <v>5</v>
      </c>
      <c r="C6" s="14">
        <v>21</v>
      </c>
      <c r="D6" s="14">
        <v>0</v>
      </c>
      <c r="F6" s="17"/>
      <c r="G6" s="14">
        <v>4</v>
      </c>
      <c r="H6" s="16">
        <f t="shared" si="0"/>
        <v>0</v>
      </c>
      <c r="I6" s="14" t="s">
        <v>53</v>
      </c>
      <c r="J6" s="14">
        <v>0</v>
      </c>
    </row>
    <row r="7" spans="1:10" x14ac:dyDescent="0.35">
      <c r="A7" s="14">
        <v>3</v>
      </c>
      <c r="B7" s="14">
        <v>8</v>
      </c>
      <c r="C7" s="14">
        <v>15</v>
      </c>
      <c r="D7" s="14">
        <v>0</v>
      </c>
      <c r="F7" s="17"/>
      <c r="G7" s="14">
        <v>5</v>
      </c>
      <c r="H7" s="16">
        <f t="shared" si="0"/>
        <v>0</v>
      </c>
      <c r="I7" s="14" t="s">
        <v>53</v>
      </c>
      <c r="J7" s="14">
        <v>0</v>
      </c>
    </row>
    <row r="8" spans="1:10" x14ac:dyDescent="0.35">
      <c r="A8" s="14">
        <v>3</v>
      </c>
      <c r="B8" s="14">
        <v>7</v>
      </c>
      <c r="C8" s="14">
        <v>12</v>
      </c>
      <c r="D8" s="14">
        <v>1</v>
      </c>
      <c r="F8" s="17"/>
      <c r="G8" s="14">
        <v>6</v>
      </c>
      <c r="H8" s="16">
        <f t="shared" si="0"/>
        <v>0</v>
      </c>
      <c r="I8" s="14" t="s">
        <v>53</v>
      </c>
      <c r="J8" s="14">
        <v>0</v>
      </c>
    </row>
    <row r="9" spans="1:10" x14ac:dyDescent="0.35">
      <c r="A9" s="14">
        <v>4</v>
      </c>
      <c r="B9" s="14">
        <v>7</v>
      </c>
      <c r="C9" s="14">
        <v>22</v>
      </c>
      <c r="D9" s="14">
        <v>0</v>
      </c>
      <c r="F9" s="17"/>
      <c r="G9" s="14">
        <v>7</v>
      </c>
      <c r="H9" s="16">
        <f t="shared" si="0"/>
        <v>0</v>
      </c>
      <c r="I9" s="14" t="s">
        <v>53</v>
      </c>
      <c r="J9" s="14">
        <v>0</v>
      </c>
    </row>
    <row r="10" spans="1:10" x14ac:dyDescent="0.35">
      <c r="A10" s="14">
        <v>4</v>
      </c>
      <c r="B10" s="14">
        <v>5</v>
      </c>
      <c r="C10" s="14">
        <v>18</v>
      </c>
      <c r="D10" s="14">
        <v>0</v>
      </c>
      <c r="F10" s="18"/>
      <c r="G10" s="19">
        <v>8</v>
      </c>
      <c r="H10" s="16">
        <f t="shared" si="0"/>
        <v>0</v>
      </c>
      <c r="I10" s="19" t="s">
        <v>53</v>
      </c>
      <c r="J10" s="14">
        <v>0</v>
      </c>
    </row>
    <row r="11" spans="1:10" x14ac:dyDescent="0.35">
      <c r="A11" s="14">
        <v>5</v>
      </c>
      <c r="B11" s="14">
        <v>6</v>
      </c>
      <c r="C11" s="14">
        <v>9</v>
      </c>
      <c r="D11" s="14">
        <v>0</v>
      </c>
      <c r="F11" s="13" t="s">
        <v>67</v>
      </c>
      <c r="G11" s="14">
        <v>9</v>
      </c>
      <c r="H11" s="14">
        <f>SUMIF($B$2:$B$15,G11,$D$2:$D$15)</f>
        <v>1</v>
      </c>
      <c r="I11" s="14" t="s">
        <v>53</v>
      </c>
      <c r="J11" s="14">
        <v>1</v>
      </c>
    </row>
    <row r="12" spans="1:10" x14ac:dyDescent="0.35">
      <c r="A12" s="14">
        <v>6</v>
      </c>
      <c r="B12" s="14">
        <v>7</v>
      </c>
      <c r="C12" s="14">
        <v>12</v>
      </c>
      <c r="D12" s="14">
        <v>0</v>
      </c>
    </row>
    <row r="13" spans="1:10" x14ac:dyDescent="0.35">
      <c r="A13" s="14">
        <v>7</v>
      </c>
      <c r="B13" s="14">
        <v>8</v>
      </c>
      <c r="C13" s="14">
        <v>16</v>
      </c>
      <c r="D13" s="14">
        <v>0</v>
      </c>
    </row>
    <row r="14" spans="1:10" x14ac:dyDescent="0.35">
      <c r="A14" s="14">
        <v>7</v>
      </c>
      <c r="B14" s="14">
        <v>9</v>
      </c>
      <c r="C14" s="14">
        <v>17</v>
      </c>
      <c r="D14" s="14">
        <v>1</v>
      </c>
    </row>
    <row r="15" spans="1:10" x14ac:dyDescent="0.35">
      <c r="A15" s="14">
        <v>8</v>
      </c>
      <c r="B15" s="14">
        <v>9</v>
      </c>
      <c r="C15" s="14">
        <v>14</v>
      </c>
      <c r="D15" s="14">
        <v>0</v>
      </c>
    </row>
    <row r="16" spans="1:10" x14ac:dyDescent="0.35">
      <c r="A16" s="13" t="s">
        <v>68</v>
      </c>
      <c r="B16" s="39">
        <f>SUMPRODUCT(C2:C15,D2:D15)</f>
        <v>51</v>
      </c>
    </row>
    <row r="18" spans="1:10" x14ac:dyDescent="0.35">
      <c r="A18" s="14" t="s">
        <v>69</v>
      </c>
      <c r="B18" s="20" t="s">
        <v>70</v>
      </c>
      <c r="C18" s="20" t="s">
        <v>71</v>
      </c>
      <c r="D18" s="20" t="s">
        <v>72</v>
      </c>
      <c r="E18" s="20" t="s">
        <v>73</v>
      </c>
      <c r="F18" s="20" t="s">
        <v>74</v>
      </c>
      <c r="G18" s="20" t="s">
        <v>75</v>
      </c>
      <c r="H18" s="20" t="s">
        <v>76</v>
      </c>
      <c r="I18" s="20" t="s">
        <v>77</v>
      </c>
      <c r="J18" s="20" t="s">
        <v>78</v>
      </c>
    </row>
    <row r="20" spans="1:10" x14ac:dyDescent="0.35">
      <c r="A20" s="21" t="s">
        <v>79</v>
      </c>
      <c r="B20" s="22" t="s">
        <v>80</v>
      </c>
      <c r="C20" s="22"/>
      <c r="D20" s="22"/>
      <c r="E20" s="22"/>
      <c r="F20" s="22"/>
      <c r="G20" s="22"/>
    </row>
    <row r="21" spans="1:10" x14ac:dyDescent="0.35">
      <c r="A21" s="22"/>
      <c r="B21" s="22" t="s">
        <v>81</v>
      </c>
      <c r="C21" s="22"/>
    </row>
  </sheetData>
  <mergeCells count="1">
    <mergeCell ref="F4:F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403D6-9602-408D-8AB0-6D210BDEE24D}">
  <dimension ref="A1:L19"/>
  <sheetViews>
    <sheetView zoomScale="94" workbookViewId="0">
      <selection activeCell="F18" sqref="F18"/>
    </sheetView>
  </sheetViews>
  <sheetFormatPr defaultRowHeight="15.5" x14ac:dyDescent="0.35"/>
  <cols>
    <col min="1" max="1" width="20" style="14" customWidth="1"/>
    <col min="2" max="2" width="11.54296875" style="14" bestFit="1" customWidth="1"/>
    <col min="3" max="3" width="9.7265625" style="14" bestFit="1" customWidth="1"/>
    <col min="4" max="4" width="11.453125" style="14" customWidth="1"/>
    <col min="5" max="5" width="11.54296875" style="14" bestFit="1" customWidth="1"/>
    <col min="6" max="6" width="11.81640625" style="14" customWidth="1"/>
    <col min="7" max="8" width="9.7265625" style="14" bestFit="1" customWidth="1"/>
    <col min="9" max="9" width="12.453125" style="14" customWidth="1"/>
    <col min="10" max="10" width="8.81640625" style="14" bestFit="1" customWidth="1"/>
    <col min="11" max="11" width="8.7265625" style="14"/>
    <col min="12" max="12" width="8.81640625" style="14" bestFit="1" customWidth="1"/>
    <col min="13" max="16384" width="8.7265625" style="14"/>
  </cols>
  <sheetData>
    <row r="1" spans="1:12" x14ac:dyDescent="0.35">
      <c r="A1" s="23" t="s">
        <v>82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2" x14ac:dyDescent="0.35">
      <c r="A2" s="25"/>
      <c r="B2" s="37" t="s">
        <v>83</v>
      </c>
      <c r="C2" s="38" t="s">
        <v>84</v>
      </c>
      <c r="D2" s="38" t="s">
        <v>85</v>
      </c>
      <c r="E2" s="38" t="s">
        <v>86</v>
      </c>
      <c r="F2" s="38" t="s">
        <v>87</v>
      </c>
      <c r="G2" s="38" t="s">
        <v>88</v>
      </c>
      <c r="H2" s="38" t="s">
        <v>89</v>
      </c>
      <c r="I2" s="38" t="s">
        <v>90</v>
      </c>
      <c r="J2" s="24"/>
      <c r="K2" s="24"/>
    </row>
    <row r="3" spans="1:12" x14ac:dyDescent="0.35">
      <c r="A3" s="23" t="s">
        <v>91</v>
      </c>
      <c r="B3" s="28">
        <v>1</v>
      </c>
      <c r="C3" s="29">
        <v>4</v>
      </c>
      <c r="D3" s="29">
        <v>7</v>
      </c>
      <c r="E3" s="29">
        <v>0</v>
      </c>
      <c r="F3" s="29">
        <v>12</v>
      </c>
      <c r="G3" s="29">
        <v>0</v>
      </c>
      <c r="H3" s="29">
        <v>0</v>
      </c>
      <c r="I3" s="29">
        <v>13</v>
      </c>
      <c r="J3" s="24"/>
      <c r="K3" s="24"/>
    </row>
    <row r="4" spans="1:12" x14ac:dyDescent="0.35">
      <c r="A4" s="23" t="s">
        <v>92</v>
      </c>
      <c r="B4" s="30">
        <v>60</v>
      </c>
      <c r="C4" s="31">
        <v>60</v>
      </c>
      <c r="D4" s="31">
        <v>45</v>
      </c>
      <c r="E4" s="31">
        <v>45</v>
      </c>
      <c r="F4" s="31">
        <v>45</v>
      </c>
      <c r="G4" s="31">
        <v>45</v>
      </c>
      <c r="H4" s="31">
        <v>45</v>
      </c>
      <c r="I4" s="31">
        <v>60</v>
      </c>
      <c r="J4" s="24"/>
      <c r="K4" s="24"/>
    </row>
    <row r="5" spans="1:12" x14ac:dyDescent="0.35">
      <c r="A5" s="23" t="s">
        <v>93</v>
      </c>
      <c r="B5" s="30">
        <f>B3*(B4+C4)</f>
        <v>120</v>
      </c>
      <c r="C5" s="31">
        <f>C3*(C4+D4+E4)</f>
        <v>600</v>
      </c>
      <c r="D5" s="31">
        <f>D3*(D4+E4+F4)</f>
        <v>945</v>
      </c>
      <c r="E5" s="31">
        <f>E3*(E4+F4+G4)</f>
        <v>0</v>
      </c>
      <c r="F5" s="31">
        <f>F3*(F4+G4+H4)</f>
        <v>1620</v>
      </c>
      <c r="G5" s="31">
        <f>G3*(G4+H4+I4)</f>
        <v>0</v>
      </c>
      <c r="H5" s="31">
        <f>H3*(H4+I4+B4)</f>
        <v>0</v>
      </c>
      <c r="I5" s="31">
        <f>I3*(I4+B4)</f>
        <v>1560</v>
      </c>
      <c r="J5" s="24"/>
      <c r="K5" s="24"/>
    </row>
    <row r="6" spans="1:12" x14ac:dyDescent="0.35">
      <c r="A6" s="25"/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2" x14ac:dyDescent="0.35">
      <c r="A7" s="23" t="s">
        <v>104</v>
      </c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12" x14ac:dyDescent="0.35">
      <c r="A8" s="25"/>
      <c r="B8" s="37" t="s">
        <v>83</v>
      </c>
      <c r="C8" s="38" t="s">
        <v>84</v>
      </c>
      <c r="D8" s="38" t="s">
        <v>85</v>
      </c>
      <c r="E8" s="38" t="s">
        <v>86</v>
      </c>
      <c r="F8" s="38" t="s">
        <v>87</v>
      </c>
      <c r="G8" s="38" t="s">
        <v>88</v>
      </c>
      <c r="H8" s="38" t="s">
        <v>89</v>
      </c>
      <c r="I8" s="38" t="s">
        <v>90</v>
      </c>
      <c r="J8" s="24"/>
      <c r="K8" s="24"/>
    </row>
    <row r="9" spans="1:12" x14ac:dyDescent="0.35">
      <c r="A9" s="23" t="s">
        <v>94</v>
      </c>
      <c r="B9" s="33">
        <v>1</v>
      </c>
      <c r="C9" s="33">
        <v>1</v>
      </c>
      <c r="D9" s="33"/>
      <c r="E9" s="33"/>
      <c r="F9" s="33"/>
      <c r="G9" s="33"/>
      <c r="H9" s="33"/>
      <c r="I9" s="34"/>
      <c r="J9" s="26">
        <f>SUMPRODUCT($B$3:$I$3,B9:I9)</f>
        <v>5</v>
      </c>
      <c r="K9" s="27" t="s">
        <v>15</v>
      </c>
      <c r="L9" s="36">
        <v>5</v>
      </c>
    </row>
    <row r="10" spans="1:12" x14ac:dyDescent="0.35">
      <c r="A10" s="23" t="s">
        <v>95</v>
      </c>
      <c r="B10" s="33"/>
      <c r="C10" s="33">
        <v>1</v>
      </c>
      <c r="D10" s="33">
        <v>1</v>
      </c>
      <c r="E10" s="33">
        <v>1</v>
      </c>
      <c r="F10" s="33"/>
      <c r="G10" s="33"/>
      <c r="H10" s="33"/>
      <c r="I10" s="34"/>
      <c r="J10" s="26">
        <f t="shared" ref="J10:J15" si="0">SUMPRODUCT($B$3:$I$3,B10:I10)</f>
        <v>11</v>
      </c>
      <c r="K10" s="27" t="s">
        <v>15</v>
      </c>
      <c r="L10" s="36">
        <v>11</v>
      </c>
    </row>
    <row r="11" spans="1:12" x14ac:dyDescent="0.35">
      <c r="A11" s="23" t="s">
        <v>96</v>
      </c>
      <c r="B11" s="33"/>
      <c r="C11" s="33"/>
      <c r="D11" s="33">
        <v>1</v>
      </c>
      <c r="E11" s="33">
        <v>1</v>
      </c>
      <c r="F11" s="33">
        <v>1</v>
      </c>
      <c r="G11" s="33"/>
      <c r="H11" s="33"/>
      <c r="I11" s="34"/>
      <c r="J11" s="26">
        <f t="shared" si="0"/>
        <v>19</v>
      </c>
      <c r="K11" s="27" t="s">
        <v>15</v>
      </c>
      <c r="L11" s="36">
        <v>8</v>
      </c>
    </row>
    <row r="12" spans="1:12" x14ac:dyDescent="0.35">
      <c r="A12" s="23" t="s">
        <v>97</v>
      </c>
      <c r="B12" s="33"/>
      <c r="C12" s="33"/>
      <c r="D12" s="33"/>
      <c r="E12" s="33"/>
      <c r="F12" s="33">
        <v>1</v>
      </c>
      <c r="G12" s="33"/>
      <c r="H12" s="33"/>
      <c r="I12" s="34"/>
      <c r="J12" s="26">
        <f t="shared" si="0"/>
        <v>12</v>
      </c>
      <c r="K12" s="27" t="s">
        <v>15</v>
      </c>
      <c r="L12" s="36">
        <v>12</v>
      </c>
    </row>
    <row r="13" spans="1:12" x14ac:dyDescent="0.35">
      <c r="A13" s="23" t="s">
        <v>98</v>
      </c>
      <c r="B13" s="33"/>
      <c r="C13" s="33"/>
      <c r="D13" s="33"/>
      <c r="E13" s="33"/>
      <c r="F13" s="33">
        <v>1</v>
      </c>
      <c r="G13" s="33">
        <v>1</v>
      </c>
      <c r="H13" s="33">
        <v>1</v>
      </c>
      <c r="I13" s="34"/>
      <c r="J13" s="26">
        <f t="shared" si="0"/>
        <v>12</v>
      </c>
      <c r="K13" s="27" t="s">
        <v>15</v>
      </c>
      <c r="L13" s="36">
        <v>5</v>
      </c>
    </row>
    <row r="14" spans="1:12" x14ac:dyDescent="0.35">
      <c r="A14" s="23" t="s">
        <v>99</v>
      </c>
      <c r="B14" s="33"/>
      <c r="C14" s="33"/>
      <c r="D14" s="33"/>
      <c r="E14" s="33"/>
      <c r="F14" s="33"/>
      <c r="G14" s="33">
        <v>1</v>
      </c>
      <c r="H14" s="33">
        <v>1</v>
      </c>
      <c r="I14" s="33">
        <v>1</v>
      </c>
      <c r="J14" s="26">
        <f t="shared" si="0"/>
        <v>13</v>
      </c>
      <c r="K14" s="27" t="s">
        <v>15</v>
      </c>
      <c r="L14" s="36">
        <v>13</v>
      </c>
    </row>
    <row r="15" spans="1:12" x14ac:dyDescent="0.35">
      <c r="A15" s="23" t="s">
        <v>100</v>
      </c>
      <c r="B15" s="33">
        <v>1</v>
      </c>
      <c r="C15" s="33"/>
      <c r="D15" s="33"/>
      <c r="E15" s="33"/>
      <c r="F15" s="33"/>
      <c r="G15" s="33"/>
      <c r="H15" s="33">
        <v>1</v>
      </c>
      <c r="I15" s="33">
        <v>1</v>
      </c>
      <c r="J15" s="26">
        <f t="shared" si="0"/>
        <v>14</v>
      </c>
      <c r="K15" s="27" t="s">
        <v>15</v>
      </c>
      <c r="L15" s="36">
        <v>14</v>
      </c>
    </row>
    <row r="16" spans="1:12" x14ac:dyDescent="0.35">
      <c r="A16" s="23" t="s">
        <v>101</v>
      </c>
      <c r="B16" s="34">
        <v>1</v>
      </c>
      <c r="C16" s="33"/>
      <c r="D16" s="33"/>
      <c r="E16" s="33"/>
      <c r="F16" s="33"/>
      <c r="G16" s="33"/>
      <c r="H16" s="33"/>
      <c r="I16" s="34">
        <v>1</v>
      </c>
      <c r="J16" s="26">
        <f>SUMPRODUCT($B$3:$I$3,B16:I16)</f>
        <v>14</v>
      </c>
      <c r="K16" s="27" t="s">
        <v>15</v>
      </c>
      <c r="L16" s="36">
        <v>5</v>
      </c>
    </row>
    <row r="17" spans="1:11" x14ac:dyDescent="0.35">
      <c r="A17" s="25"/>
      <c r="B17" s="26"/>
      <c r="C17" s="26"/>
      <c r="D17" s="26"/>
      <c r="E17" s="26"/>
      <c r="F17" s="26"/>
      <c r="G17" s="26"/>
      <c r="H17" s="26"/>
      <c r="I17" s="24"/>
      <c r="J17" s="24"/>
      <c r="K17" s="24"/>
    </row>
    <row r="18" spans="1:11" x14ac:dyDescent="0.35">
      <c r="A18" s="23" t="s">
        <v>102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1:11" x14ac:dyDescent="0.35">
      <c r="A19" s="23" t="s">
        <v>103</v>
      </c>
      <c r="B19" s="35">
        <f>SUM(B5:I5)</f>
        <v>4845</v>
      </c>
      <c r="C19" s="32"/>
      <c r="D19" s="24"/>
      <c r="E19" s="24"/>
      <c r="F19" s="24"/>
      <c r="G19" s="24"/>
      <c r="H19" s="24"/>
      <c r="I19" s="24"/>
      <c r="J19" s="24"/>
      <c r="K19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1</vt:lpstr>
      <vt:lpstr>Problem 2</vt:lpstr>
      <vt:lpstr>Problem 3</vt:lpstr>
      <vt:lpstr>Problem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Reddy Narra</dc:creator>
  <cp:lastModifiedBy>Srikanth Reddy Narra</cp:lastModifiedBy>
  <dcterms:created xsi:type="dcterms:W3CDTF">2023-04-26T03:57:55Z</dcterms:created>
  <dcterms:modified xsi:type="dcterms:W3CDTF">2023-04-26T16:29:10Z</dcterms:modified>
</cp:coreProperties>
</file>