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defaultThemeVersion="124226"/>
  <mc:AlternateContent xmlns:mc="http://schemas.openxmlformats.org/markup-compatibility/2006">
    <mc:Choice Requires="x15">
      <x15ac:absPath xmlns:x15ac="http://schemas.microsoft.com/office/spreadsheetml/2010/11/ac" url="C:\Users\srika\Desktop\OMIS 670 ref\Node XL files\"/>
    </mc:Choice>
  </mc:AlternateContent>
  <xr:revisionPtr revIDLastSave="0" documentId="13_ncr:11_{5D69376C-49FB-4102-B023-38201984FF46}" xr6:coauthVersionLast="47" xr6:coauthVersionMax="47" xr10:uidLastSave="{00000000-0000-0000-0000-000000000000}"/>
  <bookViews>
    <workbookView xWindow="-110" yWindow="-110" windowWidth="19420" windowHeight="1150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9" i="7" l="1"/>
  <c r="B158" i="7"/>
  <c r="B161" i="7"/>
  <c r="B160" i="7"/>
  <c r="P36" i="7"/>
  <c r="Q36" i="7" s="1"/>
  <c r="P2" i="7"/>
  <c r="B173" i="7"/>
  <c r="B172" i="7"/>
  <c r="B175" i="7"/>
  <c r="B174" i="7"/>
  <c r="R36" i="7"/>
  <c r="S36" i="7" s="1"/>
  <c r="R2" i="7"/>
  <c r="B145" i="7"/>
  <c r="B144" i="7"/>
  <c r="B147" i="7"/>
  <c r="B146" i="7"/>
  <c r="N36" i="7"/>
  <c r="O36" i="7" s="1"/>
  <c r="N2" i="7"/>
  <c r="B131" i="7"/>
  <c r="B130" i="7"/>
  <c r="B117" i="7"/>
  <c r="B116" i="7"/>
  <c r="B133" i="7"/>
  <c r="B132" i="7"/>
  <c r="L36" i="7"/>
  <c r="M36" i="7" s="1"/>
  <c r="L2" i="7"/>
  <c r="B103" i="7"/>
  <c r="B102" i="7"/>
  <c r="B89" i="7"/>
  <c r="B88" i="7"/>
  <c r="B119" i="7"/>
  <c r="B118" i="7"/>
  <c r="J36" i="7"/>
  <c r="K36" i="7" s="1"/>
  <c r="J2" i="7"/>
  <c r="B105" i="7"/>
  <c r="B104" i="7"/>
  <c r="H36" i="7"/>
  <c r="I36" i="7" s="1"/>
  <c r="H2" i="7"/>
  <c r="B91" i="7"/>
  <c r="B90" i="7"/>
  <c r="F36" i="7"/>
  <c r="G36" i="7" s="1"/>
  <c r="F2" i="7"/>
  <c r="B75" i="7"/>
  <c r="B74" i="7"/>
  <c r="B77" i="7"/>
  <c r="B76" i="7"/>
  <c r="T36"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S34" i="7" l="1"/>
  <c r="S35" i="7"/>
  <c r="E34" i="7"/>
  <c r="E35" i="7"/>
  <c r="I34" i="7"/>
  <c r="I35" i="7"/>
  <c r="T35" i="7"/>
  <c r="N35" i="7"/>
  <c r="J35" i="7"/>
  <c r="F35" i="7"/>
  <c r="U35" i="7"/>
  <c r="G34" i="7" l="1"/>
  <c r="G35" i="7"/>
  <c r="K34" i="7"/>
  <c r="K35" i="7"/>
  <c r="O34" i="7"/>
  <c r="O35" i="7"/>
  <c r="U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5E708225-A3DB-43ED-8FBC-9047E66F61C8}">
      <text>
        <r>
          <rPr>
            <b/>
            <sz val="8"/>
            <rFont val="Calibri"/>
            <family val="2"/>
            <scheme val="minor"/>
          </rPr>
          <t xml:space="preserve">Vertex 1 Name
</t>
        </r>
        <r>
          <rPr>
            <sz val="8"/>
            <rFont val="Calibri"/>
            <family val="2"/>
            <scheme val="minor"/>
          </rPr>
          <t xml:space="preserve">
Enter the name of the edge's first vertex.
</t>
        </r>
        <r>
          <rPr>
            <u/>
            <sz val="8"/>
            <rFont val="Calibri"/>
            <family val="2"/>
            <scheme val="minor"/>
          </rPr>
          <t>Worksheet Overview</t>
        </r>
        <r>
          <rPr>
            <sz val="8"/>
            <rFont val="Calibri"/>
            <family val="2"/>
            <scheme val="minor"/>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rFont val="Calibri"/>
            <family val="2"/>
            <scheme val="minor"/>
          </rPr>
          <t>Formulas</t>
        </r>
        <r>
          <rPr>
            <sz val="8"/>
            <rFont val="Calibri"/>
            <family val="2"/>
            <scheme val="minor"/>
          </rPr>
          <t xml:space="preserve">
This column is formatted as Text, which causes formulas to be ignored.  If you want to use an Excel formula in this column, you must change the column format to General.
</t>
        </r>
        <r>
          <rPr>
            <u/>
            <sz val="8"/>
            <rFont val="Calibri"/>
            <family val="2"/>
            <scheme val="minor"/>
          </rPr>
          <t>Frozen Columns</t>
        </r>
        <r>
          <rPr>
            <sz val="8"/>
            <rFont val="Calibri"/>
            <family val="2"/>
            <scheme val="minor"/>
          </rPr>
          <t xml:space="preserve">
The Vertex 1 and Vertex 2 columns are frozen, meaning that they remain visible even if you scroll the worksheet to the right.  To unfreeze them, use View, Freeze Panes, Unfreeze Panes in the Excel Ribbon.
</t>
        </r>
      </text>
    </comment>
    <comment ref="B2" authorId="0" shapeId="0" xr:uid="{C2E72F93-5323-48CE-AF12-FBA5EF3E1F51}">
      <text>
        <r>
          <rPr>
            <b/>
            <sz val="8"/>
            <rFont val="Calibri"/>
            <family val="2"/>
            <scheme val="minor"/>
          </rPr>
          <t xml:space="preserve">Vertex 2 Name
</t>
        </r>
        <r>
          <rPr>
            <sz val="8"/>
            <rFont val="Calibri"/>
            <family val="2"/>
            <scheme val="minor"/>
          </rPr>
          <t xml:space="preserve">
Enter the name of the edge's second vertex.
</t>
        </r>
        <r>
          <rPr>
            <u/>
            <sz val="8"/>
            <rFont val="Calibri"/>
            <family val="2"/>
            <scheme val="minor"/>
          </rPr>
          <t>Formulas</t>
        </r>
        <r>
          <rPr>
            <sz val="8"/>
            <rFont val="Calibri"/>
            <family val="2"/>
            <scheme val="minor"/>
          </rPr>
          <t xml:space="preserve">
This column is formatted as Text, which causes formulas to be ignored.  If you want to use an Excel formula in this column, you must change the column format to General.
</t>
        </r>
        <r>
          <rPr>
            <u/>
            <sz val="8"/>
            <rFont val="Calibri"/>
            <family val="2"/>
            <scheme val="minor"/>
          </rPr>
          <t>Frozen Columns</t>
        </r>
        <r>
          <rPr>
            <sz val="8"/>
            <rFont val="Calibri"/>
            <family val="2"/>
            <scheme val="minor"/>
          </rPr>
          <t xml:space="preserve">
The Vertex 1 and Vertex 2 columns are frozen, meaning that they remain visible even if you scroll the worksheet to the right.  To unfreeze them, use View, Freeze Panes, Unfreeze Panes in the Excel Ribbon.</t>
        </r>
      </text>
    </comment>
    <comment ref="C2" authorId="0" shapeId="0" xr:uid="{273A1B5D-B266-4B3A-995D-1F43121E9F60}">
      <text>
        <r>
          <rPr>
            <b/>
            <sz val="8"/>
            <rFont val="Calibri"/>
            <family val="2"/>
            <scheme val="minor"/>
          </rPr>
          <t xml:space="preserve">Edge Color
</t>
        </r>
        <r>
          <rPr>
            <sz val="8"/>
            <rFont val="Calibri"/>
            <family val="2"/>
            <scheme val="minor"/>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D6343ADC-7E29-4418-839D-67A068E83EE6}">
      <text>
        <r>
          <rPr>
            <b/>
            <sz val="8"/>
            <rFont val="Calibri"/>
            <family val="2"/>
            <scheme val="minor"/>
          </rPr>
          <t xml:space="preserve">Edge Width
</t>
        </r>
        <r>
          <rPr>
            <sz val="8"/>
            <rFont val="Calibri"/>
            <family val="2"/>
            <scheme val="minor"/>
          </rPr>
          <t xml:space="preserve">
Enter an optional edge width between 1 and 10.</t>
        </r>
      </text>
    </comment>
    <comment ref="E2" authorId="1" shapeId="0" xr:uid="{116C7725-8E4F-43F6-AF28-94644EF71227}">
      <text>
        <r>
          <rPr>
            <b/>
            <sz val="8"/>
            <rFont val="Calibri"/>
            <family val="2"/>
            <scheme val="minor"/>
          </rPr>
          <t>Edge Style</t>
        </r>
        <r>
          <rPr>
            <b/>
            <sz val="9"/>
            <rFont val="Calibri"/>
            <family val="2"/>
            <scheme val="minor"/>
          </rPr>
          <t xml:space="preserve">
</t>
        </r>
        <r>
          <rPr>
            <sz val="8"/>
            <rFont val="Calibri"/>
            <family val="2"/>
            <scheme val="minor"/>
          </rPr>
          <t xml:space="preserve">Select an optional edge style.
</t>
        </r>
        <r>
          <rPr>
            <u/>
            <sz val="8"/>
            <rFont val="Calibri"/>
            <family val="2"/>
            <scheme val="minor"/>
          </rPr>
          <t>Formulas</t>
        </r>
        <r>
          <rPr>
            <sz val="8"/>
            <rFont val="Calibri"/>
            <family val="2"/>
            <scheme val="minor"/>
          </rPr>
          <t xml:space="preserve">
If you are using Excel formulas to compute the styles, you may find it helpful to use the numerical options instead of text:
1 = Solid
2 = Dash
3 = Dot
4 = Dash Dot
5 = Dash Dot Dot
</t>
        </r>
        <r>
          <rPr>
            <u/>
            <sz val="8"/>
            <rFont val="Calibri"/>
            <family val="2"/>
            <scheme val="minor"/>
          </rPr>
          <t>Pasting</t>
        </r>
        <r>
          <rPr>
            <sz val="8"/>
            <rFont val="Calibri"/>
            <family val="2"/>
            <scheme val="minor"/>
          </rPr>
          <t xml:space="preserve">
If you want to paste values into this column, do not use the standard Paste command (Ctrl-V).  The standard Paste command removes the drop-down lists from the column.  Instead, use Home, Paste, Paste Values in the Excel Ribbon.</t>
        </r>
        <r>
          <rPr>
            <b/>
            <sz val="8"/>
            <rFont val="Calibri"/>
            <family val="2"/>
            <scheme val="minor"/>
          </rPr>
          <t xml:space="preserve">
</t>
        </r>
        <r>
          <rPr>
            <sz val="8"/>
            <rFont val="Calibri"/>
            <family val="2"/>
            <scheme val="minor"/>
          </rPr>
          <t xml:space="preserve">
</t>
        </r>
      </text>
    </comment>
    <comment ref="F2" authorId="0" shapeId="0" xr:uid="{07E9E3BF-5440-474C-A477-DA81767B7E06}">
      <text>
        <r>
          <rPr>
            <b/>
            <sz val="8"/>
            <rFont val="Calibri"/>
            <family val="2"/>
            <scheme val="minor"/>
          </rPr>
          <t xml:space="preserve">Edge Opacity
</t>
        </r>
        <r>
          <rPr>
            <sz val="8"/>
            <rFont val="Calibri"/>
            <family val="2"/>
            <scheme val="minor"/>
          </rPr>
          <t xml:space="preserve">
Enter an optional edge opacity between 0 (transparent) and 100 (opaque).</t>
        </r>
      </text>
    </comment>
    <comment ref="G2" authorId="0" shapeId="0" xr:uid="{51FAF4B6-46E5-4DD0-BFE7-9CC68F7DC645}">
      <text>
        <r>
          <rPr>
            <b/>
            <sz val="8"/>
            <rFont val="Calibri"/>
            <family val="2"/>
            <scheme val="minor"/>
          </rPr>
          <t xml:space="preserve">Edge Visibility
</t>
        </r>
        <r>
          <rPr>
            <sz val="8"/>
            <rFont val="Calibri"/>
            <family val="2"/>
            <scheme val="minor"/>
          </rPr>
          <t xml:space="preserve">
Select an optional edge visibility.
</t>
        </r>
        <r>
          <rPr>
            <b/>
            <sz val="8"/>
            <rFont val="Calibri"/>
            <family val="2"/>
            <scheme val="minor"/>
          </rPr>
          <t>Show</t>
        </r>
        <r>
          <rPr>
            <sz val="8"/>
            <rFont val="Calibri"/>
            <family val="2"/>
            <scheme val="minor"/>
          </rPr>
          <t xml:space="preserve">
Show the edge when the graph is refreshed.  This is the default.
</t>
        </r>
        <r>
          <rPr>
            <b/>
            <sz val="8"/>
            <rFont val="Calibri"/>
            <family val="2"/>
            <scheme val="minor"/>
          </rPr>
          <t>Skip</t>
        </r>
        <r>
          <rPr>
            <sz val="8"/>
            <rFont val="Calibri"/>
            <family val="2"/>
            <scheme val="minor"/>
          </rPr>
          <t xml:space="preserve">
Skip the edge row.
</t>
        </r>
        <r>
          <rPr>
            <b/>
            <sz val="8"/>
            <rFont val="Calibri"/>
            <family val="2"/>
            <scheme val="minor"/>
          </rPr>
          <t>Hide</t>
        </r>
        <r>
          <rPr>
            <sz val="8"/>
            <rFont val="Calibri"/>
            <family val="2"/>
            <scheme val="minor"/>
          </rPr>
          <t xml:space="preserve">
Use the edge when laying out the graph but then hide it.
</t>
        </r>
        <r>
          <rPr>
            <u/>
            <sz val="8"/>
            <rFont val="Calibri"/>
            <family val="2"/>
            <scheme val="minor"/>
          </rPr>
          <t>Formulas</t>
        </r>
        <r>
          <rPr>
            <sz val="8"/>
            <rFont val="Calibri"/>
            <family val="2"/>
            <scheme val="minor"/>
          </rPr>
          <t xml:space="preserve">
If you are using Excel formulas to compute the visibilities, you may find it helpful to use the numerical options instead of text:
1 = Show
0 = Skip
2 = Hide
</t>
        </r>
        <r>
          <rPr>
            <u/>
            <sz val="8"/>
            <rFont val="Calibri"/>
            <family val="2"/>
            <scheme val="minor"/>
          </rPr>
          <t>Pasting</t>
        </r>
        <r>
          <rPr>
            <sz val="8"/>
            <rFont val="Calibri"/>
            <family val="2"/>
            <scheme val="minor"/>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E75ED31C-B112-4D7B-BA0C-2DABCF1B4A5E}">
      <text>
        <r>
          <rPr>
            <b/>
            <sz val="8"/>
            <rFont val="Calibri"/>
            <family val="2"/>
            <scheme val="minor"/>
          </rPr>
          <t xml:space="preserve">Edge Label
</t>
        </r>
        <r>
          <rPr>
            <sz val="8"/>
            <rFont val="Calibri"/>
            <family val="2"/>
            <scheme val="minor"/>
          </rPr>
          <t xml:space="preserve">Enter an optional edge label.
</t>
        </r>
        <r>
          <rPr>
            <u/>
            <sz val="8"/>
            <rFont val="Calibri"/>
            <family val="2"/>
            <scheme val="minor"/>
          </rPr>
          <t>Formulas</t>
        </r>
        <r>
          <rPr>
            <sz val="8"/>
            <rFont val="Calibri"/>
            <family val="2"/>
            <scheme val="minor"/>
          </rPr>
          <t xml:space="preserve">
This column is formatted as Text, which causes formulas to be ignored.  If you want to use an Excel formula in this column, you must change the column format to General.
</t>
        </r>
      </text>
    </comment>
    <comment ref="I2" authorId="1" shapeId="0" xr:uid="{2BB20194-74CE-4FB6-96DE-8E660C0E413E}">
      <text>
        <r>
          <rPr>
            <b/>
            <sz val="8"/>
            <rFont val="Calibri"/>
            <family val="2"/>
            <scheme val="minor"/>
          </rPr>
          <t xml:space="preserve">Edge Label Text Color
</t>
        </r>
        <r>
          <rPr>
            <sz val="8"/>
            <rFont val="Calibri"/>
            <family val="2"/>
            <scheme val="minor"/>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E3B1D94B-BF66-448B-97A6-7F3B1C860C04}">
      <text>
        <r>
          <rPr>
            <b/>
            <sz val="8"/>
            <rFont val="Calibri"/>
            <family val="2"/>
            <scheme val="minor"/>
          </rPr>
          <t xml:space="preserve">Edge Label Font Size
</t>
        </r>
        <r>
          <rPr>
            <sz val="8"/>
            <rFont val="Calibri"/>
            <family val="2"/>
            <scheme val="minor"/>
          </rPr>
          <t>Enter an optional label font size between 8 and 72.</t>
        </r>
        <r>
          <rPr>
            <b/>
            <sz val="8"/>
            <rFont val="Calibri"/>
            <family val="2"/>
            <scheme val="minor"/>
          </rPr>
          <t xml:space="preserve">
</t>
        </r>
      </text>
    </comment>
    <comment ref="K2" authorId="1" shapeId="0" xr:uid="{06D5AD2E-5F36-4FB2-B971-605DC33B9569}">
      <text>
        <r>
          <rPr>
            <b/>
            <sz val="8"/>
            <rFont val="Calibri"/>
            <family val="2"/>
            <scheme val="minor"/>
          </rPr>
          <t xml:space="preserve">Edge Reciprocated?
</t>
        </r>
        <r>
          <rPr>
            <sz val="8"/>
            <rFont val="Calibri"/>
            <family val="2"/>
            <scheme val="minor"/>
          </rPr>
          <t xml:space="preserve">
You can tell NodeXL to calculate this and other graph metrics by going to NodeXL, Analysis, Graph Metrics in the Ribbon.</t>
        </r>
        <r>
          <rPr>
            <sz val="9"/>
            <rFont val="Calibri"/>
            <family val="2"/>
            <scheme val="minor"/>
          </rPr>
          <t xml:space="preserve">
</t>
        </r>
      </text>
    </comment>
    <comment ref="L2" authorId="0" shapeId="0" xr:uid="{8CF0FDD8-AAA1-44DF-82CD-D407D354C7CA}">
      <text>
        <r>
          <rPr>
            <b/>
            <sz val="8"/>
            <rFont val="Calibri"/>
            <family val="2"/>
            <scheme val="minor"/>
          </rPr>
          <t xml:space="preserve">How to Add Your Own Columns
</t>
        </r>
        <r>
          <rPr>
            <sz val="8"/>
            <rFont val="Calibri"/>
            <family val="2"/>
            <scheme val="minor"/>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rFont val="Calibri"/>
            <family val="2"/>
            <scheme val="minor"/>
          </rPr>
          <t xml:space="preserve">
</t>
        </r>
        <r>
          <rPr>
            <sz val="8"/>
            <rFont val="Calibri"/>
            <family val="2"/>
            <scheme val="minor"/>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<sst xmlns="http://schemas.openxmlformats.org/spreadsheetml/2006/main" count="17277" uniqueCount="5345">
  <si>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</si>
  <si>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</si>
  <si>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</si>
  <si>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</si>
  <si>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</si>
  <si>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</si>
  <si>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</si>
  <si>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</si>
  <si>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</si>
  <si>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</si>
  <si>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</si>
  <si>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</si>
  <si>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</si>
  <si>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</si>
  <si>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</si>
  <si>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</si>
  <si>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</si>
  <si>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</si>
  <si>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</si>
  <si>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</si>
  <si>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</si>
  <si>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</si>
  <si>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</si>
  <si>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</si>
  <si>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</si>
  <si>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</si>
  <si>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</si>
  <si>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</si>
  <si>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</si>
  <si>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</si>
  <si>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</si>
  <si>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</si>
  <si>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</si>
  <si>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</si>
  <si>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</si>
  <si>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</si>
  <si>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</si>
  <si>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</si>
  <si>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</si>
  <si>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</si>
  <si>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</si>
  <si>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</si>
  <si>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</si>
  <si>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</si>
  <si>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</si>
  <si>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</si>
  <si>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</si>
  <si>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</si>
  <si>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</si>
  <si>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</si>
  <si>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</si>
  <si>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</si>
  <si>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</si>
  <si>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</si>
  <si>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</si>
  <si>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</si>
  <si>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</si>
  <si>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</si>
  <si>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</si>
  <si>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</si>
  <si>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</si>
  <si>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</si>
  <si>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</si>
  <si>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</si>
  <si>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</si>
  <si>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</si>
  <si>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</si>
  <si>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</si>
  <si>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</si>
  <si>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</si>
  <si>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</si>
  <si>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</si>
  <si>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</si>
  <si>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</si>
  <si>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</si>
  <si>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</si>
  <si>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</si>
  <si>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</si>
  <si>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</si>
  <si>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</si>
  <si>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</si>
  <si>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</si>
  <si>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</si>
  <si>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</si>
  <si>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</si>
  <si>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</si>
  <si>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</si>
  <si>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</si>
  <si>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</si>
  <si>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</si>
  <si>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</si>
  <si>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</si>
  <si>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</si>
  <si>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</si>
  <si>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</si>
  <si>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</si>
  <si>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</si>
  <si>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</si>
  <si>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</si>
  <si>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</si>
  <si>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</si>
  <si>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</si>
  <si>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</si>
  <si>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</si>
  <si>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</si>
  <si>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</si>
  <si>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</si>
  <si>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</si>
  <si>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</si>
  <si>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</si>
  <si>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</si>
  <si>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</si>
  <si>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</si>
  <si>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</si>
  <si>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</si>
  <si>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</si>
  <si>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</si>
  <si>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</si>
  <si>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</si>
  <si>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</si>
  <si>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</si>
  <si>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</si>
  <si>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</si>
  <si>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</si>
  <si>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</si>
  <si>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</si>
  <si>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</si>
  <si>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</si>
  <si>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</si>
  <si>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</si>
  <si>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</si>
  <si>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</si>
  <si>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</si>
  <si>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</si>
  <si>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</si>
  <si>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</si>
  <si>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</si>
  <si>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</si>
  <si>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</si>
  <si>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</si>
  <si>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</si>
  <si>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</si>
  <si>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</si>
  <si>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</si>
  <si>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</si>
  <si>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</si>
  <si>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</si>
  <si>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</si>
  <si>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</si>
  <si>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</si>
  <si>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</si>
  <si>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</si>
  <si>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</si>
  <si>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</si>
  <si>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</si>
  <si>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</si>
  <si>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</si>
  <si>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</si>
  <si>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</si>
  <si>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</si>
  <si>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</si>
  <si>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</si>
  <si>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</si>
  <si>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</si>
  <si>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</si>
  <si>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</si>
  <si>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</si>
  <si>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</si>
  <si>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</si>
  <si>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</si>
  <si>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</si>
  <si>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</si>
  <si>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</si>
  <si>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</si>
  <si>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</si>
  <si>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Relationship</t>
  </si>
  <si>
    <t>Relationship Date (UTC)</t>
  </si>
  <si>
    <t>Tweet</t>
  </si>
  <si>
    <t>URLs in Tweet</t>
  </si>
  <si>
    <t>Domains in Tweet</t>
  </si>
  <si>
    <t>Hashtags in Tweet</t>
  </si>
  <si>
    <t>Media in Tweet</t>
  </si>
  <si>
    <t>Tweet Image File</t>
  </si>
  <si>
    <t>Tweet Date (UTC)</t>
  </si>
  <si>
    <t>Date</t>
  </si>
  <si>
    <t>Time</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</si>
  <si>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</si>
  <si>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</si>
  <si>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</si>
  <si>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</si>
  <si>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</si>
  <si>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</si>
  <si>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</si>
  <si>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</si>
  <si>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</si>
  <si>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</si>
  <si>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</si>
  <si>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</si>
  <si>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</si>
  <si>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</si>
  <si>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</si>
  <si>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</si>
  <si>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</si>
  <si>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</si>
  <si>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</si>
  <si>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</si>
  <si>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</si>
  <si>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</si>
  <si>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</si>
  <si>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</si>
  <si>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</si>
  <si>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</si>
  <si>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</si>
  <si>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</si>
  <si>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</si>
  <si>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Vertex 1 Group</t>
  </si>
  <si>
    <t>Vertex 2 Group</t>
  </si>
  <si>
    <t>shany_bas</t>
  </si>
  <si>
    <t>senmarkey</t>
  </si>
  <si>
    <t>Follows</t>
  </si>
  <si>
    <t>kinserrosa</t>
  </si>
  <si>
    <t>kitchen_window</t>
  </si>
  <si>
    <t>varnzen16</t>
  </si>
  <si>
    <t>hitcarterstan</t>
  </si>
  <si>
    <t>ekamaisk</t>
  </si>
  <si>
    <t>matthew88466240</t>
  </si>
  <si>
    <t>kamala46422602</t>
  </si>
  <si>
    <t>moslemtuhin</t>
  </si>
  <si>
    <t>maureensenuta4</t>
  </si>
  <si>
    <t>kelliemorrriso1</t>
  </si>
  <si>
    <t>user2772738</t>
  </si>
  <si>
    <t>boldlyliving1</t>
  </si>
  <si>
    <t>isaacleep</t>
  </si>
  <si>
    <t>brownisbrown2</t>
  </si>
  <si>
    <t>slotsqueen31</t>
  </si>
  <si>
    <t>pplscontributor</t>
  </si>
  <si>
    <t>dougthompson67</t>
  </si>
  <si>
    <t>leannestarrett</t>
  </si>
  <si>
    <t>e_a_g_l_e0ne</t>
  </si>
  <si>
    <t>boston_picnic</t>
  </si>
  <si>
    <t>former_lurker0</t>
  </si>
  <si>
    <t>clairek28752445</t>
  </si>
  <si>
    <t>rose80157191</t>
  </si>
  <si>
    <t>frediekay</t>
  </si>
  <si>
    <t>waylandh</t>
  </si>
  <si>
    <t>kylemaleforreal</t>
  </si>
  <si>
    <t>salihus25753979</t>
  </si>
  <si>
    <t>anwaraliahmad</t>
  </si>
  <si>
    <t>ppooler</t>
  </si>
  <si>
    <t>george_keene</t>
  </si>
  <si>
    <t>phillipstipson2</t>
  </si>
  <si>
    <t>trottaboston</t>
  </si>
  <si>
    <t>professordmo</t>
  </si>
  <si>
    <t>demmediamonitor</t>
  </si>
  <si>
    <t>newyorknfts</t>
  </si>
  <si>
    <t>notwintana</t>
  </si>
  <si>
    <t>karsandjags1</t>
  </si>
  <si>
    <t>calla240</t>
  </si>
  <si>
    <t>conniejustme</t>
  </si>
  <si>
    <t>reportspambots</t>
  </si>
  <si>
    <t>vermont_jobs</t>
  </si>
  <si>
    <t>haileymburns</t>
  </si>
  <si>
    <t>denkika64152649</t>
  </si>
  <si>
    <t>yinginabudhabi</t>
  </si>
  <si>
    <t>go4hur</t>
  </si>
  <si>
    <t>baue_great</t>
  </si>
  <si>
    <t>christine226</t>
  </si>
  <si>
    <t>dro1x3d</t>
  </si>
  <si>
    <t>crossover2026</t>
  </si>
  <si>
    <t>aratalois</t>
  </si>
  <si>
    <t>seniorleaner</t>
  </si>
  <si>
    <t>hasanabishow</t>
  </si>
  <si>
    <t>kanemark601kane</t>
  </si>
  <si>
    <t>olivierkpognon</t>
  </si>
  <si>
    <t>jennimwillis007</t>
  </si>
  <si>
    <t>redsoxleftist</t>
  </si>
  <si>
    <t>girmaydaniel6</t>
  </si>
  <si>
    <t>kenbutl62877510</t>
  </si>
  <si>
    <t>tuivaitiieremia</t>
  </si>
  <si>
    <t>ysm_park</t>
  </si>
  <si>
    <t>vpdedes98</t>
  </si>
  <si>
    <t>capsizedkayak</t>
  </si>
  <si>
    <t>jacksonroth18</t>
  </si>
  <si>
    <t>docmdrightnow</t>
  </si>
  <si>
    <t>bachmanrealtor</t>
  </si>
  <si>
    <t>princenkemjika3</t>
  </si>
  <si>
    <t>drpjsullivan</t>
  </si>
  <si>
    <t>olaidefestus</t>
  </si>
  <si>
    <t>luisdaniel2472</t>
  </si>
  <si>
    <t>itsbrayk</t>
  </si>
  <si>
    <t>malaein</t>
  </si>
  <si>
    <t>mathewbowles1</t>
  </si>
  <si>
    <t>daphneh420</t>
  </si>
  <si>
    <t>michael08251962</t>
  </si>
  <si>
    <t>wendydarling323</t>
  </si>
  <si>
    <t>windflower2013</t>
  </si>
  <si>
    <t>ng_911coalition</t>
  </si>
  <si>
    <t>helepoleo</t>
  </si>
  <si>
    <t>andrewpelisek</t>
  </si>
  <si>
    <t>thomasbalkamis</t>
  </si>
  <si>
    <t>brendachoi19</t>
  </si>
  <si>
    <t>maria62126785</t>
  </si>
  <si>
    <t>systemaobservan</t>
  </si>
  <si>
    <t>peacenotwarnow</t>
  </si>
  <si>
    <t>eligalanis</t>
  </si>
  <si>
    <t>dougpizzi</t>
  </si>
  <si>
    <t>lnadler5030</t>
  </si>
  <si>
    <t>fborius</t>
  </si>
  <si>
    <t>ndsometimeskean</t>
  </si>
  <si>
    <t>ericaxelman</t>
  </si>
  <si>
    <t>customersatis10</t>
  </si>
  <si>
    <t>iloveuzihesmybf</t>
  </si>
  <si>
    <t>manley_myriah</t>
  </si>
  <si>
    <t>malikar19371060</t>
  </si>
  <si>
    <t>kevin_foti</t>
  </si>
  <si>
    <t>leadermcconnell</t>
  </si>
  <si>
    <t>j71878678</t>
  </si>
  <si>
    <t>phillipboggs9</t>
  </si>
  <si>
    <t>louisfederico7</t>
  </si>
  <si>
    <t>wareaglefan64</t>
  </si>
  <si>
    <t>bossman1461</t>
  </si>
  <si>
    <t>marullochris</t>
  </si>
  <si>
    <t>mbj2805</t>
  </si>
  <si>
    <t>brad7835500600</t>
  </si>
  <si>
    <t>downey1andrew</t>
  </si>
  <si>
    <t>twincamgp</t>
  </si>
  <si>
    <t>moss_karlene</t>
  </si>
  <si>
    <t>malchoffmark</t>
  </si>
  <si>
    <t>carolin75898223</t>
  </si>
  <si>
    <t>izzysteinberg1</t>
  </si>
  <si>
    <t>danielf84419858</t>
  </si>
  <si>
    <t>brucesm00160204</t>
  </si>
  <si>
    <t>gabrielbrown627</t>
  </si>
  <si>
    <t>marilyn19439687</t>
  </si>
  <si>
    <t>carriebraden63</t>
  </si>
  <si>
    <t>clementinethecb</t>
  </si>
  <si>
    <t>mamabearpatriot</t>
  </si>
  <si>
    <t>hirsh2</t>
  </si>
  <si>
    <t>pjwade14</t>
  </si>
  <si>
    <t>timelessnessq</t>
  </si>
  <si>
    <t>okwuukwen</t>
  </si>
  <si>
    <t>haircutfromhell</t>
  </si>
  <si>
    <t>william83817982</t>
  </si>
  <si>
    <t>denisestlouie</t>
  </si>
  <si>
    <t>victori98677251</t>
  </si>
  <si>
    <t>coosabassman57</t>
  </si>
  <si>
    <t>lorimcmahan7</t>
  </si>
  <si>
    <t>aaron_s_liu</t>
  </si>
  <si>
    <t>papa32224</t>
  </si>
  <si>
    <t>zoricag2</t>
  </si>
  <si>
    <t>momunsell</t>
  </si>
  <si>
    <t>vtree_solar</t>
  </si>
  <si>
    <t>keijeflob</t>
  </si>
  <si>
    <t>cruiseketchj</t>
  </si>
  <si>
    <t>lisalucenti22</t>
  </si>
  <si>
    <t>naldbeau</t>
  </si>
  <si>
    <t>daliaosmanblass</t>
  </si>
  <si>
    <t>mimiloup9</t>
  </si>
  <si>
    <t>traceyh74023600</t>
  </si>
  <si>
    <t>matthew33818950</t>
  </si>
  <si>
    <t>calitrucker619</t>
  </si>
  <si>
    <t>eylonporat1</t>
  </si>
  <si>
    <t>diamondt0107</t>
  </si>
  <si>
    <t>sd_chromedome</t>
  </si>
  <si>
    <t>colemama3</t>
  </si>
  <si>
    <t>midtgardjonah</t>
  </si>
  <si>
    <t>gerardeeezy</t>
  </si>
  <si>
    <t>janinecrissey5</t>
  </si>
  <si>
    <t>brianna62298359</t>
  </si>
  <si>
    <t>aslanaslanlar</t>
  </si>
  <si>
    <t>nathang13823325</t>
  </si>
  <si>
    <t>marianirick</t>
  </si>
  <si>
    <t>nashaatfarea</t>
  </si>
  <si>
    <t>richardeads</t>
  </si>
  <si>
    <t>durrschmidteri4</t>
  </si>
  <si>
    <t>lily38747712</t>
  </si>
  <si>
    <t>smithrosest3</t>
  </si>
  <si>
    <t>abdulrehmanhab</t>
  </si>
  <si>
    <t>dennisgoulding</t>
  </si>
  <si>
    <t>bobbijoherring</t>
  </si>
  <si>
    <t>inuaeyenifeoma</t>
  </si>
  <si>
    <t>guz52633723</t>
  </si>
  <si>
    <t>_enigma_5</t>
  </si>
  <si>
    <t>israel_finest_</t>
  </si>
  <si>
    <t>lakers_william</t>
  </si>
  <si>
    <t>admahabub71</t>
  </si>
  <si>
    <t>bobbyffields</t>
  </si>
  <si>
    <t>scott_hedgepeth</t>
  </si>
  <si>
    <t>tonydavis81</t>
  </si>
  <si>
    <t>spiritlexisteph</t>
  </si>
  <si>
    <t>atanggputri</t>
  </si>
  <si>
    <t>tweettweeetjp</t>
  </si>
  <si>
    <t>heartled43</t>
  </si>
  <si>
    <t>raines4ever</t>
  </si>
  <si>
    <t>timnagy71</t>
  </si>
  <si>
    <t>robertw20429453</t>
  </si>
  <si>
    <t>lindseygrahamsc</t>
  </si>
  <si>
    <t>bridget77829390</t>
  </si>
  <si>
    <t>landonjaltman</t>
  </si>
  <si>
    <t>jon_pelt</t>
  </si>
  <si>
    <t>jenifermaclines</t>
  </si>
  <si>
    <t>charlen92108883</t>
  </si>
  <si>
    <t>melissa43944631</t>
  </si>
  <si>
    <t>lawrenceronnie7</t>
  </si>
  <si>
    <t>froglipsgaming</t>
  </si>
  <si>
    <t>cobarfer</t>
  </si>
  <si>
    <t>swanee55d</t>
  </si>
  <si>
    <t>johnoli74512924</t>
  </si>
  <si>
    <t>maithuzarmay1</t>
  </si>
  <si>
    <t>heidituttle</t>
  </si>
  <si>
    <t>dewcan22</t>
  </si>
  <si>
    <t>a2d712c21cd24e5</t>
  </si>
  <si>
    <t>saltaw77</t>
  </si>
  <si>
    <t>scottchowell</t>
  </si>
  <si>
    <t>macneil_marilyn</t>
  </si>
  <si>
    <t>jimbooinmt</t>
  </si>
  <si>
    <t>skip_nolan</t>
  </si>
  <si>
    <t>theresa262299</t>
  </si>
  <si>
    <t>829e0be127a74a6</t>
  </si>
  <si>
    <t>isaacjones2010</t>
  </si>
  <si>
    <t>marni804</t>
  </si>
  <si>
    <t>johncandlewick</t>
  </si>
  <si>
    <t>jeffyfuller</t>
  </si>
  <si>
    <t>pohara1616</t>
  </si>
  <si>
    <t>patrickferron9</t>
  </si>
  <si>
    <t>pjfreedoms</t>
  </si>
  <si>
    <t>letteerenee</t>
  </si>
  <si>
    <t>johnnyw53532079</t>
  </si>
  <si>
    <t>windlebarb</t>
  </si>
  <si>
    <t>armyofone322</t>
  </si>
  <si>
    <t>hcs2280</t>
  </si>
  <si>
    <t>tuanle6221983</t>
  </si>
  <si>
    <t>lisalynnp_</t>
  </si>
  <si>
    <t>leonasfirme</t>
  </si>
  <si>
    <t>sherikansas</t>
  </si>
  <si>
    <t>laurabi14204005</t>
  </si>
  <si>
    <t>chandlerdouce14</t>
  </si>
  <si>
    <t>quantamdigital</t>
  </si>
  <si>
    <t>conniehale1956</t>
  </si>
  <si>
    <t>chrisd_davis</t>
  </si>
  <si>
    <t>maryanngreco</t>
  </si>
  <si>
    <t>haospecial</t>
  </si>
  <si>
    <t>bratiljur</t>
  </si>
  <si>
    <t>gregbkfld</t>
  </si>
  <si>
    <t>lisacooperrn</t>
  </si>
  <si>
    <t>mary58122129</t>
  </si>
  <si>
    <t>shotski66</t>
  </si>
  <si>
    <t>luckycm55</t>
  </si>
  <si>
    <t>joannakoperski</t>
  </si>
  <si>
    <t>danield6989</t>
  </si>
  <si>
    <t>jlenderofficial</t>
  </si>
  <si>
    <t>closekolbi</t>
  </si>
  <si>
    <t>mzconstitution</t>
  </si>
  <si>
    <t>thermonmerman</t>
  </si>
  <si>
    <t>jillmowrey71</t>
  </si>
  <si>
    <t>nursejanet</t>
  </si>
  <si>
    <t>danieln12906819</t>
  </si>
  <si>
    <t>kodjaavaki1</t>
  </si>
  <si>
    <t>jaypacky1</t>
  </si>
  <si>
    <t>txrww250</t>
  </si>
  <si>
    <t>vdv8822</t>
  </si>
  <si>
    <t>celmerkim</t>
  </si>
  <si>
    <t>feralpoodle18</t>
  </si>
  <si>
    <t>18odegreeclub</t>
  </si>
  <si>
    <t>vivian81045965</t>
  </si>
  <si>
    <t>joemaingot</t>
  </si>
  <si>
    <t>bryanstepp7</t>
  </si>
  <si>
    <t>iriswu199239</t>
  </si>
  <si>
    <t>socializmordie</t>
  </si>
  <si>
    <t>latifpk1978</t>
  </si>
  <si>
    <t>sclintonmsw</t>
  </si>
  <si>
    <t>missrhonda1661</t>
  </si>
  <si>
    <t>jinruizhang5</t>
  </si>
  <si>
    <t>corning61</t>
  </si>
  <si>
    <t>willie67226487</t>
  </si>
  <si>
    <t>estrad1nurmahal</t>
  </si>
  <si>
    <t>kevinwwarrick1</t>
  </si>
  <si>
    <t>fabiangrc_0</t>
  </si>
  <si>
    <t>andryshakc</t>
  </si>
  <si>
    <t>swake79</t>
  </si>
  <si>
    <t>ofataloapeter</t>
  </si>
  <si>
    <t>bradicalnation</t>
  </si>
  <si>
    <t>ronniec90153794</t>
  </si>
  <si>
    <t>mark32642473</t>
  </si>
  <si>
    <t>larry38224999</t>
  </si>
  <si>
    <t>paula43527180</t>
  </si>
  <si>
    <t>davemulberry</t>
  </si>
  <si>
    <t>jayneg54426315</t>
  </si>
  <si>
    <t>ossoff</t>
  </si>
  <si>
    <t>akiska</t>
  </si>
  <si>
    <t>alajalyamahdi2</t>
  </si>
  <si>
    <t>arizonanative5</t>
  </si>
  <si>
    <t>djwalkdontrun</t>
  </si>
  <si>
    <t>clarecorbett18</t>
  </si>
  <si>
    <t>chinybymp</t>
  </si>
  <si>
    <t>kennethucho</t>
  </si>
  <si>
    <t>chuparustumm77</t>
  </si>
  <si>
    <t>caralive</t>
  </si>
  <si>
    <t>sade4tracy</t>
  </si>
  <si>
    <t>joanneleavitt1</t>
  </si>
  <si>
    <t>sudiptra2</t>
  </si>
  <si>
    <t>justine76464336</t>
  </si>
  <si>
    <t>taylorjf123uit1</t>
  </si>
  <si>
    <t>aiqojo</t>
  </si>
  <si>
    <t>chabadza01</t>
  </si>
  <si>
    <t>tlewlew23</t>
  </si>
  <si>
    <t>mgagliano916</t>
  </si>
  <si>
    <t>joleenmackay100</t>
  </si>
  <si>
    <t>jacobsugarman</t>
  </si>
  <si>
    <t>sophiavala</t>
  </si>
  <si>
    <t>mpitta94587</t>
  </si>
  <si>
    <t>onebharvey</t>
  </si>
  <si>
    <t>underthunatle</t>
  </si>
  <si>
    <t>donaldj08145035</t>
  </si>
  <si>
    <t>maryvest2007</t>
  </si>
  <si>
    <t>stormalways06</t>
  </si>
  <si>
    <t>lajavianb</t>
  </si>
  <si>
    <t>gualcodebbie</t>
  </si>
  <si>
    <t>kacee65747</t>
  </si>
  <si>
    <t>bks_insights</t>
  </si>
  <si>
    <t>sooziemess</t>
  </si>
  <si>
    <t>rizzaone9</t>
  </si>
  <si>
    <t>its_buttah</t>
  </si>
  <si>
    <t>mileslennie</t>
  </si>
  <si>
    <t>miltontoess</t>
  </si>
  <si>
    <t>ggfritz70</t>
  </si>
  <si>
    <t>fredami00</t>
  </si>
  <si>
    <t>almamun_mehebub</t>
  </si>
  <si>
    <t>jessthe_dev</t>
  </si>
  <si>
    <t>mafn60</t>
  </si>
  <si>
    <t>leeadam78788916</t>
  </si>
  <si>
    <t>meloralove</t>
  </si>
  <si>
    <t>blue_cat_mom</t>
  </si>
  <si>
    <t>latipriyanti</t>
  </si>
  <si>
    <t>shomore_s</t>
  </si>
  <si>
    <t>tommy_boatman</t>
  </si>
  <si>
    <t>lyndasm47913068</t>
  </si>
  <si>
    <t>we_will_we_</t>
  </si>
  <si>
    <t>hurdaciburada</t>
  </si>
  <si>
    <t>merilaws5</t>
  </si>
  <si>
    <t>redbird481</t>
  </si>
  <si>
    <t>tereaths</t>
  </si>
  <si>
    <t>stormalicis</t>
  </si>
  <si>
    <t>johnmary2424</t>
  </si>
  <si>
    <t>mclittle888</t>
  </si>
  <si>
    <t>adknjw12</t>
  </si>
  <si>
    <t>cbagby6</t>
  </si>
  <si>
    <t>najumasmith</t>
  </si>
  <si>
    <t>carvertsdale</t>
  </si>
  <si>
    <t>joeyhighrollr</t>
  </si>
  <si>
    <t>tripp__harrison</t>
  </si>
  <si>
    <t>deoabsurdist</t>
  </si>
  <si>
    <t>gaignuer</t>
  </si>
  <si>
    <t>bsegall</t>
  </si>
  <si>
    <t>speedybanans</t>
  </si>
  <si>
    <t>sophi24389914</t>
  </si>
  <si>
    <t>petetbaker</t>
  </si>
  <si>
    <t>henry79106699</t>
  </si>
  <si>
    <t>frank_dupire</t>
  </si>
  <si>
    <t>wchappy06</t>
  </si>
  <si>
    <t>timothyrhyse</t>
  </si>
  <si>
    <t>buckeyejay79</t>
  </si>
  <si>
    <t>hensley20hayden</t>
  </si>
  <si>
    <t>vazquezv1idalia</t>
  </si>
  <si>
    <t>bobtompson16</t>
  </si>
  <si>
    <t>ngaslighting</t>
  </si>
  <si>
    <t>vinianthomas1</t>
  </si>
  <si>
    <t>tigestm</t>
  </si>
  <si>
    <t>roserealjourney</t>
  </si>
  <si>
    <t>craigloryhole</t>
  </si>
  <si>
    <t>kalimagdalene13</t>
  </si>
  <si>
    <t>electjjohnsonjr</t>
  </si>
  <si>
    <t>michaeleancrim1</t>
  </si>
  <si>
    <t>theurbandivaspa</t>
  </si>
  <si>
    <t>durocguy84</t>
  </si>
  <si>
    <t>eleanor60645417</t>
  </si>
  <si>
    <t>connor61883502</t>
  </si>
  <si>
    <t>nicolemariero</t>
  </si>
  <si>
    <t>brianst89779185</t>
  </si>
  <si>
    <t>iamsasha917</t>
  </si>
  <si>
    <t>cadmanpru</t>
  </si>
  <si>
    <t>ahmadzi38362997</t>
  </si>
  <si>
    <t>humantr42213077</t>
  </si>
  <si>
    <t>laynaaas_</t>
  </si>
  <si>
    <t>umarsaidumar8</t>
  </si>
  <si>
    <t>senschumer</t>
  </si>
  <si>
    <t>native_born22</t>
  </si>
  <si>
    <t>bernd_sharon</t>
  </si>
  <si>
    <t>sdnvnmjill</t>
  </si>
  <si>
    <t>gallerywestdale</t>
  </si>
  <si>
    <t>danielsmyser2</t>
  </si>
  <si>
    <t>tompavlik8</t>
  </si>
  <si>
    <t>arianalucio9</t>
  </si>
  <si>
    <t>mothernatureliv</t>
  </si>
  <si>
    <t>rle946ellis</t>
  </si>
  <si>
    <t>lv_1588834110</t>
  </si>
  <si>
    <t>merkabahrocket</t>
  </si>
  <si>
    <t>mitsuharahanako</t>
  </si>
  <si>
    <t>collinsmendonca</t>
  </si>
  <si>
    <t>toonsnstuff</t>
  </si>
  <si>
    <t>ramongamer11</t>
  </si>
  <si>
    <t>donna_besser</t>
  </si>
  <si>
    <t>joshuam69612458</t>
  </si>
  <si>
    <t>garynay16082663</t>
  </si>
  <si>
    <t>artheriab</t>
  </si>
  <si>
    <t>bulicksandra</t>
  </si>
  <si>
    <t>anncunn27261513</t>
  </si>
  <si>
    <t>ruthsmith472</t>
  </si>
  <si>
    <t>sydneym80509464</t>
  </si>
  <si>
    <t>shells13546403</t>
  </si>
  <si>
    <t>josealmanzar043</t>
  </si>
  <si>
    <t>ben333bipolar</t>
  </si>
  <si>
    <t>carolyn20844008</t>
  </si>
  <si>
    <t>nahidkeech</t>
  </si>
  <si>
    <t>lindahoustono49</t>
  </si>
  <si>
    <t>dnews313</t>
  </si>
  <si>
    <t>beckkay7989</t>
  </si>
  <si>
    <t>sharify04410706</t>
  </si>
  <si>
    <t>amadoubarry2224</t>
  </si>
  <si>
    <t>collinsramos2</t>
  </si>
  <si>
    <t>hamma05605145</t>
  </si>
  <si>
    <t>carsonculberso2</t>
  </si>
  <si>
    <t>ycrber</t>
  </si>
  <si>
    <t>liangchan450</t>
  </si>
  <si>
    <t>djhard18</t>
  </si>
  <si>
    <t>laforestlonnee</t>
  </si>
  <si>
    <t>hu_thach82</t>
  </si>
  <si>
    <t>antoniawiy</t>
  </si>
  <si>
    <t>kobhea</t>
  </si>
  <si>
    <t>ochuko_philip</t>
  </si>
  <si>
    <t>carlosz36804458</t>
  </si>
  <si>
    <t>anna_maria8877</t>
  </si>
  <si>
    <t>jmulry</t>
  </si>
  <si>
    <t>fakekendraradle</t>
  </si>
  <si>
    <t>pkstack</t>
  </si>
  <si>
    <t>karenmo61099439</t>
  </si>
  <si>
    <t>tinasando2</t>
  </si>
  <si>
    <t>lumie208096833</t>
  </si>
  <si>
    <t>catald17cataldo</t>
  </si>
  <si>
    <t>josepar1996</t>
  </si>
  <si>
    <t>rherdmanadk</t>
  </si>
  <si>
    <t>franklerner626</t>
  </si>
  <si>
    <t>counpowers</t>
  </si>
  <si>
    <t>aftonlakowski</t>
  </si>
  <si>
    <t>amtheuser_1</t>
  </si>
  <si>
    <t>unwoketeacher</t>
  </si>
  <si>
    <t>kastavhadeot</t>
  </si>
  <si>
    <t>justicemercury</t>
  </si>
  <si>
    <t>bernicebortsie0</t>
  </si>
  <si>
    <t>stevebe21750794</t>
  </si>
  <si>
    <t>ian63smart</t>
  </si>
  <si>
    <t>caitincatherin3</t>
  </si>
  <si>
    <t>cmlopez36</t>
  </si>
  <si>
    <t>peach200910781</t>
  </si>
  <si>
    <t>yangaidi937</t>
  </si>
  <si>
    <t>farukk1996</t>
  </si>
  <si>
    <t>suliman96828587</t>
  </si>
  <si>
    <t>ezehmelody127</t>
  </si>
  <si>
    <t>cozylarryy</t>
  </si>
  <si>
    <t>littonronald</t>
  </si>
  <si>
    <t>ynh1p0u0528zpuo</t>
  </si>
  <si>
    <t>ngilliard214</t>
  </si>
  <si>
    <t>nwachukwuxen</t>
  </si>
  <si>
    <t>vanderge01</t>
  </si>
  <si>
    <t>emily66047615</t>
  </si>
  <si>
    <t>jjeromeyo</t>
  </si>
  <si>
    <t>dakeeen</t>
  </si>
  <si>
    <t>libzoftoktik</t>
  </si>
  <si>
    <t>davidnixonedd</t>
  </si>
  <si>
    <t>xingfurenshen13</t>
  </si>
  <si>
    <t>bilal_kalsoom1</t>
  </si>
  <si>
    <t>mannymccallum</t>
  </si>
  <si>
    <t>georginaampon14</t>
  </si>
  <si>
    <t>chithach5</t>
  </si>
  <si>
    <t>mamadoukindyb13</t>
  </si>
  <si>
    <t>noorianazhat</t>
  </si>
  <si>
    <t>thomasright2nd</t>
  </si>
  <si>
    <t>almahdeadam</t>
  </si>
  <si>
    <t>themachineb</t>
  </si>
  <si>
    <t>iffchamber</t>
  </si>
  <si>
    <t>bayaimalang</t>
  </si>
  <si>
    <t>stephan25483433</t>
  </si>
  <si>
    <t>joecorder20</t>
  </si>
  <si>
    <t>mahran51825252</t>
  </si>
  <si>
    <t>jokernejad</t>
  </si>
  <si>
    <t>sen_joemanchin</t>
  </si>
  <si>
    <t>revbyrdman</t>
  </si>
  <si>
    <t>griffostweet</t>
  </si>
  <si>
    <t>senpaistitching</t>
  </si>
  <si>
    <t>ffdavezimmer</t>
  </si>
  <si>
    <t>kittensdog</t>
  </si>
  <si>
    <t>tinaferg2</t>
  </si>
  <si>
    <t>tononcongress</t>
  </si>
  <si>
    <t>ericasullivan00</t>
  </si>
  <si>
    <t>sweetgirl2032</t>
  </si>
  <si>
    <t>brxx777</t>
  </si>
  <si>
    <t>mcinnescharlie</t>
  </si>
  <si>
    <t>bre81621988</t>
  </si>
  <si>
    <t>rosellapachec14</t>
  </si>
  <si>
    <t>pattigrace77</t>
  </si>
  <si>
    <t>rickeycurtis29</t>
  </si>
  <si>
    <t>shuxing0122</t>
  </si>
  <si>
    <t>octavianliciu</t>
  </si>
  <si>
    <t>czarcheeto</t>
  </si>
  <si>
    <t>iamnotfreds</t>
  </si>
  <si>
    <t>s19069690morgan</t>
  </si>
  <si>
    <t>melissa39635601</t>
  </si>
  <si>
    <t>setarehmihan</t>
  </si>
  <si>
    <t>ghazal_vaisi</t>
  </si>
  <si>
    <t>trijoey</t>
  </si>
  <si>
    <t>baidullahazad</t>
  </si>
  <si>
    <t>hak_tsu</t>
  </si>
  <si>
    <t>sammyhason</t>
  </si>
  <si>
    <t>aaronk488</t>
  </si>
  <si>
    <t>amemmanuel7</t>
  </si>
  <si>
    <t>oddie111</t>
  </si>
  <si>
    <t>kev_2024</t>
  </si>
  <si>
    <t>taratdt1979</t>
  </si>
  <si>
    <t>gregorywhatley6</t>
  </si>
  <si>
    <t>matmazelmilena</t>
  </si>
  <si>
    <t>jasonhepner</t>
  </si>
  <si>
    <t>turtlewoman77</t>
  </si>
  <si>
    <t>mikepm29</t>
  </si>
  <si>
    <t>aliakbar1346ta</t>
  </si>
  <si>
    <t>robertjenrick</t>
  </si>
  <si>
    <t>todaysnati</t>
  </si>
  <si>
    <t>goody2shoes_72</t>
  </si>
  <si>
    <t>hewett1tim</t>
  </si>
  <si>
    <t>iranlwatch</t>
  </si>
  <si>
    <t>feeeeeeeeeeeeeb</t>
  </si>
  <si>
    <t>meghanstorm</t>
  </si>
  <si>
    <t>cfirgu</t>
  </si>
  <si>
    <t>laurirussell20</t>
  </si>
  <si>
    <t>cabritavieira</t>
  </si>
  <si>
    <t>clement_2002</t>
  </si>
  <si>
    <t>jacarnada12</t>
  </si>
  <si>
    <t>kentuckymist2</t>
  </si>
  <si>
    <t>mblum22</t>
  </si>
  <si>
    <t>jab8703</t>
  </si>
  <si>
    <t>dfunfer</t>
  </si>
  <si>
    <t>c_thru_u</t>
  </si>
  <si>
    <t>bimurana</t>
  </si>
  <si>
    <t>habibch141267</t>
  </si>
  <si>
    <t>rpw61</t>
  </si>
  <si>
    <t>fluettge</t>
  </si>
  <si>
    <t>uhypocritedem</t>
  </si>
  <si>
    <t>fuzzylogicent</t>
  </si>
  <si>
    <t>folkhausrecords</t>
  </si>
  <si>
    <t>spilnerh</t>
  </si>
  <si>
    <t>robert613314006</t>
  </si>
  <si>
    <t>sandymi24727065</t>
  </si>
  <si>
    <t>lisawoltmann</t>
  </si>
  <si>
    <t>leon38499224</t>
  </si>
  <si>
    <t>mericabears</t>
  </si>
  <si>
    <t>clementsmichae4</t>
  </si>
  <si>
    <t>steve_lofstrom</t>
  </si>
  <si>
    <t>janepay19007010</t>
  </si>
  <si>
    <t>ronjustnow</t>
  </si>
  <si>
    <t>cecola15</t>
  </si>
  <si>
    <t>tampeters10</t>
  </si>
  <si>
    <t>jasonbrewingto4</t>
  </si>
  <si>
    <t>ericrawlings18</t>
  </si>
  <si>
    <t>moochies_mum</t>
  </si>
  <si>
    <t>lyounglove717</t>
  </si>
  <si>
    <t>shirleyreber18</t>
  </si>
  <si>
    <t>cindygraff</t>
  </si>
  <si>
    <t>jordanhager10</t>
  </si>
  <si>
    <t>wvuvarsityclub</t>
  </si>
  <si>
    <t>danthor89817952</t>
  </si>
  <si>
    <t>theherd_ad</t>
  </si>
  <si>
    <t>mattgalligan5</t>
  </si>
  <si>
    <t>oldtoofer</t>
  </si>
  <si>
    <t>michaelfabiano</t>
  </si>
  <si>
    <t>sharpo1969</t>
  </si>
  <si>
    <t>senatorcollins</t>
  </si>
  <si>
    <t>judya95291947</t>
  </si>
  <si>
    <t>samuelm___0</t>
  </si>
  <si>
    <t>jancyball1</t>
  </si>
  <si>
    <t>cgcordray</t>
  </si>
  <si>
    <t>saspat4</t>
  </si>
  <si>
    <t>douglavay1964</t>
  </si>
  <si>
    <t>tseundo</t>
  </si>
  <si>
    <t>can52309145</t>
  </si>
  <si>
    <t>raquelaspencer</t>
  </si>
  <si>
    <t>drbob_bianchini</t>
  </si>
  <si>
    <t>richardlrapone</t>
  </si>
  <si>
    <t>lizzyoneword</t>
  </si>
  <si>
    <t>txfishhunteat</t>
  </si>
  <si>
    <t>josephapowers92</t>
  </si>
  <si>
    <t>replenishrrf</t>
  </si>
  <si>
    <t>charles22042666</t>
  </si>
  <si>
    <t>saveriozappa</t>
  </si>
  <si>
    <t>timcart88522022</t>
  </si>
  <si>
    <t>mnshimikulu</t>
  </si>
  <si>
    <t>teagannora1</t>
  </si>
  <si>
    <t>ramireztoons</t>
  </si>
  <si>
    <t>ruthrob77273209</t>
  </si>
  <si>
    <t>mtetler</t>
  </si>
  <si>
    <t>leomartinello3</t>
  </si>
  <si>
    <t>pidhajeckydds</t>
  </si>
  <si>
    <t>jplpgh</t>
  </si>
  <si>
    <t>maureenmeyer1</t>
  </si>
  <si>
    <t>adamswill85038</t>
  </si>
  <si>
    <t>juancarlos5th</t>
  </si>
  <si>
    <t>nickilyons18</t>
  </si>
  <si>
    <t>ozec0166</t>
  </si>
  <si>
    <t>comfydug</t>
  </si>
  <si>
    <t>tounsitounsi56</t>
  </si>
  <si>
    <t>pat56906522</t>
  </si>
  <si>
    <t>nickilyons19</t>
  </si>
  <si>
    <t>redfacedcitizen</t>
  </si>
  <si>
    <t>larrywangerin</t>
  </si>
  <si>
    <t>jerrysy54817403</t>
  </si>
  <si>
    <t>bakhatjamal13</t>
  </si>
  <si>
    <t>dq_mex</t>
  </si>
  <si>
    <t>buckfranklim</t>
  </si>
  <si>
    <t>yngluka</t>
  </si>
  <si>
    <t>westby_gerald</t>
  </si>
  <si>
    <t>emmanue83660573</t>
  </si>
  <si>
    <t>callmeclean12</t>
  </si>
  <si>
    <t>lucasma29050522</t>
  </si>
  <si>
    <t>equality2peace</t>
  </si>
  <si>
    <t>anthonybiggs12</t>
  </si>
  <si>
    <t>mahtabkhan1991</t>
  </si>
  <si>
    <t>peternd94574431</t>
  </si>
  <si>
    <t>roryodonoghue93</t>
  </si>
  <si>
    <t>populair1destin</t>
  </si>
  <si>
    <t>jiujuannuan1</t>
  </si>
  <si>
    <t>ackermannashton</t>
  </si>
  <si>
    <t>ravengoth78</t>
  </si>
  <si>
    <t>msanjum14031987</t>
  </si>
  <si>
    <t>gwenhallme</t>
  </si>
  <si>
    <t>cmunoz5boys</t>
  </si>
  <si>
    <t>hannah__osborne</t>
  </si>
  <si>
    <t>jaxagentmissi</t>
  </si>
  <si>
    <t>lebra</t>
  </si>
  <si>
    <t>johncena</t>
  </si>
  <si>
    <t>t0m_richardson</t>
  </si>
  <si>
    <t>ultaofall</t>
  </si>
  <si>
    <t>thebigredbear76</t>
  </si>
  <si>
    <t>atomirwin</t>
  </si>
  <si>
    <t>kenschait</t>
  </si>
  <si>
    <t>matiasggalarza</t>
  </si>
  <si>
    <t>chanelp10733646</t>
  </si>
  <si>
    <t>ayobami86298221</t>
  </si>
  <si>
    <t>chancelewis23</t>
  </si>
  <si>
    <t>tragersasc</t>
  </si>
  <si>
    <t>principalvcmmg</t>
  </si>
  <si>
    <t>jhkeen</t>
  </si>
  <si>
    <t>ecamacho43</t>
  </si>
  <si>
    <t>razakmo09030281</t>
  </si>
  <si>
    <t>raygauvinauthor</t>
  </si>
  <si>
    <t>nimitzak</t>
  </si>
  <si>
    <t>activefootshoes</t>
  </si>
  <si>
    <t>marywag30073092</t>
  </si>
  <si>
    <t>kevinkoonce9</t>
  </si>
  <si>
    <t>divyans18815921</t>
  </si>
  <si>
    <t>garthda01817922</t>
  </si>
  <si>
    <t>toddcabell</t>
  </si>
  <si>
    <t>melasadie</t>
  </si>
  <si>
    <t>giseidpoppin</t>
  </si>
  <si>
    <t>mcc196ros</t>
  </si>
  <si>
    <t>cornforthnathan</t>
  </si>
  <si>
    <t>patrick_zepf1</t>
  </si>
  <si>
    <t>mohammeddansan1</t>
  </si>
  <si>
    <t>rsleon1175</t>
  </si>
  <si>
    <t>mike93539567</t>
  </si>
  <si>
    <t>joerinodea</t>
  </si>
  <si>
    <t>isacnew46446907</t>
  </si>
  <si>
    <t>monkeyhandler11</t>
  </si>
  <si>
    <t>shirley89241108</t>
  </si>
  <si>
    <t>johnny77636088</t>
  </si>
  <si>
    <t>thomachris0505</t>
  </si>
  <si>
    <t>ncapenergy</t>
  </si>
  <si>
    <t>vict_barrett</t>
  </si>
  <si>
    <t>julie_hiromoto</t>
  </si>
  <si>
    <t>sarahtrister</t>
  </si>
  <si>
    <t>bmhcaucus</t>
  </si>
  <si>
    <t>jckeller15</t>
  </si>
  <si>
    <t>benkail</t>
  </si>
  <si>
    <t>mayorwu</t>
  </si>
  <si>
    <t>pranshuverma_</t>
  </si>
  <si>
    <t>ampressman</t>
  </si>
  <si>
    <t>gthuang</t>
  </si>
  <si>
    <t>the_bmc</t>
  </si>
  <si>
    <t>montebelmonte</t>
  </si>
  <si>
    <t>foodbankwma</t>
  </si>
  <si>
    <t>cristoreyboston</t>
  </si>
  <si>
    <t>janellenanos</t>
  </si>
  <si>
    <t>repcicilline</t>
  </si>
  <si>
    <t>timgarvinuw</t>
  </si>
  <si>
    <t>mybrotherstable</t>
  </si>
  <si>
    <t>caringhealthc</t>
  </si>
  <si>
    <t>stevegrossmanma</t>
  </si>
  <si>
    <t>codepink</t>
  </si>
  <si>
    <t>rnicholasburns</t>
  </si>
  <si>
    <t>rufusgifford</t>
  </si>
  <si>
    <t>jazmineulloa</t>
  </si>
  <si>
    <t>bhadeliamd</t>
  </si>
  <si>
    <t>dharnanoor</t>
  </si>
  <si>
    <t>jeremydillondc</t>
  </si>
  <si>
    <t>dpbell</t>
  </si>
  <si>
    <t>masknerd</t>
  </si>
  <si>
    <t>hallieonmsnbc</t>
  </si>
  <si>
    <t>krisvancleave</t>
  </si>
  <si>
    <t>becmainc</t>
  </si>
  <si>
    <t>ruthzee</t>
  </si>
  <si>
    <t>judahworldchamp</t>
  </si>
  <si>
    <t>mabllc</t>
  </si>
  <si>
    <t>actonclimateus</t>
  </si>
  <si>
    <t>brendamallory46</t>
  </si>
  <si>
    <t>whceq</t>
  </si>
  <si>
    <t>laurieofmars</t>
  </si>
  <si>
    <t>negarmortazavi</t>
  </si>
  <si>
    <t>congress_union</t>
  </si>
  <si>
    <t>lizforboston</t>
  </si>
  <si>
    <t>think100climate</t>
  </si>
  <si>
    <t>kunoorojha</t>
  </si>
  <si>
    <t>djaye</t>
  </si>
  <si>
    <t>db4dignity</t>
  </si>
  <si>
    <t>jack_besser</t>
  </si>
  <si>
    <t>repandrecarson</t>
  </si>
  <si>
    <t>streetfilms</t>
  </si>
  <si>
    <t>johnewalsh14</t>
  </si>
  <si>
    <t>babsomewhere</t>
  </si>
  <si>
    <t>streetsboston</t>
  </si>
  <si>
    <t>mattleeashley46</t>
  </si>
  <si>
    <t>maxinejoselow</t>
  </si>
  <si>
    <t>unitedpavement</t>
  </si>
  <si>
    <t>repsteveultrino</t>
  </si>
  <si>
    <t>gmaacc</t>
  </si>
  <si>
    <t>liamhorsman</t>
  </si>
  <si>
    <t>arinatter</t>
  </si>
  <si>
    <t>sbworkersunited</t>
  </si>
  <si>
    <t>mayorpaulcoogan</t>
  </si>
  <si>
    <t>carolefiola</t>
  </si>
  <si>
    <t>senrodrigues</t>
  </si>
  <si>
    <t>annegobi</t>
  </si>
  <si>
    <t>repmichlewitz</t>
  </si>
  <si>
    <t>kaszynskiadam</t>
  </si>
  <si>
    <t>segbydesign</t>
  </si>
  <si>
    <t>maldenwarmth</t>
  </si>
  <si>
    <t>kylezych</t>
  </si>
  <si>
    <t>connorhoganski</t>
  </si>
  <si>
    <t>daviduseless</t>
  </si>
  <si>
    <t>lauriestephens3</t>
  </si>
  <si>
    <t>climatecrisis</t>
  </si>
  <si>
    <t>jonhurstram</t>
  </si>
  <si>
    <t>bonjourparis_</t>
  </si>
  <si>
    <t>lesbiantech</t>
  </si>
  <si>
    <t>jortsthecat</t>
  </si>
  <si>
    <t>rosemaryboeglin</t>
  </si>
  <si>
    <t>lgbtqbar</t>
  </si>
  <si>
    <t>sincerelyjenee</t>
  </si>
  <si>
    <t>juana_b_matias</t>
  </si>
  <si>
    <t>hudnewengland</t>
  </si>
  <si>
    <t>depsectodman</t>
  </si>
  <si>
    <t>fraunhofer_cmi</t>
  </si>
  <si>
    <t>alzimpact</t>
  </si>
  <si>
    <t>acore</t>
  </si>
  <si>
    <t>vahn16</t>
  </si>
  <si>
    <t>joshmelko</t>
  </si>
  <si>
    <t>viacristiano</t>
  </si>
  <si>
    <t>josiah_ed</t>
  </si>
  <si>
    <t>transequality</t>
  </si>
  <si>
    <t>uhlocal25</t>
  </si>
  <si>
    <t>unitehere23</t>
  </si>
  <si>
    <t>senthadcochran</t>
  </si>
  <si>
    <t>senatorenzi</t>
  </si>
  <si>
    <t>sendeanheller</t>
  </si>
  <si>
    <t>senorrinhatch</t>
  </si>
  <si>
    <t>senronjohnson</t>
  </si>
  <si>
    <t>sentoomey</t>
  </si>
  <si>
    <t>senatortimscott</t>
  </si>
  <si>
    <t>sendancoats</t>
  </si>
  <si>
    <t>senatorkirk</t>
  </si>
  <si>
    <t>sencapito</t>
  </si>
  <si>
    <t>senatorisakson</t>
  </si>
  <si>
    <t>senalexander</t>
  </si>
  <si>
    <t>senpatroberts</t>
  </si>
  <si>
    <t>senbobcorker</t>
  </si>
  <si>
    <t>senshelby</t>
  </si>
  <si>
    <t>inhofepress</t>
  </si>
  <si>
    <t>senjohnmccain</t>
  </si>
  <si>
    <t>davidvitter</t>
  </si>
  <si>
    <t>jerrymoran</t>
  </si>
  <si>
    <t>orrinhatch</t>
  </si>
  <si>
    <t>grahamblog</t>
  </si>
  <si>
    <t>chuckgrassley</t>
  </si>
  <si>
    <t>jiminhofe</t>
  </si>
  <si>
    <t>senatefloor</t>
  </si>
  <si>
    <t>senategopfloor</t>
  </si>
  <si>
    <t>stewsays</t>
  </si>
  <si>
    <t>repedwhitfield</t>
  </si>
  <si>
    <t>repandybarr</t>
  </si>
  <si>
    <t>rephalrogers</t>
  </si>
  <si>
    <t>brettguthrie</t>
  </si>
  <si>
    <t>repthomasmassie</t>
  </si>
  <si>
    <t>epwgop</t>
  </si>
  <si>
    <t>senaterpc</t>
  </si>
  <si>
    <t>uscapitol</t>
  </si>
  <si>
    <t>senfinance</t>
  </si>
  <si>
    <t>mike_pence</t>
  </si>
  <si>
    <t>potus45</t>
  </si>
  <si>
    <t>vp45</t>
  </si>
  <si>
    <t>gorsuchfacts45</t>
  </si>
  <si>
    <t>secretaryzinke</t>
  </si>
  <si>
    <t>cabinet45</t>
  </si>
  <si>
    <t>secshulkin</t>
  </si>
  <si>
    <t>stevenmnuchin1</t>
  </si>
  <si>
    <t>whitehouse45</t>
  </si>
  <si>
    <t>secretaryross</t>
  </si>
  <si>
    <t>secretarycarson</t>
  </si>
  <si>
    <t>sbalinda</t>
  </si>
  <si>
    <t>ambnikkihaley</t>
  </si>
  <si>
    <t>linda_mcmahon</t>
  </si>
  <si>
    <t>secpricemd</t>
  </si>
  <si>
    <t>secretaryperry</t>
  </si>
  <si>
    <t>betsydevosed</t>
  </si>
  <si>
    <t>secnielsen</t>
  </si>
  <si>
    <t>presssec45</t>
  </si>
  <si>
    <t>marthamcsally</t>
  </si>
  <si>
    <t>senrickscott</t>
  </si>
  <si>
    <t>senhawleypress</t>
  </si>
  <si>
    <t>flotus45</t>
  </si>
  <si>
    <t>dougandres</t>
  </si>
  <si>
    <t>ajitpai</t>
  </si>
  <si>
    <t>kyagcommish</t>
  </si>
  <si>
    <t>stevescalise</t>
  </si>
  <si>
    <t>srcc</t>
  </si>
  <si>
    <t>senlummis</t>
  </si>
  <si>
    <t>rogermarshallmd</t>
  </si>
  <si>
    <t>ww1cc</t>
  </si>
  <si>
    <t>sheilabair2013</t>
  </si>
  <si>
    <t>unionleader</t>
  </si>
  <si>
    <t>kheller</t>
  </si>
  <si>
    <t>jonseaton18</t>
  </si>
  <si>
    <t>brianrogers99</t>
  </si>
  <si>
    <t>brittbramell</t>
  </si>
  <si>
    <t>kerenb_news</t>
  </si>
  <si>
    <t>scottfconroy</t>
  </si>
  <si>
    <t>traciegibler</t>
  </si>
  <si>
    <t>zekejmiller</t>
  </si>
  <si>
    <t>oknox</t>
  </si>
  <si>
    <t>nielslesniewski</t>
  </si>
  <si>
    <t>alex_roarty</t>
  </si>
  <si>
    <t>lindacgamble</t>
  </si>
  <si>
    <t>nogrtrsacrifice</t>
  </si>
  <si>
    <t>katieglueck</t>
  </si>
  <si>
    <t>bubbaatkinson</t>
  </si>
  <si>
    <t>kellyayotte</t>
  </si>
  <si>
    <t>jebbush</t>
  </si>
  <si>
    <t>camlinmoore</t>
  </si>
  <si>
    <t>derrekasberry</t>
  </si>
  <si>
    <t>ijmatthensley</t>
  </si>
  <si>
    <t>ijindexjournal</t>
  </si>
  <si>
    <t>rcallimachi</t>
  </si>
  <si>
    <t>cindycosta</t>
  </si>
  <si>
    <t>janaebowens</t>
  </si>
  <si>
    <t>christieontv</t>
  </si>
  <si>
    <t>wflabeth</t>
  </si>
  <si>
    <t>billbarrowap</t>
  </si>
  <si>
    <t>sk5395</t>
  </si>
  <si>
    <t>lauranowell11</t>
  </si>
  <si>
    <t>brianaufmuth</t>
  </si>
  <si>
    <t>bkesling</t>
  </si>
  <si>
    <t>rebeccashabad</t>
  </si>
  <si>
    <t>rhysblakely</t>
  </si>
  <si>
    <t>joeperticone</t>
  </si>
  <si>
    <t>scmitchp</t>
  </si>
  <si>
    <t>rebekahreports</t>
  </si>
  <si>
    <t>averygwilks</t>
  </si>
  <si>
    <t>clemsonprez</t>
  </si>
  <si>
    <t>clemsonlady</t>
  </si>
  <si>
    <t>newberrychamber</t>
  </si>
  <si>
    <t>cityofnewberry</t>
  </si>
  <si>
    <t>joelcrosenberg</t>
  </si>
  <si>
    <t>bobcoble5gc</t>
  </si>
  <si>
    <t>mayatprabhu</t>
  </si>
  <si>
    <t>hhibchamber</t>
  </si>
  <si>
    <t>hlb54</t>
  </si>
  <si>
    <t>tmgolfballguy</t>
  </si>
  <si>
    <t>dfvierow</t>
  </si>
  <si>
    <t>barbaralmelvin</t>
  </si>
  <si>
    <t>marynew</t>
  </si>
  <si>
    <t>emma_dumain</t>
  </si>
  <si>
    <t>heidinbc</t>
  </si>
  <si>
    <t>charliehaleva</t>
  </si>
  <si>
    <t>pointradiosc</t>
  </si>
  <si>
    <t>scdps_pio</t>
  </si>
  <si>
    <t>eslafleur</t>
  </si>
  <si>
    <t>burrforsenate</t>
  </si>
  <si>
    <t>maryannamancuso</t>
  </si>
  <si>
    <t>politicalhype</t>
  </si>
  <si>
    <t>pamengel12</t>
  </si>
  <si>
    <t>ronjohnsonwi</t>
  </si>
  <si>
    <t>benshapiro</t>
  </si>
  <si>
    <t>lisamascaro</t>
  </si>
  <si>
    <t>khennessey</t>
  </si>
  <si>
    <t>hillhulse</t>
  </si>
  <si>
    <t>mkraju</t>
  </si>
  <si>
    <t>deirdrekwalsh</t>
  </si>
  <si>
    <t>bresreports</t>
  </si>
  <si>
    <t>pkcapitol</t>
  </si>
  <si>
    <t>davidmdrucker</t>
  </si>
  <si>
    <t>apandrewtaylor</t>
  </si>
  <si>
    <t>frankthorp</t>
  </si>
  <si>
    <t>kristinapet</t>
  </si>
  <si>
    <t>burgessev</t>
  </si>
  <si>
    <t>pardesseleh</t>
  </si>
  <si>
    <t>becketadams</t>
  </si>
  <si>
    <t>taylor_reidy</t>
  </si>
  <si>
    <t>joenbc</t>
  </si>
  <si>
    <t>abigailcbn</t>
  </si>
  <si>
    <t>mkwildeman</t>
  </si>
  <si>
    <t>jslovegrove</t>
  </si>
  <si>
    <t>ldgreene</t>
  </si>
  <si>
    <t>dthackham</t>
  </si>
  <si>
    <t>adouglasnews</t>
  </si>
  <si>
    <t>billcassidy</t>
  </si>
  <si>
    <t>volvocarusa</t>
  </si>
  <si>
    <t>marthamcsallyaz</t>
  </si>
  <si>
    <t>wlos_13</t>
  </si>
  <si>
    <t>tobydouthat</t>
  </si>
  <si>
    <t>twarrighi</t>
  </si>
  <si>
    <t>scdhec</t>
  </si>
  <si>
    <t>meghanmccain</t>
  </si>
  <si>
    <t>ttuberville</t>
  </si>
  <si>
    <t>katiepavlich</t>
  </si>
  <si>
    <t>solarchitects</t>
  </si>
  <si>
    <t>noahpinion</t>
  </si>
  <si>
    <t>marinsanna</t>
  </si>
  <si>
    <t>ericlander46</t>
  </si>
  <si>
    <t>nilwxreports</t>
  </si>
  <si>
    <t>thebigdatastats</t>
  </si>
  <si>
    <t>lobsterlarryliu</t>
  </si>
  <si>
    <t>macaesbruno</t>
  </si>
  <si>
    <t>ninabrown</t>
  </si>
  <si>
    <t>juanandres_gs</t>
  </si>
  <si>
    <t>bsurveillance</t>
  </si>
  <si>
    <t>senatorromney</t>
  </si>
  <si>
    <t>staceyplaskett</t>
  </si>
  <si>
    <t>dalperovitch</t>
  </si>
  <si>
    <t>st_magee</t>
  </si>
  <si>
    <t>azmatzahra</t>
  </si>
  <si>
    <t>gabrielboric</t>
  </si>
  <si>
    <t>realnathancheng</t>
  </si>
  <si>
    <t>csmfht</t>
  </si>
  <si>
    <t>camila_vallejo</t>
  </si>
  <si>
    <t>planet</t>
  </si>
  <si>
    <t>albawabaenglish</t>
  </si>
  <si>
    <t>coupsure</t>
  </si>
  <si>
    <t>effinbirds</t>
  </si>
  <si>
    <t>neighbours_wifi</t>
  </si>
  <si>
    <t>gzeromedia</t>
  </si>
  <si>
    <t>bob_wachter</t>
  </si>
  <si>
    <t>shellenbergermd</t>
  </si>
  <si>
    <t>bariweiss</t>
  </si>
  <si>
    <t>lbflyawayhome</t>
  </si>
  <si>
    <t>elintnews</t>
  </si>
  <si>
    <t>darrinlance</t>
  </si>
  <si>
    <t>bradwilcoxifs</t>
  </si>
  <si>
    <t>uk_mto</t>
  </si>
  <si>
    <t>freddiesayers</t>
  </si>
  <si>
    <t>ballouxfrancois</t>
  </si>
  <si>
    <t>hpmacd</t>
  </si>
  <si>
    <t>carolecadwalla</t>
  </si>
  <si>
    <t>jonstewart</t>
  </si>
  <si>
    <t>jessesingal</t>
  </si>
  <si>
    <t>gunnhildurf</t>
  </si>
  <si>
    <t>theothermandela</t>
  </si>
  <si>
    <t>negrosubversive</t>
  </si>
  <si>
    <t>davidafrench</t>
  </si>
  <si>
    <t>maajidnawaz</t>
  </si>
  <si>
    <t>karendynan</t>
  </si>
  <si>
    <t>piie</t>
  </si>
  <si>
    <t>tabletmag</t>
  </si>
  <si>
    <t>kofmanmichael</t>
  </si>
  <si>
    <t>cossackgundi</t>
  </si>
  <si>
    <t>gantzbe</t>
  </si>
  <si>
    <t>teamwarnock</t>
  </si>
  <si>
    <t>daltman_ir</t>
  </si>
  <si>
    <t>kamilkazani</t>
  </si>
  <si>
    <t>walberque</t>
  </si>
  <si>
    <t>inteldoge</t>
  </si>
  <si>
    <t>dmytrokuleba</t>
  </si>
  <si>
    <t>tomthescribe</t>
  </si>
  <si>
    <t>jfslowik</t>
  </si>
  <si>
    <t>bbclysedoucet</t>
  </si>
  <si>
    <t>omarkarova</t>
  </si>
  <si>
    <t>fedorovmykhailo</t>
  </si>
  <si>
    <t>kyivindependent</t>
  </si>
  <si>
    <t>delfoo</t>
  </si>
  <si>
    <t>faisalislam</t>
  </si>
  <si>
    <t>maxseddon</t>
  </si>
  <si>
    <t>notwoofers</t>
  </si>
  <si>
    <t>civmilair</t>
  </si>
  <si>
    <t>treasurydepsec</t>
  </si>
  <si>
    <t>cortney_dc</t>
  </si>
  <si>
    <t>ivohdaalder</t>
  </si>
  <si>
    <t>kofinas</t>
  </si>
  <si>
    <t>bread08</t>
  </si>
  <si>
    <t>campbellclaret</t>
  </si>
  <si>
    <t>thestudyofwar</t>
  </si>
  <si>
    <t>christogrozev</t>
  </si>
  <si>
    <t>newstatesman</t>
  </si>
  <si>
    <t>mmazarr</t>
  </si>
  <si>
    <t>cardinaldolan</t>
  </si>
  <si>
    <t>yegg</t>
  </si>
  <si>
    <t>annmarie</t>
  </si>
  <si>
    <t>podolyak_m</t>
  </si>
  <si>
    <t>shadihamid</t>
  </si>
  <si>
    <t>tomkeene</t>
  </si>
  <si>
    <t>ferrotv</t>
  </si>
  <si>
    <t>defencehq</t>
  </si>
  <si>
    <t>frontlineclub</t>
  </si>
  <si>
    <t>ishapiro</t>
  </si>
  <si>
    <t>spook_info</t>
  </si>
  <si>
    <t>hickenlooper</t>
  </si>
  <si>
    <t>ksvarnon</t>
  </si>
  <si>
    <t>paraga</t>
  </si>
  <si>
    <t>paulmasonnews</t>
  </si>
  <si>
    <t>jeremycliffe</t>
  </si>
  <si>
    <t>juliadavisnews</t>
  </si>
  <si>
    <t>aarpny</t>
  </si>
  <si>
    <t>foursquare</t>
  </si>
  <si>
    <t>sendougjones</t>
  </si>
  <si>
    <t>samuelhcoleman</t>
  </si>
  <si>
    <t>daniela_alhi</t>
  </si>
  <si>
    <t>markhamill</t>
  </si>
  <si>
    <t>warsnotover</t>
  </si>
  <si>
    <t>repadamschiff</t>
  </si>
  <si>
    <t>ncai1944</t>
  </si>
  <si>
    <t>marshacatron</t>
  </si>
  <si>
    <t>mazdzer</t>
  </si>
  <si>
    <t>usa_luge</t>
  </si>
  <si>
    <t>jarosenthal</t>
  </si>
  <si>
    <t>turnout_tuesday</t>
  </si>
  <si>
    <t>callmex</t>
  </si>
  <si>
    <t>sunyadk</t>
  </si>
  <si>
    <t>adkpres</t>
  </si>
  <si>
    <t>amarch4ourlives</t>
  </si>
  <si>
    <t>nato</t>
  </si>
  <si>
    <t>karaswisher</t>
  </si>
  <si>
    <t>howstuffworks</t>
  </si>
  <si>
    <t>brianschatz</t>
  </si>
  <si>
    <t>tedlieu</t>
  </si>
  <si>
    <t>ionagaelsmbb</t>
  </si>
  <si>
    <t>bonniesmbb</t>
  </si>
  <si>
    <t>liubasketball</t>
  </si>
  <si>
    <t>cuse_mbb</t>
  </si>
  <si>
    <t>teenvogue</t>
  </si>
  <si>
    <t>jorgeramosnews</t>
  </si>
  <si>
    <t>mariaesalinas</t>
  </si>
  <si>
    <t>lourdesmeluza</t>
  </si>
  <si>
    <t>luismegid</t>
  </si>
  <si>
    <t>errolcockfield</t>
  </si>
  <si>
    <t>mattlpost</t>
  </si>
  <si>
    <t>adl</t>
  </si>
  <si>
    <t>toyotapolicy</t>
  </si>
  <si>
    <t>peterhaskell880</t>
  </si>
  <si>
    <t>ntlcomedycenter</t>
  </si>
  <si>
    <t>ndss</t>
  </si>
  <si>
    <t>johnscrazysocks</t>
  </si>
  <si>
    <t>hockeyvilleusa</t>
  </si>
  <si>
    <t>gwendolynnn1</t>
  </si>
  <si>
    <t>vicenews</t>
  </si>
  <si>
    <t>vice</t>
  </si>
  <si>
    <t>schoolwalkoutus</t>
  </si>
  <si>
    <t>eji_org</t>
  </si>
  <si>
    <t>legacymuseum</t>
  </si>
  <si>
    <t>mempeacejustice</t>
  </si>
  <si>
    <t>axios</t>
  </si>
  <si>
    <t>unitedeggprod</t>
  </si>
  <si>
    <t>juulers</t>
  </si>
  <si>
    <t>amerambassoc</t>
  </si>
  <si>
    <t>yorkcollegecuny</t>
  </si>
  <si>
    <t>mpshapiro</t>
  </si>
  <si>
    <t>morethanmysle</t>
  </si>
  <si>
    <t>united2026</t>
  </si>
  <si>
    <t>hsgac</t>
  </si>
  <si>
    <t>senatesmallbiz</t>
  </si>
  <si>
    <t>boilermaker15k</t>
  </si>
  <si>
    <t>tasteofbuffalo</t>
  </si>
  <si>
    <t>emcollective</t>
  </si>
  <si>
    <t>frescoleon</t>
  </si>
  <si>
    <t>gillibrandny</t>
  </si>
  <si>
    <t>jessicadecerce</t>
  </si>
  <si>
    <t>jslatte1</t>
  </si>
  <si>
    <t>christopherhahn</t>
  </si>
  <si>
    <t>berk2</t>
  </si>
  <si>
    <t>allisonbiasotti</t>
  </si>
  <si>
    <t>thepashby</t>
  </si>
  <si>
    <t>levinejonathan</t>
  </si>
  <si>
    <t>joruve</t>
  </si>
  <si>
    <t>nlihc</t>
  </si>
  <si>
    <t>jilkat25</t>
  </si>
  <si>
    <t>sallyqyates</t>
  </si>
  <si>
    <t>albanysym</t>
  </si>
  <si>
    <t>palacealbany</t>
  </si>
  <si>
    <t>raffi_rc</t>
  </si>
  <si>
    <t>rcohen</t>
  </si>
  <si>
    <t>tomedwards360</t>
  </si>
  <si>
    <t>govkathyhochul</t>
  </si>
  <si>
    <t>parishilton</t>
  </si>
  <si>
    <t>americanutopia</t>
  </si>
  <si>
    <t>aguilarja</t>
  </si>
  <si>
    <t>azmainashraf</t>
  </si>
  <si>
    <t>riya_vashi</t>
  </si>
  <si>
    <t>markcurtiswowk</t>
  </si>
  <si>
    <t>wvhealthright</t>
  </si>
  <si>
    <t>167aw</t>
  </si>
  <si>
    <t>librarycongress</t>
  </si>
  <si>
    <t>flotus</t>
  </si>
  <si>
    <t>secondgentleman</t>
  </si>
  <si>
    <t>presssec</t>
  </si>
  <si>
    <t>ladygaga</t>
  </si>
  <si>
    <t>coalheritagewv</t>
  </si>
  <si>
    <t>fcc</t>
  </si>
  <si>
    <t>whcovidresponse</t>
  </si>
  <si>
    <t>senalexpadilla</t>
  </si>
  <si>
    <t>secdef</t>
  </si>
  <si>
    <t>sentuberville</t>
  </si>
  <si>
    <t>secvetaffairs</t>
  </si>
  <si>
    <t>dirtybirdscwv</t>
  </si>
  <si>
    <t>secvilsack</t>
  </si>
  <si>
    <t>wvtreasury</t>
  </si>
  <si>
    <t>sascdems</t>
  </si>
  <si>
    <t>secraimondo</t>
  </si>
  <si>
    <t>secfudge</t>
  </si>
  <si>
    <t>secbecerra</t>
  </si>
  <si>
    <t>epamichaelregan</t>
  </si>
  <si>
    <t>ambassadortai</t>
  </si>
  <si>
    <t>sbaisabel</t>
  </si>
  <si>
    <t>whcos</t>
  </si>
  <si>
    <t>alimayorkas</t>
  </si>
  <si>
    <t>dsenfloor</t>
  </si>
  <si>
    <t>wvngtag</t>
  </si>
  <si>
    <t>wvcheckbook</t>
  </si>
  <si>
    <t>herdmsoccer</t>
  </si>
  <si>
    <t>herdwsoccer</t>
  </si>
  <si>
    <t>arlingtonnatl</t>
  </si>
  <si>
    <t>wvuenergy</t>
  </si>
  <si>
    <t>nwscharlestonwv</t>
  </si>
  <si>
    <t>nasaivv</t>
  </si>
  <si>
    <t>amtrak</t>
  </si>
  <si>
    <t>ntiagov</t>
  </si>
  <si>
    <t>energypress</t>
  </si>
  <si>
    <t>appharvest</t>
  </si>
  <si>
    <t>ondcp</t>
  </si>
  <si>
    <t>wvtonight</t>
  </si>
  <si>
    <t>kelliemeyernews</t>
  </si>
  <si>
    <t>cmsgov</t>
  </si>
  <si>
    <t>probsolvecaucus</t>
  </si>
  <si>
    <t>capitolpolice</t>
  </si>
  <si>
    <t>greenbankobserv</t>
  </si>
  <si>
    <t>msha_dol</t>
  </si>
  <si>
    <t>us_fda</t>
  </si>
  <si>
    <t>cdcdirector</t>
  </si>
  <si>
    <t>abcolavender</t>
  </si>
  <si>
    <t>judiciarydems</t>
  </si>
  <si>
    <t>ngaus1878</t>
  </si>
  <si>
    <t>energycomm_us</t>
  </si>
  <si>
    <t>epwcmte</t>
  </si>
  <si>
    <t>toyotawv</t>
  </si>
  <si>
    <t>johntchambers</t>
  </si>
  <si>
    <t>pancan</t>
  </si>
  <si>
    <t>drgupta46</t>
  </si>
  <si>
    <t>wvurni</t>
  </si>
  <si>
    <t>senatorlujan</t>
  </si>
  <si>
    <t>wvhumanities</t>
  </si>
  <si>
    <t>wvdach</t>
  </si>
  <si>
    <t>wvsosoffice</t>
  </si>
  <si>
    <t>smoothambler</t>
  </si>
  <si>
    <t>iaeaorg</t>
  </si>
  <si>
    <t>zelenskyyua</t>
  </si>
  <si>
    <t>eiagov</t>
  </si>
  <si>
    <t>bls_gov</t>
  </si>
  <si>
    <t>ftc</t>
  </si>
  <si>
    <t>socialsecurity</t>
  </si>
  <si>
    <t>senatorhick</t>
  </si>
  <si>
    <t>senatorhagerty</t>
  </si>
  <si>
    <t>gsupioneers</t>
  </si>
  <si>
    <t>eenewsupdates</t>
  </si>
  <si>
    <t>senatorcantwell</t>
  </si>
  <si>
    <t>mikecrapo</t>
  </si>
  <si>
    <t>senatorfischer</t>
  </si>
  <si>
    <t>senjohnhoeven</t>
  </si>
  <si>
    <t>senatorrisch</t>
  </si>
  <si>
    <t>timkaine</t>
  </si>
  <si>
    <t>senbrianschatz</t>
  </si>
  <si>
    <t>timnose</t>
  </si>
  <si>
    <t>kelseyphl17</t>
  </si>
  <si>
    <t>smlongbridge</t>
  </si>
  <si>
    <t>mjgrafiks</t>
  </si>
  <si>
    <t>88steveabbott</t>
  </si>
  <si>
    <t>aasahq</t>
  </si>
  <si>
    <t>gabbilevy</t>
  </si>
  <si>
    <t>senthomtillis</t>
  </si>
  <si>
    <t>reppoliquin</t>
  </si>
  <si>
    <t>sentomcotton</t>
  </si>
  <si>
    <t>sencorygardner</t>
  </si>
  <si>
    <t>smartwomen</t>
  </si>
  <si>
    <t>capitaldownload</t>
  </si>
  <si>
    <t>sengarypeters</t>
  </si>
  <si>
    <t>mcjalonick</t>
  </si>
  <si>
    <t>damariscottame</t>
  </si>
  <si>
    <t>ericawerner</t>
  </si>
  <si>
    <t>autumnsan1</t>
  </si>
  <si>
    <t>peggynoonannyc</t>
  </si>
  <si>
    <t>siobhanehughes</t>
  </si>
  <si>
    <t>emcc_community</t>
  </si>
  <si>
    <t>damianpaletta</t>
  </si>
  <si>
    <t>hookjan</t>
  </si>
  <si>
    <t>danbyink</t>
  </si>
  <si>
    <t>mccourtschool</t>
  </si>
  <si>
    <t>sectomperez</t>
  </si>
  <si>
    <t>mollyesque</t>
  </si>
  <si>
    <t>speakerpelosi</t>
  </si>
  <si>
    <t>washtimes</t>
  </si>
  <si>
    <t>cityofcaribou</t>
  </si>
  <si>
    <t>kackleyz</t>
  </si>
  <si>
    <t>medium</t>
  </si>
  <si>
    <t>suptsanford</t>
  </si>
  <si>
    <t>neil_irwin</t>
  </si>
  <si>
    <t>speakerryan</t>
  </si>
  <si>
    <t>pryan</t>
  </si>
  <si>
    <t>usnationalguard</t>
  </si>
  <si>
    <t>nextavenue</t>
  </si>
  <si>
    <t>kelloggschool</t>
  </si>
  <si>
    <t>cityportland</t>
  </si>
  <si>
    <t>chicagotribune</t>
  </si>
  <si>
    <t>cuna_news</t>
  </si>
  <si>
    <t>icba</t>
  </si>
  <si>
    <t>emkinstitute</t>
  </si>
  <si>
    <t>kelleyschool</t>
  </si>
  <si>
    <t>alzassociation</t>
  </si>
  <si>
    <t>newday</t>
  </si>
  <si>
    <t>utexasmccombs</t>
  </si>
  <si>
    <t>leejacksonva</t>
  </si>
  <si>
    <t>utexasmba</t>
  </si>
  <si>
    <t>philmoeller</t>
  </si>
  <si>
    <t>terrence_mccoy</t>
  </si>
  <si>
    <t>herszenhorn</t>
  </si>
  <si>
    <t>steventdennis</t>
  </si>
  <si>
    <t>davidaxelrod</t>
  </si>
  <si>
    <t>jaclyncangro</t>
  </si>
  <si>
    <t>davidcharns</t>
  </si>
  <si>
    <t>jamiegangel</t>
  </si>
  <si>
    <t>bcappelbaum</t>
  </si>
  <si>
    <t>paulmerrill207</t>
  </si>
  <si>
    <t>kieferf</t>
  </si>
  <si>
    <t>tokyowoods</t>
  </si>
  <si>
    <t>stevedaines</t>
  </si>
  <si>
    <t>senhydesmith</t>
  </si>
  <si>
    <t>dougjones</t>
  </si>
  <si>
    <t>sendavidperdue</t>
  </si>
  <si>
    <t>senatorrounds</t>
  </si>
  <si>
    <t>sentinasmith</t>
  </si>
  <si>
    <t>sendansullivan</t>
  </si>
  <si>
    <t>sencortezmasto</t>
  </si>
  <si>
    <t>senatorhassan</t>
  </si>
  <si>
    <t>senjohnkennedy</t>
  </si>
  <si>
    <t>senatorlankford</t>
  </si>
  <si>
    <t>chrisvanhollen</t>
  </si>
  <si>
    <t>sentoddyoung</t>
  </si>
  <si>
    <t>sentedcruz</t>
  </si>
  <si>
    <t>vp</t>
  </si>
  <si>
    <t>bensasse</t>
  </si>
  <si>
    <t>mittromney</t>
  </si>
  <si>
    <t>senjackyrosen</t>
  </si>
  <si>
    <t>senkevincramer</t>
  </si>
  <si>
    <t>hawleymo</t>
  </si>
  <si>
    <t>marshablackburn</t>
  </si>
  <si>
    <t>catherinewabi</t>
  </si>
  <si>
    <t>alzheimersmanh</t>
  </si>
  <si>
    <t>Retweet</t>
  </si>
  <si>
    <t>TY @SenMarkey for your letter to CMS expressing your concerns regarding the proposed decision on FDA approved Alzheimer's treatments. TY for meeting with us and for your leadership to #ENDALZ! https://t.co/Id1bODvm9z</t>
  </si>
  <si>
    <t>endalz</t>
  </si>
  <si>
    <t>https://pbs.twimg.com/media/FOo6-LqX0AoRhyj.jpg</t>
  </si>
  <si>
    <t>19:48:53</t>
  </si>
  <si>
    <t>https://twitter.com/senmarkey/status/1507082039203348484</t>
  </si>
  <si>
    <t>1507082039203348484</t>
  </si>
  <si>
    <t/>
  </si>
  <si>
    <t>en</t>
  </si>
  <si>
    <t>1507081940050055176</t>
  </si>
  <si>
    <t>Twitter for iPhone</t>
  </si>
  <si>
    <t>repkclark</t>
  </si>
  <si>
    <t>Mentions</t>
  </si>
  <si>
    <t>I am in Revere this morning with @RepKClark announcing $4 million in congressional spending to build the new Wonderland Commuter Rail Station and Blue Line Connector. https://t.co/cxwaYB5Qpb</t>
  </si>
  <si>
    <t>https://twitter.com/i/broadcasts/1YqKDqwjNdeGV</t>
  </si>
  <si>
    <t>twitter.com</t>
  </si>
  <si>
    <t>https://pbs.twimg.com/profile_images/1381638402123137025/5dxEITqR_normal.jpg</t>
  </si>
  <si>
    <t>14:44:20</t>
  </si>
  <si>
    <t>https://twitter.com/senmarkey/status/1507367786263171075</t>
  </si>
  <si>
    <t>1507367786263171075</t>
  </si>
  <si>
    <t>Periscope</t>
  </si>
  <si>
    <t>repkatieporter</t>
  </si>
  <si>
    <t>My and @RepKatiePorter's new bill rights the wrongs of current law so that Americans with disabilities don’t face this kind of discrimination and so we can truly create a jury of peers that reflects the diversity of our communities. https://t.co/I176x3TJyR</t>
  </si>
  <si>
    <t>https://twitter.com/RepKatiePorter/status/1508854063135264772</t>
  </si>
  <si>
    <t>17:28:19</t>
  </si>
  <si>
    <t>https://twitter.com/senmarkey/status/1508858604442554376</t>
  </si>
  <si>
    <t>1508858604442554376</t>
  </si>
  <si>
    <t>1508854063135264772</t>
  </si>
  <si>
    <t>Twitter Web App</t>
  </si>
  <si>
    <t>mariaressa</t>
  </si>
  <si>
    <t>.@mariaressa has risked her own freedom to protect the universal and bedrock principles of a free press and rule of law.  Please take a moment to listen to her powerful testimony from today's Senate hearing. https://t.co/HJUABD7J29</t>
  </si>
  <si>
    <t>https://pbs.twimg.com/amplify_video_thumb/1509273634950594562/img/WHRNErKL1X0J77HA.jpg</t>
  </si>
  <si>
    <t>21:39:39</t>
  </si>
  <si>
    <t>https://twitter.com/senmarkey/status/1509284242513174544</t>
  </si>
  <si>
    <t>1509284242513174544</t>
  </si>
  <si>
    <t>Twitter Media Studio</t>
  </si>
  <si>
    <t>bcearthscience</t>
  </si>
  <si>
    <t>MentionsInRetweet</t>
  </si>
  <si>
    <t>The U.S. Army Corps of Engineers has awarded a team of researchers from @BCEarthScience a grant to study water quality and sediment transport in watersheds and along U.S. coastlines.
@SenMarkey '68, JD '72 made the announcement on campus. https://t.co/Air8q2LZHH https://t.co/pCVN4wudlG</t>
  </si>
  <si>
    <t>https://on.bc.edu/3JXfgsp</t>
  </si>
  <si>
    <t>bc.edu</t>
  </si>
  <si>
    <t>https://pbs.twimg.com/media/FPQ_yNeXsAAsmjN.jpg</t>
  </si>
  <si>
    <t>18:30:42</t>
  </si>
  <si>
    <t>https://twitter.com/senmarkey/status/1509961470137749504</t>
  </si>
  <si>
    <t>1509961470137749504</t>
  </si>
  <si>
    <t>1509901918088437765</t>
  </si>
  <si>
    <t>bostoncollege</t>
  </si>
  <si>
    <t>williamkeating</t>
  </si>
  <si>
    <t>With U.S. support, Ukraine is combatting unrelenting Russian cyber attacks. Today, I wrote to the President with @WilliamKeating to elevate the role of cyber diplomacy through the State Department’s new bureau to stop the weaponizing of cyberspace. https://t.co/OmOxDuZBgX</t>
  </si>
  <si>
    <t>https://twitter.com/snlyngaas/status/1511412795681775618</t>
  </si>
  <si>
    <t>19:17:00</t>
  </si>
  <si>
    <t>https://twitter.com/senmarkey/status/1511422670059053064</t>
  </si>
  <si>
    <t>1511422670059053064</t>
  </si>
  <si>
    <t>1511412795681775618</t>
  </si>
  <si>
    <t>repfredupton</t>
  </si>
  <si>
    <t>My thanks to @RepFredUpton, with whom I worked for many years on the Energy &amp;amp; Commerce committee on protecting and enhancing the electrical grid, extending Daylight Saving Time, and combatting the opioid crisis. I am grateful for his partnership.</t>
  </si>
  <si>
    <t>20:22:14</t>
  </si>
  <si>
    <t>https://twitter.com/senmarkey/status/1511439087189770245</t>
  </si>
  <si>
    <t>1511439087189770245</t>
  </si>
  <si>
    <t>aoc</t>
  </si>
  <si>
    <t>The USPS just inked a $3B defense contract to produce tens of thousands of obsolete postal trucks that guzzle TONS of gas.
But at least Oshkosh Defense uses union labor, right? Until they got the cash.
Now they’re running with the money to build a scab facility to trash the 🌎 https://t.co/QnxDlGGAtD</t>
  </si>
  <si>
    <t>https://twitter.com/jacobbogage/status/1511393190787563521</t>
  </si>
  <si>
    <t>21:23:44</t>
  </si>
  <si>
    <t>https://twitter.com/senmarkey/status/1511454564813320195</t>
  </si>
  <si>
    <t>1511454564813320195</t>
  </si>
  <si>
    <t>1511393190787563521</t>
  </si>
  <si>
    <t>1511398356983160840</t>
  </si>
  <si>
    <t>unitehere</t>
  </si>
  <si>
    <t>Congratulations to the @unitehere Senate cafeteria workers who, in solidarity with one another, have prevented layoffs and earned the time needed to organize for a fair contract. I was honored to stand alongside these dedicated essential workers today. https://t.co/j3CvLDYnu8</t>
  </si>
  <si>
    <t>https://pbs.twimg.com/media/FPsHUcPXIAQ_hhI.jpg</t>
  </si>
  <si>
    <t>20:58:13</t>
  </si>
  <si>
    <t>https://twitter.com/senmarkey/status/1511810530645848069</t>
  </si>
  <si>
    <t>1511810530645848069</t>
  </si>
  <si>
    <t>magnoliaemead</t>
  </si>
  <si>
    <t>Join us tonight at 7 p.m. ET for a special #CitizenCNN panel on ‘The Climate Crisis’ featuring @BillWeirCNN, @MartinHeinrich, @SenMarkey, @Ella_Nilsen, @QuillRobinson, and @MagnoliaeMead. 
RSVP at https://t.co/FPOdXprc8Z https://t.co/Oglfp1vWRU</t>
  </si>
  <si>
    <t>https://cnn.it/3r4fnuL</t>
  </si>
  <si>
    <t>cnn.it</t>
  </si>
  <si>
    <t>citizencnn</t>
  </si>
  <si>
    <t>https://pbs.twimg.com/media/FPvWIg4XoAUd0vj.jpg</t>
  </si>
  <si>
    <t>14:45:00</t>
  </si>
  <si>
    <t>https://twitter.com/senmarkey/status/1512078996309118983</t>
  </si>
  <si>
    <t>1512078996309118983</t>
  </si>
  <si>
    <t>1512037543767953408</t>
  </si>
  <si>
    <t>quillrobinson</t>
  </si>
  <si>
    <t>ella_nilsen</t>
  </si>
  <si>
    <t>martinheinrich</t>
  </si>
  <si>
    <t>billweircnn</t>
  </si>
  <si>
    <t>cnn</t>
  </si>
  <si>
    <t>citybrockton</t>
  </si>
  <si>
    <t>I was very happy to meet with @CityBrockton Mayor Bob Sullivan and CFO Troy Clarkson today and hear about the tremendous progress being made in the City of Champions. Brockton can continue to count on my partnership and support in the United States Senate. https://t.co/6cs03iuyoW</t>
  </si>
  <si>
    <t>https://pbs.twimg.com/media/FPwrokXX0AwcpyM.jpg</t>
  </si>
  <si>
    <t>19:54:00</t>
  </si>
  <si>
    <t>https://twitter.com/senmarkey/status/1512156757845553162</t>
  </si>
  <si>
    <t>1512156757845553162</t>
  </si>
  <si>
    <t>sensanders</t>
  </si>
  <si>
    <t>Exxon just reported $110 billion in profits for this quarter, a seven-year high. We cannot let mega-corporations use war to take advantage of working Americans. That’s why I’m joining @RepBowman and @SenSanders in saying enough is enough—we need the Ending Corporate Greed Act. https://t.co/Oqyfxixots</t>
  </si>
  <si>
    <t>https://twitter.com/RepBowman/status/1512121590082899974</t>
  </si>
  <si>
    <t>23:01:00</t>
  </si>
  <si>
    <t>https://twitter.com/senmarkey/status/1512203818250907696</t>
  </si>
  <si>
    <t>1512203818250907696</t>
  </si>
  <si>
    <t>1512121590082899974</t>
  </si>
  <si>
    <t>repbowman</t>
  </si>
  <si>
    <t>simmonsuniv</t>
  </si>
  <si>
    <t>It was an honor to join @SimmonsUniv today for the historic investiture of President Lynn Wooten who has shattered glass ceilings as the university's first Black president. Congratulations President Wooten, and here's to making history. https://t.co/tLDGU36NVY</t>
  </si>
  <si>
    <t>https://pbs.twimg.com/media/FQEtLA3XEAQ2TB3.jpg</t>
  </si>
  <si>
    <t>15:39:46</t>
  </si>
  <si>
    <t>https://twitter.com/senmarkey/status/1513542330493583365</t>
  </si>
  <si>
    <t>1513542330493583365</t>
  </si>
  <si>
    <t>umasslowell</t>
  </si>
  <si>
    <t>.@UMassLowell is a pinnacle of our state's flagship public university system. I was honored to hear from River Hawk Scholars Academy College Access Program students about their experience in this program and celebrate the $500,000 in federal funding to support their education. https://t.co/jOgWb7nsVQ</t>
  </si>
  <si>
    <t>https://pbs.twimg.com/media/FQKsirAWQA0c5oW.jpg</t>
  </si>
  <si>
    <t>19:29:52</t>
  </si>
  <si>
    <t>https://twitter.com/senmarkey/status/1513962624416899088</t>
  </si>
  <si>
    <t>1513962624416899088</t>
  </si>
  <si>
    <t>reploritrahan</t>
  </si>
  <si>
    <t>I want to shout out the brilliant students at Haverhill High School who asked @RepLoriTrahan and me some very good questions today and demonstrated again their commitment to learning, to justice, and to each other. Thank you Hillies. https://t.co/stQZgfJqtP</t>
  </si>
  <si>
    <t>https://pbs.twimg.com/media/FQLAXi5WYAsn_jh.jpg</t>
  </si>
  <si>
    <t>21:04:22</t>
  </si>
  <si>
    <t>https://twitter.com/senmarkey/status/1513986406938464260</t>
  </si>
  <si>
    <t>1513986406938464260</t>
  </si>
  <si>
    <t>reproequity_now</t>
  </si>
  <si>
    <t>HUGE NEWS! Today we are introducing the New England Abortion Care Guide!
This one-stop resource for abortion care allows you to search by zip code for providers near you (and even flags dangerous crisis pregnancy centers in your area.)
CHECK IT OUT: https://t.co/6GQWocBiaM https://t.co/70LYln9HKe</t>
  </si>
  <si>
    <t>http://abortioncarenewengland.org</t>
  </si>
  <si>
    <t>abortioncarenewengland.org</t>
  </si>
  <si>
    <t>https://pbs.twimg.com/media/FQJReG7WQAEp6X7.jpg</t>
  </si>
  <si>
    <t>21:40:29</t>
  </si>
  <si>
    <t>https://twitter.com/senmarkey/status/1513995497136177153</t>
  </si>
  <si>
    <t>1513995497136177153</t>
  </si>
  <si>
    <t>1513862004179709966</t>
  </si>
  <si>
    <t>mvrta_</t>
  </si>
  <si>
    <t>It doesn’t get any better than a fare free bus. Thanks to the @MVRTA_, its drivers and administrators, and all of the local leaders who have partnered to make transit for the entire Merrimack Valley free of charge and deliver justice for all riders. https://t.co/2EI55uYj8u</t>
  </si>
  <si>
    <t>https://pbs.twimg.com/media/FQLS3FNXsAkkqvT.jpg</t>
  </si>
  <si>
    <t>22:15:24</t>
  </si>
  <si>
    <t>https://twitter.com/senmarkey/status/1514004283838144515</t>
  </si>
  <si>
    <t>1514004283838144515</t>
  </si>
  <si>
    <t>repkatehogan</t>
  </si>
  <si>
    <t>The University Without Walls celebrated its 50th anniversary yesterday at Old Chapel! Speakers included @KSubbaswamy, @SenMarkey &amp;amp; @RepMcGovern. Keynote was delivered by @repkatehogan, UWW alumna &amp;amp; speaker pro tempore of the MA House of Reps. Learn more: https://t.co/mUpOlbsRCv https://t.co/yE2qf8hLPs</t>
  </si>
  <si>
    <t>https://bit.ly/3xvURHp</t>
  </si>
  <si>
    <t>bit.ly</t>
  </si>
  <si>
    <t>https://pbs.twimg.com/media/FQZke8KXMAUVhPS.jpg</t>
  </si>
  <si>
    <t>16:49:46</t>
  </si>
  <si>
    <t>https://twitter.com/senmarkey/status/1515009498586533895</t>
  </si>
  <si>
    <t>1515009498586533895</t>
  </si>
  <si>
    <t>1515008840735019012</t>
  </si>
  <si>
    <t>repmcgovern</t>
  </si>
  <si>
    <t>ksubbaswamy</t>
  </si>
  <si>
    <t>umassamherst</t>
  </si>
  <si>
    <t>I'm proud to celebrate a $995,000 investment in @UMassAmherst's Energy Transition Institute to support cutting-edge climate research, engage communities disproportionally impacted by climate change, and prepare the next generation of clean energy leaders. https://t.co/Z3VTA4D6qc</t>
  </si>
  <si>
    <t>https://twitter.com/i/broadcasts/1kvKpAkpqbLGE</t>
  </si>
  <si>
    <t>19:41:13</t>
  </si>
  <si>
    <t>https://twitter.com/senmarkey/status/1514690255487893504</t>
  </si>
  <si>
    <t>1514690255487893504</t>
  </si>
  <si>
    <t>brenda_mallory</t>
  </si>
  <si>
    <t>The National Environmental Policy Act is our best tool to limit the harmful effects of projects. I applaud the Council on Environmental Quality and @Brenda_Mallory for reversing Trump-era restrictions &amp;amp; look forward to further prioritization of environmental and climate justice. https://t.co/6geTQeakWi</t>
  </si>
  <si>
    <t>https://twitter.com/nytimes/status/1516410025480237067</t>
  </si>
  <si>
    <t>15:01:08</t>
  </si>
  <si>
    <t>https://twitter.com/senmarkey/status/1516431709276885000</t>
  </si>
  <si>
    <t>1516431709276885000</t>
  </si>
  <si>
    <t>1516410025480237067</t>
  </si>
  <si>
    <t>debtcrisisorg</t>
  </si>
  <si>
    <t>ferc</t>
  </si>
  <si>
    <t>Instead of supporting energy independence and getting out of the way of a real domestic clean energy boom, Big Oil is forcing consumers to sacrifice with high prices at the gas pump. https://t.co/9Mu4a52AND</t>
  </si>
  <si>
    <t>https://twitter.com/i/broadcasts/1yNGaYqeEYEGj</t>
  </si>
  <si>
    <t>18:41:23</t>
  </si>
  <si>
    <t>https://twitter.com/senmarkey/status/1507065053123694601</t>
  </si>
  <si>
    <t>1507065053123694601</t>
  </si>
  <si>
    <t>Clean energy is our short-term AND long-term solution to price disruptions, climate chaos, environmental injustice, and wars paid for with oil and gas profits.</t>
  </si>
  <si>
    <t>18:41:46</t>
  </si>
  <si>
    <t>https://twitter.com/senmarkey/status/1507065151534555144</t>
  </si>
  <si>
    <t>1507065151534555144</t>
  </si>
  <si>
    <t>21406834</t>
  </si>
  <si>
    <t>Accepting 100,000 Ukrainian refugees is a good start. But the United States must do more, including welcoming more people escaping Putin's war in Ukraine and opening our doors to those fleeing violence and persecution in Afghanistan and elsewhere. https://t.co/3tfBKGTGR0</t>
  </si>
  <si>
    <t>https://twitter.com/cnnbrk/status/1506983371569782790</t>
  </si>
  <si>
    <t>19:54:51</t>
  </si>
  <si>
    <t>https://twitter.com/senmarkey/status/1507083540806184965</t>
  </si>
  <si>
    <t>1507083540806184965</t>
  </si>
  <si>
    <t>1506983371569782790</t>
  </si>
  <si>
    <t>I had a great time on Twitch last night drawing a future of clean energy transmission that will save everyone money and help save our planet. Follow and join me next time at https://t.co/StV8kb0tsj. https://t.co/PtMLDLbdrP</t>
  </si>
  <si>
    <t>http://twitch.tv/senmarkey</t>
  </si>
  <si>
    <t>twitch.tv</t>
  </si>
  <si>
    <t>https://pbs.twimg.com/amplify_video_thumb/1507099724159016970/img/5xfaUdAz1tFl-EgC.jpg</t>
  </si>
  <si>
    <t>21:01:19</t>
  </si>
  <si>
    <t>https://twitter.com/senmarkey/status/1507100270509047826</t>
  </si>
  <si>
    <t>1507100270509047826</t>
  </si>
  <si>
    <t>Today I met with Judge Jackson, who is eminently qualified to serve on our nation’s highest court. Not only will she be the first Black woman to serve on the Court, she will be the first public defender to do so. I look forward to having the honor of voting for her confirmation. https://t.co/WMZSjpuumU</t>
  </si>
  <si>
    <t>https://pbs.twimg.com/media/FOpWn1DX0Ao5D5K.jpg</t>
  </si>
  <si>
    <t>21:49:14</t>
  </si>
  <si>
    <t>https://twitter.com/senmarkey/status/1507112328982142980</t>
  </si>
  <si>
    <t>1507112328982142980</t>
  </si>
  <si>
    <t>potus</t>
  </si>
  <si>
    <t>“Maximum Pressure” on North Korea has failed. 
@POTUS should focus instead on what’s achievable – freezing North Korea’s development of new systems, providing humanitarian assistance, and reducing tensions on the Peninsula that could lead to war. https://t.co/S7rrt5ogd2</t>
  </si>
  <si>
    <t>https://twitter.com/nytimes/status/1506911725215440896</t>
  </si>
  <si>
    <t>21:52:44</t>
  </si>
  <si>
    <t>https://twitter.com/senmarkey/status/1507113210972979219</t>
  </si>
  <si>
    <t>1507113210972979219</t>
  </si>
  <si>
    <t>1506911725215440896</t>
  </si>
  <si>
    <t>Republicans helped blow up the Agreed Framework. North Korea soon after would get its first nuclear bomb. We can avoid Iran becoming another North Korea but that requires saving the Iran Nuclear Deal.</t>
  </si>
  <si>
    <t>21:52:45</t>
  </si>
  <si>
    <t>https://twitter.com/senmarkey/status/1507113212730388480</t>
  </si>
  <si>
    <t>1507113212730388480</t>
  </si>
  <si>
    <t>I'm co-sponsoring Senator Sanders' Ending Corporate Greed Act because something is fundamentally broken when the biggest corporations in the country are leveraging a pandemic and a war to pad their profit margins as average Americans suffer. https://t.co/Mr9VN9gXtk</t>
  </si>
  <si>
    <t>https://twitter.com/SenSanders/status/1507430127843655690</t>
  </si>
  <si>
    <t>19:27:04</t>
  </si>
  <si>
    <t>https://twitter.com/senmarkey/status/1507438940734861315</t>
  </si>
  <si>
    <t>1507438940734861315</t>
  </si>
  <si>
    <t>1507430127843655690</t>
  </si>
  <si>
    <t>The United States should never be the first to launch a nuclear strike. Keeping open the possibility of using nuclear weapons in response to non-nuclear attacks, as Putin does, is wrong and immoral. https://t.co/ETzXaBR9vy</t>
  </si>
  <si>
    <t>https://www.wsj.com/articles/biden-sticks-with-longstanding-u-s-policy-on-use-of-nuclear-weapons-amid-pressure-from-allies-11648176849</t>
  </si>
  <si>
    <t>wsj.com</t>
  </si>
  <si>
    <t>20:32:47</t>
  </si>
  <si>
    <t>https://twitter.com/senmarkey/status/1507455475083714564</t>
  </si>
  <si>
    <t>1507455475083714564</t>
  </si>
  <si>
    <t>Massachusetts Maritime Academy is instrumental in developing the workforce for our clean energy future. It was an honor to visit with these leaders and witness the training and technology preparing students, union members, and other professionals for work in the wind industry. https://t.co/AMzUKjnU3Q</t>
  </si>
  <si>
    <t>https://pbs.twimg.com/media/FOz-EGqXsAA8NDr.jpg</t>
  </si>
  <si>
    <t>23:18:56</t>
  </si>
  <si>
    <t>https://twitter.com/senmarkey/status/1507859678100926479</t>
  </si>
  <si>
    <t>1507859678100926479</t>
  </si>
  <si>
    <t>The servicemembers of the 6th Space Warning Squadron monitor our skies for space debris, missiles, and other dangers in low Earth orbit. I was very grateful to visit Cape Cod Space Force Station yesterday and meet with these brave people who keep watch to protect us all. https://t.co/pC6s1LOOoU</t>
  </si>
  <si>
    <t>https://pbs.twimg.com/media/FOz-eI3XoAovEes.jpg</t>
  </si>
  <si>
    <t>12:03:00</t>
  </si>
  <si>
    <t>https://twitter.com/senmarkey/status/1508051960728997895</t>
  </si>
  <si>
    <t>1508051960728997895</t>
  </si>
  <si>
    <t>I was honored to visit my Alma Mater, Boston College, to see the amazing work scientists are doing to study climate change and our coasts. Now, we must follow the warnings of their research and save our planet. https://t.co/9AOrTeKtPE</t>
  </si>
  <si>
    <t>https://pbs.twimg.com/media/FO89eG0X0AgLPFk.jpg</t>
  </si>
  <si>
    <t>17:14:23</t>
  </si>
  <si>
    <t>https://twitter.com/senmarkey/status/1508492711728459789</t>
  </si>
  <si>
    <t>1508492711728459789</t>
  </si>
  <si>
    <t>We do not need to increase the defense budget by another $31 billion when the US is already spending more than the next 11 countries combined. We need to embrace the reality that national security is human security and cut, not bloat, the Pentagon budget.</t>
  </si>
  <si>
    <t>19:07:07</t>
  </si>
  <si>
    <t>https://twitter.com/senmarkey/status/1508521081434513408</t>
  </si>
  <si>
    <t>1508521081434513408</t>
  </si>
  <si>
    <t>LGBTQ+ youth in Florida and across this country, you are loved and have a right to feel safe and respected at school. Do not allow this latest attempt by hateful and bigoted legislators to deter you from learning about and living as your true self. https://t.co/XZJTfIJxsS</t>
  </si>
  <si>
    <t>https://twitter.com/nytimes/status/1508519311333380101</t>
  </si>
  <si>
    <t>23:50:09</t>
  </si>
  <si>
    <t>https://twitter.com/senmarkey/status/1508592308001943556</t>
  </si>
  <si>
    <t>1508592308001943556</t>
  </si>
  <si>
    <t>1508519311333380101</t>
  </si>
  <si>
    <t>Neither Florida's Don't Say Gay bill nor other attempts across the country to threaten LGBTQ+ rights will succeed in stopping LGBTQ+ youth from existing or learning about their gender identity, but they will make it harder. We cannot allow these despicable efforts to continue.</t>
  </si>
  <si>
    <t>https://twitter.com/senmarkey/status/1508592310254243845</t>
  </si>
  <si>
    <t>1508592310254243845</t>
  </si>
  <si>
    <t>Today, the Senate Climate Change Task Force is joined by clean energy, national security, and environmental justice leaders to discuss the geopolitical and economic benefits of a clean energy transition and steps to take now toward energy independence. https://t.co/3t4thPfjCV</t>
  </si>
  <si>
    <t>https://twitter.com/i/broadcasts/1YpKkZnZoLXxj</t>
  </si>
  <si>
    <t>15:55:28</t>
  </si>
  <si>
    <t>https://twitter.com/senmarkey/status/1508835237698093056</t>
  </si>
  <si>
    <t>1508835237698093056</t>
  </si>
  <si>
    <t>No one should be excluded from fulfilling their civic duty because of a disability. I'm proud to lead the Disabled Jurors Nondiscrimination Act with Congresswoman Porter, and will always continue to fight for the rights of people with disabilities.
https://t.co/WdMJhjb1rG</t>
  </si>
  <si>
    <t>https://www.markey.senate.gov/news/press-releases/senator-markey-and-rep-porter-introduce-disabled-jurors-nondiscrimination-act</t>
  </si>
  <si>
    <t>senate.gov</t>
  </si>
  <si>
    <t>https://twitter.com/senmarkey/status/1508858605843406851</t>
  </si>
  <si>
    <t>1508858605843406851</t>
  </si>
  <si>
    <t>Today, I announced my plan for 500 days to energy independence. If Congress takes these three steps we can permanently end our reliance on Russian energy and put the U.S. on a path to fully transition to greener, cheaper energy within 10 years. https://t.co/08m361tfb8</t>
  </si>
  <si>
    <t>https://pbs.twimg.com/media/FPCxn3tWQAI0F53.jpg</t>
  </si>
  <si>
    <t>20:25:35</t>
  </si>
  <si>
    <t>https://twitter.com/senmarkey/status/1508903218197237769</t>
  </si>
  <si>
    <t>1508903218197237769</t>
  </si>
  <si>
    <t>Step 1: Ban All Oil Imports from Russia. https://t.co/LIMl881JmI</t>
  </si>
  <si>
    <t>https://pbs.twimg.com/media/FPCxqeKXsAMsD-Q.jpg</t>
  </si>
  <si>
    <t>20:25:36</t>
  </si>
  <si>
    <t>https://twitter.com/senmarkey/status/1508903220382519299</t>
  </si>
  <si>
    <t>1508903220382519299</t>
  </si>
  <si>
    <t>Step 2: Protect Consumers at the Pump and Transition to a Clean Energy Future. https://t.co/ZrjE2qYqON</t>
  </si>
  <si>
    <t>https://pbs.twimg.com/media/FPCxti9XMAouhhV.jpg</t>
  </si>
  <si>
    <t>20:25:37</t>
  </si>
  <si>
    <t>https://twitter.com/senmarkey/status/1508903222643150853</t>
  </si>
  <si>
    <t>1508903222643150853</t>
  </si>
  <si>
    <t>Step 3: Pass Clean Energy, Energy Efficiency, and Climate Justice Measures. https://t.co/nihT3EB1wQ</t>
  </si>
  <si>
    <t>https://pbs.twimg.com/media/FPCyhSBWQA0_ZKg.jpg</t>
  </si>
  <si>
    <t>https://twitter.com/senmarkey/status/1508903224551649295</t>
  </si>
  <si>
    <t>1508903224551649295</t>
  </si>
  <si>
    <t>The fossil fuel industry is lying to the American people and price gouging at the pump. We can tax Big Oil's windfall profits and deliver real relief to families everywhere.
https://t.co/OobXPd5tq2</t>
  </si>
  <si>
    <t>https://twitter.com/i/broadcasts/1nAJEYBpgjvJL</t>
  </si>
  <si>
    <t>17:04:07</t>
  </si>
  <si>
    <t>https://twitter.com/senmarkey/status/1509214905395818504</t>
  </si>
  <si>
    <t>1509214905395818504</t>
  </si>
  <si>
    <t>Around the world, freedom of expression, one of the underpinnings of democracy, is under attack. I'm holding a subcommittee hearing on how the U.S. can take a greater leadership role to protect freedom of expression in the Asia Pacific region. https://t.co/5nTsdTHKL9</t>
  </si>
  <si>
    <t>https://www.foreign.senate.gov/</t>
  </si>
  <si>
    <t>18:09:12</t>
  </si>
  <si>
    <t>https://twitter.com/senmarkey/status/1509231281455996935</t>
  </si>
  <si>
    <t>1509231281455996935</t>
  </si>
  <si>
    <t>Instead of an economy creating windfall profits, we need one creating wind power energy. I was proud to join my colleagues in calling for the passage of the Big Oil Windfall Profits Tax to curb oil companies' profiteering and provide American consumers relief at the pump. https://t.co/4mTkbRgn6e</t>
  </si>
  <si>
    <t>https://pbs.twimg.com/media/FPH2VrpXoAEdcy_.jpg</t>
  </si>
  <si>
    <t>19:57:54</t>
  </si>
  <si>
    <t>https://twitter.com/senmarkey/status/1509258638317264907</t>
  </si>
  <si>
    <t>1509258638317264907</t>
  </si>
  <si>
    <t>Clean energy is cheaper energy. By powering our families and future with green energy made in America, we can create jobs, cut costs, improve reliability, and protect working people from Big Oil's price hikes.
https://t.co/VmDaJXVVWu</t>
  </si>
  <si>
    <t>https://www.cnn.com/2022/03/30/perspectives/fossil-fuels-clean-energy-economy/index.html</t>
  </si>
  <si>
    <t>cnn.com</t>
  </si>
  <si>
    <t>20:50:44</t>
  </si>
  <si>
    <t>https://twitter.com/senmarkey/status/1509271931761184774</t>
  </si>
  <si>
    <t>1509271931761184774</t>
  </si>
  <si>
    <t>Massachusetts is getting more than $80M for weatherization assistance, an increase 10 times greater than in recent years. That funding will help low-income families make their homes more energy efficient and save money on their energy bills every year. https://t.co/qUKzV7HpOu</t>
  </si>
  <si>
    <t>https://www.markey.senate.gov/news/press-releases/senators-markey-and-warren-announce-more-than-80-million-in-weatherization-funding-to-help-massachusetts-families-reduce-their-energy-consumption-and-lower-their-energy-bills</t>
  </si>
  <si>
    <t>14:49:41</t>
  </si>
  <si>
    <t>https://twitter.com/senmarkey/status/1509543460486922242</t>
  </si>
  <si>
    <t>1509543460486922242</t>
  </si>
  <si>
    <t>What Republicans fail to understand is that without global vaccine funding, we will expose ourselves to new variants, put lives at risk everywhere, and undermine our foreign policy. It will be hard to support a package that fails to fund this crucial part of our COVID strategy. https://t.co/BG7uBCLrqi</t>
  </si>
  <si>
    <t>https://twitter.com/CongressmanRaja/status/1509519619593224194</t>
  </si>
  <si>
    <t>17:07:02</t>
  </si>
  <si>
    <t>https://twitter.com/senmarkey/status/1509578025016430594</t>
  </si>
  <si>
    <t>1509578025016430594</t>
  </si>
  <si>
    <t>1509519619593224194</t>
  </si>
  <si>
    <t>I’m glad the White House is following my 500-day plan to protect consumers from profiteering and oil-fueled conflicts by releasing oil from our reserves. Now, we must break our oil dependency, pass clean energy &amp;amp; climate justice funding, and unlock a clean and affordable future. https://t.co/CmqaiSW4LP</t>
  </si>
  <si>
    <t>https://twitter.com/washingtonpost/status/1509353117309153286</t>
  </si>
  <si>
    <t>17:57:47</t>
  </si>
  <si>
    <t>https://twitter.com/senmarkey/status/1509590795963219972</t>
  </si>
  <si>
    <t>1509590795963219972</t>
  </si>
  <si>
    <t>1509353117309153286</t>
  </si>
  <si>
    <t>We don’t need to bail out Big Oil or buy into their sob story. We need investments in clean &amp;amp; justice-focused policies, with environmental protections, a sustainable supply chain, and making sure mining &amp;amp; development does not hurt Black, Brown, Indigenous, and rural communities.</t>
  </si>
  <si>
    <t>18:04:30</t>
  </si>
  <si>
    <t>https://twitter.com/senmarkey/status/1509592488004182020</t>
  </si>
  <si>
    <t>1509592488004182020</t>
  </si>
  <si>
    <t>Today, on International Transgender Day of Visibility, I wrote to the CEOs of Facebook, PayPal, Discover, Visa, and Instacart to urge them to end their restrictive name policies that deadname customers—policies that harshly impact transgender customers, especially trans youth. https://t.co/iUwoicagvZ</t>
  </si>
  <si>
    <t>https://pbs.twimg.com/media/FPMxfRZWYAQLA-K.jpg</t>
  </si>
  <si>
    <t>18:57:32</t>
  </si>
  <si>
    <t>https://twitter.com/senmarkey/status/1509605832345985026</t>
  </si>
  <si>
    <t>1509605832345985026</t>
  </si>
  <si>
    <t>Netflix’s apparent failure to stop the proliferation of tobacco imagery presents serious health risks to young viewers. The streaming company must do more to limit exposure to and glamorization of tobacco use for young people. https://t.co/5VLBhaS9Va</t>
  </si>
  <si>
    <t>https://twitter.com/truthinitiative/status/1509612748606345233</t>
  </si>
  <si>
    <t>19:57:00</t>
  </si>
  <si>
    <t>https://twitter.com/senmarkey/status/1509620797811277829</t>
  </si>
  <si>
    <t>1509620797811277829</t>
  </si>
  <si>
    <t>1509612748606345233</t>
  </si>
  <si>
    <t>Congress can shape a safer, more inspiring future by supporting President Biden’s effort to reenter a good Iran Nuclear Deal. I'm live on the Senate floor.  https://t.co/DDiBjbADqs</t>
  </si>
  <si>
    <t>https://twitter.com/i/broadcasts/1yNGaYmrBjbGj</t>
  </si>
  <si>
    <t>20:04:53</t>
  </si>
  <si>
    <t>https://twitter.com/senmarkey/status/1509622781159387138</t>
  </si>
  <si>
    <t>1509622781159387138</t>
  </si>
  <si>
    <t>It's time for the Department of Education and the Justice Department to change how they treat student loan borrowers seeking relief through bankruptcy and provide clarity and fairness to the government’s approach on undue hardship claims.
https://t.co/AuvTtX10ge</t>
  </si>
  <si>
    <t>https://www.washingtonpost.com/education/2022/03/31/senate-democrats-bankruptcy-policy/</t>
  </si>
  <si>
    <t>washingtonpost.com</t>
  </si>
  <si>
    <t>21:54:08</t>
  </si>
  <si>
    <t>https://twitter.com/senmarkey/status/1509650275681853441</t>
  </si>
  <si>
    <t>1509650275681853441</t>
  </si>
  <si>
    <t>I just got my second booster shot. If you're over 50 or immunocompromised don't wait, go get yours too at https://t.co/NhfEn9KL2H. https://t.co/nBHm8AP0mR</t>
  </si>
  <si>
    <t>http://vaccines.gov</t>
  </si>
  <si>
    <t>vaccines.gov</t>
  </si>
  <si>
    <t>https://pbs.twimg.com/media/FPSiQccXwAYzgYY.jpg</t>
  </si>
  <si>
    <t>21:44:26</t>
  </si>
  <si>
    <t>https://twitter.com/senmarkey/status/1510010223951556611</t>
  </si>
  <si>
    <t>1510010223951556611</t>
  </si>
  <si>
    <t>Ramadan Mubarak to Muslims in Massachusetts and around the world that celebrate this holy month. We also must not forget Muslims who are living through violence and persecution in their home countries—may they find peace in celebrating with friends and family. #RamadanKareem</t>
  </si>
  <si>
    <t>ramadankareem</t>
  </si>
  <si>
    <t>22:35:14</t>
  </si>
  <si>
    <t>https://twitter.com/senmarkey/status/1510023008341090309</t>
  </si>
  <si>
    <t>1510023008341090309</t>
  </si>
  <si>
    <t>Today I called on the Department of Homeland Security and the Department of Justice to end the "dedicated docket," a process meant to expedite asylum cases that instead has led to a lack of legal representation and greater deportations. https://t.co/0l4ESDy3bo</t>
  </si>
  <si>
    <t>https://pbs.twimg.com/media/FPS9z8WXsAMQBF9.png</t>
  </si>
  <si>
    <t>23:45:52</t>
  </si>
  <si>
    <t>https://twitter.com/senmarkey/status/1510040784942284804</t>
  </si>
  <si>
    <t>1510040784942284804</t>
  </si>
  <si>
    <t>We are calling on President Biden to extend the student loan pause and cancel student debt. 
https://t.co/M01GxlfhOb</t>
  </si>
  <si>
    <t>https://www.forbes.com/sites/adamminsky/2022/03/31/student-loan-forgiveness-top-lawmakers-urge-biden-to-cancel-meaningful-amount-of-debt-and-extend-payment-pause-as-polls-show-support/?sh=3381ab5a3eaf</t>
  </si>
  <si>
    <t>forbes.com</t>
  </si>
  <si>
    <t>13:04:00</t>
  </si>
  <si>
    <t>https://twitter.com/senmarkey/status/1510241638974570505</t>
  </si>
  <si>
    <t>1510241638974570505</t>
  </si>
  <si>
    <t>As President Biden said in the State of the Union, we must hold Big Tech accountable when it comes to our children’s mental health and wellbeing. The youth mental health crisis is in part a youth privacy crisis and it's time to protect young people online.
https://t.co/O2Nvb1QRVn</t>
  </si>
  <si>
    <t>https://www.masslive.com/opinion/2022/04/sen-edward-markey-advocates-for-updated-online-protection-for-childrens-privacy-viewpoint.html</t>
  </si>
  <si>
    <t>masslive.com</t>
  </si>
  <si>
    <t>17:32:41</t>
  </si>
  <si>
    <t>https://twitter.com/senmarkey/status/1510671644217561097</t>
  </si>
  <si>
    <t>1510671644217561097</t>
  </si>
  <si>
    <t>Today’s IPCC report makes clear that the US needs to move from broken promises to clean energy commitments. We are ready to confront the climate crisis with cheap and renewable energy, but we need the political will to act right now and meet this moment.
https://t.co/F2IXK7ln5K</t>
  </si>
  <si>
    <t>https://www.nytimes.com/2022/04/04/climate/climate-change-ipcc-un.html?referringSource=articleShare</t>
  </si>
  <si>
    <t>nytimes.com</t>
  </si>
  <si>
    <t>16:50:10</t>
  </si>
  <si>
    <t>https://twitter.com/senmarkey/status/1511023330882736133</t>
  </si>
  <si>
    <t>1511023330882736133</t>
  </si>
  <si>
    <t>I am excited to vote to advance and then confirm Judge Ketanji Brown Jackson who will not only make history but be an outstanding addition to the Supreme Court. https://t.co/by4D6fNRQ3</t>
  </si>
  <si>
    <t>https://twitter.com/NBCNews/status/1511092526522015755</t>
  </si>
  <si>
    <t>22:32:36</t>
  </si>
  <si>
    <t>https://twitter.com/senmarkey/status/1511109508575248390</t>
  </si>
  <si>
    <t>1511109508575248390</t>
  </si>
  <si>
    <t>1511092526522015755</t>
  </si>
  <si>
    <t>Exxon is lying to you. The company is charging outrageous gas prices while seeing record profits. We should tax Big Oil's windfall profits and return that money to the working people of this country. https://t.co/95Asu9rZiR</t>
  </si>
  <si>
    <t>https://www.reuters.com/business/energy/exxon-signals-record-quarterly-profit-oil-gas-prices-2022-04-04/</t>
  </si>
  <si>
    <t>reuters.com</t>
  </si>
  <si>
    <t>00:30:00</t>
  </si>
  <si>
    <t>https://twitter.com/senmarkey/status/1511139052006912002</t>
  </si>
  <si>
    <t>1511139052006912002</t>
  </si>
  <si>
    <t>It's all crocodile tears from Ted Cruz and the fossil fuel industry. Big Oil has failed to make us energy independent even with increased drilling and 9,000 unused permits on federal lands. It's time we stop believing Big Oil’s lies and kickstart the clean energy revolution. https://t.co/Pddnr8Zx8q</t>
  </si>
  <si>
    <t>https://pbs.twimg.com/media/FPmJqStXsAIUX4z.jpg</t>
  </si>
  <si>
    <t>18:00:32</t>
  </si>
  <si>
    <t>https://twitter.com/senmarkey/status/1511403429121466377</t>
  </si>
  <si>
    <t>1511403429121466377</t>
  </si>
  <si>
    <t>I'm speaking on the floor to support the historic nomination of Judge Ketanji Brown Jackson. https://t.co/yMt7bBqK4x</t>
  </si>
  <si>
    <t>https://twitter.com/i/broadcasts/1lDGLLkjkYQGm</t>
  </si>
  <si>
    <t>18:49:52</t>
  </si>
  <si>
    <t>https://twitter.com/senmarkey/status/1511415844391329807</t>
  </si>
  <si>
    <t>1511415844391329807</t>
  </si>
  <si>
    <t>I have long fought to remove asbestos from schools where millions of children are at risk of exposure and to ban the material outright as it kills thousands of Americans every year. I'm glad to see the EPA move to finally ban asbestos. https://t.co/UeyZLw1Sx6</t>
  </si>
  <si>
    <t>https://twitter.com/EPAMichaelRegan/status/1511378922004529166</t>
  </si>
  <si>
    <t>19:28:00</t>
  </si>
  <si>
    <t>https://twitter.com/senmarkey/status/1511425439155195906</t>
  </si>
  <si>
    <t>1511425439155195906</t>
  </si>
  <si>
    <t>1511378922004529166</t>
  </si>
  <si>
    <t>senatedems</t>
  </si>
  <si>
    <t>“When Judge Jackson is confirmed and becomes Justice Jackson, the first African American woman ever to take a seat on the high court, she will be an inspiration to so many across our country and around the globe.”
—@SenMarkey https://t.co/qmjdKRJHd9</t>
  </si>
  <si>
    <t>https://pbs.twimg.com/media/FPm6zeJWQAIlb2P.jpg</t>
  </si>
  <si>
    <t>20:53:59</t>
  </si>
  <si>
    <t>https://twitter.com/senmarkey/status/1511447079859757060</t>
  </si>
  <si>
    <t>1511447079859757060</t>
  </si>
  <si>
    <t>1511444606113746946</t>
  </si>
  <si>
    <t>I applaud the administration's decision to fix the 'family glitch' and ensure the ACA keeps coverage affordable for the 5.1 million people affected by this rule. Now we must continue the fight for Medicare for All and make sure that everyone gets the care they need. https://t.co/j7PmFHyzdf</t>
  </si>
  <si>
    <t>https://twitter.com/politico/status/1511073627172749313</t>
  </si>
  <si>
    <t>22:56:00</t>
  </si>
  <si>
    <t>https://twitter.com/senmarkey/status/1511477783855308803</t>
  </si>
  <si>
    <t>1511477783855308803</t>
  </si>
  <si>
    <t>1511073627172749313</t>
  </si>
  <si>
    <t>Now President Biden should cancel student debt. https://t.co/56gx7tOp8q</t>
  </si>
  <si>
    <t>https://twitter.com/cnnbrk/status/1511410599263092742</t>
  </si>
  <si>
    <t>23:44:00</t>
  </si>
  <si>
    <t>https://twitter.com/senmarkey/status/1511489863408918546</t>
  </si>
  <si>
    <t>1511489863408918546</t>
  </si>
  <si>
    <t>1511410599263092742</t>
  </si>
  <si>
    <t>We can act now to protect our planet and our postal service by tearing up Postmaster General Louis DeJoy’s gas-guzzling deal and putting a forever stamp on a fleet  of all-electric postal trucks. https://t.co/NAPWq6bExz</t>
  </si>
  <si>
    <t>https://www.facebook.com/bluegreenalliance/videos/1570210283361397</t>
  </si>
  <si>
    <t>facebook.com</t>
  </si>
  <si>
    <t>13:37:00</t>
  </si>
  <si>
    <t>https://twitter.com/senmarkey/status/1511699494576001025</t>
  </si>
  <si>
    <t>1511699494576001025</t>
  </si>
  <si>
    <t>I'm sending a message to Postmaster Louis DeJoy—a union-built fleet of electric postal trucks will unleash a clean energy revolution and save the USPS money. If we can't get an electrified next generation postal fleet, we are going to need a new generation of USPS leadership. https://t.co/UJ6DigXEgP</t>
  </si>
  <si>
    <t>https://pbs.twimg.com/amplify_video_thumb/1511739290795053062/img/41GkAV8eikZtt6Bu.jpg</t>
  </si>
  <si>
    <t>16:17:23</t>
  </si>
  <si>
    <t>https://twitter.com/senmarkey/status/1511739859400118288</t>
  </si>
  <si>
    <t>1511739859400118288</t>
  </si>
  <si>
    <t>Big Oil is ripping off Americans. We need a clean energy revolution now. https://t.co/yp4BG0MTWu</t>
  </si>
  <si>
    <t>https://pbs.twimg.com/media/FPrkQqTXsAYyVnt.jpg</t>
  </si>
  <si>
    <t>18:27:35</t>
  </si>
  <si>
    <t>https://twitter.com/senmarkey/status/1511772623021170691</t>
  </si>
  <si>
    <t>1511772623021170691</t>
  </si>
  <si>
    <t>I voted to ban Russian oil imports because it is our moral, economic, and global security responsibility. The only way we will end the global conflict and corruption caused and funded by fossil fuels is to end our oil addiction and aggressively transition to clean energy. https://t.co/ZCcRjiRqMF</t>
  </si>
  <si>
    <t>https://twitter.com/Forbes/status/1512097995076116485</t>
  </si>
  <si>
    <t>17:29:49</t>
  </si>
  <si>
    <t>https://twitter.com/senmarkey/status/1512120471973679117</t>
  </si>
  <si>
    <t>1512120471973679117</t>
  </si>
  <si>
    <t>1512097995076116485</t>
  </si>
  <si>
    <t>I am proud to have cast my vote in support of the historic confirmation of Justice Ketanji Brown Jackson. Congratulations Justice Jackson. You are an inspiration to us all and will bring a sorely needed perspective and voice to our nation's highest court. https://t.co/8nWLNRoYKu</t>
  </si>
  <si>
    <t>https://pbs.twimg.com/media/FPwqMPjWQAg5nR5.jpg</t>
  </si>
  <si>
    <t>18:07:42</t>
  </si>
  <si>
    <t>https://twitter.com/senmarkey/status/1512130009732952069</t>
  </si>
  <si>
    <t>1512130009732952069</t>
  </si>
  <si>
    <t>reppressley</t>
  </si>
  <si>
    <t>There is no one-size-fits all approach to Long COVID treatment. That is why I joined @RepPressley in introducing the TREAT Long COVID Act to provide the funding for multidisciplinary Long COVID clinics and ensure that patients are at the center of our approach to this illness. https://t.co/yqAPu3nJaV</t>
  </si>
  <si>
    <t>https://twitter.com/g0ingmad/status/1512019337250492420</t>
  </si>
  <si>
    <t>18:42:00</t>
  </si>
  <si>
    <t>https://twitter.com/senmarkey/status/1512138638393593861</t>
  </si>
  <si>
    <t>1512138638393593861</t>
  </si>
  <si>
    <t>1512019337250492420</t>
  </si>
  <si>
    <t>Now is our moment to kickstart the clean energy revolution, deliver cheaper, renewable energy, and boldly confront climate change. Join me live now a special #CitizenCNN panel on the climate crisis and the solutions before Congress. https://t.co/8FHERVOvb5 https://t.co/PHnjy0Og0O</t>
  </si>
  <si>
    <t>https://www.wmpremiere.com/cnn-citizen/</t>
  </si>
  <si>
    <t>wmpremiere.com</t>
  </si>
  <si>
    <t>https://pbs.twimg.com/media/FPx0APQXsAo0HC4.jpg</t>
  </si>
  <si>
    <t>23:30:22</t>
  </si>
  <si>
    <t>https://twitter.com/senmarkey/status/1512211208899903495</t>
  </si>
  <si>
    <t>1512211208899903495</t>
  </si>
  <si>
    <t>I'm optimistic that we can get a climate action and clean energy bill passed this year.
https://t.co/W8ff0zApu9</t>
  </si>
  <si>
    <t>https://edition.cnn.com/2022/04/07/politics/climate-bill-democrats-optimism-cnn-citizen-event/index.html</t>
  </si>
  <si>
    <t>14:04:23</t>
  </si>
  <si>
    <t>https://twitter.com/senmarkey/status/1512431164539260928</t>
  </si>
  <si>
    <t>1512431164539260928</t>
  </si>
  <si>
    <t>It was my honor to be at the White House today and celebrate the confirmation of the first Black woman and the first public defender to be elevated to the Supreme Court, Ketanji Brown Jackson. Truly a great day for America. https://t.co/nPtDVxCorI</t>
  </si>
  <si>
    <t>https://pbs.twimg.com/ext_tw_video_thumb/1512523208355991553/pu/img/_NW0nwf_ajWu2omB.jpg</t>
  </si>
  <si>
    <t>20:10:25</t>
  </si>
  <si>
    <t>https://twitter.com/senmarkey/status/1512523277540937730</t>
  </si>
  <si>
    <t>1512523277540937730</t>
  </si>
  <si>
    <t>We are at a turning point right now, where the threat of climate change is existential, the demands of young people cannot be ignored, and the fossil fuel industry must be held accountable. I believe Congress will pass a historic climate bill that finally confronts this crisis. https://t.co/cCCg3FYE8X</t>
  </si>
  <si>
    <t>https://pbs.twimg.com/amplify_video_thumb/1513327464998752259/img/_2b42xXPmSq58OQN.jpg</t>
  </si>
  <si>
    <t>12:30:00</t>
  </si>
  <si>
    <t>https://twitter.com/senmarkey/status/1513494572864729090</t>
  </si>
  <si>
    <t>1513494572864729090</t>
  </si>
  <si>
    <t>I am sending love to those injured, their families, first responders, and the Brooklyn community in the wake of this morning's devastating subway shooting. We must end the gun violence epidemic and deliver a world free from the fear of violence.</t>
  </si>
  <si>
    <t>16:01:59</t>
  </si>
  <si>
    <t>https://twitter.com/senmarkey/status/1513910310608023552</t>
  </si>
  <si>
    <t>1513910310608023552</t>
  </si>
  <si>
    <t>Children comprise 20% of our population, but they represent 100% of our future. Thank you to students and staff at Haverhill High for coming together to learn about and celebrate the $823,630 in federal funding for digital equity that we secured for Haverhill Public Schools. https://t.co/Greg0RBmki</t>
  </si>
  <si>
    <t>https://pbs.twimg.com/media/FQK5gO1XIAUDU1c.jpg</t>
  </si>
  <si>
    <t>20:25:50</t>
  </si>
  <si>
    <t>https://twitter.com/senmarkey/status/1513976709552513043</t>
  </si>
  <si>
    <t>1513976709552513043</t>
  </si>
  <si>
    <t>Sending best wishes to those celebrating #Songkran in Thailand and around the world for a wonderful and healthy new year.</t>
  </si>
  <si>
    <t>songkran</t>
  </si>
  <si>
    <t>17:09:15</t>
  </si>
  <si>
    <t>https://twitter.com/senmarkey/status/1514289626307088387</t>
  </si>
  <si>
    <t>1514289626307088387</t>
  </si>
  <si>
    <t>When I was in school all I needed to compete was my books, but this is no longer the case. We must invest in digital equity and make sure students have access to the internet and the technologies they need to learn. https://t.co/frgADF4LCl</t>
  </si>
  <si>
    <t>https://www.eagletribune.com/news/haverhill/digital-opportunity-in-haverhill/article_15130730-bac0-11ec-9464-a330ed84c217.html</t>
  </si>
  <si>
    <t>eagletribune.com</t>
  </si>
  <si>
    <t>17:50:23</t>
  </si>
  <si>
    <t>https://twitter.com/senmarkey/status/1514299978511962112</t>
  </si>
  <si>
    <t>1514299978511962112</t>
  </si>
  <si>
    <t>Last month, I wrote to the CDC and TSA urging them to maintain the mask requirement given the recent rise in COVID-19 cases. I applaud today's extension and urge the continued centering of the immunocompromised and individuals with disabilities in our ongoing pandemic response. https://t.co/vOBE9fFZ9S</t>
  </si>
  <si>
    <t>https://twitter.com/nytimes/status/1514272619545174018</t>
  </si>
  <si>
    <t>18:18:21</t>
  </si>
  <si>
    <t>https://twitter.com/senmarkey/status/1514307015702683655</t>
  </si>
  <si>
    <t>1514307015702683655</t>
  </si>
  <si>
    <t>1514272619545174018</t>
  </si>
  <si>
    <t>The serious injury rate at Amazon warehouses is more than twice that of non-Amazon warehouses. Amazon needs to start putting people over profits and address these serious worker safety issues. https://t.co/t6v3SauWQL</t>
  </si>
  <si>
    <t>https://www.cnbc.com/2022/04/12/study-amazon-workers-suffer-serious-injuries-at-twice-rate-of-rivals.html</t>
  </si>
  <si>
    <t>cnbc.com</t>
  </si>
  <si>
    <t>19:30:00</t>
  </si>
  <si>
    <t>https://twitter.com/senmarkey/status/1514325045203509250</t>
  </si>
  <si>
    <t>1514325045203509250</t>
  </si>
  <si>
    <t>Today I hosted a discussion about an urgent infrastructure priority for Massachusetts—replacing the Cape Cod Canal Bridges. Thank you to the stakeholders who came together to collaborate and make progress on this critically important matter. https://t.co/fTo0OwAZpD</t>
  </si>
  <si>
    <t>https://pbs.twimg.com/media/FQQIHN3XsAI5nYe.jpg</t>
  </si>
  <si>
    <t>21:03:29</t>
  </si>
  <si>
    <t>https://twitter.com/senmarkey/status/1514348572698894363</t>
  </si>
  <si>
    <t>1514348572698894363</t>
  </si>
  <si>
    <t>Tomato, tomahto. Whatever you call the Air Force's new ICBM, it’s still a colossal waste of money to spend $264 billion on a system that is a Cold War relic. And yet the Pentagon refuses an independent study to explore ways to save billions by extending the existing ICBM. https://t.co/R57MAkZg8i</t>
  </si>
  <si>
    <t>https://twitter.com/nktpnd/status/1511450452445077513</t>
  </si>
  <si>
    <t>22:30:31</t>
  </si>
  <si>
    <t>https://twitter.com/senmarkey/status/1514370473055993856</t>
  </si>
  <si>
    <t>1514370473055993856</t>
  </si>
  <si>
    <t>1511450452445077513</t>
  </si>
  <si>
    <t>We secured $537 million in funding for public transportation in Massachusetts that will allow us to expand affordable transit, invest in environmentally-sustainable modes of transportation, and reinforce our transit infrastructure against climate change. https://t.co/K16z0919DV</t>
  </si>
  <si>
    <t>https://www.markey.senate.gov/news/press-releases/senators-markey-warren-celebrate-537-million-for-massachusetts-transit</t>
  </si>
  <si>
    <t>23:30:32</t>
  </si>
  <si>
    <t>https://twitter.com/senmarkey/status/1514385580473339910</t>
  </si>
  <si>
    <t>1514385580473339910</t>
  </si>
  <si>
    <t>Worcester is the heart of the Commonwealth and Union Station is the heart of Worcester. I'm thrilled to be here to celebrate the $3 million dollars in federal funding to make Union Station the Worcester Regional Food Hub's new home. https://t.co/RFqne189iF</t>
  </si>
  <si>
    <t>https://twitter.com/i/broadcasts/1yoJMWMLpWRKQ</t>
  </si>
  <si>
    <t>14:05:46</t>
  </si>
  <si>
    <t>https://twitter.com/senmarkey/status/1514605839151108108</t>
  </si>
  <si>
    <t>1514605839151108108</t>
  </si>
  <si>
    <t>I’m here at the ISO-New England headquarters in protest of their terrible proposal to prioritize fossil fuels over Massachusetts residents. The people of Massachusetts deserve to have no delays on their road to a clean energy future. https://t.co/cslddFZ1HR</t>
  </si>
  <si>
    <t>https://twitter.com/i/broadcasts/1nAJEYWbOEkJL</t>
  </si>
  <si>
    <t>16:45:25</t>
  </si>
  <si>
    <t>https://twitter.com/senmarkey/status/1514646013969018880</t>
  </si>
  <si>
    <t>1514646013969018880</t>
  </si>
  <si>
    <t>ISO-New England sets the energy rules for our region. The operator needs to get it together, move on from our dependence on fossil fuels, and allow Massachusetts to lead the clean energy revolution for cheap, safe, and clean electricity for all. https://t.co/PSihsGEVqZ</t>
  </si>
  <si>
    <t>https://pbs.twimg.com/amplify_video_thumb/1514680817745813511/img/TGzDy4Md466-OVRJ.jpg</t>
  </si>
  <si>
    <t>19:05:13</t>
  </si>
  <si>
    <t>https://twitter.com/senmarkey/status/1514681198353735682</t>
  </si>
  <si>
    <t>1514681198353735682</t>
  </si>
  <si>
    <t>Our ports and waterways define our state, support our economy, and give life to our communities, but we must make investments to safeguard them against the growing impacts of climate change. That is exactly what this multi-million dollar investment does. https://t.co/0jl2V4no5Y</t>
  </si>
  <si>
    <t>https://www.wickedlocal.com/story/old-colony-memorial/2022/04/13/federal-funds-would-plug-gaps-plymouths-barrier-beach/9483612002/</t>
  </si>
  <si>
    <t>wickedlocal.com</t>
  </si>
  <si>
    <t>14:01:19</t>
  </si>
  <si>
    <t>https://twitter.com/senmarkey/status/1514967105212452872</t>
  </si>
  <si>
    <t>1514967105212452872</t>
  </si>
  <si>
    <t>It is so very important to support minority-owned businesses which have borne the brunt of this pandemic. That’s why I am proud to support the application for and celebrate the $2.15 million awarded for a new Massachusetts Minority Business Center. https://t.co/5keHXrtZeR</t>
  </si>
  <si>
    <t>https://twitter.com/i/broadcasts/1vOGwyNeXRPxB</t>
  </si>
  <si>
    <t>15:08:10</t>
  </si>
  <si>
    <t>https://twitter.com/senmarkey/status/1514983930545377280</t>
  </si>
  <si>
    <t>1514983930545377280</t>
  </si>
  <si>
    <t>We introduced the Judiciary Act to reclaim stolen seats and restore balance to the Supreme Court. Since, we've seen an illegitimate far-right majority gut the Voting Rights Act, uphold a Texas abortion ban, and threaten the EPA's ability to fight climate change. Expand the court. https://t.co/q3C6O15G1a</t>
  </si>
  <si>
    <t>https://twitter.com/WeDemandJustice/status/1514969891249532928</t>
  </si>
  <si>
    <t>16:30:00</t>
  </si>
  <si>
    <t>https://twitter.com/senmarkey/status/1515004524771094541</t>
  </si>
  <si>
    <t>1515004524771094541</t>
  </si>
  <si>
    <t>1514969891249532928</t>
  </si>
  <si>
    <t>I hope the Sikh American community in Massachusetts and across the country enjoyed a warm #Vaisakhi yesterday. Today, however, we also pause to remember all eight individuals—four of whom were Sikh—killed one year ago in the mass shooting at an Indianapolis FedEx facility.</t>
  </si>
  <si>
    <t>vaisakhi</t>
  </si>
  <si>
    <t>17:00:03</t>
  </si>
  <si>
    <t>https://twitter.com/senmarkey/status/1515012084374773763</t>
  </si>
  <si>
    <t>1515012084374773763</t>
  </si>
  <si>
    <t>I was proud to visit the Urban Grape, a fantastic Black and woman-owned small business in Boston to celebrate minority business owners and their partners at today's Massachusetts Minority Business Development Agency open house. https://t.co/HYyvhIUj3j</t>
  </si>
  <si>
    <t>https://pbs.twimg.com/media/FQZ5COTXIAo_HaY.jpg</t>
  </si>
  <si>
    <t>18:16:50</t>
  </si>
  <si>
    <t>https://twitter.com/senmarkey/status/1515031408900816901</t>
  </si>
  <si>
    <t>1515031408900816901</t>
  </si>
  <si>
    <t>It’s past time that we abolish mass incarceration in America and reinvest resources in our communities. This is a good step forward.
https://t.co/TIPymsRQGU</t>
  </si>
  <si>
    <t>https://commonwealthmagazine.org/criminal-justice/changing-incarceration-trends-lead-to-prison-closure/</t>
  </si>
  <si>
    <t>commonwealthmagazine.org</t>
  </si>
  <si>
    <t>20:56:00</t>
  </si>
  <si>
    <t>https://twitter.com/senmarkey/status/1515071463421734913</t>
  </si>
  <si>
    <t>1515071463421734913</t>
  </si>
  <si>
    <t>TweetDeck</t>
  </si>
  <si>
    <t>Drilling and selling off our lands are not the answer. Big Oil already has thousands of leases they aren’t using, they don’t need more. The only path to energy security is renewable energy. https://t.co/zN5dkfNaha</t>
  </si>
  <si>
    <t>https://www.nytimes.com/2022/04/15/climate/biden-drilling-oil-leases.html</t>
  </si>
  <si>
    <t>22:50:45</t>
  </si>
  <si>
    <t>https://twitter.com/senmarkey/status/1515100340428980236</t>
  </si>
  <si>
    <t>1515100340428980236</t>
  </si>
  <si>
    <t>I am thrilled to see everyone back together to cheer on the Boston Marathon runners. Congratulations to all on this beautiful Patriots' Day. https://t.co/LuDuaUCCb3</t>
  </si>
  <si>
    <t>https://twitter.com/wbz/status/1516062082898219014</t>
  </si>
  <si>
    <t>16:21:31</t>
  </si>
  <si>
    <t>https://twitter.com/senmarkey/status/1516089552460517379</t>
  </si>
  <si>
    <t>1516089552460517379</t>
  </si>
  <si>
    <t>1516062082898219014</t>
  </si>
  <si>
    <t>A Trump-appointed judge is obstructing our pandemic response and putting the most vulnerable at risk. Republicans already are blocking COVID relief, and now Trump’s failed legacy is risking the well-being of seniors, the immunocompromised, and people with disabilities. https://t.co/OSszWZEoM0</t>
  </si>
  <si>
    <t>https://twitter.com/CNNPolitics/status/1516107890125328389</t>
  </si>
  <si>
    <t>19:34:25</t>
  </si>
  <si>
    <t>https://twitter.com/senmarkey/status/1516138095867011073</t>
  </si>
  <si>
    <t>1516138095867011073</t>
  </si>
  <si>
    <t>1516107890125328389</t>
  </si>
  <si>
    <t>Devastating warming pollution shouldn’t get a get-out-of-monitoring-free card. We need a clean energy revolution that turns fossil fuels into ancient history. And as we transition, we must monitor, measure, and manage our infrastructure to make sure more disasters don’t happen. https://t.co/673gGtqRC3</t>
  </si>
  <si>
    <t>https://twitter.com/aaronaclark1/status/1516265855532908548</t>
  </si>
  <si>
    <t>15:52:57</t>
  </si>
  <si>
    <t>https://twitter.com/senmarkey/status/1516444749502234630</t>
  </si>
  <si>
    <t>1516444749502234630</t>
  </si>
  <si>
    <t>1516265855532908548</t>
  </si>
  <si>
    <t>Big Oil is lying to Americans and we won't take it anymore. We can only build a world rooted in equity and justice if we reject Big Oil's lies and invest boldly in climate action to create millions of good jobs and secure a clean energy future. https://t.co/hJacOY0YI9</t>
  </si>
  <si>
    <t>https://pbs.twimg.com/media/FQuMI-7XsAMP8as.jpg</t>
  </si>
  <si>
    <t>17:01:33</t>
  </si>
  <si>
    <t>https://twitter.com/senmarkey/status/1516462015484776449</t>
  </si>
  <si>
    <t>1516462015484776449</t>
  </si>
  <si>
    <t>fema_deanne</t>
  </si>
  <si>
    <t>It is devastating to hear that so many Kentuckians have died from last night's tornado disaster. 
I have spoken with @POTUS, @GovAndyBeshear, @SecMayorkas, and @FEMA_Deanne and am working with Kentucky’s local, state, and federal leaders to deliver rapid federal assistance.</t>
  </si>
  <si>
    <t>https://pbs.twimg.com/profile_images/732596482336002049/JYMrr9_4_normal.jpg</t>
  </si>
  <si>
    <t>20:45:09</t>
  </si>
  <si>
    <t>https://twitter.com/leadermcconnell/status/1469770250711351302</t>
  </si>
  <si>
    <t>1469770250711351302</t>
  </si>
  <si>
    <t>govandybeshear</t>
  </si>
  <si>
    <t>Thank you @POTUS for your rapid approval of Kentucky’s Major Disaster Declaration. Our entire congressional delegation came together to support @GovAndyBeshear’s request. I appreciate the Administration’s quick work to speed resources to help deal with this crisis. https://t.co/3rBPGcDMmK</t>
  </si>
  <si>
    <t>https://pbs.twimg.com/media/FGf8hXNXwAwIcDL.jpg</t>
  </si>
  <si>
    <t>15:58:49</t>
  </si>
  <si>
    <t>https://twitter.com/leadermcconnell/status/1470422968115376128</t>
  </si>
  <si>
    <t>1470422968115376128</t>
  </si>
  <si>
    <t>hughhewitt</t>
  </si>
  <si>
    <t>Tune in now to @hughhewitt. I’ll be discussing Democrats’ failed agenda and what’s next for the Senate in 2022. https://t.co/qwFX3Ex4KU</t>
  </si>
  <si>
    <t>https://hughhewitt.com/listen247/</t>
  </si>
  <si>
    <t>hughhewitt.com</t>
  </si>
  <si>
    <t>13:31:17</t>
  </si>
  <si>
    <t>https://twitter.com/leadermcconnell/status/1473647332587626506</t>
  </si>
  <si>
    <t>1473647332587626506</t>
  </si>
  <si>
    <t>sandrasmithfox</t>
  </si>
  <si>
    <t>Tune in now to @FoxNews. I’m joining @MikeEmanuelFox and @SandraSmithFox to discuss Democrats’ efforts to ram through a multi-trillion-dollar reckless taxing and spending spree.</t>
  </si>
  <si>
    <t>18:56:23</t>
  </si>
  <si>
    <t>https://twitter.com/leadermcconnell/status/1473729145641308180</t>
  </si>
  <si>
    <t>1473729145641308180</t>
  </si>
  <si>
    <t>mikeemanuelfox</t>
  </si>
  <si>
    <t>foxbusiness</t>
  </si>
  <si>
    <t>Tune in now to @FoxBusiness. I’m joining Larry Kudlow to discuss Washington Democrats’ efforts to try inflating their way out of inflation and grab partisan power over all 50 states’ elections.</t>
  </si>
  <si>
    <t>20:58:04</t>
  </si>
  <si>
    <t>https://twitter.com/leadermcconnell/status/1473759766304464902</t>
  </si>
  <si>
    <t>1473759766304464902</t>
  </si>
  <si>
    <t>marthamaccallum</t>
  </si>
  <si>
    <t>Tune in now to @FoxNews. I’m joining @marthamaccallum to discuss tonight’s State of the Union and Ukraine.</t>
  </si>
  <si>
    <t>20:31:11</t>
  </si>
  <si>
    <t>https://twitter.com/leadermcconnell/status/1498757766533599233</t>
  </si>
  <si>
    <t>1498757766533599233</t>
  </si>
  <si>
    <t>iagovernor</t>
  </si>
  <si>
    <t>I’m glad the Americans will hear from @IAGovernor this evening. She’s a strong leader who delivers real solutions for the great people of Iowa. I look forward to hearing her reaction to the President’s remarks and her thoughts on how Washington could better serve Middle America.</t>
  </si>
  <si>
    <t>16:04:25</t>
  </si>
  <si>
    <t>https://twitter.com/leadermcconnell/status/1498690630893158401</t>
  </si>
  <si>
    <t>1498690630893158401</t>
  </si>
  <si>
    <t>.@IAGovernor has done a great job leading with common sense through the pandemic. She’s backed the blue, faced down Big Labor to open schools, and fought for parents.
Outstanding speech. After a warmed-over D.C. laundry list, Americans got to hear straight talk &amp;amp; real solutions.</t>
  </si>
  <si>
    <t>03:50:04</t>
  </si>
  <si>
    <t>https://twitter.com/leadermcconnell/status/1498868215975403524</t>
  </si>
  <si>
    <t>1498868215975403524</t>
  </si>
  <si>
    <t>Tune in now to @FoxNews. I’m joining @DanaPerino and @BillHemmer in studio to discuss President Biden's failure to pivot in his State of Union, @IAGovernor's excellent response, Ukraine, and the Supreme Court.</t>
  </si>
  <si>
    <t>14:45:17</t>
  </si>
  <si>
    <t>https://twitter.com/leadermcconnell/status/1499033106765991940</t>
  </si>
  <si>
    <t>1499033106765991940</t>
  </si>
  <si>
    <t>billhemmer</t>
  </si>
  <si>
    <t>Tune in now to @FoxNews. I am joining @BillHemmer and @DanaPerino to discuss Democrats' absurd attempt to inflate their way out of inflation with a multi-trillion-dollar reckless taxing and spending spree.</t>
  </si>
  <si>
    <t>14:40:27</t>
  </si>
  <si>
    <t>https://twitter.com/leadermcconnell/status/1466416979317825546</t>
  </si>
  <si>
    <t>1466416979317825546</t>
  </si>
  <si>
    <t>danaperino</t>
  </si>
  <si>
    <t>guybensonshow</t>
  </si>
  <si>
    <t>Tune in now to the @GuyBensonShow. We’ll be discussing the latest on Democrats’ reckless taxing and spending spree and their efforts to ram through a partisan Washington takeover of elections in all 50 states. 
https://t.co/HC2JtVXHgB</t>
  </si>
  <si>
    <t>https://radio.foxnews.com/fox-news-talk/guy-benson/</t>
  </si>
  <si>
    <t>foxnews.com</t>
  </si>
  <si>
    <t>21:01:40</t>
  </si>
  <si>
    <t>https://twitter.com/leadermcconnell/status/1473035897356619779</t>
  </si>
  <si>
    <t>1473035897356619779</t>
  </si>
  <si>
    <t>Tune in now to the @GuyBensonShow. We’ll be discussing energy independence, the Supreme Court, and President Biden’s missed opportunity at the State of the Union last night. https://t.co/HC2JtVXHgB</t>
  </si>
  <si>
    <t>22:31:01</t>
  </si>
  <si>
    <t>https://twitter.com/leadermcconnell/status/1499150309146431497</t>
  </si>
  <si>
    <t>1499150309146431497</t>
  </si>
  <si>
    <t>judywoodruff</t>
  </si>
  <si>
    <t>Tune in now to @NewsHour. I’m joining @JudyWoodruff to discuss urgent support for Ukraine and the upcoming Supreme Court nomination hearings.</t>
  </si>
  <si>
    <t>22:14:49</t>
  </si>
  <si>
    <t>https://twitter.com/leadermcconnell/status/1504219664485859331</t>
  </si>
  <si>
    <t>1504219664485859331</t>
  </si>
  <si>
    <t>newshour</t>
  </si>
  <si>
    <t>margbrennan</t>
  </si>
  <si>
    <t>Tune in now to @FaceTheNation. I’m joining @margbrennan to discuss urgent support for Ukraine and the upcoming Supreme Court nomination hearing.</t>
  </si>
  <si>
    <t>14:54:46</t>
  </si>
  <si>
    <t>https://twitter.com/leadermcconnell/status/1505558472859033603</t>
  </si>
  <si>
    <t>1505558472859033603</t>
  </si>
  <si>
    <t>facethenation</t>
  </si>
  <si>
    <t>bretbaier</t>
  </si>
  <si>
    <t>Tune in now to @FoxNews. I am joining @BretBaier to discuss President Biden’s first year in office and Democrats' failed attempt to destroy the Senate.</t>
  </si>
  <si>
    <t>23:00:16</t>
  </si>
  <si>
    <t>https://twitter.com/leadermcconnell/status/1484299770684395521</t>
  </si>
  <si>
    <t>1484299770684395521</t>
  </si>
  <si>
    <t>Tune in now to @FoxNews. I am joining @BretBaier to discuss the Supreme Court, the crisis at the southern border, and emergency aid to Ukraine.</t>
  </si>
  <si>
    <t>21:51:00</t>
  </si>
  <si>
    <t>https://twitter.com/leadermcconnell/status/1512186202211954696</t>
  </si>
  <si>
    <t>1512186202211954696</t>
  </si>
  <si>
    <t>sensasse</t>
  </si>
  <si>
    <t>senjoniernst</t>
  </si>
  <si>
    <t>senatorburr</t>
  </si>
  <si>
    <t>senrobportman</t>
  </si>
  <si>
    <t>lisamurkowski</t>
  </si>
  <si>
    <t>marcorubio</t>
  </si>
  <si>
    <t>johnboozman</t>
  </si>
  <si>
    <t>senmikelee</t>
  </si>
  <si>
    <t>budgetgop</t>
  </si>
  <si>
    <t>senatorbraun</t>
  </si>
  <si>
    <t>The single best thing we can do to fight inflation is to kill Democrats' multi-trillion-dollar reckless taxing and spending spree. Not a single Republican is going to vote for it. https://t.co/jPu5nDGfnI</t>
  </si>
  <si>
    <t>https://pbs.twimg.com/media/FFeVG_tWQAkNJ93.jpg</t>
  </si>
  <si>
    <t>22:06:17</t>
  </si>
  <si>
    <t>https://twitter.com/leadermcconnell/status/1465804403861032966</t>
  </si>
  <si>
    <t>1465804403861032966</t>
  </si>
  <si>
    <t>Inflation is hammering working families from coast to coast, but Democrats want to print, borrow, and spend trillions more.
Our economy is already sputtering on their watch, but Democrats want to wallop the country with massive tax hikes that would kill American jobs.</t>
  </si>
  <si>
    <t>23:35:24</t>
  </si>
  <si>
    <t>https://twitter.com/leadermcconnell/status/1466189217340575754</t>
  </si>
  <si>
    <t>1466189217340575754</t>
  </si>
  <si>
    <t>foxnews</t>
  </si>
  <si>
    <t>For Christmas, the single biggest gift Washington Democrats could give to the American people is to kill this multi-trillion-dollar reckless taxing and spending bill. The last thing this country needs is more inflationary spending. https://t.co/eAAbdFRgDD</t>
  </si>
  <si>
    <t>https://pbs.twimg.com/media/FFnNUZIXMAEej9g.jpg</t>
  </si>
  <si>
    <t>15:30:16</t>
  </si>
  <si>
    <t>https://twitter.com/leadermcconnell/status/1466429518818725909</t>
  </si>
  <si>
    <t>1466429518818725909</t>
  </si>
  <si>
    <t>Bob Dole lived the kind of full, rich, and deeply honorable American life that will be impossible for any tribute today to fully capture. As we mourn this most distinguished American son, we send our sincerest condolences to the entire Dole family. My full statement: https://t.co/m6jKYO0YDf</t>
  </si>
  <si>
    <t>https://pbs.twimg.com/media/FF3oYwaX0AUA1bV.jpg</t>
  </si>
  <si>
    <t>20:00:14</t>
  </si>
  <si>
    <t>https://twitter.com/leadermcconnell/status/1467584622116716549</t>
  </si>
  <si>
    <t>1467584622116716549</t>
  </si>
  <si>
    <t>I strongly condemn the sham trial and the sham sentence that Burma’s illegitimate, unelected military junta has imposed on Daw Aung San Suu Kyi. My full statement: https://t.co/h2opPd238l</t>
  </si>
  <si>
    <t>https://bit.ly/31x74hs</t>
  </si>
  <si>
    <t>16:28:11</t>
  </si>
  <si>
    <t>https://twitter.com/leadermcconnell/status/1467893644854239234</t>
  </si>
  <si>
    <t>1467893644854239234</t>
  </si>
  <si>
    <t>The whole country stands with the Dole family — not only in grief, but in gladness and thanksgiving for almost a century that was lived so patriotically, so gratefully, and so well. https://t.co/FJFHG4BbNR</t>
  </si>
  <si>
    <t>https://pbs.twimg.com/media/FF9Wp1IUUAMBU4x.jpg</t>
  </si>
  <si>
    <t>22:42:00</t>
  </si>
  <si>
    <t>https://twitter.com/leadermcconnell/status/1467987716956889088</t>
  </si>
  <si>
    <t>1467987716956889088</t>
  </si>
  <si>
    <t>Eighty years ago today, America was thrust into a fight we did not choose. But we resolved to win it, starting with the valor and bravery that so many demonstrated at Pearl Harbor that very day. https://t.co/QNSWLWogqI</t>
  </si>
  <si>
    <t>https://pbs.twimg.com/media/FGAV02rVcAk2Tj6.jpg</t>
  </si>
  <si>
    <t>16:56:12</t>
  </si>
  <si>
    <t>https://twitter.com/leadermcconnell/status/1468263083298668547</t>
  </si>
  <si>
    <t>1468263083298668547</t>
  </si>
  <si>
    <t>The real engine behind Robert Dole's 98 remarkable years was his love. His love for Elizabeth and Robin, for public service, for Kansas, and for America. Today we honor the amazing life that love created. https://t.co/2ex6QFejZo</t>
  </si>
  <si>
    <t>https://pbs.twimg.com/media/FGMBCi9WUAwAP6a.jpg</t>
  </si>
  <si>
    <t>19:01:40</t>
  </si>
  <si>
    <t>https://twitter.com/leadermcconnell/status/1469019432760528897</t>
  </si>
  <si>
    <t>1469019432760528897</t>
  </si>
  <si>
    <t>6.8% inflation is the worst in almost 40 years. It is unthinkable that Senate Democrats would try to respond to this inflation report by ramming through another massive socialist spending package in a matter of days. https://t.co/EcqeBjs9ay</t>
  </si>
  <si>
    <t>https://bit.ly/3IHrMfs</t>
  </si>
  <si>
    <t>14:31:31</t>
  </si>
  <si>
    <t>https://twitter.com/leadermcconnell/status/1469313833760169989</t>
  </si>
  <si>
    <t>1469313833760169989</t>
  </si>
  <si>
    <t>I am praying for the lives lost and communities impacted by the tornado devastation throughout the Commonwealth of Kentucky. Thank you to our brave first responders. I will work to aid our communities with the federal funding and resources they need to rebuild. My full statement: https://t.co/ZNqisgBCFn</t>
  </si>
  <si>
    <t>https://pbs.twimg.com/media/FGVaThsXMAIp7vU.jpg</t>
  </si>
  <si>
    <t>14:47:07</t>
  </si>
  <si>
    <t>https://twitter.com/leadermcconnell/status/1469680147825573894</t>
  </si>
  <si>
    <t>1469680147825573894</t>
  </si>
  <si>
    <t>secmayorkas</t>
  </si>
  <si>
    <t>Tornadoes devastated Kentucky this past weekend. Thousands have lost their homes. More than 60 Kentuckians are confirmed dead. 
Our Commonwealth has suffered its worst storm in generations. But Kentucky is resilient and we are united. https://t.co/g7JfOxTjtz</t>
  </si>
  <si>
    <t>https://pbs.twimg.com/media/FGhOYnCXsAYJEON.jpg</t>
  </si>
  <si>
    <t>21:51:38</t>
  </si>
  <si>
    <t>https://twitter.com/leadermcconnell/status/1470511757579984904</t>
  </si>
  <si>
    <t>1470511757579984904</t>
  </si>
  <si>
    <t>My team and I are working hard to connect Kentuckians with the resources they need to recover.
Our new portal has a full list of services provided by our disaster response agencies:
https://t.co/nHTqRxfMJM</t>
  </si>
  <si>
    <t>https://www.mcconnell.senate.gov/public//index.cfm?p=tornado-relief-resources</t>
  </si>
  <si>
    <t>17:05:28</t>
  </si>
  <si>
    <t>https://twitter.com/leadermcconnell/status/1471526906612883457</t>
  </si>
  <si>
    <t>1471526906612883457</t>
  </si>
  <si>
    <t>Senate Democrats may not get to spend trillions more inflationary dollars before Christmas after all. So for a sideshow, they’ve switched back to misinformation about voting laws.
They want to break Senate rules to seize partisan power over all 50 states’ elections.</t>
  </si>
  <si>
    <t>18:21:00</t>
  </si>
  <si>
    <t>https://twitter.com/leadermcconnell/status/1471545915777470464</t>
  </si>
  <si>
    <t>1471545915777470464</t>
  </si>
  <si>
    <t>The big story of the year is the worst inflation in almost 40yrs. It is a tax on Americans. Families have had to spend $3,500 more than they did last year just to tread water. It is directly attributable to Democrats' multi-trillion-dollar inflationary spending earlier this year. https://t.co/NgwT9Q70qB</t>
  </si>
  <si>
    <t>https://pbs.twimg.com/media/FGw6LpnX0AMua3X.jpg</t>
  </si>
  <si>
    <t>23:18:26</t>
  </si>
  <si>
    <t>https://twitter.com/leadermcconnell/status/1471620767205011456</t>
  </si>
  <si>
    <t>1471620767205011456</t>
  </si>
  <si>
    <t>The single biggest Christmas present Washington Democrats could give to the American people is to kill their reckless taxing and spending spree. https://t.co/tfUEYv0QhH</t>
  </si>
  <si>
    <t>https://pbs.twimg.com/media/FGw6nv7XIAMSPSd.jpg</t>
  </si>
  <si>
    <t>01:35:10</t>
  </si>
  <si>
    <t>https://twitter.com/leadermcconnell/status/1471655176499048448</t>
  </si>
  <si>
    <t>1471655176499048448</t>
  </si>
  <si>
    <t>Elaine and I are extremely sad to learn of the passing of our dear friend, Johnny Isakson. Today, we are united with Johnny’s family in their grief. My full statement: https://t.co/FZc3xwV1pl</t>
  </si>
  <si>
    <t>https://pbs.twimg.com/media/FG_FLM7WUAQZ1Ku.jpg</t>
  </si>
  <si>
    <t>16:58:51</t>
  </si>
  <si>
    <t>https://twitter.com/leadermcconnell/status/1472612402445307906</t>
  </si>
  <si>
    <t>1472612402445307906</t>
  </si>
  <si>
    <t>I said the single biggest favor Democrats could do for the country is to abandon their reckless taxing and spending spree. It’s absolutely inappropriate at a time when we’re already fighting inflation. The American people need this bad idea to stay buried. https://t.co/YOLkw1MDN4</t>
  </si>
  <si>
    <t>https://pbs.twimg.com/ext_tw_video_thumb/1473331311620276232/pu/img/FMOAlcyOcdHVe0H5.jpg</t>
  </si>
  <si>
    <t>16:35:41</t>
  </si>
  <si>
    <t>https://twitter.com/leadermcconnell/status/1473331349805223942</t>
  </si>
  <si>
    <t>1473331349805223942</t>
  </si>
  <si>
    <t>The Senate was designed to make it difficult to have radical change in the country unless there are huge majorities on one side or the other. The filibuster prevents extremism. Democrats want to eliminate it so they can fundamentally change the structure of America forever. https://t.co/Z372KzlEqf</t>
  </si>
  <si>
    <t>https://pbs.twimg.com/ext_tw_video_thumb/1473676407406530566/pu/img/O0V6Fh-rl-MBK1vm.jpg</t>
  </si>
  <si>
    <t>15:29:34</t>
  </si>
  <si>
    <t>https://twitter.com/leadermcconnell/status/1473677098749509642</t>
  </si>
  <si>
    <t>1473677098749509642</t>
  </si>
  <si>
    <t>Democrats spent 2021 distracted with unrelated far-left ambitions. As a result, the Biden Administration has America badly short on affordable COVID tests, new treatments, or any actual plan.
Angry speeches about inherited vaccines are not a strategy.
My full statement: https://t.co/sSCg19veVl</t>
  </si>
  <si>
    <t>https://pbs.twimg.com/media/FHUG8hoXwAM6Fat.jpg</t>
  </si>
  <si>
    <t>18:58:37</t>
  </si>
  <si>
    <t>https://twitter.com/leadermcconnell/status/1474092094058864643</t>
  </si>
  <si>
    <t>1474092094058864643</t>
  </si>
  <si>
    <t>The beauty of Christmas brings light and warmth to the coldest and darkest time of year. This year, let’s hold in our thoughts our fellow Kentuckians and Americans who won’t be enjoying their normal holiday. I hope this holiday brings you health and happiness. Merry Christmas. https://t.co/b1KskZxKOu</t>
  </si>
  <si>
    <t>https://pbs.twimg.com/media/FHY1uMCXEBMz5DV.jpg</t>
  </si>
  <si>
    <t>13:00:00</t>
  </si>
  <si>
    <t>https://twitter.com/leadermcconnell/status/1474726620976009218</t>
  </si>
  <si>
    <t>1474726620976009218</t>
  </si>
  <si>
    <t>Harry Reid was a dedicated public servant and a truly one-of-a-kind U.S Senator. My full statement: https://t.co/loVCu8lVZd</t>
  </si>
  <si>
    <t>https://www.republicanleader.senate.gov/newsroom/press-releases/senator-harry-reid-</t>
  </si>
  <si>
    <t>02:52:12</t>
  </si>
  <si>
    <t>https://twitter.com/leadermcconnell/status/1476023214061010945</t>
  </si>
  <si>
    <t>1476023214061010945</t>
  </si>
  <si>
    <t>No party that would break the Senate can be trusted to seize unprecedented control over all 50 states’ election laws.
The fact that many Democrats are this desperate for a one-party takeover of our democracy proves exactly why they cannot be allowed to do it.</t>
  </si>
  <si>
    <t>18:52:13</t>
  </si>
  <si>
    <t>https://twitter.com/leadermcconnell/status/1478801525447315460</t>
  </si>
  <si>
    <t>1478801525447315460</t>
  </si>
  <si>
    <t>If Democrats blow up Senate rules, millions of Americans will cease to have a voice in the Senate. Entire states would be shut out.
Top Dems have floated breaking the rules for years now. This isn't about new voting laws. It's about silencing voters who inconvenience Democrats.</t>
  </si>
  <si>
    <t>22:04:07</t>
  </si>
  <si>
    <t>https://twitter.com/leadermcconnell/status/1480661760717828096</t>
  </si>
  <si>
    <t>1480661760717828096</t>
  </si>
  <si>
    <t>Washington Democrats’ political agenda is on the rocks, so they’ve set their sights on a new prize: A complete, partisan takeover of the Senate, elections, and America. https://t.co/eTb8IOGc6l</t>
  </si>
  <si>
    <t>https://www.kentuckytoday.com/perspectives/column-don-t-believe-the-democrats-big-lie/article_49336d1a-7241-11ec-a276-ef016d4211ec.html?utm_medium=social&amp;utm_source=twitter&amp;utm_campaign=user-share</t>
  </si>
  <si>
    <t>kentuckytoday.com</t>
  </si>
  <si>
    <t>13:44:47</t>
  </si>
  <si>
    <t>https://twitter.com/leadermcconnell/status/1480898484215685121</t>
  </si>
  <si>
    <t>1480898484215685121</t>
  </si>
  <si>
    <t>The current Democratic Leader wants power so badly he's willing to misrepresent his own late predecessor if it helps him get it. Senator Byrd went out of his way to argue against rule-breaking power grabs and protect the Senate’s most central feature, the legislative filibuster. https://t.co/L1m800JJW7</t>
  </si>
  <si>
    <t>https://pbs.twimg.com/media/FI2bPf7XMAUgc-y.jpg</t>
  </si>
  <si>
    <t>21:16:50</t>
  </si>
  <si>
    <t>https://twitter.com/leadermcconnell/status/1481012249653555203</t>
  </si>
  <si>
    <t>1481012249653555203</t>
  </si>
  <si>
    <t>The Framers built the Senate to protect against exactly the sort of inaccurate, irresponsible bullying which the President shouted at the country yesterday.
His reckless speech was the perfect case study for the importance of the Senate and its rules. https://t.co/bjuduHuaRW</t>
  </si>
  <si>
    <t>https://youtu.be/BCev5FCCY8U</t>
  </si>
  <si>
    <t>youtu.be</t>
  </si>
  <si>
    <t>19:14:39</t>
  </si>
  <si>
    <t>https://twitter.com/leadermcconnell/status/1481343886400315393</t>
  </si>
  <si>
    <t>1481343886400315393</t>
  </si>
  <si>
    <t>Nearly 60 years since the March on Washington, Dr. Martin Luther King, Jr.’s message echoes as powerfully as it did that day. His legacy inspires us to celebrate and keep building upon the remarkable progress our great nation has made toward becoming a more perfect union.</t>
  </si>
  <si>
    <t>12:03:54</t>
  </si>
  <si>
    <t>https://twitter.com/leadermcconnell/status/1483047423131934722</t>
  </si>
  <si>
    <t>1483047423131934722</t>
  </si>
  <si>
    <t>Last week, the same Democrats who’ve been raging against the Senate’s 60-vote threshold used the 60-vote threshold to block Russia sanctions.
Today, they’re back to saying it’s an evil rule.
They've quit even pretending this is principled. They just want total one-party power.</t>
  </si>
  <si>
    <t>20:07:17</t>
  </si>
  <si>
    <t>https://twitter.com/leadermcconnell/status/1483531459021389826</t>
  </si>
  <si>
    <t>1483531459021389826</t>
  </si>
  <si>
    <t>One year after Pres. Biden promised to heal &amp;amp; unite America, top Democrats are trying to use fear &amp;amp; anger to smash the Senate. They want to silence millions of Americans' voices and strip entire states of any say in government.
All to set up a partisan rewrite of election law.</t>
  </si>
  <si>
    <t>16:39:57</t>
  </si>
  <si>
    <t>https://twitter.com/leadermcconnell/status/1483841672400232448</t>
  </si>
  <si>
    <t>1483841672400232448</t>
  </si>
  <si>
    <t>The left's fake panic over voting is collapsing. Less than 0.5% of Americans say this is a top priority. Even the media is pointing out that Georgia’s law is more open than Delaware or New York. And more citizens say voting laws are too loose than say they are too restrictive.</t>
  </si>
  <si>
    <t>18:05:00</t>
  </si>
  <si>
    <t>https://twitter.com/leadermcconnell/status/1483863073911758848</t>
  </si>
  <si>
    <t>1483863073911758848</t>
  </si>
  <si>
    <t>Democrats' election takeover bill is not a response to any state law. It is a sweeping, radical power grab that they first drafted in 2019.
Bureaucrats would get new power to police citizens' online speech. The federal government would start directly funding political campaigns.</t>
  </si>
  <si>
    <t>19:00:02</t>
  </si>
  <si>
    <t>https://twitter.com/leadermcconnell/status/1483876925110112266</t>
  </si>
  <si>
    <t>1483876925110112266</t>
  </si>
  <si>
    <t>Tonight, nearly every Senate Democrat wrote in permanent ink that they would shatter the soul of the Senate for short-term power. Fortunately, a bipartisan majority saved the Senate and ensured that millions and millions of Americans’ voices will not be silenced.</t>
  </si>
  <si>
    <t>03:43:16</t>
  </si>
  <si>
    <t>https://twitter.com/leadermcconnell/status/1484008601870077956</t>
  </si>
  <si>
    <t>1484008601870077956</t>
  </si>
  <si>
    <t>President Biden took office one year ago.
He's presided over the worst inflation in 40 years. Historic spikes in murders &amp;amp; illegal border crossings. COVID surges, school closures, &amp;amp; illegal mandates. A failed, fatal retreat from Afghanistan. And far-left attacks on institutions. https://t.co/YtJCjPJrvo</t>
  </si>
  <si>
    <t>https://pbs.twimg.com/amplify_video_thumb/1484213587723837453/img/QWbyVtvDUlhKKftn.jpg</t>
  </si>
  <si>
    <t>17:20:20</t>
  </si>
  <si>
    <t>https://twitter.com/leadermcconnell/status/1484214220573093904</t>
  </si>
  <si>
    <t>1484214220573093904</t>
  </si>
  <si>
    <t>A warm welcome to the Kentuckians and all Americans who are Marching for Life on a cold day in Washington. Thank you for courageously witnessing to the dignity of every single human life, especially the most vulnerable. https://t.co/ULfxRY5Skl</t>
  </si>
  <si>
    <t>https://pbs.twimg.com/media/FJoU927XMAEDtAl.jpg</t>
  </si>
  <si>
    <t>15:03:40</t>
  </si>
  <si>
    <t>https://twitter.com/leadermcconnell/status/1484542215384977417</t>
  </si>
  <si>
    <t>1484542215384977417</t>
  </si>
  <si>
    <t>Today, on the 77th anniversary of the liberation of the Auschwitz-Birkenau concentration camp, we commemorate International Holocaust Remembrance Day. We must never forget the six million Jews murdered in the Holocaust and always confront antisemitism wherever it takes root.</t>
  </si>
  <si>
    <t>14:41:31</t>
  </si>
  <si>
    <t>https://twitter.com/leadermcconnell/status/1486710970244210688</t>
  </si>
  <si>
    <t>1486710970244210688</t>
  </si>
  <si>
    <t>I congratulate Justice Breyer on nearly three decades of thoughtful and consequential service on the Supreme Court. My full statement following his announcement today: https://t.co/J7z7kvQjCb</t>
  </si>
  <si>
    <t>https://bit.ly/3Ha8NZt</t>
  </si>
  <si>
    <t>18:31:02</t>
  </si>
  <si>
    <t>https://twitter.com/leadermcconnell/status/1486768729295884291</t>
  </si>
  <si>
    <t>1486768729295884291</t>
  </si>
  <si>
    <t>Kentuckians are resilient. But many are still reeling from the catastrophic tornadoes that hammered Kentucky in mid-December. It’s a long road to recovery, but my office and I are helping Kentuckians every step of the way. https://t.co/nHTqRxfMJM</t>
  </si>
  <si>
    <t>22:57:50</t>
  </si>
  <si>
    <t>https://twitter.com/leadermcconnell/status/1488285422572740613</t>
  </si>
  <si>
    <t>1488285422572740613</t>
  </si>
  <si>
    <t>Democrats' reckless spending has fueled the worst inflation in 40 years. Families are hurting — at the checkout counter, at the gas pump, when they pay their bills. Exactly what bipartisan experts warned would happen if they rammed through their reckless far-left spending.</t>
  </si>
  <si>
    <t>17:47:29</t>
  </si>
  <si>
    <t>https://twitter.com/leadermcconnell/status/1488569708429381633</t>
  </si>
  <si>
    <t>1488569708429381633</t>
  </si>
  <si>
    <t>Two years into COVID, with the current facts &amp;amp; science, citizens deserve a clear, quick off-ramp back towards normal.
Leaders must trust science &amp;amp; vaccines, ditch moving goalposts &amp;amp; unpopular mandates, lead with facts not fear, explain risks have plummeted, and promote normalcy.</t>
  </si>
  <si>
    <t>18:07:56</t>
  </si>
  <si>
    <t>https://twitter.com/leadermcconnell/status/1488937241242132490</t>
  </si>
  <si>
    <t>1488937241242132490</t>
  </si>
  <si>
    <t>The Federal Reserve is supposed to safeguard the American dollar, not enforce a radical agenda the far left can’t get through Congress. But President Biden’s nominee for the number two spot wants our central bank to act like a ‘woke’ super-legislature where citizens get no say.</t>
  </si>
  <si>
    <t>20:30:55</t>
  </si>
  <si>
    <t>https://twitter.com/leadermcconnell/status/1489335613107097603</t>
  </si>
  <si>
    <t>1489335613107097603</t>
  </si>
  <si>
    <t>Working families can’t afford a Federal Reserve Vice Chair who is itching to raise gas prices, raise energy and heating costs, reduce our energy independence, bankrupt entire industries, and misuse the Fed’s power to kill jobs in Middle America.</t>
  </si>
  <si>
    <t>20:31:12</t>
  </si>
  <si>
    <t>https://twitter.com/leadermcconnell/status/1489335683105927174</t>
  </si>
  <si>
    <t>1489335683105927174</t>
  </si>
  <si>
    <t>American workers have been earning pay raises, but the Democrats’ inflation is more than outpacing them. Factoring in inflation, the average American worker has gotten a 2% real pay cut under Democrats’ policies.</t>
  </si>
  <si>
    <t>16:43:20</t>
  </si>
  <si>
    <t>https://twitter.com/leadermcconnell/status/1491090279474274305</t>
  </si>
  <si>
    <t>1491090279474274305</t>
  </si>
  <si>
    <t>Innocent Americans across the country are becoming victims of a violent crime wave. My hometown Louisville set a new all-time murder record last year and averages a carjacking every 42 hours. Democrats have got to quit the radical anti-police rhetoric and soft-on-crime policies.</t>
  </si>
  <si>
    <t>19:02:42</t>
  </si>
  <si>
    <t>https://twitter.com/leadermcconnell/status/1491487741070163969</t>
  </si>
  <si>
    <t>1491487741070163969</t>
  </si>
  <si>
    <t>It is not compassionate to let vulnerable kids grow up in war zones because Democrats feel guilty putting violent criminals behind bars where they belong. Law-abiding citizens across America shouldn't live in fear because liberal public servants won’t do their jobs.</t>
  </si>
  <si>
    <t>19:02:49</t>
  </si>
  <si>
    <t>https://twitter.com/leadermcconnell/status/1491487770191269892</t>
  </si>
  <si>
    <t>1491487770191269892</t>
  </si>
  <si>
    <t>This all-Democrat government was warned their radical agenda would supercharge inflation and they pushed ahead anyway. Now, rampant inflation and soaring prices are crushing the American people.</t>
  </si>
  <si>
    <t>21:02:27</t>
  </si>
  <si>
    <t>https://twitter.com/leadermcconnell/status/1491880266394124292</t>
  </si>
  <si>
    <t>1491880266394124292</t>
  </si>
  <si>
    <t>Tolerating lawlessness and anarchy is not compassionate. It doesn’t help vulnerable communities for politicians to passively watch them devolve into war zones. Democrats need to drop the soft-on-crime nonsense and give American families the protection they deserve. https://t.co/UBv6WPZb7m</t>
  </si>
  <si>
    <t>https://pbs.twimg.com/media/FLVzjONXMAMCOS7.jpg</t>
  </si>
  <si>
    <t>20:35:32</t>
  </si>
  <si>
    <t>https://twitter.com/leadermcconnell/status/1492235876461649921</t>
  </si>
  <si>
    <t>1492235876461649921</t>
  </si>
  <si>
    <t>Americans who watched the Super Bowl saw rich celebrities having a grand time with hardly a mask in sight. But under many Democrats’ policies, K-12 students who watched that big maskless party on TV last night had to wake up this morning and cover their own faces to go to school.</t>
  </si>
  <si>
    <t>22:07:58</t>
  </si>
  <si>
    <t>https://twitter.com/leadermcconnell/status/1493346304331849733</t>
  </si>
  <si>
    <t>1493346304331849733</t>
  </si>
  <si>
    <t>70% of Americans agree the virus is here to stay &amp;amp; it's time for normalcy. Science tells us kids are at the lowest risk. Classrooms should have been the first places that politicians let get back to normal. But too many Democrat-controlled areas are putting kids and parents last.</t>
  </si>
  <si>
    <t>01:00:00</t>
  </si>
  <si>
    <t>https://twitter.com/leadermcconnell/status/1493389596490715136</t>
  </si>
  <si>
    <t>1493389596490715136</t>
  </si>
  <si>
    <t>American families are facing the worst inflation in 40 years. The middle 40% of earners have seen their disposable incomes shrink. 
The Democrats who supercharged inflation want working people to trust their political spin over their own pocketbooks. But Americans know better.</t>
  </si>
  <si>
    <t>16:48:54</t>
  </si>
  <si>
    <t>https://twitter.com/leadermcconnell/status/1493628393878966274</t>
  </si>
  <si>
    <t>1493628393878966274</t>
  </si>
  <si>
    <t>Needless school closures. Unscientific child mask mandates. A woke war against merit-based schools and standards.
The far left even opposes basic K-12 transparency. They want parents sidelined and silenced.
Republicans stand with families. The party of parents has your back.</t>
  </si>
  <si>
    <t>17:28:17</t>
  </si>
  <si>
    <t>https://twitter.com/leadermcconnell/status/1494000696928133122</t>
  </si>
  <si>
    <t>1494000696928133122</t>
  </si>
  <si>
    <t>Less than 48 hours after a far-left Black Lives Matter activist tried to literally murder a politician, the radical left bailed their comrade out of jail. It is just jaw-dropping. The innocent people of Louisville deserve better.</t>
  </si>
  <si>
    <t>17:19:49</t>
  </si>
  <si>
    <t>https://twitter.com/leadermcconnell/status/1494360951528824838</t>
  </si>
  <si>
    <t>1494360951528824838</t>
  </si>
  <si>
    <t>If Democrats actually wanted to help the American people afford gas, they wouldn’t have spent an entire year waging on American energy.
In one year under President Biden, America went from being a net oil exporter to setting a new record high in oil imports from Russia.</t>
  </si>
  <si>
    <t>21:45:00</t>
  </si>
  <si>
    <t>https://twitter.com/leadermcconnell/status/1494427686638432261</t>
  </si>
  <si>
    <t>1494427686638432261</t>
  </si>
  <si>
    <t>Putin has turned his back on diplomacy in favor of escalation and the invasion of a sovereign country. The world is watching for America’s response. My full statement: https://t.co/QMtFGE1E8D</t>
  </si>
  <si>
    <t>https://bit.ly/3sTX8Z0</t>
  </si>
  <si>
    <t>https://twitter.com/leadermcconnell/status/1496163710452252672</t>
  </si>
  <si>
    <t>1496163710452252672</t>
  </si>
  <si>
    <t>While Washington Democrats fail working Americans, Republican governors are fighting and winning for families. I am thrilled the American people will hear directly from Governor Kim Reynolds of Iowa in the Republican address to the nation. https://t.co/Xd6uEtm1tr</t>
  </si>
  <si>
    <t>https://bit.ly/3LUhAS8</t>
  </si>
  <si>
    <t>20:12:55</t>
  </si>
  <si>
    <t>https://twitter.com/leadermcconnell/status/1496216455381196803</t>
  </si>
  <si>
    <t>1496216455381196803</t>
  </si>
  <si>
    <t>Putin’s initial aggression was just a small foretaste of what this thug had planned for Ukraine. America’s response will be measured carefully by our friends, by our adversaries, and by history itself. We cannot afford to fail this test. My full statement: https://t.co/rNa3IPatxH</t>
  </si>
  <si>
    <t>https://pbs.twimg.com/media/FMY8tq6WUAIppLf.png</t>
  </si>
  <si>
    <t>20:51:32</t>
  </si>
  <si>
    <t>https://twitter.com/leadermcconnell/status/1496950945456046082</t>
  </si>
  <si>
    <t>1496950945456046082</t>
  </si>
  <si>
    <t>I look forward to meeting with Judge Jackson in person and carefully reviewing her nomination during the vigorous and thorough Senate process that the American people deserve. My full statement: https://t.co/cpUAz1Mcq2</t>
  </si>
  <si>
    <t>https://bit.ly/3t8S2rZ</t>
  </si>
  <si>
    <t>15:26:56</t>
  </si>
  <si>
    <t>https://twitter.com/leadermcconnell/status/1497231644926873602</t>
  </si>
  <si>
    <t>1497231644926873602</t>
  </si>
  <si>
    <t>The Senate must conduct a rigorous, exhaustive review of Judge Jackson’s nomination to the Supreme Court. This is especially crucial as Americans families face major crises that connect directly to our legal system, such as skyrocketing violent crime and open borders.</t>
  </si>
  <si>
    <t>15:27:18</t>
  </si>
  <si>
    <t>https://twitter.com/leadermcconnell/status/1497231741253296140</t>
  </si>
  <si>
    <t>1497231741253296140</t>
  </si>
  <si>
    <t>When Senator Jim Inhofe retires, the Senate will lose one of its foremost experts on defense policy, and Oklahoma will lose one of its fiercest advocates. I am glad our friend will continue to serve with us through the end of this Congress. My full statement: https://t.co/PCFyVBO7jE</t>
  </si>
  <si>
    <t>https://pbs.twimg.com/media/FMde0CiXIAA_g-b.jpg</t>
  </si>
  <si>
    <t>17:58:08</t>
  </si>
  <si>
    <t>https://twitter.com/leadermcconnell/status/1497269696013520909</t>
  </si>
  <si>
    <t>1497269696013520909</t>
  </si>
  <si>
    <t>The President’s job is to seriously meet the growing threats posed by Russia and China. That starts with investing in our national defense. Our adversaries have prioritized military modernization for decades. We need more investment, not less, to strengthen our own capabilities.</t>
  </si>
  <si>
    <t>23:43:49</t>
  </si>
  <si>
    <t>https://twitter.com/leadermcconnell/status/1498443856865603587</t>
  </si>
  <si>
    <t>1498443856865603587</t>
  </si>
  <si>
    <t>President Biden ignored that his agenda has completely flopped for American families: Raging inflation, open borders, crime. The President did his best to try to pick himself up and provide some level of optimism but that’s not what the American people are feeling right now.</t>
  </si>
  <si>
    <t>03:28:15</t>
  </si>
  <si>
    <t>https://twitter.com/leadermcconnell/status/1498862722548649990</t>
  </si>
  <si>
    <t>1498862722548649990</t>
  </si>
  <si>
    <t>A year ago, President Biden hurt American energy independence on Day One by executive order. 
With another stroke of the pen, he could get us back in the production business to meet our own needs and export to our friends in Europe too. https://t.co/IGqrgJInsx</t>
  </si>
  <si>
    <t>https://pbs.twimg.com/media/FM3jgWMXIAIHuzf.jpg</t>
  </si>
  <si>
    <t>19:30:43</t>
  </si>
  <si>
    <t>https://twitter.com/leadermcconnell/status/1499104936231120896</t>
  </si>
  <si>
    <t>1499104936231120896</t>
  </si>
  <si>
    <t>I enjoyed meeting Judge Jackson. One crucial Supreme Court qualification is judicial philosophy. The nation needs Justices who uphold the rule of law by applying our laws and Constitution as written. I’ll be studying the Judge’s record and views during the vigorous process ahead.</t>
  </si>
  <si>
    <t>15:46:38</t>
  </si>
  <si>
    <t>https://twitter.com/leadermcconnell/status/1499410932635738113</t>
  </si>
  <si>
    <t>1499410932635738113</t>
  </si>
  <si>
    <t>I strongly support America stopping purchasing Putin's oil.
We must also recognize that the past year of bad policies from this anti-domestic-energy Administration will make this necessary step more painful than it had to be. Democrats must let Americans produce American energy.</t>
  </si>
  <si>
    <t>18:16:54</t>
  </si>
  <si>
    <t>https://twitter.com/leadermcconnell/status/1501260687028359174</t>
  </si>
  <si>
    <t>1501260687028359174</t>
  </si>
  <si>
    <t>Nobody buys Democrats’ efforts to blame 14 months of failed policies on three weeks of crisis in Europe. Inflation and gas prices were skyrocketing and hurting families long before late last month. The White House needs to stop trying to deny their mistakes and start fixing them. https://t.co/rT6GttKS03</t>
  </si>
  <si>
    <t>https://pbs.twimg.com/media/FN5OElDXEAkOe7E.jpg</t>
  </si>
  <si>
    <t>13:34:55</t>
  </si>
  <si>
    <t>https://twitter.com/leadermcconnell/status/1503726440533082114</t>
  </si>
  <si>
    <t>1503726440533082114</t>
  </si>
  <si>
    <t>President Zelensky and the people of Ukraine are showing the world incredible bravery and resilience. America cannot stay behind the curve. We must urgently get Ukraine more overdue lethal aid and air defense systems so they can keep up their fight for sovereignty and freedom.</t>
  </si>
  <si>
    <t>16:57:36</t>
  </si>
  <si>
    <t>https://twitter.com/leadermcconnell/status/1504139835237273600</t>
  </si>
  <si>
    <t>1504139835237273600</t>
  </si>
  <si>
    <t>President Biden needs to step up his game on aid for Ukraine. Their resistance needs more lethal weapon systems that go after not only helicopters but higher-flying planes. We ought to be facilitating this aid right now. https://t.co/dQyFRDYzSk</t>
  </si>
  <si>
    <t>https://pbs.twimg.com/media/FODe5ymXIAARWDx.jpg</t>
  </si>
  <si>
    <t>13:22:31</t>
  </si>
  <si>
    <t>https://twitter.com/leadermcconnell/status/1504448095731466244</t>
  </si>
  <si>
    <t>1504448095731466244</t>
  </si>
  <si>
    <t>Justice Breyer, like the late Justice Ginsburg, is a staunch defender of the Court’s legitimacy and an opponent of far left court-packing plans. This should not be a hard question for his potential replacement. The Senate and the country deserve a clear answer from Judge Jackson. https://t.co/plvoJrpfwh</t>
  </si>
  <si>
    <t>https://pbs.twimg.com/amplify_video_thumb/1504551848178499584/img/4TGkkxk98HJ0_GsS.jpg</t>
  </si>
  <si>
    <t>20:17:24</t>
  </si>
  <si>
    <t>https://twitter.com/leadermcconnell/status/1504552502976524290</t>
  </si>
  <si>
    <t>1504552502976524290</t>
  </si>
  <si>
    <t>I was saddened to learn that Cpl. Jacob Moore of Catlettsburg, Kentucky, was one of four Marines killed during NATO exercises in Norway Friday night. I am incredibly grateful for his service defending our nation’s freedom. My prayers are with his family in this difficult time.</t>
  </si>
  <si>
    <t>02:05:39</t>
  </si>
  <si>
    <t>https://twitter.com/leadermcconnell/status/1505727307952099335</t>
  </si>
  <si>
    <t>1505727307952099335</t>
  </si>
  <si>
    <t>The late Justice Ginsburg and Justice Breyer both publicly opposed court-packing during their tenures. This week, Judge Jackson will be asked if she shares their view on upholding the integrity of the Court. https://t.co/D0orvwCB9S</t>
  </si>
  <si>
    <t>https://pbs.twimg.com/media/FOYbc-EXMAECZoF.jpg</t>
  </si>
  <si>
    <t>14:58:32</t>
  </si>
  <si>
    <t>https://twitter.com/leadermcconnell/status/1505921806779232256</t>
  </si>
  <si>
    <t>1505921806779232256</t>
  </si>
  <si>
    <t>Justices Ginsburg and Breyer had no problem defending the Court and slamming the door on partisan court-packing. Judge Jackson won't follow their lead. She carefully keeps that door open and avoids answering the Committee plainly. I’m afraid that speaks volumes. https://t.co/tYQBUbVcYv</t>
  </si>
  <si>
    <t>https://pbs.twimg.com/media/FOi11z1XMAEfe5O.jpg</t>
  </si>
  <si>
    <t>15:29:30</t>
  </si>
  <si>
    <t>https://twitter.com/leadermcconnell/status/1506654375787302921</t>
  </si>
  <si>
    <t>1506654375787302921</t>
  </si>
  <si>
    <t>Judge Jackson tried to deflect on key questions by telling Senators that constitutional issues haven’t come up often during her judicial service. Does she actually feel unprepared? If so, she shouldn't be confirmed. If not, then she owes the Senate much more clarity and candor. https://t.co/EEjSMYl1UA</t>
  </si>
  <si>
    <t>https://pbs.twimg.com/media/FOi9AlFXMAU4rLJ.jpg</t>
  </si>
  <si>
    <t>17:26:10</t>
  </si>
  <si>
    <t>https://twitter.com/leadermcconnell/status/1506683735500070918</t>
  </si>
  <si>
    <t>1506683735500070918</t>
  </si>
  <si>
    <t>I was grieved to learn that our nation has lost former Secretary of State Madeleine Albright. My prayers are with Secretary Albright’s family and all who mourn her loss. My full statement: https://t.co/w9i8vSuQBo</t>
  </si>
  <si>
    <t>https://bit.ly/3LavazO</t>
  </si>
  <si>
    <t>19:50:28</t>
  </si>
  <si>
    <t>https://twitter.com/leadermcconnell/status/1506720051537358854</t>
  </si>
  <si>
    <t>1506720051537358854</t>
  </si>
  <si>
    <t>I went into the Senate’s consideration of Judge Jackson’s nomination with an open mind.
But after studying the nominee’s record and watching her performance this week, I cannot and will not support Judge Jackson for a lifetime appointment to our highest Court.</t>
  </si>
  <si>
    <t>20:28:37</t>
  </si>
  <si>
    <t>https://twitter.com/leadermcconnell/status/1507092040617762818</t>
  </si>
  <si>
    <t>1507092040617762818</t>
  </si>
  <si>
    <t>President Biden's budget reinforces the disconnect between this Administration’s far-left goals and what Americans need. It’s soft on the defense funding we need to outpace Russia and China, heavy on left-wing waste and historic tax hikes.</t>
  </si>
  <si>
    <t>21:51:10</t>
  </si>
  <si>
    <t>https://twitter.com/leadermcconnell/status/1508562364190400526</t>
  </si>
  <si>
    <t>1508562364190400526</t>
  </si>
  <si>
    <t>Democrats’ massive inflation is hammering working families. It’s badly hurt our entire economy.
But President Biden just proposed a new budget that would dramatically increase liberal spending and slap the biggest tax hikes on American history on top.
They just do not get it.</t>
  </si>
  <si>
    <t>19:31:28</t>
  </si>
  <si>
    <t>https://twitter.com/leadermcconnell/status/1508889595450212368</t>
  </si>
  <si>
    <t>1508889595450212368</t>
  </si>
  <si>
    <t>Judicial independence is essential to our Republic and integral to the rule of law. The far left’s latest attack, a clumsy and baseless attempt to nullify Justice Thomas’s presence on the Court, is beyond the pale.</t>
  </si>
  <si>
    <t>15:18:26</t>
  </si>
  <si>
    <t>https://twitter.com/leadermcconnell/status/1509188306763927553</t>
  </si>
  <si>
    <t>1509188306763927553</t>
  </si>
  <si>
    <t>I have total confidence in Justice Thomas’s impartiality in every aspect of the work of the Court. 
Each of the nine justices should feel free to make every single judicial decision they make with total independence and complete freedom.</t>
  </si>
  <si>
    <t>15:18:33</t>
  </si>
  <si>
    <t>https://twitter.com/leadermcconnell/status/1509188335117418502</t>
  </si>
  <si>
    <t>1509188335117418502</t>
  </si>
  <si>
    <t>The worst inflation in 40 years is fleecing American consumers from the gas pump to the grocery store. Democrats’ policies have prices rising faster than wages. The American people know one month of war in Europe doesn't explain 12 months of rising inflation on Democrats' watch.</t>
  </si>
  <si>
    <t>18:18:35</t>
  </si>
  <si>
    <t>https://twitter.com/leadermcconnell/status/1509596030974705670</t>
  </si>
  <si>
    <t>1509596030974705670</t>
  </si>
  <si>
    <t>Judge Jackson’s record and testimony suggest exactly the kind of liberal activist that President Biden promised he’d nominate. In case after case, she twisted the law or ignored guidelines to arrive at the policy outcome she wanted. And that outcome was often going soft on crime.</t>
  </si>
  <si>
    <t>16:12:12</t>
  </si>
  <si>
    <t>https://twitter.com/leadermcconnell/status/1511738555042783240</t>
  </si>
  <si>
    <t>1511738555042783240</t>
  </si>
  <si>
    <t>Putin is not going to be deterred just by being called a war criminal. He will be deterred on the battlefield. We need to give Ukraine every single useful weapon they ask for and need to beat the Russians. They believe they can win and we want to help them win. https://t.co/4ekkco6yK0</t>
  </si>
  <si>
    <t>https://pbs.twimg.com/media/FP1lEM_XMAAq5FX.jpg</t>
  </si>
  <si>
    <t>17:04:41</t>
  </si>
  <si>
    <t>https://twitter.com/leadermcconnell/status/1512476538691854342</t>
  </si>
  <si>
    <t>1512476538691854342</t>
  </si>
  <si>
    <t>The Biden Administration needs to take the shackles off of domestic energy production. World events remind us how important American oil and natural gas production is for our national security and our partners. We can meet our needs and help the Europeans wean off Russian energy. https://t.co/CieX2aRXn7</t>
  </si>
  <si>
    <t>https://pbs.twimg.com/media/FQAbexqXEAMoPVZ.jpg</t>
  </si>
  <si>
    <t>19:42:16</t>
  </si>
  <si>
    <t>https://twitter.com/leadermcconnell/status/1513240971110199297</t>
  </si>
  <si>
    <t>1513240971110199297</t>
  </si>
  <si>
    <t>The Biden economy continues to set new terrible records. Inflation just hit its fastest pace in more than 40 years. Food, gas, and housing costs are crushing families. Prices are soaring way faster than workers’ pay growth.</t>
  </si>
  <si>
    <t>19:23:06</t>
  </si>
  <si>
    <t>https://twitter.com/leadermcconnell/status/1513960923186221073</t>
  </si>
  <si>
    <t>1513960923186221073</t>
  </si>
  <si>
    <t>Democrats are ending the COVID emergency for illegal immigrants but extending it for American citizens. This White House is using the pandemic as a pretext to shamelessly pick and choose liberal policies to advance. Completely unacceptable. My full statement: https://t.co/p9chA2jj2x</t>
  </si>
  <si>
    <t>https://pbs.twimg.com/media/FQQnSQmXsAoZPZd.jpg</t>
  </si>
  <si>
    <t>23:02:42</t>
  </si>
  <si>
    <t>https://twitter.com/leadermcconnell/status/1514378574240915458</t>
  </si>
  <si>
    <t>1514378574240915458</t>
  </si>
  <si>
    <t>May you and your family have a blessed and joyful Easter Sunday.</t>
  </si>
  <si>
    <t>10:00:02</t>
  </si>
  <si>
    <t>https://twitter.com/leadermcconnell/status/1515631159337648133</t>
  </si>
  <si>
    <t>1515631159337648133</t>
  </si>
  <si>
    <t>erictrump</t>
  </si>
  <si>
    <t>OUT OF THE OVAL OFFICE: With war raging in Ukraine, Biden spent the weekend riding his bike on the beach. TONIGHT on “Hannity,” we’ll bring you the latest, and @EricTrump and Sen. @LindseyGrahamSC will react.</t>
  </si>
  <si>
    <t>https://pbs.twimg.com/profile_images/1235299656063733760/b1RnM8w3_normal.jpg</t>
  </si>
  <si>
    <t>01:01:47</t>
  </si>
  <si>
    <t>https://twitter.com/lindseygrahamsc/status/1506073621193703428</t>
  </si>
  <si>
    <t>1506073621193703428</t>
  </si>
  <si>
    <t>1506063110985109517</t>
  </si>
  <si>
    <t>navalny</t>
  </si>
  <si>
    <t>The Russian judicial system – which is a joke – just sentenced Russian opposition leader Alexei @navalny to an additional 9 years in jail.   
What was his crime?  
Having the guts to stand up to Putin and his brutal regime.  
https://t.co/JLUnCm7QwC</t>
  </si>
  <si>
    <t>https://nypost.com/2022/03/22/putin-critic-alexei-navalny-found-guilty-by-russian-court/</t>
  </si>
  <si>
    <t>nypost.com</t>
  </si>
  <si>
    <t>13:20:51</t>
  </si>
  <si>
    <t>https://twitter.com/lindseygrahamsc/status/1506259614324695043</t>
  </si>
  <si>
    <t>1506259614324695043</t>
  </si>
  <si>
    <t>Replies to</t>
  </si>
  <si>
    <t>@navalny If there is true justice in the world, Putin will soon be gone and people like Navalny will soon be free – both done at the hands of the Russian people.</t>
  </si>
  <si>
    <t>13:21:32</t>
  </si>
  <si>
    <t>https://twitter.com/lindseygrahamsc/status/1506259783690727424</t>
  </si>
  <si>
    <t>1506259783690727424</t>
  </si>
  <si>
    <t>432895323</t>
  </si>
  <si>
    <t>senjudiciarygop</t>
  </si>
  <si>
    <t>.@LindseyGrahamSC: “Every group that wants to pack the court, that believes this court is a bunch of right-wing nuts that are going to destroy America, that consider the Constitution ‘trash’, all wanted you [Judge Jackson] picked.” #SCOTUS https://t.co/edqaGo0x9x</t>
  </si>
  <si>
    <t>scotus</t>
  </si>
  <si>
    <t>https://pbs.twimg.com/media/FOds-iwXwAAyLes.jpg</t>
  </si>
  <si>
    <t>15:36:48</t>
  </si>
  <si>
    <t>https://twitter.com/lindseygrahamsc/status/1506293825391800323</t>
  </si>
  <si>
    <t>1506293825391800323</t>
  </si>
  <si>
    <t>1506292624482840588</t>
  </si>
  <si>
    <t>realdailywire</t>
  </si>
  <si>
    <t>‘Could You Fairly Judge A Catholic?’ Lindsey Graham Reminds Biden Nominee Of Anti-Catholic Treatment In Amy Coney Barrett Confirmation Hearings https://t.co/6pinVJkeiu https://t.co/Kq4OHTpiyv</t>
  </si>
  <si>
    <t>http://dlvr.it/SM9FWW</t>
  </si>
  <si>
    <t>dlvr.it</t>
  </si>
  <si>
    <t>https://pbs.twimg.com/media/FOd2cfxUYAkJgzL.jpg</t>
  </si>
  <si>
    <t>16:19:03</t>
  </si>
  <si>
    <t>https://twitter.com/lindseygrahamsc/status/1506304457088319498</t>
  </si>
  <si>
    <t>1506304457088319498</t>
  </si>
  <si>
    <t>1506302835104747520</t>
  </si>
  <si>
    <t>judgejeanine</t>
  </si>
  <si>
    <t>Speaking with @JudgeJeanine right now on @FoxNews.</t>
  </si>
  <si>
    <t>02:24:05</t>
  </si>
  <si>
    <t>https://twitter.com/lindseygrahamsc/status/1506456722055077894</t>
  </si>
  <si>
    <t>1506456722055077894</t>
  </si>
  <si>
    <t>sbalist</t>
  </si>
  <si>
    <t>Thank you Senator @LindseyGrahamSC for reminding Judge Ketanji Brown Jackson that unborn children can feel pain and routinely receive anesthesia during in-utero surgeries https://t.co/X04ivLqbb6</t>
  </si>
  <si>
    <t>https://pbs.twimg.com/ext_tw_video_thumb/1506683769134190594/pu/img/1QnZQYJPREchTl7c.jpg</t>
  </si>
  <si>
    <t>18:21:09</t>
  </si>
  <si>
    <t>https://twitter.com/lindseygrahamsc/status/1506697572609667081</t>
  </si>
  <si>
    <t>1506697572609667081</t>
  </si>
  <si>
    <t>1506684687321911298</t>
  </si>
  <si>
    <t>Sen. @LindseyGrahamSC: Can an unborn child feel pain at 20 weeks?
KBJ: Senator I don't know
Graham: Are you aware that anesthesia is provided to a child at that time period when there's a surgery to save the baby's life?
KBJ: I am not aware of that. https://t.co/X04ivLqbb6</t>
  </si>
  <si>
    <t>18:21:25</t>
  </si>
  <si>
    <t>https://twitter.com/lindseygrahamsc/status/1506697641891094528</t>
  </si>
  <si>
    <t>1506697641891094528</t>
  </si>
  <si>
    <t>1506687962385469447</t>
  </si>
  <si>
    <t>repralphnorman</t>
  </si>
  <si>
    <t>.@RepRalphNorman (R-SC) reacts to Sen. Lindsey Graham questioning SCOTUS nominee Ketanji Brown Jackson, on Wednesday's "Wake Up America."
"We got one chance to grill her and find out exactly where she is."
MORE: https://t.co/9V4SieWfQH https://t.co/o2OJdfpTXz</t>
  </si>
  <si>
    <t>https://bit.ly/37UuL6e</t>
  </si>
  <si>
    <t>https://pbs.twimg.com/ext_tw_video_thumb/1506643307966840836/pu/img/_W80jFbendpWn1Fp.jpg</t>
  </si>
  <si>
    <t>20:50:39</t>
  </si>
  <si>
    <t>https://twitter.com/lindseygrahamsc/status/1506735198515441666</t>
  </si>
  <si>
    <t>1506735198515441666</t>
  </si>
  <si>
    <t>1506643370180898816</t>
  </si>
  <si>
    <t>newsmax</t>
  </si>
  <si>
    <t>"If a senator up here said your faith, 'the dogma lives loudly within you'... would you find that offensive? I would if I were you. I found it offensive when they said it about Judge [Amy Coney Barrett]," @LindseyGrahamSC said to Judge Ketanji Brown Jackson. https://t.co/wfaDMu7a8v</t>
  </si>
  <si>
    <t>https://pbs.twimg.com/amplify_video_thumb/1506290216126095360/img/-R9pRUA2AaKx6X2J.jpg</t>
  </si>
  <si>
    <t>15:43:51</t>
  </si>
  <si>
    <t>https://twitter.com/lindseygrahamsc/status/1506295601377550364</t>
  </si>
  <si>
    <t>1506295601377550364</t>
  </si>
  <si>
    <t>1506294261955837956</t>
  </si>
  <si>
    <t>foxandfriends</t>
  </si>
  <si>
    <t>Speaking with @foxandfriends this morning in just a few minutes.
Tune in!</t>
  </si>
  <si>
    <t>12:20:03</t>
  </si>
  <si>
    <t>https://twitter.com/lindseygrahamsc/status/1506969089914417155</t>
  </si>
  <si>
    <t>1506969089914417155</t>
  </si>
  <si>
    <t>yzarka</t>
  </si>
  <si>
    <t>Honored to have received Senator ⁦@LindseyGrahamSC⁩ for a meaningful and thorough discussion on how to deal with the Iranian nuclear threat https://t.co/2IAuGTVzhZ</t>
  </si>
  <si>
    <t>https://pbs.twimg.com/media/FO263SNXsAEFGpR.jpg</t>
  </si>
  <si>
    <t>13:12:19</t>
  </si>
  <si>
    <t>https://twitter.com/lindseygrahamsc/status/1508069404705181699</t>
  </si>
  <si>
    <t>1508069404705181699</t>
  </si>
  <si>
    <t>1508066922507784199</t>
  </si>
  <si>
    <t>qnaenglish</t>
  </si>
  <si>
    <t>HH the Amir met with HE Senator Lindsey Graham, member of the Senate of the US Congress. #QNA
#DohaForum
#TransformingForANewEra https://t.co/uWZ69KIxXT</t>
  </si>
  <si>
    <t>qna dohaforum transformingforanewera</t>
  </si>
  <si>
    <t>https://pbs.twimg.com/media/FOxuut4XwAULJZ_.jpg</t>
  </si>
  <si>
    <t>13:25:12</t>
  </si>
  <si>
    <t>https://twitter.com/lindseygrahamsc/status/1508072649045516288</t>
  </si>
  <si>
    <t>1508072649045516288</t>
  </si>
  <si>
    <t>1507701725204992001</t>
  </si>
  <si>
    <t>dohaforum</t>
  </si>
  <si>
    <t>Calling for the end of war and suffering, Hon. Senator Lindsey Graham, United States Senator, Ranking Member of the Senate Committee on Budget, emphasizes the need for global action and international cooperation at the #DohaForum. @LindseyGrahamSC https://t.co/09ByiyQeO4</t>
  </si>
  <si>
    <t>https://pbs.twimg.com/ext_tw_video_thumb/1507673189253537795/pu/img/1s3qvt9WSc0fgndc.jpg</t>
  </si>
  <si>
    <t>13:25:36</t>
  </si>
  <si>
    <t>https://twitter.com/lindseygrahamsc/status/1508072746479140876</t>
  </si>
  <si>
    <t>1508072746479140876</t>
  </si>
  <si>
    <t>1507673305314209792</t>
  </si>
  <si>
    <t>davidm_friedman</t>
  </si>
  <si>
    <t>Was honored to receive a visit today from Senator Lindsey Graham, one of America’s greatest advocates for a strong US-Israel relationship. Welcome to Israel and thank you for all have done and will continue to do! https://t.co/y0eF3HBWHN</t>
  </si>
  <si>
    <t>https://pbs.twimg.com/media/FO7_HyqXoAYRLca.jpg</t>
  </si>
  <si>
    <t>12:41:43</t>
  </si>
  <si>
    <t>https://twitter.com/lindseygrahamsc/status/1508424092944420864</t>
  </si>
  <si>
    <t>1508424092944420864</t>
  </si>
  <si>
    <t>1508423443775172614</t>
  </si>
  <si>
    <t>cspan</t>
  </si>
  <si>
    <t>Sen. @LindseyGrahamSC: "This morning I'm going to announce my decision on Judge Jackson's nomination to the Supreme Court. I will oppose her and I will vote no." #SCOTUS https://t.co/DRIwbWklDs</t>
  </si>
  <si>
    <t>https://pbs.twimg.com/media/FPL-hEvX0AY89wy.jpg</t>
  </si>
  <si>
    <t>15:11:56</t>
  </si>
  <si>
    <t>https://twitter.com/lindseygrahamsc/status/1509549058846871557</t>
  </si>
  <si>
    <t>1509549058846871557</t>
  </si>
  <si>
    <t>1509548771478224907</t>
  </si>
  <si>
    <t>abcnews4</t>
  </si>
  <si>
    <t>New: @LindseyGrahamSC has announced he will vote against the nomination of Judge Ketanji Brown Jackson to the Supreme Court of the United States:
https://t.co/3RcEymsFfc
#scnews #scpol #scotus</t>
  </si>
  <si>
    <t>http://abcnews4.com/news/local/graham-to-vote-against-nomination-of-judge-ketanji-brown-jackson-to-supreme-court</t>
  </si>
  <si>
    <t>abcnews4.com</t>
  </si>
  <si>
    <t>scnews scpol scotus</t>
  </si>
  <si>
    <t>15:42:16</t>
  </si>
  <si>
    <t>https://twitter.com/lindseygrahamsc/status/1509556691091828745</t>
  </si>
  <si>
    <t>1509556691091828745</t>
  </si>
  <si>
    <t>1509556039531782144</t>
  </si>
  <si>
    <t>Lindsey Graham: Ketanji Brown Jackson was top choice of 'every nutjob liberal group'
https://t.co/intsoTTR9S</t>
  </si>
  <si>
    <t>https://www.foxnews.com/media/ketanji-brown-jackson-lindsey-graham-ingraham-angle-reaction</t>
  </si>
  <si>
    <t>13:43:21</t>
  </si>
  <si>
    <t>https://twitter.com/lindseygrahamsc/status/1506627662344822786</t>
  </si>
  <si>
    <t>1506627662344822786</t>
  </si>
  <si>
    <t>1506619270456823815</t>
  </si>
  <si>
    <t>Speaking with @seanhannity in just a few minutes about the latest on #Ukraine.  
📍:  @FoxNews</t>
  </si>
  <si>
    <t>ukraine</t>
  </si>
  <si>
    <t>01:04:45</t>
  </si>
  <si>
    <t>https://twitter.com/lindseygrahamsc/status/1506799143821488134</t>
  </si>
  <si>
    <t>1506799143821488134</t>
  </si>
  <si>
    <t>Speaking with @TGowdySC in just a few minutes about my opposition to the Supreme Court nominee, Judge Ketanji Brown Jackson. 
📍:  @FoxNews 
🕢: 7:45 pm</t>
  </si>
  <si>
    <t>23:39:41</t>
  </si>
  <si>
    <t>https://twitter.com/lindseygrahamsc/status/1510764002233757696</t>
  </si>
  <si>
    <t>1510764002233757696</t>
  </si>
  <si>
    <t>tgowdysc</t>
  </si>
  <si>
    <t>dawnstaley</t>
  </si>
  <si>
    <t>Congratulations to @GamecockWBB and Coach @dawnstaley on bringing home another National Championship!  🏆
Focused. 
Disciplined. 
What an effort.
What a team! 
#Redemption #champions #WFinalFour</t>
  </si>
  <si>
    <t>redemption champions wfinalfour</t>
  </si>
  <si>
    <t>02:31:33</t>
  </si>
  <si>
    <t>https://twitter.com/lindseygrahamsc/status/1510807255704342533</t>
  </si>
  <si>
    <t>1510807255704342533</t>
  </si>
  <si>
    <t>gamecockwbb</t>
  </si>
  <si>
    <t>While I have some foreign policy differences with @SenMikeLee, he is an outstanding conservative member of the U.S. Senate.  
The people of Utah are fortunate to have him as their senator! https://t.co/OnYe2gy6YO</t>
  </si>
  <si>
    <t>https://twitter.com/SenMikeLee/status/1511021228898889741</t>
  </si>
  <si>
    <t>13:58:54</t>
  </si>
  <si>
    <t>https://twitter.com/lindseygrahamsc/status/1511342619594567682</t>
  </si>
  <si>
    <t>1511342619594567682</t>
  </si>
  <si>
    <t>1511021228898889741</t>
  </si>
  <si>
    <t>Today at 11:00am, Senate Budget Committee Republicans will press the Biden Administration on their fiscal year 2023 budget request. 
Watch live: https://t.co/DCyEOYVA0G</t>
  </si>
  <si>
    <t>https://www.budget.senate.gov/hearings/the-presidents-fiscal-year-2023-budget-proposal</t>
  </si>
  <si>
    <t>15:16:10</t>
  </si>
  <si>
    <t>https://twitter.com/lindseygrahamsc/status/1509187735864676363</t>
  </si>
  <si>
    <t>1509187735864676363</t>
  </si>
  <si>
    <t>1509169726798409730</t>
  </si>
  <si>
    <t>🚨Happening now: Ranking Member @LindseyGrahamSC gives his opening statement at the Senate Budget Committee hearing on the FY23 Biden Budget. 
📺LIVE: https://t.co/wPejSruex1</t>
  </si>
  <si>
    <t>https://www.youtube.com/watch?v=KqD6M4E_pzU</t>
  </si>
  <si>
    <t>youtube.com</t>
  </si>
  <si>
    <t>15:16:55</t>
  </si>
  <si>
    <t>https://twitter.com/lindseygrahamsc/status/1509187927296856073</t>
  </si>
  <si>
    <t>1509187927296856073</t>
  </si>
  <si>
    <t>1509187464304500743</t>
  </si>
  <si>
    <t>The FY23 Biden Budget is more of the same. https://t.co/l3sqwWYjln</t>
  </si>
  <si>
    <t>https://pbs.twimg.com/media/FPG4mXWWUAQoSzl.jpg</t>
  </si>
  <si>
    <t>15:26:53</t>
  </si>
  <si>
    <t>https://twitter.com/lindseygrahamsc/status/1509190433703960588</t>
  </si>
  <si>
    <t>1509190433703960588</t>
  </si>
  <si>
    <t>1509190330012344325</t>
  </si>
  <si>
    <t>The world is on fire and the Biden Budget does not meet the moment. https://t.co/N5a1roZbLT</t>
  </si>
  <si>
    <t>https://pbs.twimg.com/media/FPG44T5WQAoE7Ao.jpg</t>
  </si>
  <si>
    <t>15:28:03</t>
  </si>
  <si>
    <t>https://twitter.com/lindseygrahamsc/status/1509190728408350722</t>
  </si>
  <si>
    <t>1509190728408350722</t>
  </si>
  <si>
    <t>1509190645092687875</t>
  </si>
  <si>
    <t>Ranking Member @LindseyGrahamSC is giving his opening statement now. https://t.co/c2yJEFl2Ip</t>
  </si>
  <si>
    <t>https://twitter.com/BudgetGOP/status/1511357028291203077</t>
  </si>
  <si>
    <t>15:42:31</t>
  </si>
  <si>
    <t>https://twitter.com/lindseygrahamsc/status/1511368693426667526</t>
  </si>
  <si>
    <t>1511368693426667526</t>
  </si>
  <si>
    <t>1511357028291203077</t>
  </si>
  <si>
    <t>1511366948915130373</t>
  </si>
  <si>
    <t>jessebwatters</t>
  </si>
  <si>
    <t>TONIGHT: @LindseyGrahamSC joins @JesseBWatters - Don’t miss it. Tune in to #FoxNews https://t.co/LOEnnUr0kH</t>
  </si>
  <si>
    <t>https://pbs.twimg.com/media/FPm6OeLXEA4_GcA.jpg</t>
  </si>
  <si>
    <t>20:49:08</t>
  </si>
  <si>
    <t>https://twitter.com/lindseygrahamsc/status/1511445859304620041</t>
  </si>
  <si>
    <t>1511445859304620041</t>
  </si>
  <si>
    <t>1511443910354255875</t>
  </si>
  <si>
    <t>jesseprimetime</t>
  </si>
  <si>
    <t>Speaking with @jesseprimetime in just a few minutes. Tune in! #FoxNews https://t.co/6ssqzC8gTz</t>
  </si>
  <si>
    <t>https://twitter.com/jesseprimetime/status/1511443910354255875</t>
  </si>
  <si>
    <t>23:02:27</t>
  </si>
  <si>
    <t>https://twitter.com/lindseygrahamsc/status/1511479408741212161</t>
  </si>
  <si>
    <t>1511479408741212161</t>
  </si>
  <si>
    <t>seanhannity</t>
  </si>
  <si>
    <t>BIDEN IN BRUSSELS: President Biden will meet with other NATO leaders in Brussels to discuss Russia’s invasion of Ukraine. Will he embarrass America on the world stage again? TONIGHT on “Hannity,” Sen. @LindseyGrahamSC will discuss the big trip.</t>
  </si>
  <si>
    <t>01:03:12</t>
  </si>
  <si>
    <t>https://twitter.com/lindseygrahamsc/status/1506798755441516545</t>
  </si>
  <si>
    <t>1506798755441516545</t>
  </si>
  <si>
    <t>1506785372411510786</t>
  </si>
  <si>
    <t>‘SAME LEVEL OF SCRUTINY’: Watch Lindsey Graham Demand Bidens Get The Trump Treatment https://t.co/oLDEGDSPRc</t>
  </si>
  <si>
    <t>https://trib.al/jx8xlBY</t>
  </si>
  <si>
    <t>trib.al</t>
  </si>
  <si>
    <t>13:40:07</t>
  </si>
  <si>
    <t>https://twitter.com/lindseygrahamsc/status/1512062667237822466</t>
  </si>
  <si>
    <t>1512062667237822466</t>
  </si>
  <si>
    <t>1511878191320911874</t>
  </si>
  <si>
    <t>senategop</t>
  </si>
  <si>
    <t>Tune in at 12:30pm ET as Senate Republicans discuss the upcoming vote to confirm Ketanji Brown Jackson to the United States Supreme Court. https://t.co/7omtcOe7Qx</t>
  </si>
  <si>
    <t>https://twitter.com/i/broadcasts/1ZkKzbOrNwRKv</t>
  </si>
  <si>
    <t>16:38:39</t>
  </si>
  <si>
    <t>https://twitter.com/lindseygrahamsc/status/1512107596286775297</t>
  </si>
  <si>
    <t>1512107596286775297</t>
  </si>
  <si>
    <t>1512106410284396546</t>
  </si>
  <si>
    <t>thehill</t>
  </si>
  <si>
    <t>Sen. Lindsey Graham: "Did you watch the Kavanaugh hearings? [...] He was ambushed. How would you feel if we did that to you?"
Sen. Lindsey Graham got heated while questioning Judge Ketanji Brown Jackson about the treatment of now sitting Associate Justice Kavanaugh. https://t.co/XtY9FXKiTv</t>
  </si>
  <si>
    <t>https://pbs.twimg.com/amplify_video_thumb/1506669807747358724/img/YGOSKFn5tL_-zLSm.jpg</t>
  </si>
  <si>
    <t>17:05:30</t>
  </si>
  <si>
    <t>https://twitter.com/lindseygrahamsc/status/1506678535632601088</t>
  </si>
  <si>
    <t>1506678535632601088</t>
  </si>
  <si>
    <t>1506677403313074178</t>
  </si>
  <si>
    <t>Sen. Lindsey Graham: "The world is on fire. If you don't believe me, turn on your television. Inflation is rampant, and we're more dependent on bad actors for our energy needs than ever. [President Biden's] budget takes all three problems and I believe makes it worse." https://t.co/nGMRJ8wvrQ</t>
  </si>
  <si>
    <t>https://pbs.twimg.com/amplify_video_thumb/1509193614475374599/img/dCteK33uxPyUgEZT.jpg</t>
  </si>
  <si>
    <t>17:38:08</t>
  </si>
  <si>
    <t>https://twitter.com/lindseygrahamsc/status/1509223462845440003</t>
  </si>
  <si>
    <t>1509223462845440003</t>
  </si>
  <si>
    <t>1509206568524468229</t>
  </si>
  <si>
    <t>.@LindseyGrahamSC: "After a thorough review of Judge Jackson's record and information gained at the hearing from an evasive witness, I now know why Judge Jackson was the favorite of the radical left, and I will vote no." https://t.co/PrETkUHgMp</t>
  </si>
  <si>
    <t>https://pbs.twimg.com/amplify_video_thumb/1509547050689564677/img/4uzEGNdezTMzM4oD.jpg</t>
  </si>
  <si>
    <t>15:11:13</t>
  </si>
  <si>
    <t>https://twitter.com/lindseygrahamsc/status/1509548877308964877</t>
  </si>
  <si>
    <t>1509548877308964877</t>
  </si>
  <si>
    <t>1509548823487520769</t>
  </si>
  <si>
    <t>Sen. Graham: "Here's where we're at in 2022. The only person qualified to go to the Supreme Court as an African American woman is a liberal. You can be equally qualified as a conservative, but you need not apply because your ideology disqualifies you." https://t.co/6Xdm7DLJ6V https://t.co/fqvovQBNGM</t>
  </si>
  <si>
    <t>http://hill.cm/QlpLgDV</t>
  </si>
  <si>
    <t>hill.cm</t>
  </si>
  <si>
    <t>https://pbs.twimg.com/amplify_video_thumb/1509553324638543877/img/khbmgf6uO4FrAl8b.jpg</t>
  </si>
  <si>
    <t>15:52:27</t>
  </si>
  <si>
    <t>https://twitter.com/lindseygrahamsc/status/1509559255153758209</t>
  </si>
  <si>
    <t>1509559255153758209</t>
  </si>
  <si>
    <t>1509559112803233795</t>
  </si>
  <si>
    <t>.@LindseyGrahamSC: "If we get in charge of the Senate in 2022, 2023 we have a majority, I can promise you nominees like Judge Jackson will not make it through. [...] I promise you that if we were in charge and we had a say, there would be somebody less extreme filling this seat." https://t.co/Dmfliegf01</t>
  </si>
  <si>
    <t>https://pbs.twimg.com/amplify_video_thumb/1512116426638770177/img/XJvySPMu_nUF3v8X.jpg</t>
  </si>
  <si>
    <t>17:37:08</t>
  </si>
  <si>
    <t>https://twitter.com/lindseygrahamsc/status/1512122314707640329</t>
  </si>
  <si>
    <t>1512122314707640329</t>
  </si>
  <si>
    <t>1512120770872365069</t>
  </si>
  <si>
    <t>ronnyjacksontx</t>
  </si>
  <si>
    <t>A warm welcome to Senator @LindseyGrahamSC, @SenatorMenendez, @SenatorBurr, @SenRobPortman, @SenSasse, Representative @RonnyJacksonTX &amp;amp; your delegation from the #US. You're all true friends to #Taiwan &amp;amp; I look forward to working with you to strengthen our countries’ partnership. https://t.co/0JneLainqi</t>
  </si>
  <si>
    <t>us taiwan</t>
  </si>
  <si>
    <t>https://pbs.twimg.com/media/FQTkjoUUYAA-SkI.jpg</t>
  </si>
  <si>
    <t>13:02:36</t>
  </si>
  <si>
    <t>https://twitter.com/lindseygrahamsc/status/1514589941124276236</t>
  </si>
  <si>
    <t>1514589941124276236</t>
  </si>
  <si>
    <t>1514586682342850561</t>
  </si>
  <si>
    <t>iingwen</t>
  </si>
  <si>
    <t>taiwanplusnews</t>
  </si>
  <si>
    <t>.@LindseyGrahamSC: "To abandon Taiwan would be to abandon freedom and democracy." Six U.S. lawmakers have held security talks with Taiwan's President Tsai Ing-wen, promising to “stand with” Taiwan. https://t.co/igr9LIkNsL</t>
  </si>
  <si>
    <t>https://pbs.twimg.com/media/FQX8dLDVkAYtts0.jpg</t>
  </si>
  <si>
    <t>13:22:37</t>
  </si>
  <si>
    <t>https://twitter.com/lindseygrahamsc/status/1514957368077037578</t>
  </si>
  <si>
    <t>1514957368077037578</t>
  </si>
  <si>
    <t>1514920119557779460</t>
  </si>
  <si>
    <t>mofa_taiwan</t>
  </si>
  <si>
    <t>Minister Wu gave a warm #Taiwan🇹🇼 welcome to @LindseyGrahamSC &amp;amp; his delegation of like-minded #US🇺🇸 lawmakers comprising @SenatorMenendez, @SenatorBurr, @senrobportman, @SenSasse &amp;amp; @RepRonnyJackson. We wish our country's good friends &amp;amp; rock-solid supporters a productive visit. https://t.co/7rT5jlm2Wu</t>
  </si>
  <si>
    <t>taiwan us</t>
  </si>
  <si>
    <t>https://pbs.twimg.com/media/FQTheR2aIAEra3K.jpg</t>
  </si>
  <si>
    <t>12:50:15</t>
  </si>
  <si>
    <t>https://twitter.com/lindseygrahamsc/status/1514586831987298314</t>
  </si>
  <si>
    <t>1514586831987298314</t>
  </si>
  <si>
    <t>1514583291449704453</t>
  </si>
  <si>
    <t>A welcome banquet was hosted by Minister Wu for the senior congressional delegation led by @LindseyGrahamSC at historic Taipei Guest House. Spirits were high as guests reflected on the enduring #Taiwan🇹🇼-#US🇺🇸 relationship &amp;amp; rock-solid bonds shared by our freedom- &amp;amp; ... (1/2) https://t.co/L5vpoj53zc</t>
  </si>
  <si>
    <t>https://pbs.twimg.com/media/FQYQAGYaUAAxcOI.jpg</t>
  </si>
  <si>
    <t>13:23:19</t>
  </si>
  <si>
    <t>https://twitter.com/lindseygrahamsc/status/1514957541620559873</t>
  </si>
  <si>
    <t>1514957541620559873</t>
  </si>
  <si>
    <t>1514915954849103874</t>
  </si>
  <si>
    <t>... &amp;amp; democracy-loving countries. It's great to know that at time when #Ukraine🇺🇦 is fighting back, good #US🇺🇸 friends like @LindseyGrahamSC, @SenatorMenendez, @SenatorBurr, @SenRobPortman, @SenSasse &amp;amp; @RepRonnyJackson are conveying a clear message: #Taiwan🇹🇼 is not alone. (2/2) https://t.co/EuUDkh2DCt</t>
  </si>
  <si>
    <t>ukraine us taiwan</t>
  </si>
  <si>
    <t>https://pbs.twimg.com/media/FQYQCp0akAArLWg.jpg</t>
  </si>
  <si>
    <t>13:23:26</t>
  </si>
  <si>
    <t>https://twitter.com/lindseygrahamsc/status/1514957574243856384</t>
  </si>
  <si>
    <t>1514957574243856384</t>
  </si>
  <si>
    <t>1514916011711279105</t>
  </si>
  <si>
    <t>repronnyjackson</t>
  </si>
  <si>
    <t>In Case You Missed It:
Press conference by the US 🇺🇸  congressional delegation -  @SenatorMenendez, @SenatorBurr, @senrobportman, @SenSasse &amp;amp; @RepRonnyJackson - visiting Taiwan 🇹🇼.
⏯️ WATCH:
https://t.co/Trh3CM7taC</t>
  </si>
  <si>
    <t>https://youtu.be/LmJ9KR-lwiA?t=1143</t>
  </si>
  <si>
    <t>13:30:08</t>
  </si>
  <si>
    <t>https://twitter.com/lindseygrahamsc/status/1514959260576272390</t>
  </si>
  <si>
    <t>1514959260576272390</t>
  </si>
  <si>
    <t>senatormenendez</t>
  </si>
  <si>
    <t>Now questioning Judge Jackson in the Senate Judiciary Committee.
WATCH:
https://t.co/xJCv5ycKgX</t>
  </si>
  <si>
    <t>https://www.judiciary.senate.gov/meetings/03/14/2022/the-nomination-of-ketanji-brown-jackson-to-be-an-associate-justice-of-the-supreme-court-of-the-united-states-day-2</t>
  </si>
  <si>
    <t>14:41:48</t>
  </si>
  <si>
    <t>https://twitter.com/lindseygrahamsc/status/1506279986822627340</t>
  </si>
  <si>
    <t>1506279986822627340</t>
  </si>
  <si>
    <t>I’m questioning Supreme Court nominee Judge Jackson now in the Senate Judiciary Committee. 
WATCH: https://t.co/6wFw1vgJeL</t>
  </si>
  <si>
    <t>https://www.judiciary.senate.gov/hearings/watch?hearingid=66ED32AB-5056-A066-606A-E8213C3553F5</t>
  </si>
  <si>
    <t>15:29:18</t>
  </si>
  <si>
    <t>https://twitter.com/lindseygrahamsc/status/1506654325053046792</t>
  </si>
  <si>
    <t>1506654325053046792</t>
  </si>
  <si>
    <t>Happening now…
WATCH: https://t.co/6wFw1vgJeL https://t.co/ILqCQCQjUb</t>
  </si>
  <si>
    <t>https://www.judiciary.senate.gov/hearings/watch?hearingid=66ED32AB-5056-A066-606A-E8213C3553F5 https://twitter.com/LindseyGrahamSC/status/1506654325053046792</t>
  </si>
  <si>
    <t>senate.gov twitter.com</t>
  </si>
  <si>
    <t>15:40:17</t>
  </si>
  <si>
    <t>https://twitter.com/lindseygrahamsc/status/1506657090403807233</t>
  </si>
  <si>
    <t>1506657090403807233</t>
  </si>
  <si>
    <t>Very sad to hear of the passing of former Secretary of State Madeleine Albright.
She led an incredible, inspiring life and was one of the strongest voices on the world stage.</t>
  </si>
  <si>
    <t>18:44:59</t>
  </si>
  <si>
    <t>https://twitter.com/lindseygrahamsc/status/1506703571076755465</t>
  </si>
  <si>
    <t>1506703571076755465</t>
  </si>
  <si>
    <t>I had the pleasure of traveling with her and witnessed firsthand the respect people throughout the world had for Secretary Albright.
My prayers are with her family and friends as we remember and celebrate a life well lived.</t>
  </si>
  <si>
    <t>https://twitter.com/lindseygrahamsc/status/1506703572259549189</t>
  </si>
  <si>
    <t>1506703572259549189</t>
  </si>
  <si>
    <t>❓
Have you ever heard the Biden Administration embrace the idea that Ukraine could win?</t>
  </si>
  <si>
    <t>12:54:19</t>
  </si>
  <si>
    <t>https://twitter.com/lindseygrahamsc/status/1506977712375746576</t>
  </si>
  <si>
    <t>1506977712375746576</t>
  </si>
  <si>
    <t>With all due respect to President Biden:  Unity in NATO does not matter while Ukraine is being destroyed.</t>
  </si>
  <si>
    <t>18:29:05</t>
  </si>
  <si>
    <t>https://twitter.com/lindseygrahamsc/status/1507061959438573571</t>
  </si>
  <si>
    <t>1507061959438573571</t>
  </si>
  <si>
    <t>With all due respect to President Biden: Unity in NATO does not matter while Ukraine is being destroyed.</t>
  </si>
  <si>
    <t>18:34:02</t>
  </si>
  <si>
    <t>https://twitter.com/lindseygrahamsc/status/1507063204169584642</t>
  </si>
  <si>
    <t>1507063204169584642</t>
  </si>
  <si>
    <t>There is so much more that we should be doing:
▶️ Give Ukraine all of the anti-ship missiles that they need.
▶️ Provide them with a more sophisticated anti-aircraft capability.
▶️ Urge our NATO partners to stop buying any oil and gas from Russia immediately.</t>
  </si>
  <si>
    <t>https://twitter.com/lindseygrahamsc/status/1507063205125840896</t>
  </si>
  <si>
    <t>1507063205125840896</t>
  </si>
  <si>
    <t>As to the President’s response regarding Russia’s use of chemical weapons: I have no idea what an in-kind response means.</t>
  </si>
  <si>
    <t>https://twitter.com/lindseygrahamsc/status/1507063206493278210</t>
  </si>
  <si>
    <t>1507063206493278210</t>
  </si>
  <si>
    <t>Does it mean that we are going to use chemical weapons against Russia if they use them? Or does it mean that we will consider that a provocation that would require a NATO no-fly zone over Ukraine?</t>
  </si>
  <si>
    <t>18:34:03</t>
  </si>
  <si>
    <t>https://twitter.com/lindseygrahamsc/status/1507063207902466049</t>
  </si>
  <si>
    <t>1507063207902466049</t>
  </si>
  <si>
    <t>This lack of clarity by the President to Putin is making this conflict worse and incentivizes escalation in my view.</t>
  </si>
  <si>
    <t>https://twitter.com/lindseygrahamsc/status/1507063210083594251</t>
  </si>
  <si>
    <t>1507063210083594251</t>
  </si>
  <si>
    <t>As Ukraine burns, President Biden is talking about Charlottesville and domestic politics. Very sad.</t>
  </si>
  <si>
    <t>18:35:57</t>
  </si>
  <si>
    <t>https://twitter.com/lindseygrahamsc/status/1507063687919587328</t>
  </si>
  <si>
    <t>1507063687919587328</t>
  </si>
  <si>
    <t>President Biden’s press conference entered into the land of the surreal.
President Biden again stated that he never believed sanctions would deter Putin – contrary to what he was telling Congress, the American people, and the world.</t>
  </si>
  <si>
    <t>18:37:46</t>
  </si>
  <si>
    <t>https://twitter.com/lindseygrahamsc/status/1507064142821212166</t>
  </si>
  <si>
    <t>1507064142821212166</t>
  </si>
  <si>
    <t>A month into this fight for freedom – where the Ukrainian people are fighting like tigers – President Biden has yet to embrace victory for Ukraine and has no coherent strategy to bring that about.
He is always playing catch-up and explaining what he will not do.</t>
  </si>
  <si>
    <t>https://twitter.com/lindseygrahamsc/status/1507064144171872260</t>
  </si>
  <si>
    <t>1507064144171872260</t>
  </si>
  <si>
    <t>The Senate should be provided all relevant information before voting on this nomination.  
https://t.co/KmfRvQXYtj</t>
  </si>
  <si>
    <t>https://www.foxnews.com/politics/ketanji-brown-jackson-child-porn-sentence-cover-up</t>
  </si>
  <si>
    <t>15:06:26</t>
  </si>
  <si>
    <t>https://twitter.com/lindseygrahamsc/status/1508822898814902276</t>
  </si>
  <si>
    <t>1508822898814902276</t>
  </si>
  <si>
    <t>The fact that cases regarding child pornography sentencing were left off the list of child abuse cases provided to the Senate Judiciary Committee requires more scrutiny, not less. 
All Senators should have access to all relevant materials in a timely and appropriate fashion.</t>
  </si>
  <si>
    <t>15:07:10</t>
  </si>
  <si>
    <t>https://twitter.com/lindseygrahamsc/status/1508823084689760258</t>
  </si>
  <si>
    <t>1508823084689760258</t>
  </si>
  <si>
    <t>When it comes a lifetime appointment to the Supreme Court, this is the least the White House, Chairman of the Senate Judiciary Committee, and nominee can do for the process.</t>
  </si>
  <si>
    <t>15:07:36</t>
  </si>
  <si>
    <t>https://twitter.com/lindseygrahamsc/status/1508823192084918273</t>
  </si>
  <si>
    <t>1508823192084918273</t>
  </si>
  <si>
    <t>Just when you think we’ve reached the bottom on bad ideas from the Biden Administration….it appears they will now go even lower.
https://t.co/vP6jvthrST</t>
  </si>
  <si>
    <t>https://www.foxnews.com/media/title-42-expiration-border-crisis-judd</t>
  </si>
  <si>
    <t>18:18:51</t>
  </si>
  <si>
    <t>https://twitter.com/lindseygrahamsc/status/1509233709232406535</t>
  </si>
  <si>
    <t>1509233709232406535</t>
  </si>
  <si>
    <t>If it is true that the Biden Administration is talking about repealing Title 42 authority to deport illegal immigrants due to COVID, it would be a nightmare on multiple levels. 
▶️It sends a signal encouraging even more illegal immigration, putting the problem on steroids.</t>
  </si>
  <si>
    <t>https://twitter.com/lindseygrahamsc/status/1509233710889115656</t>
  </si>
  <si>
    <t>1509233710889115656</t>
  </si>
  <si>
    <t>▶️It takes off the table one of the most effective tools we have had to deter illegal immigration and help bring order to the chaos at the border.
▶️If you believe there is still a threat from COVID, it would be a complete disaster.</t>
  </si>
  <si>
    <t>https://twitter.com/lindseygrahamsc/status/1509233712432652300</t>
  </si>
  <si>
    <t>1509233712432652300</t>
  </si>
  <si>
    <t>Biden Administration immigration policies have been a disaster and they seem intent on making a bad problem even worse.</t>
  </si>
  <si>
    <t>18:18:52</t>
  </si>
  <si>
    <t>https://twitter.com/lindseygrahamsc/status/1509233713455972359</t>
  </si>
  <si>
    <t>1509233713455972359</t>
  </si>
  <si>
    <t>Stand with Ukraine, don't sell them out
https://t.co/3b3JCDLkL1</t>
  </si>
  <si>
    <t>https://www.foxnews.com/opinion/sen-lindsey-graham-stand-with-ukraine-dont-sell-them-out</t>
  </si>
  <si>
    <t>12:47:11</t>
  </si>
  <si>
    <t>https://twitter.com/lindseygrahamsc/status/1509512632633630721</t>
  </si>
  <si>
    <t>1509512632633630721</t>
  </si>
  <si>
    <t>Like most freedom-loving people in the world, I am in awe of the fight and determination shown by the Ukrainian people to protect their nation and stop Putin’s war machine.
https://t.co/3b3JCDLkL1</t>
  </si>
  <si>
    <t>12:57:18</t>
  </si>
  <si>
    <t>https://twitter.com/lindseygrahamsc/status/1509515176197898243</t>
  </si>
  <si>
    <t>1509515176197898243</t>
  </si>
  <si>
    <t>Speaking on the Senate floor today on the nomination of Judge Ketanji Brown Jackson to serve on the United States Supreme Court.  
⏰:  11:00 am
📍:  Senate Floor
📺:  https://t.co/1GF98rtq9a</t>
  </si>
  <si>
    <t>https://bit.ly/3wQRWbW</t>
  </si>
  <si>
    <t>13:47:32</t>
  </si>
  <si>
    <t>https://twitter.com/lindseygrahamsc/status/1509527820720029698</t>
  </si>
  <si>
    <t>1509527820720029698</t>
  </si>
  <si>
    <t>Speaking on the Senate floor  on the nomination of Judge Ketanji Brown Jackson to serve on the United States Supreme Court.  
⏰:  11:00 am
📍:  Senate Floor
📺:  https://t.co/IrtdGAkEpV</t>
  </si>
  <si>
    <t>http://bit.ly/3wQRWbW</t>
  </si>
  <si>
    <t>14:30:45</t>
  </si>
  <si>
    <t>https://twitter.com/lindseygrahamsc/status/1509538694360977408</t>
  </si>
  <si>
    <t>1509538694360977408</t>
  </si>
  <si>
    <t>Now speaking on the Senate floor  on the nomination of Judge Ketanji Brown Jackson to serve on the United States Supreme Court 
WATCH:  https://t.co/IrtdGAkEpV</t>
  </si>
  <si>
    <t>14:58:23</t>
  </si>
  <si>
    <t>https://twitter.com/lindseygrahamsc/status/1509545650081439751</t>
  </si>
  <si>
    <t>1509545650081439751</t>
  </si>
  <si>
    <t>I oppose and will vote against the nomination of Judge Jackson to the Supreme Court.</t>
  </si>
  <si>
    <t>14:58:42</t>
  </si>
  <si>
    <t>https://twitter.com/lindseygrahamsc/status/1509545727164395532</t>
  </si>
  <si>
    <t>1509545727164395532</t>
  </si>
  <si>
    <t>My decision is based upon her record of judicial activism, flawed sentencing methodology regarding child pornography cases, and a belief that Judge Jackson will not be deterred by the plain meaning of the law when it comes to liberal causes.</t>
  </si>
  <si>
    <t>14:59:16</t>
  </si>
  <si>
    <t>https://twitter.com/lindseygrahamsc/status/1509545872287313924</t>
  </si>
  <si>
    <t>1509545872287313924</t>
  </si>
  <si>
    <t>I find Judge Jackson to be a person of exceptionally good character, respected by her peers, and someone who has worked hard to achieve her current position.</t>
  </si>
  <si>
    <t>14:59:34</t>
  </si>
  <si>
    <t>https://twitter.com/lindseygrahamsc/status/1509545945515573248</t>
  </si>
  <si>
    <t>1509545945515573248</t>
  </si>
  <si>
    <t>However, her record is overwhelming in its lack of a steady judicial philosophy and a tendency to achieve outcomes in spite of what the law requires or common sense would dictate.</t>
  </si>
  <si>
    <t>14:59:51</t>
  </si>
  <si>
    <t>https://twitter.com/lindseygrahamsc/status/1509546017678635010</t>
  </si>
  <si>
    <t>1509546017678635010</t>
  </si>
  <si>
    <t>After a thorough review of Judge Jackson's record and information gained at the hearing from an evasive witness, I now know why Judge Jackson was the favorite of the Radical Left.</t>
  </si>
  <si>
    <t>15:00:13</t>
  </si>
  <si>
    <t>https://twitter.com/lindseygrahamsc/status/1509546112327299081</t>
  </si>
  <si>
    <t>1509546112327299081</t>
  </si>
  <si>
    <t>Our hearts go out to the Tanglewood Middle School family. 
We are praying for all those affected. https://t.co/NOA6gCxL6S</t>
  </si>
  <si>
    <t>https://twitter.com/wyffnews4/status/1509646745743106050</t>
  </si>
  <si>
    <t>22:56:03</t>
  </si>
  <si>
    <t>https://twitter.com/lindseygrahamsc/status/1509665858490097665</t>
  </si>
  <si>
    <t>1509665858490097665</t>
  </si>
  <si>
    <t>1509646745743106050</t>
  </si>
  <si>
    <t>The war crimes being uncovered across Ukraine must be a turning point regarding Putin's Russia.  
Through these atrocities, Putin’s Russia is challenging everything the freedom-loving world believes in.  
https://t.co/PNMtCL63kY</t>
  </si>
  <si>
    <t>https://www.washingtonexaminer.com/policy/defense-national-security/now-or-never-retired-us-commanders-say-america-must-act-now-to-help-break-the-back-of-russian-military</t>
  </si>
  <si>
    <t>washingtonexaminer.com</t>
  </si>
  <si>
    <t>14:14:45</t>
  </si>
  <si>
    <t>https://twitter.com/lindseygrahamsc/status/1510984220662972429</t>
  </si>
  <si>
    <t>1510984220662972429</t>
  </si>
  <si>
    <t>▶️  No excuses are acceptable for loopholes in sanctions against Putin’s war machine.  
▶️  No excuses are acceptable when it comes to justifications for not providing more offensive weapons like planes, tanks, and things like larger Switchblade drones.</t>
  </si>
  <si>
    <t>14:15:44</t>
  </si>
  <si>
    <t>https://twitter.com/lindseygrahamsc/status/1510984468097642508</t>
  </si>
  <si>
    <t>1510984468097642508</t>
  </si>
  <si>
    <t>Putin must LOSE. 
Ukrainians slaughtered by Putin’s forces must not die in vain.</t>
  </si>
  <si>
    <t>14:16:04</t>
  </si>
  <si>
    <t>https://twitter.com/lindseygrahamsc/status/1510984552608632835</t>
  </si>
  <si>
    <t>1510984552608632835</t>
  </si>
  <si>
    <t>The Senate Judiciary Committee business meeting on the nomination of Supreme Court Justice Ketanji Brown Jackson has started.  
WATCH:
https://t.co/QGNKUeeiTN</t>
  </si>
  <si>
    <t>https://www.judiciary.senate.gov/</t>
  </si>
  <si>
    <t>14:30:09</t>
  </si>
  <si>
    <t>https://twitter.com/lindseygrahamsc/status/1510988094140522502</t>
  </si>
  <si>
    <t>1510988094140522502</t>
  </si>
  <si>
    <t>Now speaking at the the Senate Judiciary Committee business meeting on the nomination of Supreme Court Justice Ketanji Brown Jackson has started.  
WATCH:
https://t.co/QGNKUeeiTN</t>
  </si>
  <si>
    <t>14:34:41</t>
  </si>
  <si>
    <t>https://twitter.com/lindseygrahamsc/status/1510989236396347403</t>
  </si>
  <si>
    <t>1510989236396347403</t>
  </si>
  <si>
    <t>We live in an America today where your ideology is held against you if you're a conservative. 
When you're a liberal, we're supposed to embrace everything about you and not ask hard questions. 
That's not the world we're going to live in. 
https://t.co/IleoMZ3H6z</t>
  </si>
  <si>
    <t>https://youtu.be/ug9MURzu2fE?t=558</t>
  </si>
  <si>
    <t>18:24:41</t>
  </si>
  <si>
    <t>https://twitter.com/lindseygrahamsc/status/1511047119830134784</t>
  </si>
  <si>
    <t>1511047119830134784</t>
  </si>
  <si>
    <t>When you [Democrats] had a chance to support an African American conservative [Janice Rogers Brown], you used her ideology against her. 
You blocked her from being considered by this committee. 
https://t.co/KiTJu00AVb</t>
  </si>
  <si>
    <t>https://youtu.be/ug9MURzu2fE?t=540</t>
  </si>
  <si>
    <t>19:19:52</t>
  </si>
  <si>
    <t>https://twitter.com/lindseygrahamsc/status/1511061006147072000</t>
  </si>
  <si>
    <t>1511061006147072000</t>
  </si>
  <si>
    <t>We're supposed to be like trained seals over here clapping when you appoint a liberal – that’s not going to work.</t>
  </si>
  <si>
    <t>19:21:01</t>
  </si>
  <si>
    <t>https://twitter.com/lindseygrahamsc/status/1511061294371201028</t>
  </si>
  <si>
    <t>1511061294371201028</t>
  </si>
  <si>
    <t>The #WarCrimes committed in #Bucha cannot be ignored by the freedom-loving world. 
Here are some ideas on how to hold Putin accountable. https://t.co/hqzS2ZitkH</t>
  </si>
  <si>
    <t>warcrimes bucha</t>
  </si>
  <si>
    <t>https://pbs.twimg.com/ext_tw_video_thumb/1511343265974472704/pu/img/BUJcYE5wFzkh-uob.jpg</t>
  </si>
  <si>
    <t>14:01:45</t>
  </si>
  <si>
    <t>https://twitter.com/lindseygrahamsc/status/1511343335860064263</t>
  </si>
  <si>
    <t>1511343335860064263</t>
  </si>
  <si>
    <t>Hoping for a quick recovery. Get well soon! 
https://t.co/iHwwZJt09r</t>
  </si>
  <si>
    <t>https://apnews.com/article/covid-health-merrick-garland-8dbbc1e9d8d86abe272e03782068a97d?utm_source=Twitter&amp;utm_campaign=SocialFlow&amp;utm_medium=AP</t>
  </si>
  <si>
    <t>apnews.com</t>
  </si>
  <si>
    <t>21:53:30</t>
  </si>
  <si>
    <t>https://twitter.com/lindseygrahamsc/status/1511824445970726912</t>
  </si>
  <si>
    <t>1511824445970726912</t>
  </si>
  <si>
    <t>Speaking about my opposition to Judge Jackson for the Supreme Court.
WATCH:
https://t.co/8djhsJyoDu</t>
  </si>
  <si>
    <t>16:50:39</t>
  </si>
  <si>
    <t>https://twitter.com/lindseygrahamsc/status/1512110617083195404</t>
  </si>
  <si>
    <t>1512110617083195404</t>
  </si>
  <si>
    <t>My ‘no’ vote was based upon Judge Jackson’s record of judicial activism, flawed sentencing methodology regarding child pornography cases, and a belief that she will not be deterred by the plain meaning of the law when it comes to liberal causes.</t>
  </si>
  <si>
    <t>18:34:36</t>
  </si>
  <si>
    <t>https://twitter.com/lindseygrahamsc/status/1512136778139979785</t>
  </si>
  <si>
    <t>1512136778139979785</t>
  </si>
  <si>
    <t>The game has changed.
Remember Amy Coney Barrett.
Remember Brett Kavanaugh.
I do. https://t.co/8l2fUvvnt6</t>
  </si>
  <si>
    <t>https://pbs.twimg.com/ext_tw_video_thumb/1512221750683127811/pu/img/ScR_lcs1jtpn7Nkd.jpg</t>
  </si>
  <si>
    <t>00:12:36</t>
  </si>
  <si>
    <t>https://twitter.com/lindseygrahamsc/status/1512221837110956032</t>
  </si>
  <si>
    <t>1512221837110956032</t>
  </si>
  <si>
    <t>They destroy conservative judges and expect us to just clap and vote ‘Yes.’
That's ridiculous, dangerous, and it's not going to happen. https://t.co/E0jumpwXO6</t>
  </si>
  <si>
    <t>https://pbs.twimg.com/ext_tw_video_thumb/1512421288253575168/pu/img/kWnGyc78GriUTPkf.jpg</t>
  </si>
  <si>
    <t>13:25:39</t>
  </si>
  <si>
    <t>https://twitter.com/lindseygrahamsc/status/1512421414577577988</t>
  </si>
  <si>
    <t>1512421414577577988</t>
  </si>
  <si>
    <t>Since the invasion of Ukraine began, Vladimir Putin and his commanders have failed in their campaign to rapidly destroy a democratic nation.  
https://t.co/AaiwarEZ9I</t>
  </si>
  <si>
    <t>https://www.foxnews.com/opinion/victory-ukraine-defeat-russia-6-steps-putin-accountable-sen-lindsey-graham</t>
  </si>
  <si>
    <t>12:43:38</t>
  </si>
  <si>
    <t>https://twitter.com/lindseygrahamsc/status/1513498005571317765</t>
  </si>
  <si>
    <t>1513498005571317765</t>
  </si>
  <si>
    <t>Just when you think it can’t get worse, it does. 
Biden inflation is at record levels and Americans are suffering.
https://t.co/1X9wO69mEG</t>
  </si>
  <si>
    <t>https://www.cnbc.com/2022/04/12/consumer-prices-rose-8point5percent-in-march-slightly-hotter-than-expected.html</t>
  </si>
  <si>
    <t>15:34:04</t>
  </si>
  <si>
    <t>https://twitter.com/lindseygrahamsc/status/1513903284301570052</t>
  </si>
  <si>
    <t>1513903284301570052</t>
  </si>
  <si>
    <t>Fuel prices are up. 
Prices at the grocery store have skyrocketed. 
The price of just about everything in America is going up at a record rate and hitting regular working individuals and families hard. 
Biden’s policies are failing and Americans are paying the price.</t>
  </si>
  <si>
    <t>15:36:13</t>
  </si>
  <si>
    <t>https://twitter.com/lindseygrahamsc/status/1513903825870102534</t>
  </si>
  <si>
    <t>1513903825870102534</t>
  </si>
  <si>
    <t>Couldn’t agree more that the Russian military activities in Ukraine are not only war crimes but qualify as genocide. 
President Biden is right when he says Putin’s goal is to erase the Ukrainian people. 
https://t.co/gIbmiFgrqP</t>
  </si>
  <si>
    <t>https://www.foxnews.com/world/russia-reacts-biden-calling-ukraine-invasion-genocide</t>
  </si>
  <si>
    <t>01:48:06</t>
  </si>
  <si>
    <t>https://twitter.com/lindseygrahamsc/status/1514420197058306048</t>
  </si>
  <si>
    <t>1514420197058306048</t>
  </si>
  <si>
    <t>With this bold statement must come stronger action. 
President Zelensky is requesting more weapons — tanks, missiles, airplanes, etc. 
It is imperative that we not only call out Putin but we do more to help Ukrainians defend their homeland and achieve victory.</t>
  </si>
  <si>
    <t>01:49:37</t>
  </si>
  <si>
    <t>https://twitter.com/lindseygrahamsc/status/1514420580258308097</t>
  </si>
  <si>
    <t>1514420580258308097</t>
  </si>
  <si>
    <t>I urge President Biden and his team to up their game when it comes to providing combat aircraft, tanks, and advanced air defense systems to Ukraine. 
Every minute matters.</t>
  </si>
  <si>
    <t>01:50:04</t>
  </si>
  <si>
    <t>https://twitter.com/lindseygrahamsc/status/1514420693684953091</t>
  </si>
  <si>
    <t>1514420693684953091</t>
  </si>
  <si>
    <t>Honored to be in #Taiwan where freedom reigns.  
The courageous people of Taiwan 🇹🇼  are great allies of the United States 🇺🇸  and a beacon of freedom in a troubled region. https://t.co/MjzLmJ2jJW</t>
  </si>
  <si>
    <t>https://twitter.com/iingwen/status/1514586682342850561</t>
  </si>
  <si>
    <t>taiwan</t>
  </si>
  <si>
    <t>14:10:54</t>
  </si>
  <si>
    <t>https://twitter.com/lindseygrahamsc/status/1514607132015882247</t>
  </si>
  <si>
    <t>1514607132015882247</t>
  </si>
  <si>
    <t>Speaking of clowns and jokes…have you heard the one where the Chinese Communist Party said China had nothing to do with starting Covid?  
Or how about the one about the Uigher population being given government sponsored “vacations” and not being put in concentration camps? https://t.co/RR7C4TrZZm</t>
  </si>
  <si>
    <t>https://twitter.com/chenweihua/status/1514904173371957249</t>
  </si>
  <si>
    <t>13:35:38</t>
  </si>
  <si>
    <t>https://twitter.com/lindseygrahamsc/status/1515323031337541632</t>
  </si>
  <si>
    <t>1515323031337541632</t>
  </si>
  <si>
    <t>1514904173371957249</t>
  </si>
  <si>
    <t>Coming from a mouthpiece of the CCP, being called a “clown” is high praise indeed. 🤡</t>
  </si>
  <si>
    <t>13:36:43</t>
  </si>
  <si>
    <t>https://twitter.com/lindseygrahamsc/status/1515323303006810129</t>
  </si>
  <si>
    <t>1515323303006810129</t>
  </si>
  <si>
    <t>Happy Easter to you and your loved ones.</t>
  </si>
  <si>
    <t>16:36:49</t>
  </si>
  <si>
    <t>https://twitter.com/lindseygrahamsc/status/1515731016324890624</t>
  </si>
  <si>
    <t>1515731016324890624</t>
  </si>
  <si>
    <t>senbillcassidy</t>
  </si>
  <si>
    <t>Data brokers shouldn't be allowed to collect and resell our personal info without our consent.
That's why @SenBillCassidy (R-LA) and I just introduced the DELETE Act — so Americans can easily join a Do Not Track list and protect our privacy.
Do you agree?</t>
  </si>
  <si>
    <t>https://pbs.twimg.com/profile_images/1334232158207168515/K-i3xjEK_normal.jpg</t>
  </si>
  <si>
    <t>20:17:18</t>
  </si>
  <si>
    <t>https://twitter.com/ossoff/status/1492231291781136385</t>
  </si>
  <si>
    <t>1492231291781136385</t>
  </si>
  <si>
    <t>senwhitehouse</t>
  </si>
  <si>
    <t>Seniorest and juniorest Judiciary members in Roosevelt Room for SCOTUS meeting with Biden. 
@SenatorLeahy @ossoff https://t.co/vGISnvqJmQ</t>
  </si>
  <si>
    <t>https://pbs.twimg.com/media/FLV8l2nXIAMH146.jpg</t>
  </si>
  <si>
    <t>20:48:13</t>
  </si>
  <si>
    <t>https://twitter.com/ossoff/status/1492239068385710081</t>
  </si>
  <si>
    <t>1492239068385710081</t>
  </si>
  <si>
    <t>1492236577376026627</t>
  </si>
  <si>
    <t>jrubinblogger</t>
  </si>
  <si>
    <t>Sen. Jon Ossoff wants to ban stock trading in Congress. It’s long overdue, @JRubinBlogger writes: https://t.co/3egVXhqVP3</t>
  </si>
  <si>
    <t>https://wapo.st/3LvzFGa</t>
  </si>
  <si>
    <t>wapo.st</t>
  </si>
  <si>
    <t>21:14:35</t>
  </si>
  <si>
    <t>https://twitter.com/ossoff/status/1492608094026838020</t>
  </si>
  <si>
    <t>1492608094026838020</t>
  </si>
  <si>
    <t>1492534321906921475</t>
  </si>
  <si>
    <t>postopinions</t>
  </si>
  <si>
    <t>reverendwarnock</t>
  </si>
  <si>
    <t>Happy Friday! https://t.co/RkbMwo3IMO</t>
  </si>
  <si>
    <t>https://twitter.com/ossoff/status/1492125488449560577</t>
  </si>
  <si>
    <t>18:46:53</t>
  </si>
  <si>
    <t>https://twitter.com/ossoff/status/1492208534087507969</t>
  </si>
  <si>
    <t>1492208534087507969</t>
  </si>
  <si>
    <t>1492125488449560577</t>
  </si>
  <si>
    <t>1492199272829308930</t>
  </si>
  <si>
    <t>Clean water is essential for healthy communities. Glad to partner with @ossoff on this important work for Georgians! https://t.co/DQk3v4saxm</t>
  </si>
  <si>
    <t>https://www.mdjonline.com/news/ossoff-warnock-introduce-bill-to-protect-chattahoochee-river/article_2886a516-8a9f-11ec-8456-67da0ae4c0b1.html</t>
  </si>
  <si>
    <t>mdjonline.com</t>
  </si>
  <si>
    <t>19:20:01</t>
  </si>
  <si>
    <t>https://twitter.com/ossoff/status/1492941650452267016</t>
  </si>
  <si>
    <t>1492941650452267016</t>
  </si>
  <si>
    <t>1492910831616602113</t>
  </si>
  <si>
    <t>He's a few years younger than me, but gets to be called Georgia's senior senator. It's not fair but it's alright 🤣 Happy birthday to my brother, @ossoff! 🎉 https://t.co/ekQfbyYID7</t>
  </si>
  <si>
    <t>https://pbs.twimg.com/media/FLvly6hWQAIwQEG.jpg</t>
  </si>
  <si>
    <t>20:27:13</t>
  </si>
  <si>
    <t>https://twitter.com/ossoff/status/1494045725994405897</t>
  </si>
  <si>
    <t>1494045725994405897</t>
  </si>
  <si>
    <t>1494040484754432003</t>
  </si>
  <si>
    <t>senatordurbin</t>
  </si>
  <si>
    <t>NEW: The U.S. Senate is launching a bipartisan working group of lawmakers to examine conditions within the beleaguered Bureau of Prisons. The Senate Bipartisan Prison Policy Working Group will be led by @ossoff and @SenatorBraun &amp;amp; include @SenatorDurbin. https://t.co/zmPOIYHNeM</t>
  </si>
  <si>
    <t>https://apnews.com/article/f63728c39dd29f87543b12d38967304b</t>
  </si>
  <si>
    <t>13:22:09</t>
  </si>
  <si>
    <t>https://twitter.com/ossoff/status/1494301142205050884</t>
  </si>
  <si>
    <t>1494301142205050884</t>
  </si>
  <si>
    <t>1494299130797117442</t>
  </si>
  <si>
    <t>mikebalsamo1</t>
  </si>
  <si>
    <t>kaanitaiyer_</t>
  </si>
  <si>
    <t>From CNN's @kaanitaiyer_ :
@ossoff and @tedcruz push bill to extend term of the board tasked with investigating unsolved Civil Rights-era murders https://t.co/PdK2VnzfPN</t>
  </si>
  <si>
    <t>https://www.cnn.com/2022/02/17/politics/unsolved-civil-rights-murder-bill-extension/index.html</t>
  </si>
  <si>
    <t>14:15:21</t>
  </si>
  <si>
    <t>https://twitter.com/ossoff/status/1494314531199373315</t>
  </si>
  <si>
    <t>1494314531199373315</t>
  </si>
  <si>
    <t>1494313337122967554</t>
  </si>
  <si>
    <t>delanomassey</t>
  </si>
  <si>
    <t>tedcruz</t>
  </si>
  <si>
    <t>CIVIL RIGHTS: Today I introduced bipartisan legislation with Sen. @TedCruz to solve civil rights cold cases.
Victims of lynchings and other unsolved civil rights crimes still deserve justice and so do their families.</t>
  </si>
  <si>
    <t>15:06:05</t>
  </si>
  <si>
    <t>https://twitter.com/ossoff/status/1494327297746214919</t>
  </si>
  <si>
    <t>1494327297746214919</t>
  </si>
  <si>
    <t>PRISON REFORM: Today @SenatorBraun and I formed the Bipartisan Prison Policy Working Group.
The Working Group will investigate abuse and corruption in America’s prisons and develop solutions.
https://t.co/4XykW6KgC6</t>
  </si>
  <si>
    <t>https://apnews.com/article/senate-group-to-examine-bureau-of-prisons-abuse-corruption-f63728c39dd29f87543b12d38967304b</t>
  </si>
  <si>
    <t>15:34:34</t>
  </si>
  <si>
    <t>https://twitter.com/ossoff/status/1494334466034057222</t>
  </si>
  <si>
    <t>1494334466034057222</t>
  </si>
  <si>
    <t>nowthisnews</t>
  </si>
  <si>
    <t>A bipartisan group of lawmakers is looking to strengthen oversight of the federal prison system following reports of widespread corruption and abuse
https://t.co/xLTGrGDD7F</t>
  </si>
  <si>
    <t>https://go.nowth.is/3oYstJ0</t>
  </si>
  <si>
    <t>nowth.is</t>
  </si>
  <si>
    <t>02:26:34</t>
  </si>
  <si>
    <t>https://twitter.com/ossoff/status/1494498547651260418</t>
  </si>
  <si>
    <t>1494498547651260418</t>
  </si>
  <si>
    <t>1494375226435678214</t>
  </si>
  <si>
    <t>olia_hercules</t>
  </si>
  <si>
    <t>Nastya Stanko says: “3:50am. My one year old son is sleeping next to me. And like my child in this city, there are tens of thousands of children sleeping by their mothers’ sides. And also in Kharkov, Dnipro, Mariupol. This is so unfair.” https://t.co/Y3tEfc8iXn</t>
  </si>
  <si>
    <t>https://twitter.com/StankoNastya/status/1496664658656301056</t>
  </si>
  <si>
    <t>02:21:02</t>
  </si>
  <si>
    <t>https://twitter.com/ossoff/status/1496671479899082760</t>
  </si>
  <si>
    <t>1496671479899082760</t>
  </si>
  <si>
    <t>1496664658656301056</t>
  </si>
  <si>
    <t>1496666363007578116</t>
  </si>
  <si>
    <t>lavisionatl</t>
  </si>
  <si>
    <t>.@lavisionatl: "Senador @ossoff presenta proyecto de ley para proteger y preservar el río Chattahoochee"
https://t.co/KVO7ruO2RO</t>
  </si>
  <si>
    <t>https://lavisionweb.com/2022/locales-atlanta-georgia/senador-ossoff-presenta-proyecto-de-ley-para-proteger-y-preservar-el-rio-chattahoochee/</t>
  </si>
  <si>
    <t>lavisionweb.com</t>
  </si>
  <si>
    <t>17:18:16</t>
  </si>
  <si>
    <t>https://twitter.com/ossoff/status/1497259663896760328</t>
  </si>
  <si>
    <t>1497259663896760328</t>
  </si>
  <si>
    <t>es</t>
  </si>
  <si>
    <t>1496667111158128642</t>
  </si>
  <si>
    <t>samforgeorgia</t>
  </si>
  <si>
    <t>Thank you Sen. @ossoff for coming to #Gwinnett County to meet with Asian American community leaders and voters. 
Your leadership, hard work, and service to all Georgians during such a challenging period of time is greatly appreciated.
Always good to see you my friend. #gapol https://t.co/ghpsfys5dn</t>
  </si>
  <si>
    <t>gwinnett gapol</t>
  </si>
  <si>
    <t>https://pbs.twimg.com/media/FMjXvJVXIAkkJZp.jpg</t>
  </si>
  <si>
    <t>22:03:20</t>
  </si>
  <si>
    <t>https://twitter.com/ossoff/status/1497693790894764035</t>
  </si>
  <si>
    <t>1497693790894764035</t>
  </si>
  <si>
    <t>1497684085396836352</t>
  </si>
  <si>
    <t>ph_etienne</t>
  </si>
  <si>
    <t>In our firm opposition to the #Russian aggression of #Ukraine, in our support of the #Ukrainian people, we strengthen our solid transatlantic unity. 🇺🇸 Sen. @ossoff, thank you for speaking with me on #CapitolHill. https://t.co/dtWRq0TxKI</t>
  </si>
  <si>
    <t>russian ukraine ukrainian capitolhill</t>
  </si>
  <si>
    <t>https://pbs.twimg.com/media/FNBjGHFXoAoD_WL.jpg</t>
  </si>
  <si>
    <t>19:00:41</t>
  </si>
  <si>
    <t>https://twitter.com/ossoff/status/1499822155697201164</t>
  </si>
  <si>
    <t>1499822155697201164</t>
  </si>
  <si>
    <t>1499807906916704262</t>
  </si>
  <si>
    <t>metzgov</t>
  </si>
  <si>
    <t>Sen. Jon @Ossoff greets Supreme Court nominee Judge Ketanji Brown Jackson https://t.co/8nblF5BVEl</t>
  </si>
  <si>
    <t>https://pbs.twimg.com/ext_tw_video_thumb/1501968101268766722/pu/img/i5lx2Gfg6FrkJyVV.jpg</t>
  </si>
  <si>
    <t>20:26:24</t>
  </si>
  <si>
    <t>https://twitter.com/ossoff/status/1502018050681458688</t>
  </si>
  <si>
    <t>1502018050681458688</t>
  </si>
  <si>
    <t>1501968359566594058</t>
  </si>
  <si>
    <t>jake_best_</t>
  </si>
  <si>
    <t>“For 17,000 years, the ancestors of the Muscogee (Creek) Nation inhabited these sacred and beautiful lands, which should be protected for conservation and recreation as a U.S. National Park and Preserve,” Sen. @Ossoff said in a statement.
https://t.co/1VfIleqQp6</t>
  </si>
  <si>
    <t>https://www.washingtonpost.com/nation/2022/02/12/oklahomas-muscogee-creek-nation-is-seeking-create-first-tribal-run-national-park-georgia/</t>
  </si>
  <si>
    <t>15:43:11</t>
  </si>
  <si>
    <t>https://twitter.com/ossoff/status/1492887084029423623</t>
  </si>
  <si>
    <t>1492887084029423623</t>
  </si>
  <si>
    <t>1492616273167065089</t>
  </si>
  <si>
    <t>Representation means being open and accessible to the people you serve. 
Sen. @ossoff knows what it means to represent all Georgians. https://t.co/4OqGw9T5am</t>
  </si>
  <si>
    <t>https://pbs.twimg.com/media/FMivJi1XoAEh6mU.jpg</t>
  </si>
  <si>
    <t>19:02:13</t>
  </si>
  <si>
    <t>https://twitter.com/ossoff/status/1497648213045792777</t>
  </si>
  <si>
    <t>1497648213045792777</t>
  </si>
  <si>
    <t>1497639476599963654</t>
  </si>
  <si>
    <t>Big news: #DogsForOssoff is back and better than ever. https://t.co/PFKxiLTAiP</t>
  </si>
  <si>
    <t>dogsforossoff</t>
  </si>
  <si>
    <t>https://pbs.twimg.com/media/FMimN9hWQAAhs6j.jpg</t>
  </si>
  <si>
    <t>23:17:42</t>
  </si>
  <si>
    <t>https://twitter.com/ossoff/status/1497712508123107332</t>
  </si>
  <si>
    <t>1497712508123107332</t>
  </si>
  <si>
    <t>1497629640092897280</t>
  </si>
  <si>
    <t>Sen. @ossoff and Supreme Court Nominee Judge Ketanji Brown Jackson greet the media ahead of their meeting. https://t.co/hvZAmISDPo</t>
  </si>
  <si>
    <t>https://pbs.twimg.com/media/FNgWTDoWQAUeaX1.jpg</t>
  </si>
  <si>
    <t>20:26:51</t>
  </si>
  <si>
    <t>https://twitter.com/ossoff/status/1502018166523899910</t>
  </si>
  <si>
    <t>1502018166523899910</t>
  </si>
  <si>
    <t>1501974997253902336</t>
  </si>
  <si>
    <t>swareknowsbest</t>
  </si>
  <si>
    <t>I'm a Black woman from Georgia walking the President's nominee for the Supreme Court back to see my United States Senator, Jon @Ossoff.  
Thank you Georgia. https://t.co/sohwgFrEKS</t>
  </si>
  <si>
    <t>https://twitter.com/ajconwashington/status/1501967084448022528</t>
  </si>
  <si>
    <t>01:39:55</t>
  </si>
  <si>
    <t>https://twitter.com/ossoff/status/1502096951541645319</t>
  </si>
  <si>
    <t>1502096951541645319</t>
  </si>
  <si>
    <t>1501967084448022528</t>
  </si>
  <si>
    <t>1501973672843689990</t>
  </si>
  <si>
    <t>columbusstate</t>
  </si>
  <si>
    <t>This week Sen. @ossoff met with students at @ColumbusState to brief them on his work to secure funding for the expansion of CSU’s STEM &amp;amp; robotics programs and partnerships with Muscogee County Schools. https://t.co/1Iir3CynLH</t>
  </si>
  <si>
    <t>https://pbs.twimg.com/media/FMjfMX0X0AE0-t_.jpg</t>
  </si>
  <si>
    <t>22:02:56</t>
  </si>
  <si>
    <t>https://twitter.com/ossoff/status/1497693690462015489</t>
  </si>
  <si>
    <t>1497693690462015489</t>
  </si>
  <si>
    <t>1497692287450730496</t>
  </si>
  <si>
    <t>NEW: Following his push, Sen. @ossoff secured bipartisan support to expand @ColumbusState's STEM and Robotics programs. https://t.co/MefpD1II7i</t>
  </si>
  <si>
    <t>https://pbs.twimg.com/media/FNkrXYxWYAUSjfq.jpg</t>
  </si>
  <si>
    <t>20:37:04</t>
  </si>
  <si>
    <t>https://twitter.com/ossoff/status/1502383123136401412</t>
  </si>
  <si>
    <t>1502383123136401412</t>
  </si>
  <si>
    <t>1502279421511802891</t>
  </si>
  <si>
    <t>41nbc</t>
  </si>
  <si>
    <t>Senator Jon Ossoff is making good on his promise to expand the CareConnect facility in Fort Valley. https://t.co/M3UAbs7uG4</t>
  </si>
  <si>
    <t>https://www.41nbc.com/senator-ossoff-gets-funding-to-expand-careconnect-in-fort-valley/</t>
  </si>
  <si>
    <t>41nbc.com</t>
  </si>
  <si>
    <t>02:28:38</t>
  </si>
  <si>
    <t>https://twitter.com/ossoff/status/1502471600947486723</t>
  </si>
  <si>
    <t>1502471600947486723</t>
  </si>
  <si>
    <t>1502463942567809026</t>
  </si>
  <si>
    <t>aug_health</t>
  </si>
  <si>
    <t>AUGUSTA: Sen. @ossoff secured bipartisan support to install two new MRI machines at @AUG_Health, helping ensure Georgians get the health care they need and deserve. https://t.co/0Cy8sAxvea</t>
  </si>
  <si>
    <t>https://pbs.twimg.com/media/FNlr9__XEAgufBB.jpg</t>
  </si>
  <si>
    <t>14:55:07</t>
  </si>
  <si>
    <t>https://twitter.com/ossoff/status/1502659459868512261</t>
  </si>
  <si>
    <t>1502659459868512261</t>
  </si>
  <si>
    <t>1502350475269713923</t>
  </si>
  <si>
    <t>cspanclassroom</t>
  </si>
  <si>
    <t>Responding to questions from Senator @ossoff (D-GA), Judge Ketanji Brown Jackson discusses the 4th Amendment's provisions for privacy and unreasonable searches and seizures. Have your students analyze the clip with this NEW bell ringer: https://t.co/LIxbDFAaca.
#SCOTUS #EdChat https://t.co/1JEiKmabKi</t>
  </si>
  <si>
    <t>https://www.c-span.org/classroom/document/?18840</t>
  </si>
  <si>
    <t>c-span.org</t>
  </si>
  <si>
    <t>scotus edchat</t>
  </si>
  <si>
    <t>https://pbs.twimg.com/media/FOt34xwXsAs-2sR.jpg</t>
  </si>
  <si>
    <t>18:55:54</t>
  </si>
  <si>
    <t>https://twitter.com/ossoff/status/1507431094232260614</t>
  </si>
  <si>
    <t>1507431094232260614</t>
  </si>
  <si>
    <t>1507430747728134144</t>
  </si>
  <si>
    <t>waok</t>
  </si>
  <si>
    <t>NEWS: In an exclusive interview with @V103Atlanta/@WAOK, Sen. @ossoff says he will vote to confirm Judge Ketanji Brown Jackson to the Supreme Court. 
https://t.co/Gn1NfjbGbu</t>
  </si>
  <si>
    <t>https://www.audacy.com/v103/news/sen-jon-ossoff-says-he-will-vote-to-confirm-judge-jackson</t>
  </si>
  <si>
    <t>audacy.com</t>
  </si>
  <si>
    <t>17:05:00</t>
  </si>
  <si>
    <t>https://twitter.com/ossoff/status/1508852738993672197</t>
  </si>
  <si>
    <t>1508852738993672197</t>
  </si>
  <si>
    <t>1508791989898301448</t>
  </si>
  <si>
    <t>v103atlanta</t>
  </si>
  <si>
    <t>senatorwarnock</t>
  </si>
  <si>
    <t>Great news: @SenOssoff and I secured nearly $20 million for Georgia’s electric vehicle network!
These investments were made possible by the bipartisan infrastructure package and will ensure that Georgia is an engine for creating clean energy jobs well into the future. ⚡️🔋</t>
  </si>
  <si>
    <t>19:37:19</t>
  </si>
  <si>
    <t>https://twitter.com/ossoff/status/1492221229020991488</t>
  </si>
  <si>
    <t>1492221229020991488</t>
  </si>
  <si>
    <t>1492204392094867466</t>
  </si>
  <si>
    <t>GEORGIA: This week I introduced the Tybee Island Storm Risk Management Act w/ @SenatorWarnock to reinforce beautiful Tybee against tropical storms and coastal flooding. https://t.co/bm46YCurmZ</t>
  </si>
  <si>
    <t>https://pbs.twimg.com/media/FLap9klWUAA6qHO.jpg</t>
  </si>
  <si>
    <t>18:33:29</t>
  </si>
  <si>
    <t>https://twitter.com/ossoff/status/1492567551305519107</t>
  </si>
  <si>
    <t>1492567551305519107</t>
  </si>
  <si>
    <t>Happy birthday to my Georgia brother, @SenOssoff! https://t.co/GD2K7zeSnk</t>
  </si>
  <si>
    <t>https://pbs.twimg.com/media/FLu1FKlWYAI4yTX.jpg</t>
  </si>
  <si>
    <t>19:05:28</t>
  </si>
  <si>
    <t>https://twitter.com/ossoff/status/1494025152702689281</t>
  </si>
  <si>
    <t>1494025152702689281</t>
  </si>
  <si>
    <t>1494002384149880832</t>
  </si>
  <si>
    <t>“This is great news for Clayton County residents. More affordable transportation options are on the way through MARTA. @SenatorWarnock and I will keep working to deliver new, convenient, reliable, and accessible transportation infrastructure for our constituents." -Sen. @ossoff https://t.co/AyxLnBDtq3</t>
  </si>
  <si>
    <t>https://twitter.com/MARTAtransit/status/1497311536544686080</t>
  </si>
  <si>
    <t>21:35:55</t>
  </si>
  <si>
    <t>https://twitter.com/ossoff/status/1497324505701789707</t>
  </si>
  <si>
    <t>1497324505701789707</t>
  </si>
  <si>
    <t>1497311536544686080</t>
  </si>
  <si>
    <t>1497312419940642819</t>
  </si>
  <si>
    <t>NEWS: Sen. @ossoff and @SenatorWarnock secured $8.1 million to expand broadband internet access in Lumpkin County, helping expand &amp;amp; improve internet access for over 5,000 homes, 193 businesses, public schools, libraries, &amp;amp; health care providers.
https://t.co/Fm5yVxTJpJ</t>
  </si>
  <si>
    <t>https://www.ossoff.senate.gov/press-releases/sens-ossoff-rev-warnock-announce-funding-to-expand-rural-broadband/</t>
  </si>
  <si>
    <t>23:57:38</t>
  </si>
  <si>
    <t>https://twitter.com/ossoff/status/1497360168010588164</t>
  </si>
  <si>
    <t>1497360168010588164</t>
  </si>
  <si>
    <t>1497309636688596993</t>
  </si>
  <si>
    <t>NEWS: The Senate just confirmed Sarah Geraghty to serve on the U.S. District Court for the Northern District of Georgia with bipartisan support.
Sen. @ossoff &amp;amp; @SenatorWarnock recommended Geraghty to @POTUS along with Victoria Calvert, who was confirmed by the Senate last week.</t>
  </si>
  <si>
    <t>17:23:15</t>
  </si>
  <si>
    <t>https://twitter.com/ossoff/status/1509582107143716865</t>
  </si>
  <si>
    <t>1509582107143716865</t>
  </si>
  <si>
    <t>1509577483393372162</t>
  </si>
  <si>
    <t>telemundonews</t>
  </si>
  <si>
    <t>RECOMENDADO en esta Semana Nacional de Concienciación del Trabajador Agrícola: 
A principios de este mes, el Sen. @ossoff habló con @TelemundoNews sobre el llamado que hizo a la admin Biden para proteger a los agricultores migrantes con visas H-2A de abusos a sus derechos.⬇️ https://t.co/nVyLTC3B9P</t>
  </si>
  <si>
    <t>https://twitter.com/SenOssoff/status/1509541113010470925</t>
  </si>
  <si>
    <t>21:09:24</t>
  </si>
  <si>
    <t>https://twitter.com/ossoff/status/1509639020049018898</t>
  </si>
  <si>
    <t>1509639020049018898</t>
  </si>
  <si>
    <t>1509541113010470925</t>
  </si>
  <si>
    <t>1509592990678978565</t>
  </si>
  <si>
    <t>deborahlipstadt</t>
  </si>
  <si>
    <t>Last night, @SenOssoff delivered a powerful speech about rising antisemitism and the importance of confirming Dr. @DeborahLipstadt as U.S. Special Envoy to Monitor and Combat Antisemitism. https://t.co/9EPdwrE1PU</t>
  </si>
  <si>
    <t>https://pbs.twimg.com/media/FPNCrDxXEAUeFlr.jpg</t>
  </si>
  <si>
    <t>21:17:15</t>
  </si>
  <si>
    <t>https://twitter.com/ossoff/status/1509640995742404613</t>
  </si>
  <si>
    <t>1509640995742404613</t>
  </si>
  <si>
    <t>1509623860940914690</t>
  </si>
  <si>
    <t>usjewishdems</t>
  </si>
  <si>
    <t>miryamlipper</t>
  </si>
  <si>
    <t>As we head into day two, worth a watch of @ossoff’s opening statement yesterday at the #JudgeKetanjiBrownJackson hearing. https://t.co/JHbuk63t68</t>
  </si>
  <si>
    <t>https://twitter.com/SenOssoff/status/1505987534333087751</t>
  </si>
  <si>
    <t>judgeketanjibrownjackson</t>
  </si>
  <si>
    <t>16:16:36</t>
  </si>
  <si>
    <t>https://twitter.com/ossoff/status/1506303842681511941</t>
  </si>
  <si>
    <t>1506303842681511941</t>
  </si>
  <si>
    <t>1505987534333087751</t>
  </si>
  <si>
    <t>1506239395241803786</t>
  </si>
  <si>
    <t>WATCH: Sen. @ossoff’s questioning of Judge Jackson this morning, a THREAD: https://t.co/zgLbDqkxT2</t>
  </si>
  <si>
    <t>https://pbs.twimg.com/media/FOjgxCqXwAA_x6a.jpg</t>
  </si>
  <si>
    <t>00:03:39</t>
  </si>
  <si>
    <t>https://twitter.com/ossoff/status/1506783768836771842</t>
  </si>
  <si>
    <t>1506783768836771842</t>
  </si>
  <si>
    <t>1506735598043860993</t>
  </si>
  <si>
    <t>NEWS: Senate Judiciary member, Sen Jon @ossoff, announces support for Judge Ketanji Brown Jackson.
Ossoff conducted a thorough review and questioned her about key Constitutional principles.  
“I will vote...to confirm Judge Jackson as an Associate Justice of the Supreme Court." https://t.co/VBurQcf3rf</t>
  </si>
  <si>
    <t>https://pbs.twimg.com/media/FPCLantWYAUveCh.png</t>
  </si>
  <si>
    <t>01:34:24</t>
  </si>
  <si>
    <t>https://twitter.com/ossoff/status/1508980933881442304</t>
  </si>
  <si>
    <t>1508980933881442304</t>
  </si>
  <si>
    <t>1508859932002734087</t>
  </si>
  <si>
    <t>Constituent services 👇🏼 https://t.co/8ptbRnYQyA</t>
  </si>
  <si>
    <t>https://twitter.com/ossoff/status/1515077480645804040</t>
  </si>
  <si>
    <t>00:03:06</t>
  </si>
  <si>
    <t>https://twitter.com/ossoff/status/1515118550381387777</t>
  </si>
  <si>
    <t>1515118550381387777</t>
  </si>
  <si>
    <t>1515077480645804040</t>
  </si>
  <si>
    <t>1515092314091241472</t>
  </si>
  <si>
    <t>danielacamposl</t>
  </si>
  <si>
    <t>El senador @ossoff lidera esfuerzo bipartidista para examinar las condiciones de las cárceles en EE.UU. y promover la transparencia. https://t.co/Lq9GRMbU7r</t>
  </si>
  <si>
    <t>https://twitter.com/SenOssoff/status/1494713664892551171</t>
  </si>
  <si>
    <t>17:41:05</t>
  </si>
  <si>
    <t>https://twitter.com/ossoff/status/1494728692777504771</t>
  </si>
  <si>
    <t>1494728692777504771</t>
  </si>
  <si>
    <t>1494713664892551171</t>
  </si>
  <si>
    <t>1494718110905114631</t>
  </si>
  <si>
    <t>El Sen @ossoff habla sobre su histórico proyecto de ley para proteger el río Chattahoochee. Un proyecto que autorizaría $90M para mejorar la calidad del agua y recuperar el ecosistema de los canales acuáticos. https://t.co/JYMQpaympi</t>
  </si>
  <si>
    <t>https://twitter.com/bluestein/status/1496587229195608073</t>
  </si>
  <si>
    <t>23:22:38</t>
  </si>
  <si>
    <t>https://twitter.com/ossoff/status/1496626583108476931</t>
  </si>
  <si>
    <t>1496626583108476931</t>
  </si>
  <si>
    <t>1496587229195608073</t>
  </si>
  <si>
    <t>1496605353773051907</t>
  </si>
  <si>
    <t>Sen. @ossoff urge al gobierno federal a tomar medidas para proteger trabajadores agrícolas inmigrantes bajo el programa de visas H-2A y prevenir futuros casos de esclavitud moderna. 
https://t.co/yi1yI2mxqc</t>
  </si>
  <si>
    <t>https://www.telemundo.com/noticias/noticias-telemundo/inmigracion/visas-h-2a-congresista-advierte-de-riesgos-para-los-trabajadores-rcna18207</t>
  </si>
  <si>
    <t>telemundo.com</t>
  </si>
  <si>
    <t>18:23:59</t>
  </si>
  <si>
    <t>https://twitter.com/ossoff/status/1499088144112754691</t>
  </si>
  <si>
    <t>1499088144112754691</t>
  </si>
  <si>
    <t>1499081781663916034</t>
  </si>
  <si>
    <t>El Sen. @ossoff, miembro del Comité Judicial del Senado, se reunió hoy con la nominada para la Corte Suprema de EE.UU., la Jueza Ketanji Brown Jackson. https://t.co/9vddnSom0B</t>
  </si>
  <si>
    <t>https://twitter.com/SenOssoff/status/1502059791706992660</t>
  </si>
  <si>
    <t>01:44:25</t>
  </si>
  <si>
    <t>https://twitter.com/ossoff/status/1502098084016406541</t>
  </si>
  <si>
    <t>1502098084016406541</t>
  </si>
  <si>
    <t>1502059791706992660</t>
  </si>
  <si>
    <t>1502077192846647301</t>
  </si>
  <si>
    <t>ÚLTIMO MINUTO: Iniciativa del sen. @ossoff para el inicio de la planeación del tren de alta velocidad entre Atlanta y Savannah se aprobó hoy en el Congreso con apoyo bipartidista. 
¡Gran movida para impulsar el desarrollo económico de hoy e incrementar la movilidad del futuro! https://t.co/6e5zQDEQhT</t>
  </si>
  <si>
    <t>https://twitter.com/SenOssoff/status/1502128762737070080</t>
  </si>
  <si>
    <t>04:18:49</t>
  </si>
  <si>
    <t>https://twitter.com/ossoff/status/1502136940719710210</t>
  </si>
  <si>
    <t>1502136940719710210</t>
  </si>
  <si>
    <t>1502128762737070080</t>
  </si>
  <si>
    <t>1502132619277918223</t>
  </si>
  <si>
    <t>RECOMENDADO: El senador @ossoff da su declaración inicial durante la audiencia del Comité Judicial del Senado sobre la nominación de la Jueza Ketanji Brown Jackson a la Corte Suprema de EE.UU. https://t.co/LfMRFxxrzn</t>
  </si>
  <si>
    <t>01:16:21</t>
  </si>
  <si>
    <t>https://twitter.com/ossoff/status/1506077285568364544</t>
  </si>
  <si>
    <t>1506077285568364544</t>
  </si>
  <si>
    <t>1505988999978041355</t>
  </si>
  <si>
    <t>Ahora en el Comité Judicial del Senado, el Sen. @ossoff votó a favor de avanzar la nominación de la jueza Ketanji Brown Jackson como Jueza Asociada de la Corte Suprema de los Estados Unidos. https://t.co/OpvxKtiWBK</t>
  </si>
  <si>
    <t>https://twitter.com/MiryamLipper/status/1511078278848778244</t>
  </si>
  <si>
    <t>00:23:48</t>
  </si>
  <si>
    <t>https://twitter.com/ossoff/status/1511137491146924038</t>
  </si>
  <si>
    <t>1511137491146924038</t>
  </si>
  <si>
    <t>1511078278848778244</t>
  </si>
  <si>
    <t>1511079265705639941</t>
  </si>
  <si>
    <t>“La Jueza Jackson está ahora lista para hacer historia en Estados Unidos y demostrar a nuestros conciudadanos y al mundo lo mejor que representa este país” dijo el Sen. @ossoff antes de la votación del Comité Judicial del Senado para avanzar la nominación de la Jueza Jackson https://t.co/SvJG2UN5ob</t>
  </si>
  <si>
    <t>https://twitter.com/SenOssoff/status/1511093985305153540</t>
  </si>
  <si>
    <t>00:23:50</t>
  </si>
  <si>
    <t>https://twitter.com/ossoff/status/1511137500659544066</t>
  </si>
  <si>
    <t>1511137500659544066</t>
  </si>
  <si>
    <t>1511093985305153540</t>
  </si>
  <si>
    <t>1511096543968956422</t>
  </si>
  <si>
    <t>Jada, atleta de baloncesto profesional de Georgia, acudió a la oficina del Sen. @ossoff para resolver su impase y poder ir a Europa para competir en la Liga Europea. 
La oficina del senador está aquí para ayudar. 
Aquí la experiencia de Jada⬇️ https://t.co/tjpKccjeju</t>
  </si>
  <si>
    <t>03:15:07</t>
  </si>
  <si>
    <t>https://twitter.com/ossoff/status/1515166873708544008</t>
  </si>
  <si>
    <t>1515166873708544008</t>
  </si>
  <si>
    <t>1515151668593233927</t>
  </si>
  <si>
    <t>jada3x13</t>
  </si>
  <si>
    <t>Special thanks to @ossoff and his team for helping me in a time of need so that I could continue living my dream. 
Georgia citizens if you ever need help, our Senator will be there to serve you! https://t.co/GTiayNEXuZ</t>
  </si>
  <si>
    <t>https://pbs.twimg.com/ext_tw_video_thumb/1515365646565003277/pu/img/Xhb_a3Oky_7dQ3pw.jpg</t>
  </si>
  <si>
    <t>16:54:43</t>
  </si>
  <si>
    <t>https://twitter.com/ossoff/status/1515373132411985926</t>
  </si>
  <si>
    <t>1515373132411985926</t>
  </si>
  <si>
    <t>1515365785203580935</t>
  </si>
  <si>
    <t>bluestein</t>
  </si>
  <si>
    <t>Sen. Jon @ossoff promotes the Chattahoochee River Act, designed to improve water quality and restore ecosystems along Atlanta’s key waterway. It would authorize the Army Corps of Engineers to spend $90M on water and environmental projects along the river. #gapol #gasen https://t.co/GznRHYQNsL</t>
  </si>
  <si>
    <t>gapol gasen</t>
  </si>
  <si>
    <t>https://pbs.twimg.com/media/FMTyJktWUAIPUoT.jpg</t>
  </si>
  <si>
    <t>21:15:49</t>
  </si>
  <si>
    <t>https://twitter.com/ossoff/status/1496594671920943109</t>
  </si>
  <si>
    <t>1496594671920943109</t>
  </si>
  <si>
    <t>The Jolt: Jon @Ossoff investigating abuses by military housing contractors #gapol #gasen   https://t.co/kXPJ34w6PZ</t>
  </si>
  <si>
    <t>https://ajc.com/politics/politics-blog/the-jolt-jon-ossoff-investigating-abuses-by-military-housing-contractors/H23VQPAAN5BY5HMO6SAXJYS6XQ/</t>
  </si>
  <si>
    <t>ajc.com</t>
  </si>
  <si>
    <t>20:29:04</t>
  </si>
  <si>
    <t>https://twitter.com/ossoff/status/1516514236612108296</t>
  </si>
  <si>
    <t>1516514236612108296</t>
  </si>
  <si>
    <t>1516386302295515136</t>
  </si>
  <si>
    <t>ajc</t>
  </si>
  <si>
    <t>An @AJC exclusive: @Ossoff will hold his first hearing as chairman of the storied Permanent Subcommittee on Investigations next week after an 8-month investigation into abuses by military housing contractors around the country. #gapol https://t.co/DdHi9IvmmD</t>
  </si>
  <si>
    <t>gapol</t>
  </si>
  <si>
    <t>20:29:30</t>
  </si>
  <si>
    <t>https://twitter.com/ossoff/status/1516514348746821635</t>
  </si>
  <si>
    <t>1516514348746821635</t>
  </si>
  <si>
    <t>1516382101553225730</t>
  </si>
  <si>
    <t>murphyajc</t>
  </si>
  <si>
    <t>senossoff</t>
  </si>
  <si>
    <t>Hoy el Senado de EE.UU. aprobó un proyecto de ley bipartidista apoyado por el Sen. @Ossoff para asegurar que sobrevivientes de acoso y abuso sexual en el lugar de trabajo puedan buscar y conseguir justicia.
https://t.co/drcVtqzC6V</t>
  </si>
  <si>
    <t>https://lavisionweb.com/2022/noticias-estados-unidos/senado-de-ee-uu-aprueba-legislacion-apoyada-por-el-senador-ossoff-para-asegurar-la-justicia-para-sobrevivientes-de-acoso-y-abuso-sexual/</t>
  </si>
  <si>
    <t>16:06:37</t>
  </si>
  <si>
    <t>https://twitter.com/ossoff/status/1492168204038332421</t>
  </si>
  <si>
    <t>1492168204038332421</t>
  </si>
  <si>
    <t>1491902779866202113</t>
  </si>
  <si>
    <t>Sen. @ossoff today introduced a bill to preserve and protect Georgia’s Chattahoochee River, which is key to Georgia’s drinking water, agriculture, natural environment, and more.
https://t.co/4wz7cAsQk6</t>
  </si>
  <si>
    <t>https://www.ossoff.senate.gov/press-releases/sen-ossoff-introduces-legislation-to-protect-preserve-the-chattahoochee-river/</t>
  </si>
  <si>
    <t>16:07:26</t>
  </si>
  <si>
    <t>https://twitter.com/ossoff/status/1492168409580244999</t>
  </si>
  <si>
    <t>1492168409580244999</t>
  </si>
  <si>
    <t>1491813300589535238</t>
  </si>
  <si>
    <t>EEUU: Senado lanza examen de atribulado buró de prisiones
https://t.co/kCnQgvJ9I5</t>
  </si>
  <si>
    <t>https://apnews.com/article/d1a9c5705c3bf331efd10c7cadbc6fbc</t>
  </si>
  <si>
    <t>17:37:47</t>
  </si>
  <si>
    <t>https://twitter.com/ossoff/status/1494727862535999493</t>
  </si>
  <si>
    <t>1494727862535999493</t>
  </si>
  <si>
    <t>On Friday, Sen. @ossoff inspected the Charlie Norwood VA Medical Center in Augusta to ensure veterans are getting the world-class care they’ve earned. https://t.co/JzeVWy1ZTA</t>
  </si>
  <si>
    <t>https://pbs.twimg.com/media/FMDL4epWUAA8P49.jpg</t>
  </si>
  <si>
    <t>17:36:29</t>
  </si>
  <si>
    <t>https://twitter.com/ossoff/status/1495452310742384640</t>
  </si>
  <si>
    <t>1495452310742384640</t>
  </si>
  <si>
    <t>1495419250831413249</t>
  </si>
  <si>
    <t>Sen. @ossoff is working to make technical, vocational, and job training programs across Georgia more affordable for students.
https://t.co/JuXlakGqwH</t>
  </si>
  <si>
    <t>https://www.wdef.com/sen-ossoff-talks-job-training-at-dalton-state/</t>
  </si>
  <si>
    <t>wdef.com</t>
  </si>
  <si>
    <t>16:30:01</t>
  </si>
  <si>
    <t>https://twitter.com/ossoff/status/1496522747320676354</t>
  </si>
  <si>
    <t>1496522747320676354</t>
  </si>
  <si>
    <t>1496506113323409419</t>
  </si>
  <si>
    <t>Sen. Ossoff Statement on Russian Federation Invasion of Ukraine https://t.co/IfOpOGme3x</t>
  </si>
  <si>
    <t>https://pbs.twimg.com/media/FMYvhC_VkAA0Fqh.jpg</t>
  </si>
  <si>
    <t>20:16:07</t>
  </si>
  <si>
    <t>https://twitter.com/ossoff/status/1496942034296483850</t>
  </si>
  <si>
    <t>1496942034296483850</t>
  </si>
  <si>
    <t>1496937262780723203</t>
  </si>
  <si>
    <t>Sen. @ossoff on Nomination of Judge Ketanji Brown Jackson to the Supreme Court of the United States https://t.co/j0WseTP84q</t>
  </si>
  <si>
    <t>https://pbs.twimg.com/media/FMdAjBwXsAIw839.jpg</t>
  </si>
  <si>
    <t>16:37:18</t>
  </si>
  <si>
    <t>https://twitter.com/ossoff/status/1497249356751282204</t>
  </si>
  <si>
    <t>1497249356751282204</t>
  </si>
  <si>
    <t>1497237062197600260</t>
  </si>
  <si>
    <t>Sen. @ossoff briefed local environmental leaders last week on his historic Chattahoochee River Act, which will preserve and protect the Chattahoochee for decades to come. https://t.co/FZsnjSoQe8</t>
  </si>
  <si>
    <t>https://pbs.twimg.com/media/FMsZo-hWQAEWqtx.jpg</t>
  </si>
  <si>
    <t>https://twitter.com/ossoff/status/1498339758019330049</t>
  </si>
  <si>
    <t>1498339758019330049</t>
  </si>
  <si>
    <t>1498320306238373888</t>
  </si>
  <si>
    <t>El senador @Ossoff lidera un esfuerzo para proteger a los trabajadores agrícolas bajo el programa de visas H-2A de los abusos a los derechos humanos y la trata de personas
https://t.co/jC86jv8vGM</t>
  </si>
  <si>
    <t>21:06:53</t>
  </si>
  <si>
    <t>https://twitter.com/ossoff/status/1499129136979324932</t>
  </si>
  <si>
    <t>1499129136979324932</t>
  </si>
  <si>
    <t>1499085447368224773</t>
  </si>
  <si>
    <t>Sen. @ossoff is working to expand trails, recreational areas, and nature preserve areas along the Chattahoochee River. https://t.co/Ld7LOjynZi</t>
  </si>
  <si>
    <t>https://pbs.twimg.com/media/FM3_IsfX0AUeQuE.jpg</t>
  </si>
  <si>
    <t>22:39:49</t>
  </si>
  <si>
    <t>https://twitter.com/ossoff/status/1499152525735473152</t>
  </si>
  <si>
    <t>1499152525735473152</t>
  </si>
  <si>
    <t>1499135009969647625</t>
  </si>
  <si>
    <t>Sen. @ossoff is pushing to pass bipartisan legislation that will expand the Pell Grant program and make technical and job training programs more affordable for students. https://t.co/2u38abhO4l</t>
  </si>
  <si>
    <t>https://pbs.twimg.com/media/FMxfvlqXIAcVbmc.jpg</t>
  </si>
  <si>
    <t>17:09:42</t>
  </si>
  <si>
    <t>https://twitter.com/ossoff/status/1499431835713126401</t>
  </si>
  <si>
    <t>1499431835713126401</t>
  </si>
  <si>
    <t>1498685352575393792</t>
  </si>
  <si>
    <t>Sen. @ossoff secured $14.6 million to expand operations at the Port of Brunswick. 
https://t.co/SAaQX524kX</t>
  </si>
  <si>
    <t>https://thebrunswicknews.com/news/local_news/sen-ossoff-visits-port-touts-14-6m-to-build-a-fourth-berth/article_49a6a15e-3eb9-5351-a1fb-135b9806eb75.html</t>
  </si>
  <si>
    <t>thebrunswicknews.com</t>
  </si>
  <si>
    <t>22:04:32</t>
  </si>
  <si>
    <t>https://twitter.com/ossoff/status/1500230811156729856</t>
  </si>
  <si>
    <t>1500230811156729856</t>
  </si>
  <si>
    <t>1500208536156000258</t>
  </si>
  <si>
    <t>Sen. @ossoff is launching a push in the U.S. Senate to help Wilkinson County build its first-ever public sewer system to upgrade quality-of-life and protect public health.
https://t.co/pNwA1Ul7pF</t>
  </si>
  <si>
    <t>https://wgxa.tv/news/local/sen-ossoff-speaks-with-wgxa-on-public-sewer-system-initiative-in-wilkinson-county</t>
  </si>
  <si>
    <t>wgxa.tv</t>
  </si>
  <si>
    <t>00:57:52</t>
  </si>
  <si>
    <t>https://twitter.com/ossoff/status/1500999206500196353</t>
  </si>
  <si>
    <t>1500999206500196353</t>
  </si>
  <si>
    <t>1500932588436865039</t>
  </si>
  <si>
    <t>"I've heard consistently from constituents in metro Atlanta that upgraded buses, that are safer, using the newest technology, is a priority - and we have to reduce the air pollution that's dangerous for children's health," Sen. @ossoff said.
https://t.co/IsZVoGhZwW</t>
  </si>
  <si>
    <t>https://www.11alive.com/article/news/politics/ossoff-senate-push-marta-bus-upgrades/85-b6e92970-24a2-48f1-ac7c-ab6a27a07cbd</t>
  </si>
  <si>
    <t>11alive.com</t>
  </si>
  <si>
    <t>03:01:34</t>
  </si>
  <si>
    <t>https://twitter.com/ossoff/status/1501392724402094086</t>
  </si>
  <si>
    <t>1501392724402094086</t>
  </si>
  <si>
    <t>1501341185524191238</t>
  </si>
  <si>
    <t>Sen. @ossoff meets with United States Supreme Court Nominee Judge Ketanji Brown Jackson. https://t.co/6ykIO6s3Wi</t>
  </si>
  <si>
    <t>https://pbs.twimg.com/media/FNgUYJCX0AUYpLQ.jpg</t>
  </si>
  <si>
    <t>20:25:55</t>
  </si>
  <si>
    <t>https://twitter.com/ossoff/status/1502017932712456198</t>
  </si>
  <si>
    <t>1502017932712456198</t>
  </si>
  <si>
    <t>1501972943814991873</t>
  </si>
  <si>
    <t>🚄 BIG NEWS: Sen. @ossoff's push to begin planning Atlanta to Savannah high-speed rail passed Congress tonight with bipartisan support.
Sen. @ossoff secured $8 million to begin the planning of a high-speed rail link between Atlanta and Savannah.</t>
  </si>
  <si>
    <t>04:18:31</t>
  </si>
  <si>
    <t>https://twitter.com/ossoff/status/1502136862621814785</t>
  </si>
  <si>
    <t>1502136862621814785</t>
  </si>
  <si>
    <t>WATCH: Earlier today, Sen. @ossoff, a member of the Senate Judiciary Committee, met with Supreme Court Nominee Judge Ketanji Brown Jackson. https://t.co/ibhM9ZNU6J</t>
  </si>
  <si>
    <t>https://pbs.twimg.com/media/FNhjKR0XoAETZmK.jpg</t>
  </si>
  <si>
    <t>10:24:36</t>
  </si>
  <si>
    <t>https://twitter.com/ossoff/status/1502228992803459075</t>
  </si>
  <si>
    <t>1502228992803459075</t>
  </si>
  <si>
    <t>"Following his push, U.S. Senator Jon @ossoff secured bipartisan support to help people in and around Crisp County get to the doctor’s office and hospital."
https://t.co/JJaNGhgsPY</t>
  </si>
  <si>
    <t>https://www.cordeledispatch.com/2022/03/15/sen-ossoffs-push-to-help-more-crisp-county-residents-get-to-the-doctors-office-passes-congress/</t>
  </si>
  <si>
    <t>cordeledispatch.com</t>
  </si>
  <si>
    <t>15:49:36</t>
  </si>
  <si>
    <t>https://twitter.com/ossoff/status/1504122719981522944</t>
  </si>
  <si>
    <t>1504122719981522944</t>
  </si>
  <si>
    <t>1504114797381570562</t>
  </si>
  <si>
    <t>NEWS: Today Sen. @ossoff introduced the Access to Justice Act, major legislation to protect Georgians’ Constitutional right to an attorney.
The bill would establish a public defender office in the Southern District of Georgia — which is 1 of only 3 Federal districts without one.</t>
  </si>
  <si>
    <t>23:51:12</t>
  </si>
  <si>
    <t>https://twitter.com/ossoff/status/1504968693507309574</t>
  </si>
  <si>
    <t>1504968693507309574</t>
  </si>
  <si>
    <t>1504895641557872643</t>
  </si>
  <si>
    <t>Sen. @ossoff: "In practice, the promises made in the plain text of our Constitution are still too often broken for too many of our fellow Americans. And so the Court remains essential to that national process of becoming in real life what America is in text." https://t.co/doamJus8b1</t>
  </si>
  <si>
    <t>https://pbs.twimg.com/media/FOZXdlbWYAYevpH.jpg</t>
  </si>
  <si>
    <t>17:06:27</t>
  </si>
  <si>
    <t>https://twitter.com/ossoff/status/1506316389795123201</t>
  </si>
  <si>
    <t>1506316389795123201</t>
  </si>
  <si>
    <t>1506257553503797256</t>
  </si>
  <si>
    <t>WATCH: Sen. @ossoff’s opening statement in the Supreme Court Nomination Hearing of Ketanji Brown Jackson to be an Associate Justice of the Supreme Court of the United States. https://t.co/p7S8eUddoT</t>
  </si>
  <si>
    <t>18:27:26</t>
  </si>
  <si>
    <t>https://twitter.com/ossoff/status/1506336767410163712</t>
  </si>
  <si>
    <t>1506336767410163712</t>
  </si>
  <si>
    <t>Update: Sen. @ossoff will ask his first round of questions to Judge Jackson TOMORROW morning at 9 a.m.</t>
  </si>
  <si>
    <t>02:19:53</t>
  </si>
  <si>
    <t>https://twitter.com/ossoff/status/1506455662049566720</t>
  </si>
  <si>
    <t>1506455662049566720</t>
  </si>
  <si>
    <t>1506408465895469063</t>
  </si>
  <si>
    <t>THREAD: Watch Sen. @ossoff's full line of questioning to Supreme Court Nominee Judge Ketanji Brown Jackson. https://t.co/ce64ydBZK6</t>
  </si>
  <si>
    <t>11:23:14</t>
  </si>
  <si>
    <t>https://twitter.com/ossoff/status/1506954788096851975</t>
  </si>
  <si>
    <t>1506954788096851975</t>
  </si>
  <si>
    <t>1506705732212822016</t>
  </si>
  <si>
    <t>“I will vote in the Judiciary Committee next week and then on the Senate floor to confirm Judge Jackson as an Associate Justice of the Supreme Court of the United States.” -Sen. @ossoff
Read Sen. @ossoff's full statement below: https://t.co/LmqeD1NIDK</t>
  </si>
  <si>
    <t>https://www.ossoff.senate.gov/press-releases/sen-ossoff-statement-on-supreme-court-nomination-of-judge-ketanji-brown-jackson/</t>
  </si>
  <si>
    <t>17:51:23</t>
  </si>
  <si>
    <t>https://twitter.com/ossoff/status/1508864409195753479</t>
  </si>
  <si>
    <t>1508864409195753479</t>
  </si>
  <si>
    <t>1508859676833759237</t>
  </si>
  <si>
    <t>BREAKING: The Senate Homeland Security Committee just passed Sen. @ossoff's bipartisan Civil Rights Cold Case Investigations Support Act of 2022 to secure justice for victims of lynchings and unsolved civil rights crimes.</t>
  </si>
  <si>
    <t>21:07:26</t>
  </si>
  <si>
    <t>https://twitter.com/ossoff/status/1509276136928333824</t>
  </si>
  <si>
    <t>1509276136928333824</t>
  </si>
  <si>
    <t>1509200338259259401</t>
  </si>
  <si>
    <t>WATCH: Sen. @ossoff took to the Senate Floor tonight to confirm Dr. Deborah Lipstadt to be United States Special Envoy for Monitoring and Combating anti-Semitism. https://t.co/BFSX9HYVQY</t>
  </si>
  <si>
    <t>https://pbs.twimg.com/media/FPJRh8aWQAUTo32.jpg</t>
  </si>
  <si>
    <t>03:38:01</t>
  </si>
  <si>
    <t>https://twitter.com/ossoff/status/1509374431134728195</t>
  </si>
  <si>
    <t>1509374431134728195</t>
  </si>
  <si>
    <t>1509362267464384516</t>
  </si>
  <si>
    <t>WATCH: "Right now as we speak, the scourge of anti-Semitism is rising again in this country &amp;amp; around the world. If we mean the words ‘never again,’ then at long last, Madam President, let's confirm Deborah Lipstadt to fight anti-Semitism on behalf of the U.S." -Sen. @ossoff https://t.co/fFUDnA8726</t>
  </si>
  <si>
    <t>https://pbs.twimg.com/amplify_video_thumb/1509535969745195008/img/uaxEF6gCcw0HpGgK.jpg</t>
  </si>
  <si>
    <t>00:16:35</t>
  </si>
  <si>
    <t>https://twitter.com/ossoff/status/1509686124477882376</t>
  </si>
  <si>
    <t>1509686124477882376</t>
  </si>
  <si>
    <t>1509536503965360137</t>
  </si>
  <si>
    <t>WATCH: Sen. @ossoff's remarks in today's Senate Judiciary Committee markup on Judge Ketanji Brown Jackson's nomination to the U.S. Supreme Court. https://t.co/tMyrs91jW9</t>
  </si>
  <si>
    <t>https://pbs.twimg.com/media/FPhG-FHWQAotHmh.jpg</t>
  </si>
  <si>
    <t>10:34:48</t>
  </si>
  <si>
    <t>https://twitter.com/ossoff/status/1511291256814641156</t>
  </si>
  <si>
    <t>1511291256814641156</t>
  </si>
  <si>
    <t>1511045630386450435</t>
  </si>
  <si>
    <t>NEWS: Sen. @ossoff just voted to advance Judge Ketanji Brown Jackson's nomination to the U.S. Supreme Court. https://t.co/vawWSLenM3</t>
  </si>
  <si>
    <t>13:14:22</t>
  </si>
  <si>
    <t>https://twitter.com/ossoff/status/1511331412556894209</t>
  </si>
  <si>
    <t>1511331412556894209</t>
  </si>
  <si>
    <t>NEWS: Next Tuesday, April 26 at 10 am EST, Chairman Jon @ossoff and the Senate Permanent Subcommittee on Investigations will hold a hearing on the mistreatment of military families in privatized base housing.</t>
  </si>
  <si>
    <t>20:29:18</t>
  </si>
  <si>
    <t>https://twitter.com/ossoff/status/1516514296737447946</t>
  </si>
  <si>
    <t>1516514296737447946</t>
  </si>
  <si>
    <t>1516412013991321608</t>
  </si>
  <si>
    <t>“For eight months, we have investigated the mistreatment of military families in privatized housing on U.S. bases,” @ossoff said. “On Tuesday we will release findings, hear directly from America’s heroes, and question those responsible for their housing.”
https://t.co/CIRtefvFWQ</t>
  </si>
  <si>
    <t>https://thehill.com/policy/defense/3272895-senate-panel-to-release-bipartisan-report-on-abuses-by-military-housing-contractors/</t>
  </si>
  <si>
    <t>thehill.com</t>
  </si>
  <si>
    <t>21:29:03</t>
  </si>
  <si>
    <t>https://twitter.com/ossoff/status/1516529332604264452</t>
  </si>
  <si>
    <t>1516529332604264452</t>
  </si>
  <si>
    <t>1516455508227543048</t>
  </si>
  <si>
    <t>senatorleahy</t>
  </si>
  <si>
    <t>It's working.
https://t.co/hTaVhIwP0V</t>
  </si>
  <si>
    <t>https://www.vox.com/2022/2/12/22930385/congress-bipartisan-stock-trading-ban-lawmakers-pelosi-schumer?utm_source=dlvr.it&amp;utm_medium=twitter</t>
  </si>
  <si>
    <t>vox.com</t>
  </si>
  <si>
    <t>01:48:25</t>
  </si>
  <si>
    <t>https://twitter.com/ossoff/status/1492677005883711490</t>
  </si>
  <si>
    <t>1492677005883711490</t>
  </si>
  <si>
    <t>Solid in-depth reporting on my legislation to help protect coastal Georgia from flooding and tropical storms. https://t.co/SU7cgkavJa</t>
  </si>
  <si>
    <t>https://pbs.twimg.com/media/FNQwvEwX0AoldXi.jpg</t>
  </si>
  <si>
    <t>17:56:54</t>
  </si>
  <si>
    <t>https://twitter.com/ossoff/status/1500893265184309255</t>
  </si>
  <si>
    <t>1500893265184309255</t>
  </si>
  <si>
    <t>“Presidents are not kings.” I questioned Supreme Court nominee Judge Ketanji Brown Jackson about Constitutional protections against tyranny and the abuse of power:  https://t.co/m3yPi2CWJB</t>
  </si>
  <si>
    <t>https://pbs.twimg.com/media/FOje1MiXIAQ8piA.jpg</t>
  </si>
  <si>
    <t>15:32:08</t>
  </si>
  <si>
    <t>https://twitter.com/ossoff/status/1507017429787967494</t>
  </si>
  <si>
    <t>1507017429787967494</t>
  </si>
  <si>
    <t>Privacy is essential to our civil liberties and new technologies can create new privacy risks. I asked SCOTUS nominee Judge Ketanji Brown Jackson about her approach to the Fourth Amendment protection against unreasonable search and seizure:
 https://t.co/HksYjgcuwQ</t>
  </si>
  <si>
    <t>https://pbs.twimg.com/media/FOjmzDAXMAIZfkl.jpg</t>
  </si>
  <si>
    <t>17:48:01</t>
  </si>
  <si>
    <t>https://twitter.com/ossoff/status/1507051623939518470</t>
  </si>
  <si>
    <t>1507051623939518470</t>
  </si>
  <si>
    <t>Press freedom is vital to a free society. I questioned Supreme Court nominee Judge Ketanji Brown Jackson about the First Amendment, Brandenburg v. Ohio, NYT v. United States, and NYT v. Sullivan: https://t.co/xN6ta77cAx</t>
  </si>
  <si>
    <t>https://pbs.twimg.com/media/FOjGt7fXIA4cV99.jpg</t>
  </si>
  <si>
    <t>22:24:57</t>
  </si>
  <si>
    <t>https://twitter.com/ossoff/status/1507121314867392520</t>
  </si>
  <si>
    <t>1507121314867392520</t>
  </si>
  <si>
    <t>I questioned Supreme Court nominee Judge Ketanji Brown Jackson on the Sixth Amendment, Gideon v. Wainwright, and the role of public defenders in our justice system: https://t.co/By13mky3R3</t>
  </si>
  <si>
    <t>https://pbs.twimg.com/media/FOjmvNyWQAwjg82.jpg</t>
  </si>
  <si>
    <t>02:07:09</t>
  </si>
  <si>
    <t>https://twitter.com/ossoff/status/1507177237094838275</t>
  </si>
  <si>
    <t>1507177237094838275</t>
  </si>
  <si>
    <t>I questioned Supreme Court nominee Judge Ketanji Brown Jackson on the Fourth Amendment protection against unreasonable search and seizure: https://t.co/HksYjgcuwQ</t>
  </si>
  <si>
    <t>03:07:24</t>
  </si>
  <si>
    <t>https://twitter.com/ossoff/status/1507192399252054019</t>
  </si>
  <si>
    <t>1507192399252054019</t>
  </si>
  <si>
    <t>I questioned Supreme Court nominee Judge Ketanji Brown Jackson about the First Amendment and its protection of the free exercise of religion. https://t.co/RlDdsUZ6Mi</t>
  </si>
  <si>
    <t>https://pbs.twimg.com/media/FOnNWZLX0Acf7r0.jpg</t>
  </si>
  <si>
    <t>18:54:17</t>
  </si>
  <si>
    <t>https://twitter.com/ossoff/status/1507430688081035272</t>
  </si>
  <si>
    <t>1507430688081035272</t>
  </si>
  <si>
    <t>Listening to constituents. https://t.co/wzU7JrafPD</t>
  </si>
  <si>
    <t>https://pbs.twimg.com/media/FOuDijZWQAkv5xF.jpg</t>
  </si>
  <si>
    <t>19:43:45</t>
  </si>
  <si>
    <t>https://twitter.com/ossoff/status/1507443135328272388</t>
  </si>
  <si>
    <t>1507443135328272388</t>
  </si>
  <si>
    <t>Maebob’s Diner has been serving family-oriented Southern cooking in the heart of Irwinton, Ga. since 1976. 
Stopped in for lunch today after announcing we’d secured the funds for Wilkinson Co. to start building its first-ever sewer system. Thanks for feeding me and the team! https://t.co/vpCMda3LIz</t>
  </si>
  <si>
    <t>https://pbs.twimg.com/media/FOvMjoGXIAQzaxq.jpg</t>
  </si>
  <si>
    <t>01:02:45</t>
  </si>
  <si>
    <t>https://twitter.com/ossoff/status/1507523417351860227</t>
  </si>
  <si>
    <t>1507523417351860227</t>
  </si>
  <si>
    <t>“Friday, Ossoff announced in Wilkinson County they will soon have their first public sewer system. Local leaders have been trying to fund a sewer system for more than 30 years. The news has many people in town excited for the future.” https://t.co/lK4J050Sn1</t>
  </si>
  <si>
    <t>https://www.13wmaz.com/article/news/local/wilkinson-county-to-get-their-first-public-sewer-system-3/93-b0adceed-78c8-4680-9541-ea1837ca2a7e</t>
  </si>
  <si>
    <t>13wmaz.com</t>
  </si>
  <si>
    <t>14:46:07</t>
  </si>
  <si>
    <t>https://twitter.com/ossoff/status/1507730621723992073</t>
  </si>
  <si>
    <t>1507730621723992073</t>
  </si>
  <si>
    <t>Today the Senate Homeland Security Committee passed my bill to support the investigation of civil rights cold cases like the 1949 lynching of Caleb Hill, Jr. in Georgia. We must persist in seeking truth and justice. https://t.co/QYxwMMM8nO</t>
  </si>
  <si>
    <t>https://pbs.twimg.com/media/FPHcxOeWQAkEiev.jpg</t>
  </si>
  <si>
    <t>03:54:18</t>
  </si>
  <si>
    <t>https://twitter.com/ossoff/status/1509378527749156868</t>
  </si>
  <si>
    <t>1509378527749156868</t>
  </si>
  <si>
    <t>Walking now to the Senate floor to confirm KBJ for the Supreme Court.</t>
  </si>
  <si>
    <t>17:47:23</t>
  </si>
  <si>
    <t>https://twitter.com/ossoff/status/1512124893835538448</t>
  </si>
  <si>
    <t>1512124893835538448</t>
  </si>
  <si>
    <t>Meet Jada from Georgia, 🏀 pro. She needed an assist to get to Europe for Euroleague. We helped her out and she made the Final Four. I’m here to help you, too! https://t.co/d58XePTg6u</t>
  </si>
  <si>
    <t>https://pbs.twimg.com/amplify_video_thumb/1514966734926761987/img/P49wNDjyBJizo4aI.jpg</t>
  </si>
  <si>
    <t>21:19:54</t>
  </si>
  <si>
    <t>Meet Jada 🏀 https://t.co/d58XePTg6u</t>
  </si>
  <si>
    <t>23:53:58</t>
  </si>
  <si>
    <t>https://twitter.com/ossoff/status/1515116253001699329</t>
  </si>
  <si>
    <t>1515116253001699329</t>
  </si>
  <si>
    <t>et</t>
  </si>
  <si>
    <t>18:44:34</t>
  </si>
  <si>
    <t>https://twitter.com/ossoff/status/1515400777921183745</t>
  </si>
  <si>
    <t>1515400777921183745</t>
  </si>
  <si>
    <t>I spent the day across Ga. briefing communities on new hospital upgrades I’ve secured — in rural Crisp County, a new transportation service to get folks to their appointments; in metro Atlanta’s Clayton County, a new mental health unit. https://t.co/Ckl3WBjqQl</t>
  </si>
  <si>
    <t>https://pbs.twimg.com/media/FQoIfUyWQAYxd03.jpg</t>
  </si>
  <si>
    <t>01:37:10</t>
  </si>
  <si>
    <t>https://twitter.com/ossoff/status/1516229386755846148</t>
  </si>
  <si>
    <t>1516229386755846148</t>
  </si>
  <si>
    <t>seanjohngk</t>
  </si>
  <si>
    <t>Congratulations to New Yorkers @tyler_adams14, Tim Weah, Gio Reyna, James Sands, @yunusmusah8, @SeanJohnGK!
And congratulations to the whole team!
The USA is heading back to the World Cup! https://t.co/hV4PvxHzWf</t>
  </si>
  <si>
    <t>https://twitter.com/USMNT/status/1509363707310186496</t>
  </si>
  <si>
    <t>https://pbs.twimg.com/profile_images/1409227745670975489/UVBQFdbf_normal.jpg</t>
  </si>
  <si>
    <t>19:59:10</t>
  </si>
  <si>
    <t>https://twitter.com/senschumer/status/1509621344912166926</t>
  </si>
  <si>
    <t>1509621344912166926</t>
  </si>
  <si>
    <t>1509363707310186496</t>
  </si>
  <si>
    <t>yunusmusah8</t>
  </si>
  <si>
    <t>tyler_adams14</t>
  </si>
  <si>
    <t>.@POTUS must extend the payment pause &amp;amp; #CancelStudentDebt.
@RepPressley, @SenSchumer &amp;amp; I with almost 100 of our colleagues will keep pushing for administrative action to provide meaningful student debt cancellation and help close the racial wealth gap. https://t.co/87DsMPMM2M</t>
  </si>
  <si>
    <t>https://finance.yahoo.com/news/student-loans-democrats-urge-on-biden-to-extend-payment-pause-cancel-debt-letter-140049161.html</t>
  </si>
  <si>
    <t>yahoo.com</t>
  </si>
  <si>
    <t>cancelstudentdebt</t>
  </si>
  <si>
    <t>20:40:57</t>
  </si>
  <si>
    <t>https://twitter.com/senschumer/status/1509631860871151624</t>
  </si>
  <si>
    <t>1509631860871151624</t>
  </si>
  <si>
    <t>1509616850707128325</t>
  </si>
  <si>
    <t>naturbanleague</t>
  </si>
  <si>
    <t>Many thanks to @SenSchumer &amp;amp; @SenGillibrand for supporting the Urban League Empowerment Center! ULEC will provide programming and outreach to low- and moderate-income communities through the Institute for Race, Equity and Justice and a museum.
👉🏾 More: https://t.co/DfceSeiUyO https://t.co/0ayAMxWSFF</t>
  </si>
  <si>
    <t>https://nul.org/news/national-urban-league-applauds-passage-of-fiscal-year-2022-omnibus-package?eType=EmailBlastContent&amp;eId=d99f926b-a2ef-4a88-b548-2ef59c681a2e</t>
  </si>
  <si>
    <t>nul.org</t>
  </si>
  <si>
    <t>https://pbs.twimg.com/media/FPCBionXIAgaQbK.jpg</t>
  </si>
  <si>
    <t>21:30:05</t>
  </si>
  <si>
    <t>https://twitter.com/senschumer/status/1509644225205444608</t>
  </si>
  <si>
    <t>1509644225205444608</t>
  </si>
  <si>
    <t>1508849083670319108</t>
  </si>
  <si>
    <t>garbarinoforny</t>
  </si>
  <si>
    <t>We're thrilled to announce $3 million has been awarded to the Town of Islip Sewer Extension Project. This aid will help bring new life to the Central Islip downtown corridor. Our thanks to @SenSchumer and Congressman @GarbarinoforNY whose commitment to LI made this possible. https://t.co/IsHFXmbVVL</t>
  </si>
  <si>
    <t>https://pbs.twimg.com/media/FPL_fo3XoAEVs-N.jpg</t>
  </si>
  <si>
    <t>21:30:26</t>
  </si>
  <si>
    <t>https://twitter.com/senschumer/status/1509644310056157188</t>
  </si>
  <si>
    <t>1509644310056157188</t>
  </si>
  <si>
    <t>1509549935389294596</t>
  </si>
  <si>
    <t>townofislip</t>
  </si>
  <si>
    <t>senatorhinchey</t>
  </si>
  <si>
    <t>The #KingstonWaterfront is an important economic and environmental resource for our community. I'm proud to be part of the coalition of leaders working to protect it from the increasing impacts of climate change and ensure it's accessible for all of our neighbors to enjoy. 🧵⬇️ https://t.co/PEYWng63RS</t>
  </si>
  <si>
    <t>kingstonwaterfront</t>
  </si>
  <si>
    <t>https://pbs.twimg.com/media/FPM62lhXIAEfRIJ.jpg</t>
  </si>
  <si>
    <t>21:32:25</t>
  </si>
  <si>
    <t>https://twitter.com/senschumer/status/1509644812596695049</t>
  </si>
  <si>
    <t>1509644812596695049</t>
  </si>
  <si>
    <t>1509617264047255555</t>
  </si>
  <si>
    <t>thejusticedept</t>
  </si>
  <si>
    <t>It’s past time for @usedgov and @thejusticedept to follow through on their pledge to change how they handle undue hardship claims by student borrowers in bankruptcy proceedings.
And President Biden should #CancelStudentDebt today!
https://t.co/BgBS7ADTyE</t>
  </si>
  <si>
    <t>21:49:53</t>
  </si>
  <si>
    <t>https://twitter.com/senschumer/status/1509649205647880195</t>
  </si>
  <si>
    <t>1509649205647880195</t>
  </si>
  <si>
    <t>usedgov</t>
  </si>
  <si>
    <t>civilrightsorg</t>
  </si>
  <si>
    <t>One of these judges was Judge Jackson, who in 2021 became the first Black woman in nearly a decade to be confirmed to a federal appeals court – and ninth Black woman EVER confirmed to this level of our federal judiciary.
Soon she'll be the first Black woman on the Supreme Court. https://t.co/dRYlskqbiM</t>
  </si>
  <si>
    <t>https://twitter.com/SenSchumer/status/1509270169264263168</t>
  </si>
  <si>
    <t>22:08:43</t>
  </si>
  <si>
    <t>https://twitter.com/senschumer/status/1509653947610546177</t>
  </si>
  <si>
    <t>1509653947610546177</t>
  </si>
  <si>
    <t>1509270169264263168</t>
  </si>
  <si>
    <t>1509272394430615556</t>
  </si>
  <si>
    <t>amazonlabor</t>
  </si>
  <si>
    <t>Amazing job by the worker-led @AmazonLabor in Staten Island.
Congrats on the historic victory! And good luck as you move forward to contract.
https://t.co/KhhI6vzAtW</t>
  </si>
  <si>
    <t>https://www.nytimes.com/2022/04/01/technology/amazon-union-staten-island.html</t>
  </si>
  <si>
    <t>21:25:16</t>
  </si>
  <si>
    <t>https://twitter.com/senschumer/status/1510005401441476617</t>
  </si>
  <si>
    <t>1510005401441476617</t>
  </si>
  <si>
    <t>commercedems</t>
  </si>
  <si>
    <t>Big Oil CEOs are reporting soaring profits and rewarding shareholders with stock buybacks as Americans continue struggling with higher prices at the gas pump.
Today, @CommerceDems are meeting as Senate Democrats continue the work to address this trend and help bring down costs!</t>
  </si>
  <si>
    <t>17:28:08</t>
  </si>
  <si>
    <t>https://twitter.com/senschumer/status/1511395273020485636</t>
  </si>
  <si>
    <t>1511395273020485636</t>
  </si>
  <si>
    <t>sengillibrand</t>
  </si>
  <si>
    <t>Thanks to leadership of @SenSchumer &amp;amp; @SenGillibrand, Congress allocated $2.5 million for the 175mi Long Island Greenway! Meaning we can stay on track to break ground by 2024 &amp;amp; connect millions of New Yorkers to the benefits of the outdoors. 🏃‍♀️🚲🥾https://t.co/7LsLjYx3Pu https://t.co/dkKCbXm3pr</t>
  </si>
  <si>
    <t>https://bit.ly/30eWS9d</t>
  </si>
  <si>
    <t>https://pbs.twimg.com/media/FPlOyzRXIAEQlZv.jpg</t>
  </si>
  <si>
    <t>22:04:00</t>
  </si>
  <si>
    <t>https://twitter.com/senschumer/status/1511464696716607489</t>
  </si>
  <si>
    <t>1511464696716607489</t>
  </si>
  <si>
    <t>1511325787701534723</t>
  </si>
  <si>
    <t>tpl_org</t>
  </si>
  <si>
    <t>As we close #WomensHistoryMonth today:
Thank you to everyone who has stood together to celebrate women and women’s history this month—and every month!
From the women of the Senate Democratic Majority https://t.co/ruhvfBqChq</t>
  </si>
  <si>
    <t>womenshistorymonth</t>
  </si>
  <si>
    <t>https://pbs.twimg.com/media/FPNJQq6WYAEB-yZ.jpg</t>
  </si>
  <si>
    <t>20:37:51</t>
  </si>
  <si>
    <t>https://twitter.com/senschumer/status/1509631077912092676</t>
  </si>
  <si>
    <t>1509631077912092676</t>
  </si>
  <si>
    <t>1509630970038792193</t>
  </si>
  <si>
    <t>Under President Biden and Democratic leadership:
Jobs are UP!
Unemployment is DOWN!
And this week, @SenateDems passed legislation to help FIX our supply chains and LOWER costs. https://t.co/9XDqGdB6m3</t>
  </si>
  <si>
    <t>https://twitter.com/POTUS/status/1509886129088180239</t>
  </si>
  <si>
    <t>16:54:56</t>
  </si>
  <si>
    <t>https://twitter.com/senschumer/status/1509937366257094657</t>
  </si>
  <si>
    <t>1509937366257094657</t>
  </si>
  <si>
    <t>1509886129088180239</t>
  </si>
  <si>
    <t>As Americans struggle with high prices at the gas pump, the Big Oil companies are up to their eyeballs in massive profits.
This is deeply disturbing.
The Commerce Committee is meeting tomorrow as @SenateDems work to provide accountability, transparency, and relief.</t>
  </si>
  <si>
    <t>22:42:17</t>
  </si>
  <si>
    <t>https://twitter.com/senschumer/status/1511111944949874690</t>
  </si>
  <si>
    <t>1511111944949874690</t>
  </si>
  <si>
    <t>Today, FEMA is making good on @SenateDems' work to increase the federal aid to all 2020 &amp;amp; 2021 disasters
This means NY will get more money to rebuild after storms like Ida and Fred, and our fellow Americans in Puerto Rico to rebuild after the earthquakes
https://t.co/wEBy5UqKBo</t>
  </si>
  <si>
    <t>https://www.fema.gov/press-release/20220318/fema-announces-9010-cost-share-adjustment</t>
  </si>
  <si>
    <t>fema.gov</t>
  </si>
  <si>
    <t>02:24:46</t>
  </si>
  <si>
    <t>https://twitter.com/senschumer/status/1511892710650789889</t>
  </si>
  <si>
    <t>1511892710650789889</t>
  </si>
  <si>
    <t>sifill_ldf</t>
  </si>
  <si>
    <t>It was a great honor to be a guest of Leader ⁦@SenSchumer in the gallery. for this historic vote.⁩ I will never forget it. #JusticeKBJ https://t.co/fAo6EcjyvI</t>
  </si>
  <si>
    <t>justicekbj</t>
  </si>
  <si>
    <t>https://pbs.twimg.com/media/FPxImObWUAoC4je.jpg</t>
  </si>
  <si>
    <t>21:20:09</t>
  </si>
  <si>
    <t>https://twitter.com/senschumer/status/1512178440400777217</t>
  </si>
  <si>
    <t>1512178440400777217</t>
  </si>
  <si>
    <t>1512163422921764871</t>
  </si>
  <si>
    <t>whitehouse</t>
  </si>
  <si>
    <t>Happening Now: President Biden, Vice President Harris, and Judge Ketanji Brown Jackson deliver remarks on the Senate’s historic, bipartisan confirmation. https://t.co/upblw4Mngh</t>
  </si>
  <si>
    <t>https://twitter.com/i/broadcasts/1MnxnkmddpXKO</t>
  </si>
  <si>
    <t>16:56:09</t>
  </si>
  <si>
    <t>https://twitter.com/senschumer/status/1512474391271067655</t>
  </si>
  <si>
    <t>1512474391271067655</t>
  </si>
  <si>
    <t>1512467844054798344</t>
  </si>
  <si>
    <t>nyccomptroller</t>
  </si>
  <si>
    <t>Helping families get ready for Passover w/ @SenSchumer &amp;amp; colleagues.
Thank you @UnitedJewish &amp;amp; @MetCouncil for the hard work that goes on every day of the year to fulfill the mitzvah to let all who are hungry come &amp;amp; eat. https://t.co/pJDCZ5gHeG</t>
  </si>
  <si>
    <t>https://pbs.twimg.com/media/FP_3W-2XsAYoNCB.jpg</t>
  </si>
  <si>
    <t>02:45:55</t>
  </si>
  <si>
    <t>https://twitter.com/senschumer/status/1513347586484285440</t>
  </si>
  <si>
    <t>1513347586484285440</t>
  </si>
  <si>
    <t>1513199980449837056</t>
  </si>
  <si>
    <t>wonderwheelpark</t>
  </si>
  <si>
    <t>So much fun to help open @WonderWheelPark at Coney Island today for its 102nd season! https://t.co/SwO9cacgV0</t>
  </si>
  <si>
    <t>https://pbs.twimg.com/media/FQCCa2gXwAIh_RL.jpg</t>
  </si>
  <si>
    <t>03:07:14</t>
  </si>
  <si>
    <t>https://twitter.com/senschumer/status/1513352947190702081</t>
  </si>
  <si>
    <t>1513352947190702081</t>
  </si>
  <si>
    <t>metcouncil</t>
  </si>
  <si>
    <t>I was thrilled to join the Passover food distribution in Williamsburg with my friends Rabbi Niederman, @UnitedJewish, @MetCouncil and so many others to help families prepare for the holiday.
To everyone getting ready to celebrate Passover, Chag Sameach! https://t.co/KkWbUluk9t</t>
  </si>
  <si>
    <t>https://pbs.twimg.com/media/FQG2AEpWQAEo7fy.jpg</t>
  </si>
  <si>
    <t>01:32:01</t>
  </si>
  <si>
    <t>https://twitter.com/senschumer/status/1513691376541749258</t>
  </si>
  <si>
    <t>1513691376541749258</t>
  </si>
  <si>
    <t>unitedjewish</t>
  </si>
  <si>
    <t>uofr</t>
  </si>
  <si>
    <t>Thank you @NSF Director @DrPanch for joining me on a tour of @UofR research facilities!
Our jobs and competition bill will supercharge investments in the next generation of research and good-paying jobs for Rochester and the Finger Lakes Region!
https://t.co/03PjKqMTKm</t>
  </si>
  <si>
    <t>https://www.rochesterfirst.com/news/local-news/schumer-tours-ur-rochester-poised-to-be-tech-leader-calls-for-federal-investment/</t>
  </si>
  <si>
    <t>rochesterfirst.com</t>
  </si>
  <si>
    <t>02:07:04</t>
  </si>
  <si>
    <t>https://twitter.com/senschumer/status/1513700195208511494</t>
  </si>
  <si>
    <t>1513700195208511494</t>
  </si>
  <si>
    <t>drpanch</t>
  </si>
  <si>
    <t>johnbking</t>
  </si>
  <si>
    <t>It's here!!! The State of Student Debt Summit #SOSD22 starts in ten minutes. It is not too late to register for the event and hear from @SenSchumer, @SenWarren, @JohnBKing, and other fierce advocates.
Sign up for today's event &amp;gt;&amp;gt; https://t.co/ZJg4d1rPK3 https://t.co/M2ekuXADJT</t>
  </si>
  <si>
    <t>https://bit.ly/state-of-student-debt-summit-2022</t>
  </si>
  <si>
    <t>sosd22</t>
  </si>
  <si>
    <t>https://pbs.twimg.com/media/FQPLIPaX0AUD8-X.jpg</t>
  </si>
  <si>
    <t>16:23:37</t>
  </si>
  <si>
    <t>https://twitter.com/senschumer/status/1514278143208697856</t>
  </si>
  <si>
    <t>1514278143208697856</t>
  </si>
  <si>
    <t>1514277243735969793</t>
  </si>
  <si>
    <t>senwarren</t>
  </si>
  <si>
    <t>I'm proud to work with @DebtCrisisOrg in championing this important issue
Millions of Americans are being held back by the burden of student debt
President Biden can #CancelStudentDebt with the flick of a pen, which will boost our economy and provide immediate relief to so many https://t.co/mf1OWVIb86</t>
  </si>
  <si>
    <t>https://twitter.com/DebtCrisisOrg/status/1514284788856799237</t>
  </si>
  <si>
    <t>22:19:36</t>
  </si>
  <si>
    <t>https://twitter.com/senschumer/status/1514367727581941762</t>
  </si>
  <si>
    <t>1514367727581941762</t>
  </si>
  <si>
    <t>1514284788856799237</t>
  </si>
  <si>
    <t>Thank you @SenSchumer! You are a tireless fighter for Americans impacted by student debt and have given millions of borrowers hope that change is near. 
Let's 👏 keep 👏 fighting https://t.co/PF19dW1D6v</t>
  </si>
  <si>
    <t>https://twitter.com/SenSchumer/status/1514367727581941762</t>
  </si>
  <si>
    <t>22:37:04</t>
  </si>
  <si>
    <t>https://twitter.com/senschumer/status/1514372123057430534</t>
  </si>
  <si>
    <t>1514372123057430534</t>
  </si>
  <si>
    <t>1514368523174248451</t>
  </si>
  <si>
    <t>ubuffalo</t>
  </si>
  <si>
    <t>Thank you @SenSchumer for leading this important effort.  Proud to stand with our members  @MandT_Bank and @UBuffalo in fighting for USICA and a tech hub in WNY.
https://t.co/1s2HFqAbyl</t>
  </si>
  <si>
    <t>https://buffalonews.com/business/local/ub-president-schumer-spotlight-wny-as-attractive-tech-hub/article_60ebf0ce-b9ce-11ec-9c1c-cb71d1be2a58.html</t>
  </si>
  <si>
    <t>buffalonews.com</t>
  </si>
  <si>
    <t>19:50:59</t>
  </si>
  <si>
    <t>https://twitter.com/senschumer/status/1514692714771755011</t>
  </si>
  <si>
    <t>1514692714771755011</t>
  </si>
  <si>
    <t>1513856307459239938</t>
  </si>
  <si>
    <t>mandt_bank</t>
  </si>
  <si>
    <t>bnpartnership</t>
  </si>
  <si>
    <t>32bjseiu</t>
  </si>
  <si>
    <t>"Essential workers deserve a fair contract! And we're going to fight until we get one."
Thank you @SenSchumer for coming out to support 32BJ workers! What do we deserve? Compensation! https://t.co/L8vyYKaV2x</t>
  </si>
  <si>
    <t>https://pbs.twimg.com/media/FQP92HYWQAg8CeX.jpg</t>
  </si>
  <si>
    <t>23:11:01</t>
  </si>
  <si>
    <t>https://twitter.com/senschumer/status/1514380666187792385</t>
  </si>
  <si>
    <t>1514380666187792385</t>
  </si>
  <si>
    <t>1514333011386544134</t>
  </si>
  <si>
    <t>We rallied together with @32BJSEIU building service workers negotiating a new contract in New York! And we won’t stop fighting to make sure these more than 30,000 essential workers get a fair contract. #BuildingStrong https://t.co/KOLGISOtrD</t>
  </si>
  <si>
    <t>buildingstrong</t>
  </si>
  <si>
    <t>https://pbs.twimg.com/media/FQVKctdXIAsGWtR.jpg</t>
  </si>
  <si>
    <t>20:16:17</t>
  </si>
  <si>
    <t>https://twitter.com/senschumer/status/1514699081322573826</t>
  </si>
  <si>
    <t>1514699081322573826</t>
  </si>
  <si>
    <t>repgracemeng</t>
  </si>
  <si>
    <t>There is no place for hate and violence in #Queens! Stood in solidarity with the #Sikh community at the Sikh Cultural Society in Richmond Hill where we condemned the attack on an elderly Sikh man in the area. This despicable behavior will not be tolerated. https://t.co/KJHJb4L3dd https://t.co/OFQ4tVHyBl</t>
  </si>
  <si>
    <t>https://bit.ly/3OcdUMW</t>
  </si>
  <si>
    <t>queens sikh</t>
  </si>
  <si>
    <t>https://pbs.twimg.com/media/FQEi-aZWQAYmiI0.jpg</t>
  </si>
  <si>
    <t>21:11:27</t>
  </si>
  <si>
    <t>https://twitter.com/senschumer/status/1514712963537641474</t>
  </si>
  <si>
    <t>1514712963537641474</t>
  </si>
  <si>
    <t>1513530149781843976</t>
  </si>
  <si>
    <t>dataprogress</t>
  </si>
  <si>
    <t>The U.S. Innovation and Competition Act will supercharge our economy by investing in manufacturing, technology, and science — our endless frontier. https://t.co/2TclqkDZmN</t>
  </si>
  <si>
    <t>https://pbs.twimg.com/ext_tw_video_thumb/1514390234355613699/pu/img/PVSskiwGa19DB2nM.jpg</t>
  </si>
  <si>
    <t>17:55:16</t>
  </si>
  <si>
    <t>https://twitter.com/senschumer/status/1515025983375654917</t>
  </si>
  <si>
    <t>1515025983375654917</t>
  </si>
  <si>
    <t>1514390269680132098</t>
  </si>
  <si>
    <t>us_eda</t>
  </si>
  <si>
    <t>After working to help secure WNY’s spot on the shortlist for @US_EDA Regional Challenge grant funded by the American Rescue Plan:
I stood in Buffalo to continue my push for WNY to secure this grant to build a manufacturing hub and create good-paying jobs! https://t.co/img6vJNGoc</t>
  </si>
  <si>
    <t>https://pbs.twimg.com/media/FQQP7tCWUAQq3D-.jpg</t>
  </si>
  <si>
    <t>21:28:08</t>
  </si>
  <si>
    <t>https://twitter.com/senschumer/status/1514354773860012037</t>
  </si>
  <si>
    <t>1514354773860012037</t>
  </si>
  <si>
    <t>I’m standing at @BinghamtonU to keep pushing for the New Energy NY project
It'll create jobs, help boost battery manufacturing in the US
I helped secure their spot on a @US_EDA shortlist for a Regional Challenge grant
I'll keep working for them in our jobs and competition bill https://t.co/55o8XFlYgI</t>
  </si>
  <si>
    <t>https://pbs.twimg.com/media/FQqrL1GXIAkObM1.jpg</t>
  </si>
  <si>
    <t>00:30:27</t>
  </si>
  <si>
    <t>https://twitter.com/senschumer/status/1516212597200203781</t>
  </si>
  <si>
    <t>1516212597200203781</t>
  </si>
  <si>
    <t>binghamtonu</t>
  </si>
  <si>
    <t>nsf</t>
  </si>
  <si>
    <t>Senator Chuck Schumer visited campus to announce the groundbreaking next phase for the Cornell High Energy Synchrotron Source – a new @NSF High Magnetic Field beamline that will continue CHESS’s unique role in research and education.
Thank you @SenSchumer for your support! https://t.co/5H8bT6E2pI</t>
  </si>
  <si>
    <t>https://pbs.twimg.com/media/FQVQPSOXMAQyMoh.jpg</t>
  </si>
  <si>
    <t>15:00:10</t>
  </si>
  <si>
    <t>https://twitter.com/senschumer/status/1516431466003148813</t>
  </si>
  <si>
    <t>1516431466003148813</t>
  </si>
  <si>
    <t>1514705078539931648</t>
  </si>
  <si>
    <t>cornell</t>
  </si>
  <si>
    <t>citycollegeny</t>
  </si>
  <si>
    <t>Thank YOU, @SenSchumer! The future is bright, thanks to the work of our scientists, the potential of our students, and the promise of the #Innovation and Competition Act to advance US research, competitiveness and #jobs 
https://t.co/S9wm0fg1eu</t>
  </si>
  <si>
    <t>https://twitter.com/SenSchumer/status/1514354967498436623</t>
  </si>
  <si>
    <t>innovation jobs</t>
  </si>
  <si>
    <t>15:16:30</t>
  </si>
  <si>
    <t>https://twitter.com/senschumer/status/1516435577813540877</t>
  </si>
  <si>
    <t>1516435577813540877</t>
  </si>
  <si>
    <t>1514354967498436623</t>
  </si>
  <si>
    <t>1514711044270268424</t>
  </si>
  <si>
    <t>presgarrell</t>
  </si>
  <si>
    <t>It was our pleasure to welcome @SenSchumer to the @asrc_gc yesterday to discuss the United States Innovation and Competition Act of 2021 (USICA), which has a goal of investing in science and training people to do the jobs that these investments create. @PresGarrell explains: https://t.co/m0evp8fDAp</t>
  </si>
  <si>
    <t>https://pbs.twimg.com/amplify_video_thumb/1514249786517557249/img/nfG4rtVG98-slGf3.jpg</t>
  </si>
  <si>
    <t>15:20:37</t>
  </si>
  <si>
    <t>https://twitter.com/senschumer/status/1516436612959412229</t>
  </si>
  <si>
    <t>1516436612959412229</t>
  </si>
  <si>
    <t>1514256120138846216</t>
  </si>
  <si>
    <t>asrc_gc</t>
  </si>
  <si>
    <t>gc_cuny</t>
  </si>
  <si>
    <t>technyc</t>
  </si>
  <si>
    <t>New York has long been a hub for advanced manufacturing, and we should make the right investments to ensure that industry — and its jobs — continue to thrive here and nationwide. Passing @SenSchumer's innovation and competition bill (USICA) will help do just that. https://t.co/o9eD1nuC3V</t>
  </si>
  <si>
    <t>https://pbs.twimg.com/media/FQPnqkjXwAAWrYu.jpg</t>
  </si>
  <si>
    <t>15:20:52</t>
  </si>
  <si>
    <t>https://twitter.com/senschumer/status/1516436677748740096</t>
  </si>
  <si>
    <t>1516436677748740096</t>
  </si>
  <si>
    <t>1514318406098599941</t>
  </si>
  <si>
    <t>cornell_tech</t>
  </si>
  <si>
    <t>Our dean Greg Morrisett joined Senator Chuck Schumer this week to offer his support for a new act that would invest $110 billion in science &amp;amp; tech research.
Learn more about the US Innovation &amp;amp; Competition Act: https://t.co/UcVdzNAniT 
@SenSchumer https://t.co/HK1JyLDlNG</t>
  </si>
  <si>
    <t>https://bit.ly/37eLcdz</t>
  </si>
  <si>
    <t>https://pbs.twimg.com/media/FQP21hwXwAAcbvo.jpg</t>
  </si>
  <si>
    <t>15:21:02</t>
  </si>
  <si>
    <t>https://twitter.com/senschumer/status/1516436718039158789</t>
  </si>
  <si>
    <t>1516436718039158789</t>
  </si>
  <si>
    <t>1514325307171475457</t>
  </si>
  <si>
    <t>nycfuture</t>
  </si>
  <si>
    <t>Great to see @SenSchumer's pushing to pass the innovation &amp;amp; competition bill that would make a generational investment in research, science, and technology &amp;amp; bring back hundreds of thousands of manufacturing jobs from overseas.</t>
  </si>
  <si>
    <t>15:21:12</t>
  </si>
  <si>
    <t>https://twitter.com/senschumer/status/1516436760204558340</t>
  </si>
  <si>
    <t>1516436760204558340</t>
  </si>
  <si>
    <t>1514333853661417475</t>
  </si>
  <si>
    <t>nyutandon</t>
  </si>
  <si>
    <t>We support and thank @SenSchumer push to pass the #innovation &amp;amp; #competition bill that would #supercharge American #manufacturing through a once-in-a-generation investment in research, #science, and #technology.</t>
  </si>
  <si>
    <t>innovation competition supercharge manufacturing science technology</t>
  </si>
  <si>
    <t>15:21:22</t>
  </si>
  <si>
    <t>https://twitter.com/senschumer/status/1516436802307035138</t>
  </si>
  <si>
    <t>1516436802307035138</t>
  </si>
  <si>
    <t>1514336760091877382</t>
  </si>
  <si>
    <t>usambun</t>
  </si>
  <si>
    <t>We’re honored to have @USAmbUN and @SenSchumer, among many others, join us to pay tribute to those we lost during the Holocaust &amp;amp; since at our #AnnualGatheringOfRemembrance.
Join thousands virtually to pay tribute to #HolocaustRemembranceDay. #YomHaShoah. https://t.co/C65j91dO7z https://t.co/vhlKPna8lW</t>
  </si>
  <si>
    <t>https://mjhnyc.info/AGR2022</t>
  </si>
  <si>
    <t>mjhnyc.info</t>
  </si>
  <si>
    <t>annualgatheringofremembrance holocaustremembranceday yomhashoah</t>
  </si>
  <si>
    <t>https://pbs.twimg.com/ext_tw_video_thumb/1516133831841140747/pu/img/uNB6M79Mdf_tQe7r.jpg</t>
  </si>
  <si>
    <t>17:58:18</t>
  </si>
  <si>
    <t>https://twitter.com/senschumer/status/1516476294942318598</t>
  </si>
  <si>
    <t>1516476294942318598</t>
  </si>
  <si>
    <t>1516133875742920711</t>
  </si>
  <si>
    <t>mjhnews</t>
  </si>
  <si>
    <t>ronwyden</t>
  </si>
  <si>
    <t>Americans are sending a clear message—they want an end to cannabis prohibition.
That’s why @SenBooker,@RonWyden, and I are working to pass our Cannabis Administration and Opportunity Act to end federal the prohibition and undo the harms of the War on Drugs. https://t.co/JRX7le01MF</t>
  </si>
  <si>
    <t>https://twitter.com/MarijuanaPolicy/status/1510723818850906112</t>
  </si>
  <si>
    <t>17:55:29</t>
  </si>
  <si>
    <t>https://twitter.com/senschumer/status/1511764546679152642</t>
  </si>
  <si>
    <t>1511764546679152642</t>
  </si>
  <si>
    <t>1510723818850906112</t>
  </si>
  <si>
    <t>The vast majority of Americans support legalizing the adult use of cannabis.
I'm working with @SenBooker and @RonWyden to end the federal prohibition and ensure equity for the communities most harmed by the War on Drugs.
As Senate Majority Leader—this is a Senate priority.</t>
  </si>
  <si>
    <t>19:01:52</t>
  </si>
  <si>
    <t>https://twitter.com/senschumer/status/1516492291539619854</t>
  </si>
  <si>
    <t>1516492291539619854</t>
  </si>
  <si>
    <t>senbooker</t>
  </si>
  <si>
    <t>senamyklobuchar</t>
  </si>
  <si>
    <t>energydems</t>
  </si>
  <si>
    <t>senmarkkelly</t>
  </si>
  <si>
    <t>secretarypete</t>
  </si>
  <si>
    <t>The Senate has passed a strong jobs and competitiveness bill that will build on the incredible growth we have seen under the Biden administration by:
—Boosting manufacturing jobs
—Addressing the critical chip shortage
—Investing in American innovation!</t>
  </si>
  <si>
    <t>19:51:07</t>
  </si>
  <si>
    <t>https://twitter.com/senschumer/status/1509619319990325253</t>
  </si>
  <si>
    <t>1509619319990325253</t>
  </si>
  <si>
    <t>The American Rescue Plan continues to deliver for women and children.
Thanks to ARP, states can now officially expand postpartum Medicaid/CHIP health care coverage to women up to 12 months!
https://t.co/XE5YheTDVZ</t>
  </si>
  <si>
    <t>https://spectrumlocalnews.com/nys/central-ny/ny-state-of-politics/2022/03/18/new-york-s-budget-could-expand-postpartum-coverage</t>
  </si>
  <si>
    <t>spectrumlocalnews.com</t>
  </si>
  <si>
    <t>19:11:41</t>
  </si>
  <si>
    <t>https://twitter.com/senschumer/status/1509971781448257543</t>
  </si>
  <si>
    <t>1509971781448257543</t>
  </si>
  <si>
    <t>Spring has Sprung!
Community gardens are the green gems of so many communities across the city.
That’s why I was thrilled to announce funding from the infrastructure law we passed that will support 260 community gardens across all five boroughs! https://t.co/HStgZMJ2UL</t>
  </si>
  <si>
    <t>https://pbs.twimg.com/media/FPSQVErWYAcScgJ.jpg</t>
  </si>
  <si>
    <t>20:26:07</t>
  </si>
  <si>
    <t>https://twitter.com/senschumer/status/1509990516112375815</t>
  </si>
  <si>
    <t>1509990516112375815</t>
  </si>
  <si>
    <t>To our Muslim communities in New York, America, and around the world:
Ramadan Mubarak!
May this special month bring peace and blessing to all!</t>
  </si>
  <si>
    <t>00:00:30</t>
  </si>
  <si>
    <t>https://twitter.com/senschumer/status/1510044465376940034</t>
  </si>
  <si>
    <t>1510044465376940034</t>
  </si>
  <si>
    <t>I was proud to celebrate Nick Perry this weekend. In March, the Senate confirmed him as the Ambassador to Jamaica.
He’s a true public servant.
A Brooklynite through and through.
And now, he’s the first-ever U.S. Ambassador to Jamaica born in Jamaica! https://t.co/NjCXfMXYuL</t>
  </si>
  <si>
    <t>https://pbs.twimg.com/media/FPc09GrXEAA1QtM.jpg</t>
  </si>
  <si>
    <t>21:42:11</t>
  </si>
  <si>
    <t>https://twitter.com/senschumer/status/1510734432944205830</t>
  </si>
  <si>
    <t>1510734432944205830</t>
  </si>
  <si>
    <t>I was so honored to help officially swear in Alexa Avilés to the NYC Council! https://t.co/v4OAzMpS3L</t>
  </si>
  <si>
    <t>https://pbs.twimg.com/media/FPdRkKbWUAoCb6I.jpg</t>
  </si>
  <si>
    <t>23:48:36</t>
  </si>
  <si>
    <t>https://twitter.com/senschumer/status/1510766244412203016</t>
  </si>
  <si>
    <t>1510766244412203016</t>
  </si>
  <si>
    <t>The news of the shooting in Sacramento is heartbreaking. We are praying for the victims and their families.
This cannot continue. We will continue the work to pass meaningful gun safety legislation in the Senate.
https://t.co/LDzVNKlVfM</t>
  </si>
  <si>
    <t>https://www.washingtonpost.com/nation/2022/04/03/sacramento-shooting/</t>
  </si>
  <si>
    <t>02:01:43</t>
  </si>
  <si>
    <t>https://twitter.com/senschumer/status/1510799746709213187</t>
  </si>
  <si>
    <t>1510799746709213187</t>
  </si>
  <si>
    <t>Judge Ketanji Brown Jackson is brilliant, she is beloved, and she belongs on the Supreme Court.
And the Senate is moving forward to confirm her as the 116th Justice and the first Black woman to bear the title!</t>
  </si>
  <si>
    <t>22:06:18</t>
  </si>
  <si>
    <t>https://twitter.com/senschumer/status/1511102888172523521</t>
  </si>
  <si>
    <t>1511102888172523521</t>
  </si>
  <si>
    <t>I am so proud that the Senate worked hard to pass the Ocean Shipping Reform Act last week. This much-needed legislation will:
—Unclog ports across the country
—Reform unfair shipping practices
—Help reduce costs for the American people</t>
  </si>
  <si>
    <t>22:24:29</t>
  </si>
  <si>
    <t>https://twitter.com/senschumer/status/1511107466649653257</t>
  </si>
  <si>
    <t>1511107466649653257</t>
  </si>
  <si>
    <t>The attack on Nirmal Singh is appalling. All deserve to walk the streets without fear. We must aggressively investigate this crime, find the perpetrator, and bring them to justice.
https://t.co/T5VF3gaQED</t>
  </si>
  <si>
    <t>https://pix11.com/news/local-news/queens/sikh-man-visiting-nyc-attacked-nypd-investigates-as-possible-hate-crime/</t>
  </si>
  <si>
    <t>pix11.com</t>
  </si>
  <si>
    <t>23:42:23</t>
  </si>
  <si>
    <t>https://twitter.com/senschumer/status/1511127070302162947</t>
  </si>
  <si>
    <t>1511127070302162947</t>
  </si>
  <si>
    <t>It’s a joyous, history-making moment for the Senate:
We are moving forward on confirming Judge Ketanji Brown Jackson as the 116th Supreme Court Justice.
Republicans opposed her in Committee but it doesn't change the end result:
Judge Jackson has the support for confirmation!</t>
  </si>
  <si>
    <t>01:17:47</t>
  </si>
  <si>
    <t>https://twitter.com/senschumer/status/1511151077244252163</t>
  </si>
  <si>
    <t>1511151077244252163</t>
  </si>
  <si>
    <t>Tonight, the Senate has taken the next step to move forward on the nomination of Judge Ketanji Brown Jackson—this brilliant, this resoundingly qualified, this historic nominee to the highest court in all the land.</t>
  </si>
  <si>
    <t>01:40:17</t>
  </si>
  <si>
    <t>https://twitter.com/senschumer/status/1511156741370781700</t>
  </si>
  <si>
    <t>1511156741370781700</t>
  </si>
  <si>
    <t>Veterans unemployment has dropped to the lowest rate since before the pandemic!
Under Democratic leadership, jobs are up, and unemployment is down.
https://t.co/qDiVEGOzpx</t>
  </si>
  <si>
    <t>https://www.militarytimes.com/education-transition/2022/04/01/veterans-unemployment-drops-to-lowest-level-in-three-years/</t>
  </si>
  <si>
    <t>militarytimes.com</t>
  </si>
  <si>
    <t>14:16:05</t>
  </si>
  <si>
    <t>https://twitter.com/senschumer/status/1511346945066950670</t>
  </si>
  <si>
    <t>1511346945066950670</t>
  </si>
  <si>
    <t>This is big—I just took the next step on the Senate floor to move forward toward a final vote on the confirmation of Judge Jackson to the Supreme Court.
Her brilliance, her lifetime of hard work, her remarkable story will light a flame of inspiration for the next generation.</t>
  </si>
  <si>
    <t>18:05:55</t>
  </si>
  <si>
    <t>https://twitter.com/senschumer/status/1511404782883385345</t>
  </si>
  <si>
    <t>1511404782883385345</t>
  </si>
  <si>
    <t>Today would be a great day for President Biden and Vice President Harris to #CancelStudentDebt.</t>
  </si>
  <si>
    <t>21:20:24</t>
  </si>
  <si>
    <t>https://twitter.com/senschumer/status/1511453725398818817</t>
  </si>
  <si>
    <t>1511453725398818817</t>
  </si>
  <si>
    <t>Judge Ketanji Brown Jackson's brilliance, lifetime of hard work, and remarkable story will light a flame of inspiration for the next generation to chart their own path for serving our democracy.
And the Senate is moving forward to confirm her as Justice Ketanji Brown Jackson!</t>
  </si>
  <si>
    <t>22:40:06</t>
  </si>
  <si>
    <t>https://twitter.com/senschumer/status/1511473781541384206</t>
  </si>
  <si>
    <t>1511473781541384206</t>
  </si>
  <si>
    <t>Great!
And next: President Biden should #CancelStudentDebt! https://t.co/w5wo7tEElm</t>
  </si>
  <si>
    <t>https://twitter.com/POTUS/status/1511705892487577606</t>
  </si>
  <si>
    <t>14:27:58</t>
  </si>
  <si>
    <t>https://twitter.com/senschumer/status/1511712320304685059</t>
  </si>
  <si>
    <t>1511712320304685059</t>
  </si>
  <si>
    <t>1511705892487577606</t>
  </si>
  <si>
    <t>We stood together to call on President Biden to extend the pause on student loan payments. Today, he delivered that critical relief to millions of Americans.
And we’ll keep standing together for President Biden to use his existing legal authority to #CancelStudentDebt. https://t.co/fR0d2Nb7Sy</t>
  </si>
  <si>
    <t>https://twitter.com/SenWarren/status/1511714853119012869</t>
  </si>
  <si>
    <t>16:46:07</t>
  </si>
  <si>
    <t>https://twitter.com/senschumer/status/1511747088715034627</t>
  </si>
  <si>
    <t>1511747088715034627</t>
  </si>
  <si>
    <t>1511714853119012869</t>
  </si>
  <si>
    <t>Today would be an EXCELLENT day for President Biden and Vice President Harris to #CancelStudentDebt.</t>
  </si>
  <si>
    <t>18:36:13</t>
  </si>
  <si>
    <t>https://twitter.com/senschumer/status/1511774795842605056</t>
  </si>
  <si>
    <t>1511774795842605056</t>
  </si>
  <si>
    <t>Judge Ketanji Brown Jackson will make history as the first Black woman AND the first former federal public defender to sit on the U.S. Supreme Court!</t>
  </si>
  <si>
    <t>19:50:39</t>
  </si>
  <si>
    <t>https://twitter.com/senschumer/status/1511793528892010503</t>
  </si>
  <si>
    <t>1511793528892010503</t>
  </si>
  <si>
    <t>Judge Ketanji Brown Jackson is brilliant, beloved, and belongs on the Supreme Court.
She will pave the way for so many in the future!</t>
  </si>
  <si>
    <t>20:20:17</t>
  </si>
  <si>
    <t>https://twitter.com/senschumer/status/1511800987337601030</t>
  </si>
  <si>
    <t>1511800987337601030</t>
  </si>
  <si>
    <t>The Postal Service Reform Act that we passed is now law!
It will improve service for the millions of Americans who rely on USPS for medicines, voting, essential goods, and their livelihoods.
And I was honored to join President Biden today as he signed it into law. https://t.co/T290rbE9Ci</t>
  </si>
  <si>
    <t>https://pbs.twimg.com/media/FPs6WdjWUAEByPM.jpg</t>
  </si>
  <si>
    <t>00:40:49</t>
  </si>
  <si>
    <t>https://twitter.com/senschumer/status/1511866551363936256</t>
  </si>
  <si>
    <t>1511866551363936256</t>
  </si>
  <si>
    <t>Putin’s actions are detestable. He must be held accountable.
Tomorrow morning, the Senate will vote to strip Putin’s Russia of permanent normal trade relations with the United States, and we will take action to ban the import of Russian oil.</t>
  </si>
  <si>
    <t>02:14:10</t>
  </si>
  <si>
    <t>https://twitter.com/senschumer/status/1511890042406510604</t>
  </si>
  <si>
    <t>1511890042406510604</t>
  </si>
  <si>
    <t>Tomorrow afternoon:
This Senate is on track to hold our final vote on confirming Judge Ketanji Brown Jackson to the U.S. Supreme Court!
It will be a joyous day for America!</t>
  </si>
  <si>
    <t>02:32:44</t>
  </si>
  <si>
    <t>https://twitter.com/senschumer/status/1511894716593364995</t>
  </si>
  <si>
    <t>1511894716593364995</t>
  </si>
  <si>
    <t>This Senate has now voted to revoke permanent normal trade relations with Putin’s Russia.
And the Senate has now voted to ban the import of oil from Putin’s Russia.
The American people stand with the people of Ukraine.</t>
  </si>
  <si>
    <t>15:40:16</t>
  </si>
  <si>
    <t>https://twitter.com/senschumer/status/1512092904356990976</t>
  </si>
  <si>
    <t>1512092904356990976</t>
  </si>
  <si>
    <t>Judge Ketanji Brown Jackson is a groundbreaking and remarkable jurist.
She is brilliant. She is beloved. She belongs on the Supreme Court.
And today, the Senate will confirm her as the 116th Supreme Court Justice!</t>
  </si>
  <si>
    <t>16:32:48</t>
  </si>
  <si>
    <t>https://twitter.com/senschumer/status/1512106125445021705</t>
  </si>
  <si>
    <t>1512106125445021705</t>
  </si>
  <si>
    <t>Today is a joyous day for America!
The Senate is set to confirm Judge Ketanji Brown Jackson's historic nomination to the U.S. Supreme Court.
She will become the first Black woman and the first former public defender to bear the title of Supreme Court Justice.</t>
  </si>
  <si>
    <t>17:01:40</t>
  </si>
  <si>
    <t>https://twitter.com/senschumer/status/1512113388897329159</t>
  </si>
  <si>
    <t>1512113388897329159</t>
  </si>
  <si>
    <t>HISTORY. https://t.co/k3a5TWeNis</t>
  </si>
  <si>
    <t>https://pbs.twimg.com/media/FPwn4lkXoAkvCTg.jpg</t>
  </si>
  <si>
    <t>18:17:39</t>
  </si>
  <si>
    <t>https://twitter.com/senschumer/status/1512132510674788357</t>
  </si>
  <si>
    <t>1512132510674788357</t>
  </si>
  <si>
    <t>Justice Ketanji Brown Jackson!</t>
  </si>
  <si>
    <t>18:21:01</t>
  </si>
  <si>
    <t>https://twitter.com/senschumer/status/1512133359559917577</t>
  </si>
  <si>
    <t>1512133359559917577</t>
  </si>
  <si>
    <t>Justice Ketanji Brown Jackson will now be the first Black woman and the first former federal public defender to sit on the Supreme Court of the United States of America. https://t.co/BCQs0wOp0d</t>
  </si>
  <si>
    <t>https://pbs.twimg.com/media/FPwuE33XMAAgzgS.jpg</t>
  </si>
  <si>
    <t>18:27:08</t>
  </si>
  <si>
    <t>https://twitter.com/senschumer/status/1512134898248830978</t>
  </si>
  <si>
    <t>1512134898248830978</t>
  </si>
  <si>
    <t>We took a giant, bold, and important step forward today.
This is a great moment for Judge Ketanji Brown Jackson.
This is a great moment for America as we rise to a more perfect union. https://t.co/5a4aKJ1EIR</t>
  </si>
  <si>
    <t>https://pbs.twimg.com/media/FPxD0H1XEAY30pY.jpg</t>
  </si>
  <si>
    <t>20:23:11</t>
  </si>
  <si>
    <t>https://twitter.com/senschumer/status/1512164102327648260</t>
  </si>
  <si>
    <t>1512164102327648260</t>
  </si>
  <si>
    <t>I’m so proud this Senate has now confirmed Judge Ketanji Brown Jackson as the next Supreme Court Justice! https://t.co/PU9QXmDwGv</t>
  </si>
  <si>
    <t>https://pbs.twimg.com/media/FPxNlLXXIAkQtiw.jpg</t>
  </si>
  <si>
    <t>20:43:40</t>
  </si>
  <si>
    <t>https://twitter.com/senschumer/status/1512169256246464530</t>
  </si>
  <si>
    <t>1512169256246464530</t>
  </si>
  <si>
    <t>👏 CONFIRMED 👏
JUSTICE KETANJI BROWN JACKSON https://t.co/GCj8ySZr8V</t>
  </si>
  <si>
    <t>https://pbs.twimg.com/tweet_video_thumb/FPxTgmqX0AgbNiN.jpg</t>
  </si>
  <si>
    <t>21:10:53</t>
  </si>
  <si>
    <t>https://twitter.com/senschumer/status/1512176108573233157</t>
  </si>
  <si>
    <t>1512176108573233157</t>
  </si>
  <si>
    <t>The Senate Democratic Majority stood together to confirm Judge Ketanji Brown Jackson to the Supreme Court! https://t.co/r8Mem0sAjp</t>
  </si>
  <si>
    <t>https://pbs.twimg.com/media/FPx7jFcXsBMhmQV.jpg</t>
  </si>
  <si>
    <t>00:03:02</t>
  </si>
  <si>
    <t>https://twitter.com/senschumer/status/1512219429177810944</t>
  </si>
  <si>
    <t>1512219429177810944</t>
  </si>
  <si>
    <t>Congratulations, Judge Ketanji Brown Jackson!
You are brilliant.
You are beloved.
And you belong on the Supreme Court.
I’m so proud this Senate confirmed you as the next Supreme Court Justice!</t>
  </si>
  <si>
    <t>17:28:11</t>
  </si>
  <si>
    <t>https://twitter.com/senschumer/status/1512482451997736962</t>
  </si>
  <si>
    <t>1512482451997736962</t>
  </si>
  <si>
    <t>Thank you, President Biden!
This Senate Democratic Majority made history by confirming Judge Ketanji Brown Jackson as the next Supreme Court Justice. https://t.co/XDzAf3F7FE</t>
  </si>
  <si>
    <t>https://pbs.twimg.com/media/FP18UN7WQAIYPTo.jpg</t>
  </si>
  <si>
    <t>18:45:22</t>
  </si>
  <si>
    <t>https://twitter.com/senschumer/status/1512501876700467208</t>
  </si>
  <si>
    <t>1512501876700467208</t>
  </si>
  <si>
    <t>The Senate is moving an important step closer to delivering a robust jobs and competitiveness bill that will help fix our supply chains and boost American innovation for a generation!
https://t.co/IzEI4FxIk5</t>
  </si>
  <si>
    <t>https://www.democrats.senate.gov/newsroom/press-releases/schumer-announces-senate-democratic-conferees-to-jobs-and-competitiveness-bill-conference</t>
  </si>
  <si>
    <t>20:49:10</t>
  </si>
  <si>
    <t>https://twitter.com/senschumer/status/1512533029801140236</t>
  </si>
  <si>
    <t>1512533029801140236</t>
  </si>
  <si>
    <t>The Senate Democratic Majority stood together to confirm Judge Jackson as a United States Supreme Court Justice.
Thank you, @POTUS! https://t.co/oRzFI9g6n2</t>
  </si>
  <si>
    <t>https://pbs.twimg.com/media/FP2s147XEA8XbGU.jpg</t>
  </si>
  <si>
    <t>22:18:54</t>
  </si>
  <si>
    <t>https://twitter.com/senschumer/status/1512555612328112133</t>
  </si>
  <si>
    <t>1512555612328112133</t>
  </si>
  <si>
    <t>This was a wonderful, joyous, and inspiring day coming together at the White House to celebrate the Senate confirmation of Judge Ketanji Brown Jackson as the 116th Justice of the U.S. Supreme Court! https://t.co/0Rsv6xVWie</t>
  </si>
  <si>
    <t>https://pbs.twimg.com/media/FP2_UGaXoAMJCzv.jpg</t>
  </si>
  <si>
    <t>23:40:21</t>
  </si>
  <si>
    <t>https://twitter.com/senschumer/status/1512576107782021124</t>
  </si>
  <si>
    <t>1512576107782021124</t>
  </si>
  <si>
    <t>It was such an honor to celebrate together at the White House yesterday the historic Senate confirmation of Judge Ketanji Brown Jackson as our next Supreme Court Justice!</t>
  </si>
  <si>
    <t>19:20:52</t>
  </si>
  <si>
    <t>https://twitter.com/senschumer/status/1512873197972172809</t>
  </si>
  <si>
    <t>1512873197972172809</t>
  </si>
  <si>
    <t>I'm working for action from ATF to rein in ghost guns.
Ghost guns are bought and sold in kits. They can be bought online. They come without background checks or serial numbers.
ATF must act on its proposed rule now to close this dangerous gun-law loophole.</t>
  </si>
  <si>
    <t>19:31:36</t>
  </si>
  <si>
    <t>https://twitter.com/senschumer/status/1513238286378090496</t>
  </si>
  <si>
    <t>1513238286378090496</t>
  </si>
  <si>
    <t>It was great to be back with the NYS Association of Black, Puerto Rican, Hispanic &amp;amp; Asian Legislators, Inc.!
Last night, we celebrated 51 years of their work to support a diverse legislature and the confirmation of Judge Ketanji Brown Jackson as the next Supreme Court Justice! https://t.co/x5qcSmMm7h</t>
  </si>
  <si>
    <t>https://pbs.twimg.com/media/FQBxB1gXoAwGTTE.jpg</t>
  </si>
  <si>
    <t>01:56:12</t>
  </si>
  <si>
    <t>https://twitter.com/senschumer/status/1513335072333701127</t>
  </si>
  <si>
    <t>1513335072333701127</t>
  </si>
  <si>
    <t>.@POTUS and AG Garland are taking strong executive action on ghost guns.
I've been working for action on these dangerous gun kits for years. They're too easy to build and too hard to trace.
This will help exorcise ghost guns from our streets and crack down on violent gun crime.</t>
  </si>
  <si>
    <t>17:22:44</t>
  </si>
  <si>
    <t>https://twitter.com/senschumer/status/1513568244099129350</t>
  </si>
  <si>
    <t>1513568244099129350</t>
  </si>
  <si>
    <t>The anti-Semitic rhetoric and tropes used by a speaker at the recent Rockville Centre village board meeting are offensive and disturbing.
We must never stop working to root out antisemitism, bigotry, and hate.
Antisemitism has no place in America.</t>
  </si>
  <si>
    <t>18:32:38</t>
  </si>
  <si>
    <t>https://twitter.com/senschumer/status/1513585832757796869</t>
  </si>
  <si>
    <t>1513585832757796869</t>
  </si>
  <si>
    <t>Today, I stood with Rochester veterans suffering from illness caused by toxic burn pit exposure who need the health care and benefits provided by the Honoring Our PACT Act.
As Majority Leader, the Senate will vote on this bill to get our vets the health care they deserve. https://t.co/U5NIlD4asO</t>
  </si>
  <si>
    <t>https://pbs.twimg.com/media/FQGonzVXIAoApv_.jpg</t>
  </si>
  <si>
    <t>00:33:27</t>
  </si>
  <si>
    <t>https://twitter.com/senschumer/status/1513676636973064201</t>
  </si>
  <si>
    <t>1513676636973064201</t>
  </si>
  <si>
    <t>I'm closely monitoring the situation this morning at the 36th Street station in Sunset Park in our beloved Brooklyn. I'm praying for all the victims, their families, all those impacted. I’m grateful for the quick action of our first responders. To everyone in New York: Stay safe.</t>
  </si>
  <si>
    <t>14:44:05</t>
  </si>
  <si>
    <t>https://twitter.com/senschumer/status/1513890703671279619</t>
  </si>
  <si>
    <t>1513890703671279619</t>
  </si>
  <si>
    <t>This is a good step from the Biden administration to help millions of student loan borrowers.
And next up:
President Biden should use his existing legal authority to #CancelStudentDebt!
https://t.co/wAdnZzlcAA</t>
  </si>
  <si>
    <t>https://www.cnbc.com/2022/04/11/millions-of-student-loan-borrowers-in-default-are-getting-a-fresh-start-.html</t>
  </si>
  <si>
    <t>18:32:59</t>
  </si>
  <si>
    <t>https://twitter.com/senschumer/status/1514310696607129614</t>
  </si>
  <si>
    <t>1514310696607129614</t>
  </si>
  <si>
    <t>Thank you to so many students, university leaders, labor leaders, scientists, and more for standing with me in New York to work for our competition and jobs bill.
This investment in science and technology will supercharge American manufacturing and create good-paying jobs! https://t.co/7mVa3gDeNx</t>
  </si>
  <si>
    <t>https://pbs.twimg.com/media/FQQRiwrWYAoWqF9.jpg</t>
  </si>
  <si>
    <t>21:28:54</t>
  </si>
  <si>
    <t>https://twitter.com/senschumer/status/1514354967498436623</t>
  </si>
  <si>
    <t>American Innovation = American Jobs!
I was honored to stand with so many students, university leaders, labor leaders, scientists, and more in New York working for our competition and jobs bill! https://t.co/HafNhl3sP4</t>
  </si>
  <si>
    <t>https://pbs.twimg.com/media/FQQ5mRHX0AEfowr.png</t>
  </si>
  <si>
    <t>00:23:35</t>
  </si>
  <si>
    <t>https://twitter.com/senschumer/status/1514398929646931969</t>
  </si>
  <si>
    <t>1514398929646931969</t>
  </si>
  <si>
    <t>I'm standing with Long Island veterans at Project 9 Line—an organization that helps vets transition back to civilian life—to say:
The Senate will vote on the Honoring Our PACT Act to help vets with illnesses from exposure to burn pits get the health care they need and deserve. https://t.co/XIgRID5nhD</t>
  </si>
  <si>
    <t>https://pbs.twimg.com/media/FQUEDGiVUAUe8kH.jpg</t>
  </si>
  <si>
    <t>15:10:31</t>
  </si>
  <si>
    <t>https://twitter.com/senschumer/status/1514622133061705728</t>
  </si>
  <si>
    <t>1514622133061705728</t>
  </si>
  <si>
    <t>usdot</t>
  </si>
  <si>
    <t>I’m working to secure a @USDOT grant to turn Staten Island’s Arthur Kill Terminal into a cutting-edge offshore wind port facility—built with good-paying UNION jobs and supporting American manufacturing! https://t.co/e5VALek1z6</t>
  </si>
  <si>
    <t>https://pbs.twimg.com/media/FQVYVbVWQAMrWOG.jpg</t>
  </si>
  <si>
    <t>21:17:50</t>
  </si>
  <si>
    <t>https://twitter.com/senschumer/status/1514714569813467140</t>
  </si>
  <si>
    <t>1514714569813467140</t>
  </si>
  <si>
    <t>Meet Candice Forrester
She’s a chemistry doctoral student in NY
She’s thinking about launching a startup from her research
I’m proud she’s standing with us because of the investment in research and entrepreneurship for STEM students that our competition and jobs bill will make https://t.co/63RuBjQsBE</t>
  </si>
  <si>
    <t>https://pbs.twimg.com/amplify_video_thumb/1515023663568986124/img/3YhXUonMAOtctfq_.jpg</t>
  </si>
  <si>
    <t>17:48:56</t>
  </si>
  <si>
    <t>https://twitter.com/senschumer/status/1515024389527453707</t>
  </si>
  <si>
    <t>1515024389527453707</t>
  </si>
  <si>
    <t>75 years ago today, Jackie Robinson stepped onto Ebbets Field to start at first base for the Brooklyn Dodgers.
As the first African-American to break MLB's color barrier, he stood up for equal rights not just on the field but for people across the country.
#JackieRobinsonDay https://t.co/ZuZOPAQqR3</t>
  </si>
  <si>
    <t>https://twitter.com/baseballhall/status/1514959265395625984</t>
  </si>
  <si>
    <t>jackierobinsonday</t>
  </si>
  <si>
    <t>18:16:24</t>
  </si>
  <si>
    <t>https://twitter.com/senschumer/status/1515031298875744265</t>
  </si>
  <si>
    <t>1515031298875744265</t>
  </si>
  <si>
    <t>1514959265395625984</t>
  </si>
  <si>
    <t>My grandson Noah’s first trip to L&amp;amp;B Spumoni Gardens in Brooklyn! https://t.co/Twc41POedc</t>
  </si>
  <si>
    <t>https://pbs.twimg.com/media/FQaJlHVXEAQscVy.jpg</t>
  </si>
  <si>
    <t>19:30:27</t>
  </si>
  <si>
    <t>https://twitter.com/senschumer/status/1515049936936751107</t>
  </si>
  <si>
    <t>1515049936936751107</t>
  </si>
  <si>
    <t>I’m wishing a happy Passover to everyone celebrating Seder tonight in New York, across America, and around the world.
Chag Sameach!</t>
  </si>
  <si>
    <t>21:31:09</t>
  </si>
  <si>
    <t>https://twitter.com/senschumer/status/1515080311138304006</t>
  </si>
  <si>
    <t>1515080311138304006</t>
  </si>
  <si>
    <t>Happy Easter to everyone celebrating in New York, across the country, and around the world.
Wishing you and your loved ones a blessed and joyful day!</t>
  </si>
  <si>
    <t>12:57:14</t>
  </si>
  <si>
    <t>https://twitter.com/senschumer/status/1515675755535122438</t>
  </si>
  <si>
    <t>1515675755535122438</t>
  </si>
  <si>
    <t>Today would be a great day for President Biden to use his existing legal authority to #CancelStudentDebt.</t>
  </si>
  <si>
    <t>21:15:03</t>
  </si>
  <si>
    <t>https://twitter.com/senschumer/status/1516163423746535424</t>
  </si>
  <si>
    <t>1516163423746535424</t>
  </si>
  <si>
    <t>I’m so proud the Senate made history by confirming Judge Ketanji Brown Jackson to be the 116th Justice of the United States Supreme Court!</t>
  </si>
  <si>
    <t>21:24:59</t>
  </si>
  <si>
    <t>https://twitter.com/senschumer/status/1516165920653299712</t>
  </si>
  <si>
    <t>1516165920653299712</t>
  </si>
  <si>
    <t>I'm standing with NY veterans suffering from illness caused by toxic burn pit exposure who need the health care and benefits provided by the Honoring Our PACT Act.
This Senate will vote on the #PACTAct to get our vets the quality health care they deserve. https://t.co/aXq2MgfHib</t>
  </si>
  <si>
    <t>pactact</t>
  </si>
  <si>
    <t>https://pbs.twimg.com/media/FQu0ps_WUAwtXCI.jpg</t>
  </si>
  <si>
    <t>19:50:20</t>
  </si>
  <si>
    <t>https://twitter.com/senschumer/status/1516504489758535687</t>
  </si>
  <si>
    <t>1516504489758535687</t>
  </si>
  <si>
    <t>This is another great step to help millions of student loan borrowers!
And I won’t stop working for President Biden to use his existing legal authority to #CancelStudentDebt. https://t.co/dso4U69V90</t>
  </si>
  <si>
    <t>https://twitter.com/npr/status/1516477498162237440</t>
  </si>
  <si>
    <t>00:45:15</t>
  </si>
  <si>
    <t>https://twitter.com/senschumer/status/1516578706734604294</t>
  </si>
  <si>
    <t>1516578706734604294</t>
  </si>
  <si>
    <t>1516477498162237440</t>
  </si>
  <si>
    <t>federalreserve</t>
  </si>
  <si>
    <t>Sarah Bloom Raskin's previous public statements have failed to satisfactorily address my concerns about the critical importance of financing an all-of-the-above energy policy to meet our nation’s critical energy needs. I'm unable to support her nomination to @federalreserve Board https://t.co/0tDVXtRpKc</t>
  </si>
  <si>
    <t>https://pbs.twimg.com/media/FN0wbbWXwAovlWH.jpg</t>
  </si>
  <si>
    <t>16:50:22</t>
  </si>
  <si>
    <t>https://twitter.com/sen_joemanchin/status/1503413236657532934</t>
  </si>
  <si>
    <t>1503413236657532934</t>
  </si>
  <si>
    <t>irsnews</t>
  </si>
  <si>
    <t>It's that time of year to file your taxes. Learn answers to your frequently asked questions by watching my video series, "Cutting Through the Red Tape," featuring a representative from the Internal Revenue Service (@IRSnews). Watch live Tuesday at 5:30PM: https://t.co/uH15EhwOIe</t>
  </si>
  <si>
    <t>https://www.youtube.com/watch?v=zZny4wWbjqs</t>
  </si>
  <si>
    <t>https://pbs.twimg.com/profile_images/907719517266219008/am4POdPf_normal.jpg</t>
  </si>
  <si>
    <t>20:41:30</t>
  </si>
  <si>
    <t>https://twitter.com/sen_joemanchin/status/1503471403256922116</t>
  </si>
  <si>
    <t>1503471403256922116</t>
  </si>
  <si>
    <t>WATCH LIVE: The first part of my video series "Cutting Through the Red Tape," featuring a representative from the @IRSnews, answers your questions about filing your 2021 taxes and provides information about services available to assist taxpayers. https://t.co/uH15EhOpzM</t>
  </si>
  <si>
    <t>21:30:00</t>
  </si>
  <si>
    <t>https://twitter.com/sen_joemanchin/status/1503845995917963266</t>
  </si>
  <si>
    <t>1503845995917963266</t>
  </si>
  <si>
    <t>usfws</t>
  </si>
  <si>
    <t>Today I led #WV's Congressional delegation in urging U.S. Fish and Wildlife Service (@USFWS) Director Martha Williams to expand the West Virginia field office’s capacity and to hire additional staff to address a growing backlog of work. MORE: https://t.co/uCWkoVcaai</t>
  </si>
  <si>
    <t>https://sen.gov/71LJ</t>
  </si>
  <si>
    <t>sen.gov</t>
  </si>
  <si>
    <t>wv</t>
  </si>
  <si>
    <t>18:00:26</t>
  </si>
  <si>
    <t>https://twitter.com/sen_joemanchin/status/1504518033095774218</t>
  </si>
  <si>
    <t>1504518033095774218</t>
  </si>
  <si>
    <t>Between Jan. 2021 and Jan. 2022, the caseload at USFWS's #WV field office has doubled. These delays jeopardize critical projects across #WV as we begin to invest roughly $6 billion from the Bipartisan Infrastructure Bill. Read our letter to @USFWS Director Martha Williams: https://t.co/Nw2bFuJQzi</t>
  </si>
  <si>
    <t>wv wv</t>
  </si>
  <si>
    <t>https://pbs.twimg.com/media/FOEe_TJXMAAXEXX.jpg</t>
  </si>
  <si>
    <t>18:00:28</t>
  </si>
  <si>
    <t>https://twitter.com/sen_joemanchin/status/1504518040796688389</t>
  </si>
  <si>
    <t>1504518040796688389</t>
  </si>
  <si>
    <t>234374703</t>
  </si>
  <si>
    <t>arcgov</t>
  </si>
  <si>
    <t>GOOD NEWS: Today I announced three POWER grants totaling over $2M from @ARCgov that will help to bolster our coal communities, create good-paying jobs and boost our regional economies. I look forward to seeing the positive impacts of this funding. MORE: https://t.co/CSV0F6Ova9</t>
  </si>
  <si>
    <t>https://sen.gov/L4Z7</t>
  </si>
  <si>
    <t>20:57:39</t>
  </si>
  <si>
    <t>https://twitter.com/sen_joemanchin/status/1504562632380010500</t>
  </si>
  <si>
    <t>1504562632380010500</t>
  </si>
  <si>
    <t>wvgovernor</t>
  </si>
  <si>
    <t>This morning, @SecGranholm @SecDebHaaland &amp;amp; I met with @WVGovernor to discuss the many opportunities the Bipartisan Infrastructure Bill provides for #WV. It's time to invest in #WV infrastructure - incl. energy infrastructure we need to be a leader in energy technology &amp;amp; supply. https://t.co/JXXFlSiBaD</t>
  </si>
  <si>
    <t>https://pbs.twimg.com/media/FOI0M3oWUAAtPEH.jpg</t>
  </si>
  <si>
    <t>14:10:50</t>
  </si>
  <si>
    <t>https://twitter.com/sen_joemanchin/status/1504822642716684288</t>
  </si>
  <si>
    <t>1504822642716684288</t>
  </si>
  <si>
    <t>onthegorge</t>
  </si>
  <si>
    <t>Gliding through the #WV forest is the perfect way to end the day at @OnTheGorge! 🏞 @NewRiverNPS https://t.co/s0Xo7RK2Yd</t>
  </si>
  <si>
    <t>https://pbs.twimg.com/ext_tw_video_thumb/1504968992838070272/pu/img/WFsbh8UtLPIOXUbG.jpg</t>
  </si>
  <si>
    <t>23:53:29</t>
  </si>
  <si>
    <t>https://twitter.com/sen_joemanchin/status/1504969269976698885</t>
  </si>
  <si>
    <t>1504969269976698885</t>
  </si>
  <si>
    <t>natlparkservice</t>
  </si>
  <si>
    <t>.@SecDebHaaland and I just got our @NatlParkService passports stamped at America’s newest National Park &amp;amp; Preserve, @NewRiverNPS! How many stamps do you have in your National Parks Passport? https://t.co/Wbn5zjYkBb</t>
  </si>
  <si>
    <t>https://pbs.twimg.com/media/FON8OmkXEAUNnCH.jpg</t>
  </si>
  <si>
    <t>14:03:57</t>
  </si>
  <si>
    <t>https://twitter.com/sen_joemanchin/status/1505183297088933888</t>
  </si>
  <si>
    <t>1505183297088933888</t>
  </si>
  <si>
    <t>interior</t>
  </si>
  <si>
    <t>WATCH: I was proud to welcome @SecDebHaaland to @NewRiverNPS over the weekend to see America's newest National Park &amp;amp; Preserve firsthand. As more visitors from across the nation &amp;amp; world come to #WV, I'm thankful @Interior is making much-needed investments in #infrastructure. https://t.co/8xF77rL1u5</t>
  </si>
  <si>
    <t>wv infrastructure</t>
  </si>
  <si>
    <t>https://pbs.twimg.com/amplify_video_thumb/1505907783148920832/img/rpHXsQlvNmL1v34l.jpg</t>
  </si>
  <si>
    <t>14:04:02</t>
  </si>
  <si>
    <t>https://twitter.com/sen_joemanchin/status/1505908092566970375</t>
  </si>
  <si>
    <t>1505908092566970375</t>
  </si>
  <si>
    <t>secdebhaaland</t>
  </si>
  <si>
    <t>I'm proud to welcome @SecGranholm and @SecDebHaaland to #WV! With billions in federal funding available to West Virginia, we have a real opportunity to reclaim abandoned mine lands, retrain our workforce, reinvest in our infrastructure &amp;amp; showcase our beautiful state to the world. https://t.co/zVWZ4CQbux</t>
  </si>
  <si>
    <t>https://pbs.twimg.com/media/FOIo2m0XIBgQ-RS.jpg</t>
  </si>
  <si>
    <t>13:21:12</t>
  </si>
  <si>
    <t>https://twitter.com/sen_joemanchin/status/1504810151852843018</t>
  </si>
  <si>
    <t>1504810151852843018</t>
  </si>
  <si>
    <t>.@SecDebHaaland also highlighted more than $280M in Abandoned Mine Lands funding made possible by the Bipartisan Infrastructure Bill. These funds ensure we can plug, remediate and reclaim orphaned oil and gas wells, and reclaim abandoned mine lands for future use. https://t.co/cXknylBneI</t>
  </si>
  <si>
    <t>https://pbs.twimg.com/media/FOJNwVzX0AAhxkV.jpg</t>
  </si>
  <si>
    <t>16:02:55</t>
  </si>
  <si>
    <t>https://twitter.com/sen_joemanchin/status/1504850848458887178</t>
  </si>
  <si>
    <t>1504850848458887178</t>
  </si>
  <si>
    <t>1504843615088033821</t>
  </si>
  <si>
    <t>This afternoon, @SecDebHaaland &amp;amp; I visited the Claudia L. Workman Wildlife Education Research Center. This new, state of the art center was made possible by an AML Economic Revitalization grant &amp;amp; will provide visitors exciting opportunities to learn about WV’s rich wildlife. https://t.co/zD9AQB9zT4</t>
  </si>
  <si>
    <t>https://pbs.twimg.com/media/FOJsnpXXwAgMEHc.jpg</t>
  </si>
  <si>
    <t>18:17:25</t>
  </si>
  <si>
    <t>https://twitter.com/sen_joemanchin/status/1504884694038503438</t>
  </si>
  <si>
    <t>1504884694038503438</t>
  </si>
  <si>
    <t>.@SecDebHaaland &amp;amp; I visited Smithers to learn firsthand how funds from the Bipartisan Infrastructure Bill can help reclaim abandoned mine sites &amp;amp; reinvigorate WV’s communities, proving that govt investment - if done right - can be 1 of our most powerful revitalization tools. https://t.co/QuEAjlVJef</t>
  </si>
  <si>
    <t>https://pbs.twimg.com/media/FOKHzt1XMAM6qSh.jpg</t>
  </si>
  <si>
    <t>20:16:04</t>
  </si>
  <si>
    <t>https://twitter.com/sen_joemanchin/status/1504914556619046922</t>
  </si>
  <si>
    <t>1504914556619046922</t>
  </si>
  <si>
    <t>I'm at Water Stone Outdoors in Fayette County w/ @SecDebHaaland to hear from community members about how we can support #WV's growing outdoor recreation tourism. We must address infrastructure needs to ensure we can preserve our treasured @NewRiverNPS for generations to come. https://t.co/zf0GLy6AIo</t>
  </si>
  <si>
    <t>https://pbs.twimg.com/media/FOKW_ErWQAIwKaa.jpg</t>
  </si>
  <si>
    <t>21:22:24</t>
  </si>
  <si>
    <t>https://twitter.com/sen_joemanchin/status/1504931248782954497</t>
  </si>
  <si>
    <t>1504931248782954497</t>
  </si>
  <si>
    <t>It's a New River GORGE-ous day in @NewRiverNPS 🏞 @SecDebHaaland https://t.co/BYbquOz7Wh</t>
  </si>
  <si>
    <t>https://pbs.twimg.com/media/FOOkLC4XoAImCBU.jpg</t>
  </si>
  <si>
    <t>19:04:00</t>
  </si>
  <si>
    <t>https://twitter.com/sen_joemanchin/status/1505258805700956162</t>
  </si>
  <si>
    <t>1505258805700956162</t>
  </si>
  <si>
    <t>ICYMI: Last week, Chairman @Sen_JoeManchin welcomed @SecGranholm, @SecDebHaaland &amp;amp; representatives of the President's Interagency Working Group on Coal &amp;amp; Power Plant Communities to #WV to discuss how their collaborative work is creating new economic opportunities across #WV. https://t.co/bVHdxHHCqK</t>
  </si>
  <si>
    <t>https://pbs.twimg.com/media/FOZYS_RXoAY-Psy.jpg</t>
  </si>
  <si>
    <t>19:45:18</t>
  </si>
  <si>
    <t>https://twitter.com/sen_joemanchin/status/1505993977102798861</t>
  </si>
  <si>
    <t>1505993977102798861</t>
  </si>
  <si>
    <t>1505990626571173895</t>
  </si>
  <si>
    <t>secgranholm</t>
  </si>
  <si>
    <t>GOOD NEWS: @SecGranholm announced $5 million for a battery supply chain workforce development initiative that will include training pilot projects. This investment will ensure #WV’s highly-skilled workforce is ready for these critical energy #jobs. https://t.co/tmXAqZHHtt</t>
  </si>
  <si>
    <t>wv jobs</t>
  </si>
  <si>
    <t>https://pbs.twimg.com/media/FOJHPWaWQBUpHn7.jpg</t>
  </si>
  <si>
    <t>15:34:11</t>
  </si>
  <si>
    <t>https://twitter.com/sen_joemanchin/status/1504843615088033821</t>
  </si>
  <si>
    <t>secyellen</t>
  </si>
  <si>
    <t>Today I led bipartisan colleagues in a letter to @USTreasury @SecYellen urging the Treasury Department to not move the goalposts on Emergency Rental Assistance (ERA) 2 funds for states that have met program requirements set by Congress, incl. #WV. MORE: https://t.co/LbK4lnBvAN</t>
  </si>
  <si>
    <t>https://sen.gov/1RQX</t>
  </si>
  <si>
    <t>22:49:00</t>
  </si>
  <si>
    <t>https://twitter.com/sen_joemanchin/status/1506764980137254913</t>
  </si>
  <si>
    <t>1506764980137254913</t>
  </si>
  <si>
    <t>ustreasury</t>
  </si>
  <si>
    <t>senjohnbarrasso</t>
  </si>
  <si>
    <t>Without a strong and skilled mining workforce, we will not be able to meet the mineral demand of the coming years and will be forced to rely on foreign supply chains. That’s why I teamed up with @SenJohnBarrasso to introduce much-needed legislation. MORE: https://t.co/FsfaFXISx6</t>
  </si>
  <si>
    <t>https://sen.gov/QN0R</t>
  </si>
  <si>
    <t>20:40:12</t>
  </si>
  <si>
    <t>https://twitter.com/sen_joemanchin/status/1507094956766281733</t>
  </si>
  <si>
    <t>1507094956766281733</t>
  </si>
  <si>
    <t>woodywilliams45</t>
  </si>
  <si>
    <t>Today on #MedalOfHonorDay, we honor &amp;amp; thank the men &amp;amp; women who have earned the highest of military honors while defending our freedoms. Please join me in thanking our Medal of Honor recipients, including World War II Medal of Honor recipient @WoodyWilliams45, for their service. https://t.co/67pqMywtNE</t>
  </si>
  <si>
    <t>medalofhonorday</t>
  </si>
  <si>
    <t>https://pbs.twimg.com/media/FOobLlEXMAAyeIk.jpg</t>
  </si>
  <si>
    <t>12:02:00</t>
  </si>
  <si>
    <t>https://twitter.com/sen_joemanchin/status/1507326933725552640</t>
  </si>
  <si>
    <t>1507326933725552640</t>
  </si>
  <si>
    <t>gopioneers</t>
  </si>
  <si>
    <t>Congratulations to @LadyPioneers_ on a historic win to advance to its first-ever #NCAADII national championship game. Please join me in cheering on @gopioneers - the entire state of #WV is rooting for you! #PioneerNation https://t.co/iq0Uc5jRZz</t>
  </si>
  <si>
    <t>https://www.wvnews.com/sports/glenville-state-to-play-for-division-ii-womens-national-championship/article_f07a5f20-ab0d-11ec-a956-b3be79d8baaa.html</t>
  </si>
  <si>
    <t>wvnews.com</t>
  </si>
  <si>
    <t>ncaadii wv pioneernation</t>
  </si>
  <si>
    <t>13:54:59</t>
  </si>
  <si>
    <t>https://twitter.com/sen_joemanchin/status/1506992977591386112</t>
  </si>
  <si>
    <t>1506992977591386112</t>
  </si>
  <si>
    <t>Congratulations to @LadyPioneers_ on bringing the #NCAADII National Championship home to West Virginia! You make #WV proud! 🏀🎉 @gopioneers https://t.co/1P5YBcYMYl</t>
  </si>
  <si>
    <t>https://twitter.com/GSUpioneers/status/1507537480307949572</t>
  </si>
  <si>
    <t>ncaadii wv</t>
  </si>
  <si>
    <t>02:05:52</t>
  </si>
  <si>
    <t>https://twitter.com/sen_joemanchin/status/1507539299016843276</t>
  </si>
  <si>
    <t>1507539299016843276</t>
  </si>
  <si>
    <t>1507537480307949572</t>
  </si>
  <si>
    <t>ladypioneers_</t>
  </si>
  <si>
    <t>secblinken</t>
  </si>
  <si>
    <t>Today I led 68 bipartisan Senators in urging @SecBlinken to prioritize reversing the United Nations Human Rights Council’s permanent Commission of Inquiry on the Israeli-Palestinian conflict &amp;amp; eliminating its disproportionate focus on Israel. MORE: https://t.co/dJDNn6FKzG</t>
  </si>
  <si>
    <t>https://sen.gov/YY10</t>
  </si>
  <si>
    <t>20:55:00</t>
  </si>
  <si>
    <t>https://twitter.com/sen_joemanchin/status/1508910618094440448</t>
  </si>
  <si>
    <t>1508910618094440448</t>
  </si>
  <si>
    <t>iterorg</t>
  </si>
  <si>
    <t>Last week, I traveled to France to attend the 2022 #IEAMinisterial to discuss the critical energy needs facing the world today and to tour @ITERorg, the world's first large-scale fusion reactor currently under construction. https://t.co/9f0wAtpg1B</t>
  </si>
  <si>
    <t>ieaministerial</t>
  </si>
  <si>
    <t>https://pbs.twimg.com/media/FPG4KH9WYAca6cN.jpg</t>
  </si>
  <si>
    <t>15:25:56</t>
  </si>
  <si>
    <t>https://twitter.com/sen_joemanchin/status/1509190193210961923</t>
  </si>
  <si>
    <t>1509190193210961923</t>
  </si>
  <si>
    <t>energy</t>
  </si>
  <si>
    <t>GOOD NEWS: @ENERGY has selected Mingo &amp;amp; Logan counties as part of the Communities Local Energy Action Program (Communities LEAP). This new federal program will help drive new economic opportunities &amp;amp; support new, good-paying #jobs in #WV coal communities. https://t.co/MZrqC0UvSD</t>
  </si>
  <si>
    <t>https://sen.gov/VV85</t>
  </si>
  <si>
    <t>jobs wv</t>
  </si>
  <si>
    <t>19:02:23</t>
  </si>
  <si>
    <t>https://twitter.com/sen_joemanchin/status/1508882276737814532</t>
  </si>
  <si>
    <t>1508882276737814532</t>
  </si>
  <si>
    <t>GOOD NEWS: #WV is eligible for over $28M in new funding through @ENERGY's Weatherization Assistance Program. This historic level of funding, made possible by the Bipartisan Infrastructure Law, will help reduce household energy use while saving WVians money https://t.co/KklmSHYa30</t>
  </si>
  <si>
    <t>https://sen.gov/YYW0</t>
  </si>
  <si>
    <t>20:51:55</t>
  </si>
  <si>
    <t>https://twitter.com/sen_joemanchin/status/1509272233222549511</t>
  </si>
  <si>
    <t>1509272233222549511</t>
  </si>
  <si>
    <t>monhealth</t>
  </si>
  <si>
    <t>My statement on the announcement that @CAMCHealth and @MonHealth will merge to form a new, combined system – Vandalia Health: https://t.co/PLhxyOWsn0</t>
  </si>
  <si>
    <t>https://pbs.twimg.com/media/FPNF4ybXMAoez95.png</t>
  </si>
  <si>
    <t>21:03:00</t>
  </si>
  <si>
    <t>https://twitter.com/sen_joemanchin/status/1509637407452323851</t>
  </si>
  <si>
    <t>1509637407452323851</t>
  </si>
  <si>
    <t>camchealth</t>
  </si>
  <si>
    <t>Increasing domestic oil production to meet demand is a critical to providing Americans relief at the gas pump &amp;amp; reducing our reliance on foreign sources. That’s why I joined @SenMarkKelly to call on @POTUS to move forward with domestic oil &amp;amp; gas development in the Gulf of Mexico. https://t.co/NHskNy0cG0</t>
  </si>
  <si>
    <t>https://pbs.twimg.com/media/FPRdHwkWYAQF8WO.jpg</t>
  </si>
  <si>
    <t>16:42:35</t>
  </si>
  <si>
    <t>https://twitter.com/sen_joemanchin/status/1509934258256756745</t>
  </si>
  <si>
    <t>1509934258256756745</t>
  </si>
  <si>
    <t>coachhuggs</t>
  </si>
  <si>
    <t>.@CoachHuggs has made an incredible impact on thousands of student-athletes throughout his 40 seasons as a head coach. His leadership shines both on &amp;amp; off the court. There is no one more deserving of induction into the Naismith Memorial Basketball Hall of Fame. Congrats, coach! https://t.co/jeuvgEHUTv</t>
  </si>
  <si>
    <t>https://pbs.twimg.com/media/FPWp1V8XIAQCbIK.jpg</t>
  </si>
  <si>
    <t>16:55:52</t>
  </si>
  <si>
    <t>https://twitter.com/sen_joemanchin/status/1510299989871927297</t>
  </si>
  <si>
    <t>1510299989871927297</t>
  </si>
  <si>
    <t>hhsgov</t>
  </si>
  <si>
    <t>Ensuring all West Virginians have access to the healthcare services they need, no matter where they live, is one of my top priorities. That's why I'm pleased @HHSGov is investing $9.4 million in #WV healthcare programs. MORE: https://t.co/1mvp0uheeG</t>
  </si>
  <si>
    <t>https://sen.gov/VV9L</t>
  </si>
  <si>
    <t>14:03:00</t>
  </si>
  <si>
    <t>https://twitter.com/sen_joemanchin/status/1510618874634457089</t>
  </si>
  <si>
    <t>1510618874634457089</t>
  </si>
  <si>
    <t>wv_dhhr</t>
  </si>
  <si>
    <t>To learn more about the Low Income Household Water Assistance Program, visit @WV_DHHR's website: https://t.co/ayJW6bmfmh. To apply for assistance, contact your local WV DHHR office.</t>
  </si>
  <si>
    <t>https://dhhr.wv.gov/News/2022/Pages/DHHR-Announces-Application-Period-for-Low-Income-Household-Water-Assistance-Program.aspx</t>
  </si>
  <si>
    <t>wv.gov</t>
  </si>
  <si>
    <t>21:12:43</t>
  </si>
  <si>
    <t>https://twitter.com/sen_joemanchin/status/1511089405519405059</t>
  </si>
  <si>
    <t>1511089405519405059</t>
  </si>
  <si>
    <t>1511089403883622405</t>
  </si>
  <si>
    <t>fda</t>
  </si>
  <si>
    <t>The @FDA failed to recognize potential conflicts of interest for McKinsey and Company while they simultaneously worked with the FDA and opioid companies, including Purdue Pharma, and made more than $140 million.</t>
  </si>
  <si>
    <t>16:22:04</t>
  </si>
  <si>
    <t>https://twitter.com/sen_joemanchin/status/1511741037378781188</t>
  </si>
  <si>
    <t>1511741037378781188</t>
  </si>
  <si>
    <t>@FDA I’m calling for an investigation into the FDA conflict of interest policies to ensure we hold those responsible for the drug epidemic, which has ravaged West Virginia, accountable. MORE: https://t.co/EMjirYMWHr</t>
  </si>
  <si>
    <t>https://sen.gov/J2NY</t>
  </si>
  <si>
    <t>16:22:17</t>
  </si>
  <si>
    <t>https://twitter.com/sen_joemanchin/status/1511741092068220942</t>
  </si>
  <si>
    <t>1511741092068220942</t>
  </si>
  <si>
    <t>bpc_bipartisan</t>
  </si>
  <si>
    <t>Today I met with students from the Rockefeller School of Policy and Politics at @WestVirginiaU who swept the top three prizes in a video contest by @BPC_Bipartisan  on how to address the rising national debt. Congratulations on this incredible accomplishment — I am taking notes! https://t.co/9TzvDvu1wO</t>
  </si>
  <si>
    <t>https://pbs.twimg.com/media/FPrlpPUWUAEZajq.jpg</t>
  </si>
  <si>
    <t>19:17:33</t>
  </si>
  <si>
    <t>https://twitter.com/sen_joemanchin/status/1511785198182088716</t>
  </si>
  <si>
    <t>1511785198182088716</t>
  </si>
  <si>
    <t>energydem</t>
  </si>
  <si>
    <t>WATCH LIVE: Chairman @Sen_JoeManchin and @EnergyDem convene to discuss the scope and scale of critical mineral demand and recycling of critical minerals.
For more information: https://t.co/EBHtwMI80n https://t.co/UzyQywSfLp</t>
  </si>
  <si>
    <t>https://www.energy.senate.gov/hearings/2022/4/full-committee-hearing-on-the-scope-and-scale-of-critical-mineral-demand-and-recycling https://twitter.com/i/broadcasts/1gqxvlOnNPRGB</t>
  </si>
  <si>
    <t>14:03:46</t>
  </si>
  <si>
    <t>https://twitter.com/sen_joemanchin/status/1512068619475173380</t>
  </si>
  <si>
    <t>1512068619475173380</t>
  </si>
  <si>
    <t>1512067355639132181</t>
  </si>
  <si>
    <t>WATCH LIVE: Chairman @Sen_JoeManchin and @EnergyDems convene to consider the nomination of Dr. Kathryn Huff to be an Assistant Secretary of Energy for Nuclear Energy.
For more information: https://t.co/yLycuQ0oFy https://t.co/KGiYo7Su7s</t>
  </si>
  <si>
    <t>https://www.energy.senate.gov/hearings/2022/3/hearing-to-consider-the-nomination-of-kathryn-huff-to-be-an-assistant-secretary-of-energy-for-nuclear-energy https://twitter.com/i/broadcasts/1MYxNnLyYoQxw</t>
  </si>
  <si>
    <t>14:05:55</t>
  </si>
  <si>
    <t>https://twitter.com/sen_joemanchin/status/1504459014511501323</t>
  </si>
  <si>
    <t>1504459014511501323</t>
  </si>
  <si>
    <t>1504457134196637705</t>
  </si>
  <si>
    <t>WATCH: Last week I discussed critical energy issues facing the world w/ global leaders at the 2022 #IEAMinisterial in Paris, France. As WV's Senator &amp;amp; @EnergyDems Chairman I made clear that traditional energy-producing communities must be an integral part of a clean energy future https://t.co/aHQHnBOJLq</t>
  </si>
  <si>
    <t>https://pbs.twimg.com/amplify_video_thumb/1508429339192434694/img/Up4nbYid-ZA--myq.jpg</t>
  </si>
  <si>
    <t>13:37:22</t>
  </si>
  <si>
    <t>https://twitter.com/sen_joemanchin/status/1508438097738010624</t>
  </si>
  <si>
    <t>1508438097738010624</t>
  </si>
  <si>
    <t>WATCH LIVE: Chairman @Sen_JoeManchin and @EnergyDems convene to examine the strategic importance of the Freely Associated States to the United States and our allies in the Indo-Pacific region.
For more information: https://t.co/ylr1dDIOIB https://t.co/V55VqSYSNr</t>
  </si>
  <si>
    <t>https://www.energy.senate.gov/hearings/2022/3/full-committee-hearing-on-the-freely-associated-states https://twitter.com/i/broadcasts/1lDxLLjpBlRxm</t>
  </si>
  <si>
    <t>14:05:25</t>
  </si>
  <si>
    <t>https://twitter.com/sen_joemanchin/status/1508807544675966987</t>
  </si>
  <si>
    <t>1508807544675966987</t>
  </si>
  <si>
    <t>1508805666328223752</t>
  </si>
  <si>
    <t>I’m proud to welcome @WestVirginiaU’s Dr. Paul Ziemkiewicz to today’s @EnergyDems hearing and look forward to learning more about his world-class research towards establishing a reliable U.S. based rare earth elements supply chain. Follow @EnergyDems to watch live at 10am. https://t.co/h8IIhfHf6M</t>
  </si>
  <si>
    <t>https://pbs.twimg.com/media/FPLs4vyVkAMFskT.jpg</t>
  </si>
  <si>
    <t>13:53:24</t>
  </si>
  <si>
    <t>https://twitter.com/sen_joemanchin/status/1509529294048923649</t>
  </si>
  <si>
    <t>1509529294048923649</t>
  </si>
  <si>
    <t>fta_dot</t>
  </si>
  <si>
    <t>GOOD NEWS: I've secured nearly $25 million in additional funding through @USDOT's @FTA_DOT from the Bipartisan Infrastructure Law for public transportation across West Virginia. MORE: https://t.co/53k68zFqVQ</t>
  </si>
  <si>
    <t>https://sen.gov/3019</t>
  </si>
  <si>
    <t>21:16:54</t>
  </si>
  <si>
    <t>https://twitter.com/sen_joemanchin/status/1512177619365679107</t>
  </si>
  <si>
    <t>1512177619365679107</t>
  </si>
  <si>
    <t>GOOD NEWS: I'm proud to announce that following my efforts, @USDOT announced a hold on the termination of essential air services in Bridgeport and Lewisburg and issued a request for proposals for replacement services. MORE: https://t.co/LQ04A1lOPH</t>
  </si>
  <si>
    <t>https://sen.gov/6Z6K</t>
  </si>
  <si>
    <t>15:26:22</t>
  </si>
  <si>
    <t>https://twitter.com/sen_joemanchin/status/1503754486518620160</t>
  </si>
  <si>
    <t>1503754486518620160</t>
  </si>
  <si>
    <t>newrivernps</t>
  </si>
  <si>
    <t>I’m incredibly proud the Senate passed my bipartisan resolution to designate &amp;amp; celebrate #NationalParkWeek. Our national parks - including WV's @NewRiverNPS - offer endless opportunities to explore the outdoors. I encourage every WVian to get outside &amp;amp; enjoy these treasures. https://t.co/uVhF3FqfBV</t>
  </si>
  <si>
    <t>nationalparkweek</t>
  </si>
  <si>
    <t>https://pbs.twimg.com/amplify_video_thumb/1512421709382660100/img/X6hQws3BM6JXFlYY.jpg</t>
  </si>
  <si>
    <t>13:29:58</t>
  </si>
  <si>
    <t>https://twitter.com/sen_joemanchin/status/1512422500201816070</t>
  </si>
  <si>
    <t>1512422500201816070</t>
  </si>
  <si>
    <t>GOOD NEWS: @FERC issued a unanimous order today in favor of progressing construction of the Mountain Valley Pipeline. My full statement: https://t.co/kFescXPM8I</t>
  </si>
  <si>
    <t>https://pbs.twimg.com/media/FP3O0PKXoAMjIeK.png</t>
  </si>
  <si>
    <t>00:46:51</t>
  </si>
  <si>
    <t>https://twitter.com/sen_joemanchin/status/1512592843281424385</t>
  </si>
  <si>
    <t>1512592843281424385</t>
  </si>
  <si>
    <t>jkenney</t>
  </si>
  <si>
    <t>This week, I joined Premier @JKenney in Alberta, Canada to discuss the importance of strengthening North America’s collective energy security. A strong North American Energy Alliance can fuel worldwide economic development while promoting global peace and stability. https://t.co/nUEYTzO2pJ</t>
  </si>
  <si>
    <t>https://pbs.twimg.com/media/FQQDFNCXsAUUL4i.jpg</t>
  </si>
  <si>
    <t>20:25:23</t>
  </si>
  <si>
    <t>https://twitter.com/sen_joemanchin/status/1514338984293511172</t>
  </si>
  <si>
    <t>1514338984293511172</t>
  </si>
  <si>
    <t>@jkenney Canada, like the United States, is blessed with abundant natural resources that can be used to eliminate our dependence on Russian and Chinese energy and critical mineral supply chains while allowing us to meet our shared climate goals. MORE: https://t.co/HPn4o4sD1e</t>
  </si>
  <si>
    <t>https://www.manchin.senate.gov/newsroom/press-releases/icymi-manchin-visits-alberta-to-discuss-north-american-energy-security</t>
  </si>
  <si>
    <t>20:25:32</t>
  </si>
  <si>
    <t>https://twitter.com/sen_joemanchin/status/1514339020234498057</t>
  </si>
  <si>
    <t>1514339020234498057</t>
  </si>
  <si>
    <t>aesymposium</t>
  </si>
  <si>
    <t>I was honored to join my dear friend Senator @LisaMurkowski at the @AESymposium last week. As Russia &amp;amp; China expand their military, economic &amp;amp; energy ties in the Arctic, we must be proactive in convening our allies in the region &amp;amp; NATO to make Arctic security a top priority. https://t.co/BIfTmyS4Ww</t>
  </si>
  <si>
    <t>https://pbs.twimg.com/media/FQQDdu9XoAcw04c.jpg</t>
  </si>
  <si>
    <t>13:03:00</t>
  </si>
  <si>
    <t>https://twitter.com/sen_joemanchin/status/1514590041682579458</t>
  </si>
  <si>
    <t>1514590041682579458</t>
  </si>
  <si>
    <t>americorpsnccc</t>
  </si>
  <si>
    <t>I was proud to recognize these @AmeriCorpsNCCC volunteers who assisted folks in the greater Marion County area with their tax returns. If you haven't filed your federal tax return, don't forget to file your return or file for an extension today! #TaxDay https://t.co/oIkA6PmMfY</t>
  </si>
  <si>
    <t>taxday</t>
  </si>
  <si>
    <t>https://pbs.twimg.com/media/FQodCwKWUAEpOfe.jpg</t>
  </si>
  <si>
    <t>14:18:53</t>
  </si>
  <si>
    <t>https://twitter.com/sen_joemanchin/status/1516058691623014404</t>
  </si>
  <si>
    <t>1516058691623014404</t>
  </si>
  <si>
    <t>westvirginiau</t>
  </si>
  <si>
    <t>Mining &amp;amp; geological engineering programs at universities like @WestVirginiaU are critical to maintaining our energy independence &amp;amp; security. My bipartisan #MiningSchoolsAct ensures schools can continue to provide these vital programs &amp;amp; prepare students for our future energy needs https://t.co/Q3r4Bs0EPv</t>
  </si>
  <si>
    <t>miningschoolsact</t>
  </si>
  <si>
    <t>https://pbs.twimg.com/media/FOpDxg7XMAElpB9.jpg</t>
  </si>
  <si>
    <t>20:40:14</t>
  </si>
  <si>
    <t>https://twitter.com/sen_joemanchin/status/1507094965142315010</t>
  </si>
  <si>
    <t>1507094965142315010</t>
  </si>
  <si>
    <t>#ICYMI: This week I led bipartisan legislation that will increase and improve opportunities for university and college mining and geological programs, including at @WestVirginiaU, to prepare students to meet America’s future energy needs. MORE: https://t.co/FsfaFXISx6</t>
  </si>
  <si>
    <t>icymi</t>
  </si>
  <si>
    <t>12:28:00</t>
  </si>
  <si>
    <t>https://twitter.com/sen_joemanchin/status/1507695863895838729</t>
  </si>
  <si>
    <t>1507695863895838729</t>
  </si>
  <si>
    <t>WATCH: Dr. Ziemkiewicz &amp;amp; his team at @WestVirginiaU have conducted groundbreaking research to recover rare earth elements &amp;amp; critical minerals from coal &amp;amp; coal-by products. This innovative work has serious potential to be a game changer, not only in WV but across the country. https://t.co/ECKJHavvYp</t>
  </si>
  <si>
    <t>https://pbs.twimg.com/amplify_video_thumb/1509548980765659138/img/UdTyS-kLbKy6v5xZ.jpg</t>
  </si>
  <si>
    <t>16:51:28</t>
  </si>
  <si>
    <t>https://twitter.com/sen_joemanchin/status/1509574107754553344</t>
  </si>
  <si>
    <t>1509574107754553344</t>
  </si>
  <si>
    <t>Twitter Media Studio - LiveCut</t>
  </si>
  <si>
    <t>GOOD NEWS: @WestVirginiaU has now taken ownership of the Viatris facility in Morgantown. The WVU Innovation Corporation will take over management of the Viatris Chestnut Ridge Road property, the next step in bringing jobs and opportunities back to the area https://t.co/6FZI4Fv9Kn</t>
  </si>
  <si>
    <t>https://sen.gov/K348</t>
  </si>
  <si>
    <t>19:45:09</t>
  </si>
  <si>
    <t>https://twitter.com/sen_joemanchin/status/1509617815300734977</t>
  </si>
  <si>
    <t>1509617815300734977</t>
  </si>
  <si>
    <t>As we move forward, I will continue working with @WestVirginiaU, Viatris and state and local officials to get the facility up and running and employing hardworking West Virginians. MORE: https://t.co/6FZI4Fd0wf</t>
  </si>
  <si>
    <t>https://twitter.com/sen_joemanchin/status/1509617818110550022</t>
  </si>
  <si>
    <t>1509617818110550022</t>
  </si>
  <si>
    <t>1509617816747618309</t>
  </si>
  <si>
    <t>The launch of this inaugural education program marks a milestone in the advancement of student athletics. I thank @RobinhoodApp &amp;amp; @WestVirginiaU for providing this unique opportunity for athletes to gain the skills and knowledge necessary to have successful post-college careers! https://t.co/hw2PwWs716</t>
  </si>
  <si>
    <t>https://twitter.com/WVUSports/status/1514389023971762176</t>
  </si>
  <si>
    <t>13:28:21</t>
  </si>
  <si>
    <t>https://twitter.com/sen_joemanchin/status/1516408362791051273</t>
  </si>
  <si>
    <t>1516408362791051273</t>
  </si>
  <si>
    <t>1514389023971762176</t>
  </si>
  <si>
    <t>robinhoodapp</t>
  </si>
  <si>
    <t>flycrw</t>
  </si>
  <si>
    <t>Proud to be part of the ribbon cutting ceremony today for the new U.S. Customs &amp;amp; Border Protection facility at @flycrw! I have worked for years to secure this facility that will further open our state for international trade ✈️ https://t.co/cuYcsQ4N1z</t>
  </si>
  <si>
    <t>https://pbs.twimg.com/ext_tw_video_thumb/1516485066821623814/pu/img/hZf4x6pUL8nwbeV6.jpg</t>
  </si>
  <si>
    <t>18:34:21</t>
  </si>
  <si>
    <t>https://twitter.com/sen_joemanchin/status/1516485369306431488</t>
  </si>
  <si>
    <t>1516485369306431488</t>
  </si>
  <si>
    <t>-81.59350633621216,38.37145563762921 
-81.59350633621216,38.37145563762921 
-81.59350633621216,38.37145563762921 
-81.59350633621216,38.37145563762921</t>
  </si>
  <si>
    <t>United States</t>
  </si>
  <si>
    <t>US</t>
  </si>
  <si>
    <t>Yeager Airport (CRW)</t>
  </si>
  <si>
    <t>11dca8635ed50000</t>
  </si>
  <si>
    <t>poi</t>
  </si>
  <si>
    <t>https://api.twitter.com/1.1/geo/id/11dca8635ed50000.json</t>
  </si>
  <si>
    <t>seccardona</t>
  </si>
  <si>
    <t>commercegov</t>
  </si>
  <si>
    <t>secmartywalsh</t>
  </si>
  <si>
    <t>#ICYMI: Thursday night I voted for the FY22 omnibus and $13.6 billion in direct aid for Ukraine. I secured many West Virginia priorities in the FY22 federal budget, including more than $166 million for Congressionally Directed Spending Requests in #WV. https://t.co/spckeexvhY</t>
  </si>
  <si>
    <t>https://sen.gov/0QOP</t>
  </si>
  <si>
    <t>icymi wv</t>
  </si>
  <si>
    <t>22:30:00</t>
  </si>
  <si>
    <t>https://twitter.com/sen_joemanchin/status/1502773932264501249</t>
  </si>
  <si>
    <t>1502773932264501249</t>
  </si>
  <si>
    <t>It's time to #SpringForward! Be sure to set your clock ahead 1 hour. It's also a great time to ensure that your home's smoke alarms are working. #DaylightSavingTime</t>
  </si>
  <si>
    <t>springforward daylightsavingtime</t>
  </si>
  <si>
    <t>13:10:00</t>
  </si>
  <si>
    <t>https://twitter.com/sen_joemanchin/status/1502995391209377793</t>
  </si>
  <si>
    <t>1502995391209377793</t>
  </si>
  <si>
    <t>ICYMI: It makes no sense at all for us to import energy from hostile actors when we're blessed w/ abundant supply of natural resources here at home. We must immediately increase our oil &amp;amp; gas production - and that means both the Administration &amp;amp; industry must step up to the plate https://t.co/UrHx7h2Lkw</t>
  </si>
  <si>
    <t>https://pbs.twimg.com/amplify_video_thumb/1501944944755240974/img/9JjneXUsQO84yIWD.jpg</t>
  </si>
  <si>
    <t>22:40:00</t>
  </si>
  <si>
    <t>https://twitter.com/sen_joemanchin/status/1503138836544634886</t>
  </si>
  <si>
    <t>1503138836544634886</t>
  </si>
  <si>
    <t>Last week I secured more than $166M for Congressionally Directed Spending Requests in West Virginia. This will fund important projects that will improve West Virginians' quality of life. See where this funding will be invested in #WV by visiting my website https://t.co/F94Ymjqayb</t>
  </si>
  <si>
    <t>https://www.manchin.senate.gov/appropriations</t>
  </si>
  <si>
    <t>15:24:33</t>
  </si>
  <si>
    <t>https://twitter.com/sen_joemanchin/status/1503391640639221760</t>
  </si>
  <si>
    <t>1503391640639221760</t>
  </si>
  <si>
    <t>For years, I have continually fought for Essential Air Service program funding which provides quality, reliable air travel, increased visitors &amp;amp; new economic opportunities to the #WV. Read my letter to @SecretaryPete urging a hold on the termination of air services at #CKB &amp;amp; #LWB https://t.co/EuVhxKH53G</t>
  </si>
  <si>
    <t>wv ckb lwb</t>
  </si>
  <si>
    <t>https://pbs.twimg.com/media/FN5ooyTXMAcYWv4.jpg</t>
  </si>
  <si>
    <t>15:26:24</t>
  </si>
  <si>
    <t>https://twitter.com/sen_joemanchin/status/1503754493149777922</t>
  </si>
  <si>
    <t>1503754493149777922</t>
  </si>
  <si>
    <t>I greatly appreciate the opportunity to hear directly from President Zelensky as he continues to show immense courage leading his country through this senseless attack from Vladimir Putin.</t>
  </si>
  <si>
    <t>16:35:27</t>
  </si>
  <si>
    <t>https://twitter.com/sen_joemanchin/status/1504134257094148097</t>
  </si>
  <si>
    <t>1504134257094148097</t>
  </si>
  <si>
    <t>The United States can and must do more to support the valiant efforts of the Ukrainian people and prevent Putin’s further advance while also preventing another world war.</t>
  </si>
  <si>
    <t>https://twitter.com/sen_joemanchin/status/1504134259765821447</t>
  </si>
  <si>
    <t>1504134259765821447</t>
  </si>
  <si>
    <t>WATCH: It's senseless to risk our energy security and reliability by depending on immoral actors like Iran and Venezuela to produce for us. Instead, the federal gov't must encourage - not inhibit - responsible oil and gas production to keep America and our allies safe and secure. https://t.co/OIAgj64yze</t>
  </si>
  <si>
    <t>https://pbs.twimg.com/amplify_video_thumb/1504172515257724933/img/Yh8QVObd64Bw-p94.jpg</t>
  </si>
  <si>
    <t>19:13:00</t>
  </si>
  <si>
    <t>https://twitter.com/sen_joemanchin/status/1504173909880541199</t>
  </si>
  <si>
    <t>1504173909880541199</t>
  </si>
  <si>
    <t>GOOD NEWS: The Violence Against Women Act has been signed into law! I was proud to cosponsor this legislation that makes necessary changes to protect our sisters, daughters &amp;amp; neighbors from abuse, domestic violence, sexual assault &amp;amp; a host of other issues. https://t.co/ORiAz4wA67</t>
  </si>
  <si>
    <t>https://twitter.com/Sen_JoeManchin/status/1491559199117123587</t>
  </si>
  <si>
    <t>21:46:34</t>
  </si>
  <si>
    <t>https://twitter.com/sen_joemanchin/status/1504212556164079622</t>
  </si>
  <si>
    <t>1504212556164079622</t>
  </si>
  <si>
    <t>1491559199117123587</t>
  </si>
  <si>
    <t>WATCH: We can walk and chew gum at the same time. We can produce the cleanest energy from fossil fuels while developing the technology we need for the future. If we can't supply our European allies with the energy they need before next winter, we have big problems coming. https://t.co/0Z5MzY2MyF</t>
  </si>
  <si>
    <t>https://pbs.twimg.com/amplify_video_thumb/1504203045806161920/img/H7kd4TYPROORjJmy.jpg</t>
  </si>
  <si>
    <t>23:17:00</t>
  </si>
  <si>
    <t>https://twitter.com/sen_joemanchin/status/1504235311362023426</t>
  </si>
  <si>
    <t>1504235311362023426</t>
  </si>
  <si>
    <t>I’m proud to host members of the President’s Interagency Working Group on Coal &amp;amp; Power Plant Communities to listen to West Virginians from across the state. Together, we can ensure investments in our state are building a brighter future for West Virginia’s families &amp;amp; communities. https://t.co/FWQiek3sZl</t>
  </si>
  <si>
    <t>https://pbs.twimg.com/media/FOJg63HX0AI5t8M.jpg</t>
  </si>
  <si>
    <t>https://twitter.com/sen_joemanchin/status/1504871796692115456</t>
  </si>
  <si>
    <t>1504871796692115456</t>
  </si>
  <si>
    <t>WATCH: Don Young was such a kind, gentle person who dedicated his life to serving the people of Alaska. My heart goes out to his wife, Anne, his family and friends as we all mourn this tremendous loss. https://t.co/9vfbt50PYS</t>
  </si>
  <si>
    <t>https://pbs.twimg.com/amplify_video_thumb/1505220999595368457/img/M5d_r7rGh_L-fMlM.jpg</t>
  </si>
  <si>
    <t>16:57:09</t>
  </si>
  <si>
    <t>https://twitter.com/sen_joemanchin/status/1505226883453042695</t>
  </si>
  <si>
    <t>1505226883453042695</t>
  </si>
  <si>
    <t>Today the West Virginia Hydrogen Hub Coalition officially submitted our proposal to participate in the competition to become the new home of hydrogen energy production funded by the Bipartisan Infrastructure Law. MORE: https://t.co/OZE3RpmUws</t>
  </si>
  <si>
    <t>https://sen.gov/71JJ</t>
  </si>
  <si>
    <t>22:11:21</t>
  </si>
  <si>
    <t>https://twitter.com/sen_joemanchin/status/1506030732375953418</t>
  </si>
  <si>
    <t>1506030732375953418</t>
  </si>
  <si>
    <t>I am incredibly proud of the efforts of our bipartisan group to put forward a great proposal that showcases how West Virginia can continue to lead the country – and the world – in advancing energy technologies and bring good-paying jobs to the state. https://t.co/NAEFeqBwuT</t>
  </si>
  <si>
    <t>https://pbs.twimg.com/media/FOZ0UGqWYAsAOMf.jpg</t>
  </si>
  <si>
    <t>22:11:24</t>
  </si>
  <si>
    <t>https://twitter.com/sen_joemanchin/status/1506030741104349197</t>
  </si>
  <si>
    <t>1506030741104349197</t>
  </si>
  <si>
    <t>West Virginia has a long history of powering our great nation, and the West Virginia Hydrogen Hub Coalition is our opportunity to power the future right here in the Mountain State.</t>
  </si>
  <si>
    <t>22:11:25</t>
  </si>
  <si>
    <t>https://twitter.com/sen_joemanchin/status/1506030745462181888</t>
  </si>
  <si>
    <t>1506030745462181888</t>
  </si>
  <si>
    <t>WATCH: Putin's war on Ukraine is an energy war that impacts all of us. That's why last week I questioned U.S. commanders about U.S. oil imports from Iran and the effects of the imports on Iran’s economy. https://t.co/L1VvDZ9XUV</t>
  </si>
  <si>
    <t>https://pbs.twimg.com/amplify_video_thumb/1506368465279627269/img/8T6wDcEAW88n6TvX.jpg</t>
  </si>
  <si>
    <t>20:45:33</t>
  </si>
  <si>
    <t>https://twitter.com/sen_joemanchin/status/1506371524323909644</t>
  </si>
  <si>
    <t>1506371524323909644</t>
  </si>
  <si>
    <t>My statement on the death of Dr. Madeleine Albright, former U.S. Secretary of State: https://t.co/k2g2RawQ9Q</t>
  </si>
  <si>
    <t>https://pbs.twimg.com/media/FOj--0qX0A8VMpI.png</t>
  </si>
  <si>
    <t>20:48:23</t>
  </si>
  <si>
    <t>https://twitter.com/sen_joemanchin/status/1506734628081741827</t>
  </si>
  <si>
    <t>1506734628081741827</t>
  </si>
  <si>
    <t>After meeting with Judge Ketanji Brown Jackson, considering her record, and closely monitoring her testimony and questioning before the Senate Judiciary Committee this week, I have determined I intend to vote for her nomination to serve on the Supreme Court. My full statement: https://t.co/SUgwuBtHup</t>
  </si>
  <si>
    <t>https://pbs.twimg.com/media/FOsuha5WYAod1yH.png</t>
  </si>
  <si>
    <t>13:43:33</t>
  </si>
  <si>
    <t>https://twitter.com/sen_joemanchin/status/1507352490722967558</t>
  </si>
  <si>
    <t>1507352490722967558</t>
  </si>
  <si>
    <t>I'm proud to once again be accepting Congressionally Directed Spending Requests from #WV organizations and non-profits. Last year, I secured over $166 million in CDS projects for West Virginia. MORE: https://t.co/4oRIvzb0Ee</t>
  </si>
  <si>
    <t>https://sen.gov/XXR2</t>
  </si>
  <si>
    <t>19:28:40</t>
  </si>
  <si>
    <t>https://twitter.com/sen_joemanchin/status/1507439341185949701</t>
  </si>
  <si>
    <t>1507439341185949701</t>
  </si>
  <si>
    <t>Interested communities and non-profits can visit https://t.co/F94Ymjqayb to request targeted funding through Congressionally Directed Spending in the Fiscal Year (FY) 2023 appropriations process. The application deadline is Sunday, April 10.</t>
  </si>
  <si>
    <t>https://twitter.com/sen_joemanchin/status/1507439342758866945</t>
  </si>
  <si>
    <t>1507439342758866945</t>
  </si>
  <si>
    <t>WATCH: Putin's war in Ukraine has shown the world that we must have a fossil energy industry that can sustain our nation &amp;amp; our European allies so they can wean themselves off of Russian energy. It's time for the United States to step up to the plate. https://t.co/I43FrwetCq</t>
  </si>
  <si>
    <t>https://pbs.twimg.com/amplify_video_thumb/1508548830387752967/img/JCVfETZ-gIiIZ2Cf.jpg</t>
  </si>
  <si>
    <t>21:03:17</t>
  </si>
  <si>
    <t>https://twitter.com/sen_joemanchin/status/1508550315364294663</t>
  </si>
  <si>
    <t>1508550315364294663</t>
  </si>
  <si>
    <t>On this Vietnam War Veterans Day, please join me in honoring the service of this generation of Veterans by sharing the name of a friend or loved one who served our nation in Vietnam 🇺🇸 #VietnamWarVeteransDay https://t.co/mThsEingGb</t>
  </si>
  <si>
    <t>vietnamwarveteransday</t>
  </si>
  <si>
    <t>https://pbs.twimg.com/media/FPBax0OXwAIVKM_.jpg</t>
  </si>
  <si>
    <t>13:58:05</t>
  </si>
  <si>
    <t>https://twitter.com/sen_joemanchin/status/1508805698951524364</t>
  </si>
  <si>
    <t>1508805698951524364</t>
  </si>
  <si>
    <t>It was clear throughout this trip that Putin’s senseless aggression in Ukraine &amp;amp; his weaponization of energy has made countries &amp;amp; industry reconsider the most responsible way to transition our energy systems for the climate &amp;amp; our collective energy security https://t.co/vwNekvNFyt</t>
  </si>
  <si>
    <t>https://sen.gov/829P</t>
  </si>
  <si>
    <t>https://twitter.com/sen_joemanchin/status/1509190196578951179</t>
  </si>
  <si>
    <t>1509190196578951179</t>
  </si>
  <si>
    <t>My statements on @POTUS’s announcements on how the Administration plans to respond to rising energy costs across the country: https://t.co/KwhI9XGkCF</t>
  </si>
  <si>
    <t>https://pbs.twimg.com/media/FPMzfixWUAI-bsT.png</t>
  </si>
  <si>
    <t>19:02:38</t>
  </si>
  <si>
    <t>https://twitter.com/sen_joemanchin/status/1509607116092358663</t>
  </si>
  <si>
    <t>1509607116092358663</t>
  </si>
  <si>
    <t>Investments in critical facilities like the Viatris property are essential to addressing our national security and public health, through improving our medical supply chain and increasing domestic manufacturing of medicines.</t>
  </si>
  <si>
    <t>https://twitter.com/sen_joemanchin/status/1509617816747618309</t>
  </si>
  <si>
    <t>For many West Virginia families and children struggling during the COVID-19 pandemic, school meals may be the only healthy and regular meals they receive. That's why I'm proud to lead 52 bipartisan Senators in introducing the Support Kids Not Red Tape Act. https://t.co/jpwnlyzFHn</t>
  </si>
  <si>
    <t>https://sen.gov/XX68</t>
  </si>
  <si>
    <t>19:39:18</t>
  </si>
  <si>
    <t>https://twitter.com/sen_joemanchin/status/1509978731468754951</t>
  </si>
  <si>
    <t>1509978731468754951</t>
  </si>
  <si>
    <t>The bill would extend U.S. Department of Agriculture (USDA) school meal flexibilities, which have been crucial in ensuring that every school-aged child receives the nutritious food that they need throughout the COVID-19 pandemic. We must keep this critical support in place.</t>
  </si>
  <si>
    <t>https://twitter.com/sen_joemanchin/status/1509978734178279433</t>
  </si>
  <si>
    <t>1509978734178279433</t>
  </si>
  <si>
    <t>WATCH: I will not support risking our energy security and reliability by depending on hostile nations like Iran and Venezuela to produce for us when we have here in America the abundant natural resources that our nation and our allies desperately count on. https://t.co/zNNkXPGAsF</t>
  </si>
  <si>
    <t>https://pbs.twimg.com/amplify_video_thumb/1509978332527566849/img/M0tkCB38LTUqPK97.jpg</t>
  </si>
  <si>
    <t>https://twitter.com/sen_joemanchin/status/1510241387371020296</t>
  </si>
  <si>
    <t>1510241387371020296</t>
  </si>
  <si>
    <t>I hear from West Virginians every single day about how inflation is impacting their lives. West Virginians cannot afford these increasing inflation taxes. https://t.co/Gov12FO2h3</t>
  </si>
  <si>
    <t>https://twitter.com/CNBC/status/1509867125141352453</t>
  </si>
  <si>
    <t>13:27:59</t>
  </si>
  <si>
    <t>https://twitter.com/sen_joemanchin/status/1510972453031403524</t>
  </si>
  <si>
    <t>1510972453031403524</t>
  </si>
  <si>
    <t>1509867125141352453</t>
  </si>
  <si>
    <t>West Virginians in need of assistance paying water or wastewater bills may be eligible for help through the Low Income Household Water Assistance Program. I was proud to support $1.1B for this new program in the FY21 omnibus &amp;amp; the
#AmericanRescuePlan.
https://t.co/ZTuCkBOfzK</t>
  </si>
  <si>
    <t>https://www.acf.hhs.gov/ocs/programs/lihwap</t>
  </si>
  <si>
    <t>hhs.gov</t>
  </si>
  <si>
    <t>americanrescueplan</t>
  </si>
  <si>
    <t>https://twitter.com/sen_joemanchin/status/1511089403883622405</t>
  </si>
  <si>
    <t>Twelve years ago, #WV suffered an immeasurable loss when 29 brave coal miners were killed in the Upper Big Branch mine disaster. Gayle and I join all West Virginians in honoring their memory. We will continue to keep their families and loved ones in our thoughts and prayers. https://t.co/iRWyS8E2ej</t>
  </si>
  <si>
    <t>https://pbs.twimg.com/media/FPhi-lIXIAYma1e.jpg</t>
  </si>
  <si>
    <t>11:01:00</t>
  </si>
  <si>
    <t>https://twitter.com/sen_joemanchin/status/1511297848599580677</t>
  </si>
  <si>
    <t>1511297848599580677</t>
  </si>
  <si>
    <t>WATCH: #WV is totally committed to the defense of this country, and we have parts of the state that are ideal for military training. Today I secured a commitment from Gen. Richard Clarke, Commander of the U.S. Special Operations Command, to visit WV &amp;amp; see what we have to offer. https://t.co/339XD2Fd78</t>
  </si>
  <si>
    <t>https://pbs.twimg.com/amplify_video_thumb/1511422945167556611/img/F6Cc9x3ACpbO0Bel.jpg</t>
  </si>
  <si>
    <t>19:26:04</t>
  </si>
  <si>
    <t>https://twitter.com/sen_joemanchin/status/1511424955124260871</t>
  </si>
  <si>
    <t>1511424955124260871</t>
  </si>
  <si>
    <t>WATCH: We are still in the midst of a global pandemic &amp;amp; I think it's imperative that we continue to use Title 42 to protect our country from any type of infectious disease coming in or any new variant of COVID-19. Title 42 should be enacted until we get complete border security. https://t.co/58TyyIxzNz</t>
  </si>
  <si>
    <t>https://pbs.twimg.com/amplify_video_thumb/1512084222097465346/img/ZzSWmA_jGwKsqQ6_.jpg</t>
  </si>
  <si>
    <t>15:10:21</t>
  </si>
  <si>
    <t>https://twitter.com/sen_joemanchin/status/1512085374620909568</t>
  </si>
  <si>
    <t>1512085374620909568</t>
  </si>
  <si>
    <t>Today, I was proud to cast my vote to confirm Judge Ketanji Brown Jackson to serve on the Supreme Court of the United States. My full statement: https://t.co/yyLezBcOXp</t>
  </si>
  <si>
    <t>https://pbs.twimg.com/media/FPwtJyKXEAYtcm-.png</t>
  </si>
  <si>
    <t>18:21:05</t>
  </si>
  <si>
    <t>https://twitter.com/sen_joemanchin/status/1512133375645130757</t>
  </si>
  <si>
    <t>1512133375645130757</t>
  </si>
  <si>
    <t>ICYMI: We are still in the midst of a global pandemic &amp;amp; I think it's imperative that we continue to use Title 42 to protect our country from any type of infectious disease coming in or any new variant of COVID-19. Title 42 should be enacted until we get complete border security. https://t.co/jANe7MZqlN</t>
  </si>
  <si>
    <t>12:51:00</t>
  </si>
  <si>
    <t>https://twitter.com/sen_joemanchin/status/1512775082061541378</t>
  </si>
  <si>
    <t>1512775082061541378</t>
  </si>
  <si>
    <t>My statement on consumer inflation rising to 8.5%, the largest 12 month increase in four decades: https://t.co/qlKlDVU2Vu</t>
  </si>
  <si>
    <t>https://pbs.twimg.com/media/FQKMpyuXsBUloJe.png</t>
  </si>
  <si>
    <t>17:08:45</t>
  </si>
  <si>
    <t>https://twitter.com/sen_joemanchin/status/1513927113258188805</t>
  </si>
  <si>
    <t>1513927113258188805</t>
  </si>
  <si>
    <t>As a member of both the Senate Appropriations and Senate Veterans Affairs Committees, I will fight tooth and nail to prevent the loss of a single VA service or facility in West Virginia. I will always stand up for West Virginia Veterans. MORE: https://t.co/RpcAm6OqOf</t>
  </si>
  <si>
    <t>https://sen.gov/ROQ4</t>
  </si>
  <si>
    <t>21:00:19</t>
  </si>
  <si>
    <t>https://twitter.com/sen_joemanchin/status/1514710161390292996</t>
  </si>
  <si>
    <t>1514710161390292996</t>
  </si>
  <si>
    <t>I wish all those celebrating in West Virginia a blessed #GoodFriday. May this Holy weekend bring prayer, peace and reflection across the globe.</t>
  </si>
  <si>
    <t>goodfriday</t>
  </si>
  <si>
    <t>11:24:00</t>
  </si>
  <si>
    <t>https://twitter.com/sen_joemanchin/status/1514927515239809029</t>
  </si>
  <si>
    <t>1514927515239809029</t>
  </si>
  <si>
    <t>Gayle and I wish all West Virginians who are celebrating #Passover a blessed and joyous holiday. Chag Pesach Sameach! https://t.co/p2ce0PFyOw</t>
  </si>
  <si>
    <t>passover</t>
  </si>
  <si>
    <t>https://pbs.twimg.com/media/FQakgkNWQAAgBYK.jpg</t>
  </si>
  <si>
    <t>23:09:00</t>
  </si>
  <si>
    <t>https://twitter.com/sen_joemanchin/status/1515104934055796737</t>
  </si>
  <si>
    <t>1515104934055796737</t>
  </si>
  <si>
    <t>Happy Easter, West Virginia! As we celebrate the dawning of new life on this Easter morning, I ask all West Virginians to pray for peace across our state, our nation and around the world.</t>
  </si>
  <si>
    <t>11:06:00</t>
  </si>
  <si>
    <t>https://twitter.com/sen_joemanchin/status/1515647760862785544</t>
  </si>
  <si>
    <t>1515647760862785544</t>
  </si>
  <si>
    <t>Today I held a listening session with Veterans from across West Virginia to hear their concerns about the VA’s deeply flawed recommendations to the AIR Commission that will impact rural states like West Virginia far more than other parts of America. https://t.co/kLuNwvHVpA</t>
  </si>
  <si>
    <t>https://pbs.twimg.com/media/FQqFWHmWYAA0s2s.jpg</t>
  </si>
  <si>
    <t>21:45:42</t>
  </si>
  <si>
    <t>https://twitter.com/sen_joemanchin/status/1516171134730973193</t>
  </si>
  <si>
    <t>1516171134730973193</t>
  </si>
  <si>
    <t>I will take what I heard from our Veterans today back to Washington to fight against any recommendations that would take away services from our Veterans. MORE: https://t.co/CmOVz3Zdjp</t>
  </si>
  <si>
    <t>https://sen.gov/5Y88</t>
  </si>
  <si>
    <t>21:45:43</t>
  </si>
  <si>
    <t>https://twitter.com/sen_joemanchin/status/1516171140317827072</t>
  </si>
  <si>
    <t>1516171140317827072</t>
  </si>
  <si>
    <t>This $99M settlement will help repair &amp;amp; rebuild our communities that continue to be ravaged by the drug epidemic, but this fight is far from over. I will continue to do everything in my power to hold those responsible for this epidemic accountable. MORE: https://t.co/Z57RV7He2f</t>
  </si>
  <si>
    <t>https://sen.gov/4X8J</t>
  </si>
  <si>
    <t>https://twitter.com/sen_joemanchin/status/1516192097879134217</t>
  </si>
  <si>
    <t>1516192097879134217</t>
  </si>
  <si>
    <t>As Putin wages war against Ukraine and threatens democracy in Europe, the U.S. cannot allow the IMF to be its piggy bank and finance these attacks. The Russia and Belarus SDR Exchange Prohibition Act would stop these funds from reaching Russia or Belarus. https://t.co/fSbp7nH0te</t>
  </si>
  <si>
    <t>https://sen.gov/718V</t>
  </si>
  <si>
    <t>18:15:09</t>
  </si>
  <si>
    <t>https://twitter.com/sen_joemanchin/status/1516480536675504138</t>
  </si>
  <si>
    <t>1516480536675504138</t>
  </si>
  <si>
    <t>https://t.co/OtYpwKEsi1</t>
  </si>
  <si>
    <t>https://sen.gov/9383</t>
  </si>
  <si>
    <t>20:59:33</t>
  </si>
  <si>
    <t>https://twitter.com/sen_joemanchin/status/1516521910586257419</t>
  </si>
  <si>
    <t>1516521910586257419</t>
  </si>
  <si>
    <t>und</t>
  </si>
  <si>
    <t>senjackreed</t>
  </si>
  <si>
    <t>1,300 bus &amp;amp; passenger vessel companies—including 11 in Maine—received $1.6 billion in COVID-19 relief. @SenJackReed &amp;amp; I authored this grant program, which will help these businesses weather the economic downturn that hit their industries especially hard. https://t.co/lUOCYHuWgi</t>
  </si>
  <si>
    <t>https://pbs.twimg.com/media/E9KyqO2WUAIflln.jpg</t>
  </si>
  <si>
    <t>17:26:40</t>
  </si>
  <si>
    <t>https://twitter.com/senatorcollins/status/1428408085572464643</t>
  </si>
  <si>
    <t>1428408085572464643</t>
  </si>
  <si>
    <t>secnav</t>
  </si>
  <si>
    <t>At PNSY in Kittery today, I joined @SECNAV Carlos Del Toro for the groundbreaking of the multi-mission Dry Dock #1 modernization project. This critical project will allow PNSY’s hardworking employees to continue to keep our submarine fleet prepared for national security missions. https://t.co/2RTbM6A5Of</t>
  </si>
  <si>
    <t>https://pbs.twimg.com/media/E-x9hzEXIAg9kgX.jpg</t>
  </si>
  <si>
    <t>17:54:40</t>
  </si>
  <si>
    <t>https://twitter.com/senatorcollins/status/1435662889176780820</t>
  </si>
  <si>
    <t>1435662889176780820</t>
  </si>
  <si>
    <t>maine_housing</t>
  </si>
  <si>
    <t>.@Maine_Housing has received $1 million to install grab bars, railings, no-slip strips, &amp;amp; other cost effective improvements for hundreds of seniors. This will reduce the risk of falls &amp;amp; help older adults live independently &amp;amp; safely in their homes. https://t.co/bY8Dv5QBLB</t>
  </si>
  <si>
    <t>https://pbs.twimg.com/media/E_RnlEKXsAAf9o8.jpg</t>
  </si>
  <si>
    <t>15:37:37</t>
  </si>
  <si>
    <t>https://twitter.com/senatorcollins/status/1438165112628654092</t>
  </si>
  <si>
    <t>1438165112628654092</t>
  </si>
  <si>
    <t>hussonu</t>
  </si>
  <si>
    <t>As the inaugural speaker for @HussonU's Distinguished Speaker Series, I discussed solutions to some of the challenges facing our state, including workforce development, infrastructure, &amp;amp; cyber security. 
https://t.co/dNo3pv8zep https://t.co/tJzOOtRmU3</t>
  </si>
  <si>
    <t>https://www.foxbangor.com/news/item/sen-susan-collins-inspires-future-leaders-at-husson-university/</t>
  </si>
  <si>
    <t>foxbangor.com</t>
  </si>
  <si>
    <t>https://pbs.twimg.com/media/E_cV2e-XMAImGEN.jpg</t>
  </si>
  <si>
    <t>23:15:46</t>
  </si>
  <si>
    <t>https://twitter.com/senatorcollins/status/1438642796890660864</t>
  </si>
  <si>
    <t>1438642796890660864</t>
  </si>
  <si>
    <t>kvcap</t>
  </si>
  <si>
    <t>.@KVCAP has been awarded more than $3.8 million for its Head Start programs. This investment will provide invaluable resources to young children &amp;amp; their families, helping them to cultivate new skills &amp;amp; build educational opportunities. https://t.co/tBjIP80v9q</t>
  </si>
  <si>
    <t>https://pbs.twimg.com/media/E_f44ctWQAssRGS.jpg</t>
  </si>
  <si>
    <t>16:36:03</t>
  </si>
  <si>
    <t>https://twitter.com/senatorcollins/status/1438904594969530374</t>
  </si>
  <si>
    <t>1438904594969530374</t>
  </si>
  <si>
    <t>maziehirono</t>
  </si>
  <si>
    <t>We owe it to our veterans to provide them with the high-quality health care they earned. I introduced a bill with @SenatorTester, @johnboozman, &amp;amp; @maziehirono to improve breast cancer detection &amp;amp; prevention services at the VA. 
https://t.co/xBvvLvSs8S</t>
  </si>
  <si>
    <t>https://www.collins.senate.gov/newsroom/collins-colleagues-introduce-bipartisan-legislation-improve-veteran-access-breast-cancer</t>
  </si>
  <si>
    <t>https://pbs.twimg.com/profile_images/588697537013383168/Kf_x_1u1_normal.jpg</t>
  </si>
  <si>
    <t>15:47:50</t>
  </si>
  <si>
    <t>https://twitter.com/senatorcollins/status/1440342010737541125</t>
  </si>
  <si>
    <t>1440342010737541125</t>
  </si>
  <si>
    <t>senatortester</t>
  </si>
  <si>
    <t>The science is clear: students suffer when they are not in school, and testing can help keep more of them in the classroom.  I urged @SecCardona to review the “test-to-stay” approach that can eliminate the need to quarantine asymptomatic students. https://t.co/2LQXEf4P6W</t>
  </si>
  <si>
    <t>https://pbs.twimg.com/media/FAkB1qGWQAIIoYA.jpg</t>
  </si>
  <si>
    <t>21:47:55</t>
  </si>
  <si>
    <t>https://twitter.com/senatorcollins/status/1443694121672192003</t>
  </si>
  <si>
    <t>1443694121672192003</t>
  </si>
  <si>
    <t>The CDC and the FDA have not provided sufficient data to the American people on breakthrough cases.  
@SenatorBurr and I are urging them to better track this critical information and make it publicly available immediately. https://t.co/YYB5tfWVpu</t>
  </si>
  <si>
    <t>https://pbs.twimg.com/media/FCPzBi7WQAQ5TBf.png</t>
  </si>
  <si>
    <t>19:47:41</t>
  </si>
  <si>
    <t>https://twitter.com/senatorcollins/status/1451274006649319426</t>
  </si>
  <si>
    <t>1451274006649319426</t>
  </si>
  <si>
    <t>October is #BreastCancerAwarenessMonth, a time to recommit to preventing and treating this disease that affects 1 in 8 women during their lifetime. Today, I joined @SenAmyKlobuchar in introducing a bill to expand access to mammograms and other preventive health services.</t>
  </si>
  <si>
    <t>breastcancerawarenessmonth</t>
  </si>
  <si>
    <t>20:02:49</t>
  </si>
  <si>
    <t>https://twitter.com/senatorcollins/status/1453814531969404936</t>
  </si>
  <si>
    <t>1453814531969404936</t>
  </si>
  <si>
    <t>That’s why I authored the HAVANA Act with @MarkWarner, @marcorubio, and @SenatorShaheen, a new law which ensures that these brave Americans will receive the health care financial assistance that they deserve.</t>
  </si>
  <si>
    <t>00:29:05</t>
  </si>
  <si>
    <t>https://twitter.com/senatorcollins/status/1456780640536481794</t>
  </si>
  <si>
    <t>1456780640536481794</t>
  </si>
  <si>
    <t>1456780638565158913</t>
  </si>
  <si>
    <t>19726613</t>
  </si>
  <si>
    <t>markwarner</t>
  </si>
  <si>
    <t>.@SenatorLeahy, a fellow New Englander I’ve served with for 25 years who announced his retirement today, will be greatly missed in the Senate.  We’ve worked on many issues together affecting New England, and he has served the United States and Vermont well. https://t.co/5q5vLTq1OO</t>
  </si>
  <si>
    <t>https://pbs.twimg.com/media/FESAhKEWQAUH-zY.jpg</t>
  </si>
  <si>
    <t>02:25:25</t>
  </si>
  <si>
    <t>https://twitter.com/senatorcollins/status/1460433798546472965</t>
  </si>
  <si>
    <t>1460433798546472965</t>
  </si>
  <si>
    <t>The U.S. has an unacceptably high maternal mortality rate w/ stark racial disparities, &amp;amp; this crisis impacts women veterans as well. A bill @SenDuckworth &amp;amp; I authored in the Senate aims to change this. Today, @POTUS signed it into law, which will improve veterans' maternal care. https://t.co/Xkx8BItgmJ</t>
  </si>
  <si>
    <t>https://pbs.twimg.com/media/FFdf7kXXsAwRbMG.jpg</t>
  </si>
  <si>
    <t>18:43:18</t>
  </si>
  <si>
    <t>https://twitter.com/senatorcollins/status/1465753319524163584</t>
  </si>
  <si>
    <t>1465753319524163584</t>
  </si>
  <si>
    <t>senduckworth</t>
  </si>
  <si>
    <t>Due to safety and technical issues, the planned deployment of 5G this week threatened to cause even more passenger and cargo flight cancellations. I urged @SecretaryPete to work with the FCC to postpone deployment, and I am pleased they will work to resolve these concerns. https://t.co/Pbg0drbGMZ https://t.co/jj8q88hwb0</t>
  </si>
  <si>
    <t>https://twitter.com/Reuters/status/1478194778701455361</t>
  </si>
  <si>
    <t>https://pbs.twimg.com/media/FIOgKSAXoAMQBlv.jpg</t>
  </si>
  <si>
    <t>03:07:40</t>
  </si>
  <si>
    <t>https://twitter.com/senatorcollins/status/1478201434919383040</t>
  </si>
  <si>
    <t>1478201434919383040</t>
  </si>
  <si>
    <t>1478194778701455361</t>
  </si>
  <si>
    <t>hhs_aspr</t>
  </si>
  <si>
    <t>The shortage of COVID-19 tests was preventable. Congress provided $82.6 billion for testing, but a lack of federal orders in 2021 forced manufacturers to reduce output and lay off workers. I pressed @HHS_ASPR on why the Administration reallocated funding intended for testing. https://t.co/ZWjkrm0YfQ</t>
  </si>
  <si>
    <t>https://pbs.twimg.com/amplify_video_thumb/1481049557530296325/img/59pme2DwtHEF3o_m.jpg</t>
  </si>
  <si>
    <t>23:49:22</t>
  </si>
  <si>
    <t>https://twitter.com/senatorcollins/status/1481050636368195584</t>
  </si>
  <si>
    <t>1481050636368195584</t>
  </si>
  <si>
    <t>apa</t>
  </si>
  <si>
    <t>COVID-19 restrictions have had a devastating effect on children – leading to lost learning, social isolation, &amp;amp; widespread mental health problems. I asked the @APA’s Chief Science Officer how we can balance pandemic response policies w/ the serious challenges kids are facing. https://t.co/P2nOEWsqus</t>
  </si>
  <si>
    <t>https://pbs.twimg.com/media/FKi2xryWUAU9sVO.jpg</t>
  </si>
  <si>
    <t>22:42:49</t>
  </si>
  <si>
    <t>https://twitter.com/senatorcollins/status/1488644029860429828</t>
  </si>
  <si>
    <t>1488644029860429828</t>
  </si>
  <si>
    <t>noaa</t>
  </si>
  <si>
    <t>.@NOAA's own data show that Maine's lobster industry has never been linked to the death of a right whale, yet lobstermen and women have been subject to onerous, unfair regulations that will not meaningfully protect whales.
https://t.co/rNiOGw4wmh</t>
  </si>
  <si>
    <t>https://www.foxbangor.com/news/item/sen-susan-collins-pushes-for-more-action-on-behalf-of-maine-lobster-industry/</t>
  </si>
  <si>
    <t>22:42:11</t>
  </si>
  <si>
    <t>https://twitter.com/senatorcollins/status/1489006261475627014</t>
  </si>
  <si>
    <t>1489006261475627014</t>
  </si>
  <si>
    <t>New gear requirements scheduled to go into effect on May 1 will add to this burden, despite the fact that compliant gear is either not currently available or incredibly scarce. I urged @CommerceGov to push back the implementation of this rule to help support the industry.</t>
  </si>
  <si>
    <t>22:42:12</t>
  </si>
  <si>
    <t>https://twitter.com/senatorcollins/status/1489006262897500163</t>
  </si>
  <si>
    <t>1489006262897500163</t>
  </si>
  <si>
    <t>govjanetmills</t>
  </si>
  <si>
    <t>I recently urged the Navy Secretary to name a DDG-51 destroyer after this Medal of Honor recipient. In a letter signed by Maine’s entire Delegation &amp;amp; @GovJanetMills, we emphasized that MSG Gordon’s story is one that should be honored by naming a BIW-built ship the USS Gary Gordon</t>
  </si>
  <si>
    <t>12:21:35</t>
  </si>
  <si>
    <t>https://twitter.com/senatorcollins/status/1495010675306995715</t>
  </si>
  <si>
    <t>1495010675306995715</t>
  </si>
  <si>
    <t>1495010671607664641</t>
  </si>
  <si>
    <t>The release of 35,000 additional H-2Bs is great news for Maine small businesses! I’ve spoken with @SecMartyWalsh &amp;amp; @SecMayorkas about how vital these visas are during the busy summer season. I appreciated their calls to update me on this relief for Maine’s hospitality industry.</t>
  </si>
  <si>
    <t>18:06:37</t>
  </si>
  <si>
    <t>https://twitter.com/senatorcollins/status/1509593021272276998</t>
  </si>
  <si>
    <t>1509593021272276998</t>
  </si>
  <si>
    <t>un</t>
  </si>
  <si>
    <t>I joined @SenatorShaheen &amp;amp; @SenJoniErnst at the @UN to discuss with officials how the U.S. &amp;amp; other nations can best support Afghan women &amp;amp; girls under Taliban rule. We will continue to support human rights in Afghanistan as well as address the severe humanitarian crisis. https://t.co/FKOsiyb2Px</t>
  </si>
  <si>
    <t>https://pbs.twimg.com/media/FPg4VkIWQAIToQy.jpg</t>
  </si>
  <si>
    <t>16:38:05</t>
  </si>
  <si>
    <t>https://twitter.com/senatorcollins/status/1511020292935663618</t>
  </si>
  <si>
    <t>1511020292935663618</t>
  </si>
  <si>
    <t>senatorshaheen</t>
  </si>
  <si>
    <t>I was proud to partner w/ @SenatorShaheen to lead the negotiations on one of the most significant provisions for Maine -- $65 billion to expand high-speed Internet access.
Broadband is a necessity – not a luxury – &amp;amp; this investment will better connect our communities nationwide.</t>
  </si>
  <si>
    <t>20:09:19</t>
  </si>
  <si>
    <t>https://twitter.com/senatorcollins/status/1425187526457835524</t>
  </si>
  <si>
    <t>1425187526457835524</t>
  </si>
  <si>
    <t>1425187525166084100</t>
  </si>
  <si>
    <t>I was proud to partner with @SenatorShaheen to lead the negotiations on one of the most significant provisions for Maine -- $65 billion to expand high-speed Internet access.</t>
  </si>
  <si>
    <t>12:17:54</t>
  </si>
  <si>
    <t>https://twitter.com/senatorcollins/status/1456959021777358850</t>
  </si>
  <si>
    <t>1456959021777358850</t>
  </si>
  <si>
    <t>1456959018375786496</t>
  </si>
  <si>
    <t>.@SenatorShaheen and I negotiated the broadband section, which provides the largest-ever investment to expand high-speed Internet access. This will help close the digital divide between urban and rural areas that has been particularly evident and problematic during the pandemic.</t>
  </si>
  <si>
    <t>23:42:59</t>
  </si>
  <si>
    <t>https://twitter.com/senatorcollins/status/1460392920054480898</t>
  </si>
  <si>
    <t>1460392920054480898</t>
  </si>
  <si>
    <t>1460392918796185600</t>
  </si>
  <si>
    <t>mainevets</t>
  </si>
  <si>
    <t>It is fantastic news that @MaineVets will keep its veterans homes in Caribou and Machias open. I heard from numerous families who were worried about the impact closures would have on their loved ones. I’ll continue to support permanent solutions to preserve rural access to care. https://t.co/6SIezCmS1w</t>
  </si>
  <si>
    <t>https://pbs.twimg.com/media/FPl50C5XMAMPeHO.jpg</t>
  </si>
  <si>
    <t>16:15:50</t>
  </si>
  <si>
    <t>https://twitter.com/senatorcollins/status/1511377078368845829</t>
  </si>
  <si>
    <t>1511377078368845829</t>
  </si>
  <si>
    <t>usnavycno</t>
  </si>
  <si>
    <t>I had a great tour of @GDBIW today with @USNavyCNO, saw many friends working at the shipyard, &amp;amp; made new ones--including welding supervisor Mike Sewell! 
I am so proud of BIW's hardworking employees, &amp;amp; I’ll continue to work to ensure they have the resources to support our Navy. https://t.co/ZgKLvLYinU</t>
  </si>
  <si>
    <t>https://pbs.twimg.com/media/FQpe6AJXMAMCPuE.jpg</t>
  </si>
  <si>
    <t>19:00:18</t>
  </si>
  <si>
    <t>https://twitter.com/senatorcollins/status/1516129511263420416</t>
  </si>
  <si>
    <t>1516129511263420416</t>
  </si>
  <si>
    <t>gdbiw</t>
  </si>
  <si>
    <t>The bipartisan infrastructure package will help to improve our competitiveness, create jobs, and improve our productivity. It represents the culmination of months of bipartisan negotiations and truly is transformational.
Click here to watch: https://t.co/zZk7mOKvX6</t>
  </si>
  <si>
    <t>https://youtu.be/k0l0_egUaNE</t>
  </si>
  <si>
    <t>22:23:53</t>
  </si>
  <si>
    <t>https://twitter.com/senatorcollins/status/1424859001595088897</t>
  </si>
  <si>
    <t>1424859001595088897</t>
  </si>
  <si>
    <t>The Senate just passed our bipartisan infrastructure package that'll make historic investments in our nation’s roads, bridges, airports, seaports, rail, water treatment systems, &amp;amp; broadband. This bill is good for America. The House should quickly pass it.
https://t.co/XBxxNR1Xfj</t>
  </si>
  <si>
    <t>https://www.collins.senate.gov/newsroom/senate-passes-bipartisan-infrastructure-bill</t>
  </si>
  <si>
    <t>17:18:05</t>
  </si>
  <si>
    <t>https://twitter.com/senatorcollins/status/1425144431817236487</t>
  </si>
  <si>
    <t>1425144431817236487</t>
  </si>
  <si>
    <t>Today, the Senate passed a transformational infrastructure package by (69-30). 
Our group of 10 worked night &amp;amp; day to break through the political gridlock &amp;amp; get this done.
This bill is good for America, &amp;amp; the House should work quickly to pass it.
https://t.co/qvAoH1tMHc</t>
  </si>
  <si>
    <t>https://www.pressherald.com/2021/08/10/sen-collins-bipartisan-talks-produce-transformational-infrastructure-package/</t>
  </si>
  <si>
    <t>pressherald.com</t>
  </si>
  <si>
    <t>https://twitter.com/senatorcollins/status/1425187525166084100</t>
  </si>
  <si>
    <t>Bath Housing Authority has received nearly $850,000 to support housing vouchers for low-income residents.  This will help ensure that seniors continue to have safe, affordable places to live while their apartment complex is undergoing renovations.
https://t.co/qx7dF1InuA</t>
  </si>
  <si>
    <t>https://www.pressherald.com/2021/08/05/bath-housing-shifts-to-voucher-subsidy-program/</t>
  </si>
  <si>
    <t>16:08:28</t>
  </si>
  <si>
    <t>https://twitter.com/senatorcollins/status/1425851688854990849</t>
  </si>
  <si>
    <t>1425851688854990849</t>
  </si>
  <si>
    <t>When criminals created a fake bank portal to steal $250,000 from Great Northern Docks, they put this small business &amp;amp; 20 Mainers’ jobs in jeopardy. These ruthless scammers must be stopped. By sharing this awful story, Sam Merriam is helping prevent others from becoming victims. https://t.co/i6bgMYur2o</t>
  </si>
  <si>
    <t>https://twitter.com/CBSMornings/status/1423247178294829061</t>
  </si>
  <si>
    <t>14:18:09</t>
  </si>
  <si>
    <t>https://twitter.com/senatorcollins/status/1426186316753035266</t>
  </si>
  <si>
    <t>1426186316753035266</t>
  </si>
  <si>
    <t>1423247178294829061</t>
  </si>
  <si>
    <t>My full statement on the evacuation of Afghanistan: 
https://t.co/6gEQvcnOO5 https://t.co/CO8miKUpuo</t>
  </si>
  <si>
    <t>https://www.collins.senate.gov/newsroom/senator-collins%E2%80%99-statement-afghanistan-evacuation</t>
  </si>
  <si>
    <t>https://pbs.twimg.com/media/E9Rt4RNXsAU-dWY.jpg</t>
  </si>
  <si>
    <t>01:14:15</t>
  </si>
  <si>
    <t>https://twitter.com/senatorcollins/status/1428888143973990409</t>
  </si>
  <si>
    <t>1428888143973990409</t>
  </si>
  <si>
    <t>President Biden has made two excellent choices for critical Asian ambassadorships, nominating Rahm Emanuel to represent the United States in Japan and Nicholas Burns in China.  Both have the skills, intellect, and experience to represent American interests well.</t>
  </si>
  <si>
    <t>12:00:50</t>
  </si>
  <si>
    <t>https://twitter.com/senatorcollins/status/1429050859464314884</t>
  </si>
  <si>
    <t>1429050859464314884</t>
  </si>
  <si>
    <t>Today’s catastrophic attack against American servicemembers and innocent Afghans was a despicable act of terrorism.  We owe a tremendous debt to the brave servicemembers who are engaged in this evacuation effort, and we grieve this senseless loss of life.</t>
  </si>
  <si>
    <t>21:27:26</t>
  </si>
  <si>
    <t>https://twitter.com/senatorcollins/status/1431005390670548998</t>
  </si>
  <si>
    <t>1431005390670548998</t>
  </si>
  <si>
    <t>The Americans who were killed today selflessly and courageously gave their lives to help desperate, innocent people, and I offer my deepest condolences to their families.</t>
  </si>
  <si>
    <t>https://twitter.com/senatorcollins/status/1431005391836622857</t>
  </si>
  <si>
    <t>1431005391836622857</t>
  </si>
  <si>
    <t>It was an honor to attend the unveiling ceremony for the Master Sergeant Gary Gordon Medal of Honor Memorial in Lincoln this morning.  On October 3, 1993, MSG Gordon sacrificed his life while rescuing a downed helicopter pilot, Michael Durant, who was present at today’s ceremony. https://t.co/fIhMMp3Oux</t>
  </si>
  <si>
    <t>https://pbs.twimg.com/media/E-D75biXEAwyRVM.jpg</t>
  </si>
  <si>
    <t>19:22:03</t>
  </si>
  <si>
    <t>https://twitter.com/senatorcollins/status/1432423388895666180</t>
  </si>
  <si>
    <t>1432423388895666180</t>
  </si>
  <si>
    <t>The exceptional integrity, devotion to duty, and courage Gary demonstrated in Mogadishu nearly three decades ago were forged in his hometown of Lincoln.  May God bless his family, our veterans, and those who serve today.</t>
  </si>
  <si>
    <t>19:22:04</t>
  </si>
  <si>
    <t>https://twitter.com/senatorcollins/status/1432423392448294916</t>
  </si>
  <si>
    <t>1432423392448294916</t>
  </si>
  <si>
    <t>Four organizations in Maine have received a total of $900,000 to conserve and restore endangered wild Atlantic salmon and their ecosystems. These fish help to ensure the health of our rivers and oceans that Mainers and wildlife depend on.
https://t.co/oxmuwpQh25</t>
  </si>
  <si>
    <t>https://bangordailynews.com/2021/09/07/outdoors/maine-groups-receive-900k-to-help-restore-atlantic-salmon-populations/</t>
  </si>
  <si>
    <t>bangordailynews.com</t>
  </si>
  <si>
    <t>17:21:35</t>
  </si>
  <si>
    <t>https://twitter.com/senatorcollins/status/1435292174388764677</t>
  </si>
  <si>
    <t>1435292174388764677</t>
  </si>
  <si>
    <t>In what seemed like a moment, September 11, 2001, was transformed from a day like any other into a day unlike any other. The loss we relive this day reminds us of the values that we must protect. The heroism reminds us of the unconquerable spirit of the American people. https://t.co/b8ToAbU3G2</t>
  </si>
  <si>
    <t>https://pbs.twimg.com/media/E_ARb0HWUAYjtwD.jpg</t>
  </si>
  <si>
    <t>12:46:00</t>
  </si>
  <si>
    <t>https://twitter.com/senatorcollins/status/1436672371973308417</t>
  </si>
  <si>
    <t>1436672371973308417</t>
  </si>
  <si>
    <t>Today Tom &amp;amp; I attended the 9/11 memorial ceremony at the Bangor waterfront. This moving event was organized by the JROTC at Bangor High School &amp;amp; directed by Lt. Col. Darryl Lyon. It was a fitting reminder of the losses, courage, and heroism of that terrible day 20 years ago. https://t.co/C7JKJW8K2v</t>
  </si>
  <si>
    <t>https://pbs.twimg.com/media/E_BMjXNWEAgKTC5.jpg</t>
  </si>
  <si>
    <t>16:45:09</t>
  </si>
  <si>
    <t>https://twitter.com/senatorcollins/status/1436732559027748865</t>
  </si>
  <si>
    <t>1436732559027748865</t>
  </si>
  <si>
    <t>To commemorate the solemn anniversary of the September 11th terrorist attack, I joined my colleagues on the U.S. Capitol steps this afternoon to honor the lives of the nearly 3,000 Americans we lost. https://t.co/9e4uJVVOij</t>
  </si>
  <si>
    <t>https://pbs.twimg.com/media/E_MX_xjWEAAKDyx.jpg</t>
  </si>
  <si>
    <t>21:17:28</t>
  </si>
  <si>
    <t>https://twitter.com/senatorcollins/status/1437525865299066884</t>
  </si>
  <si>
    <t>1437525865299066884</t>
  </si>
  <si>
    <t>12 organizations and towns in Maine have received nearly $5 million to promote job creation and support infrastructure projects. This critical investment will help provide a boost to our rural communities.
https://t.co/yasBx36xPn</t>
  </si>
  <si>
    <t>https://www.mainebiz.biz/article/12-maine-towns-and-organizations-awarded-5m-for-economic-development</t>
  </si>
  <si>
    <t>mainebiz.biz</t>
  </si>
  <si>
    <t>17:07:44</t>
  </si>
  <si>
    <t>https://twitter.com/senatorcollins/status/1437825404866342918</t>
  </si>
  <si>
    <t>1437825404866342918</t>
  </si>
  <si>
    <t>I also answered a wide-range of questions from students, alumni, and members of the community.</t>
  </si>
  <si>
    <t>https://twitter.com/senatorcollins/status/1438642800057364484</t>
  </si>
  <si>
    <t>1438642800057364484</t>
  </si>
  <si>
    <t>#BREAKING: Congress unanimously passed the HAVANA Act, a bill I authored to support public servants with brain injuries from likely directed energy attacks. Once signed into law, this legislation will help U.S. personnel receive the support they deserve. https://t.co/uX5KlR7CvZ</t>
  </si>
  <si>
    <t>https://www.collins.senate.gov/newsroom/senator-collins%E2%80%99-bill-support-%E2%80%98havana-syndrome%E2%80%99-victims-passed-congress</t>
  </si>
  <si>
    <t>breaking</t>
  </si>
  <si>
    <t>22:53:21</t>
  </si>
  <si>
    <t>https://twitter.com/senatorcollins/status/1440449095429083136</t>
  </si>
  <si>
    <t>1440449095429083136</t>
  </si>
  <si>
    <t>When the St. Croix Apartments closed in 2016 due to mismanagement by the out-of-state owner, Calais lost 26 homes for low-income residents. A $3.2 million grant I secured will allow a Maine nonprofit to reopen this affordable housing for local seniors.
https://t.co/KSSMmPpXy8</t>
  </si>
  <si>
    <t>https://www.foxbangor.com/news/item/calais-low-income-apartment-complex-to-undergo-renovations/</t>
  </si>
  <si>
    <t>21:03:06</t>
  </si>
  <si>
    <t>https://twitter.com/senatorcollins/status/1440783739655634945</t>
  </si>
  <si>
    <t>1440783739655634945</t>
  </si>
  <si>
    <t>The use of e-cigarettes by students threatens the progress we've made to reduce overall tobacco use. That’s why I’ve co-sponsored a bill to impose fees on e-cigarette manufacturers to support education initiatives and protect the health of our youth.
https://t.co/yVtQEuPTRD</t>
  </si>
  <si>
    <t>https://www.collins.senate.gov/newsroom/senator-collins-co-sponsors-bipartisan-legislation-hold-e-cigarette-companies-accountable</t>
  </si>
  <si>
    <t>16:47:29</t>
  </si>
  <si>
    <t>https://twitter.com/senatorcollins/status/1441444188478902279</t>
  </si>
  <si>
    <t>1441444188478902279</t>
  </si>
  <si>
    <t>Across our nation, we’re grateful for the skill &amp;amp; courage of firefighters. I visited the Milford Fire Station to announce a nearly $100,000 grant for the department. This funding will allow the station to purchase a fire sprinkler system to better protect these firefighters. https://t.co/CtqQuXuAlA</t>
  </si>
  <si>
    <t>https://pbs.twimg.com/media/FAEv1_dVcAIlshh.jpg</t>
  </si>
  <si>
    <t>21:48:02</t>
  </si>
  <si>
    <t>https://twitter.com/senatorcollins/status/1441519821909155843</t>
  </si>
  <si>
    <t>1441519821909155843</t>
  </si>
  <si>
    <t>Happy #NationalLobsterDay! 🦞 In Maine, we're fortunate to have dedicated individuals &amp;amp; businesses who make our lobster fishery one of the best-managed in the world &amp;amp; help draw millions of visitors to our state. I hope all lobster lovers can enjoy this iconic Maine dish today.</t>
  </si>
  <si>
    <t>nationallobsterday</t>
  </si>
  <si>
    <t>14:51:12</t>
  </si>
  <si>
    <t>https://twitter.com/senatorcollins/status/1441777311494324228</t>
  </si>
  <si>
    <t>1441777311494324228</t>
  </si>
  <si>
    <t>China’s absurd claim COVID started w/ shipment of Maine lobster attempts to distract from most likely cause: accidental leak from its Wuhan coronavirus lab.  
https://t.co/vkDp6yDPEQ</t>
  </si>
  <si>
    <t>https://www.pressherald.com/2021/10/01/chinese-media-says-maine-lobster-shipment-was-pandoras-box-behind-covid/</t>
  </si>
  <si>
    <t>17:31:53</t>
  </si>
  <si>
    <t>https://twitter.com/senatorcollins/status/1444354461799956482</t>
  </si>
  <si>
    <t>1444354461799956482</t>
  </si>
  <si>
    <t>#BREAKING: The HAVANA Act—legislation I authored to support American personnel who have incurred brain injuries likely from directed energy attacks—is now law. This legislation will provide Havana Syndrome victims with the support they deserve.</t>
  </si>
  <si>
    <t>15:18:34</t>
  </si>
  <si>
    <t>https://twitter.com/senatorcollins/status/1446495241385746433</t>
  </si>
  <si>
    <t>1446495241385746433</t>
  </si>
  <si>
    <t>The HAVANA Act is now law, and help is on the way for victims of Havana Syndrome. https://t.co/3TRkoLjRo1</t>
  </si>
  <si>
    <t>https://pbs.twimg.com/media/FBNNFSNWUAEOutB.jpg</t>
  </si>
  <si>
    <t>21:22:47</t>
  </si>
  <si>
    <t>https://twitter.com/senatorcollins/status/1446586898227646467</t>
  </si>
  <si>
    <t>1446586898227646467</t>
  </si>
  <si>
    <t>The long-overdue decision to reopen the U.S.-Canadian border to vaccinated Canadians is fantastic news for Maine families and small businesses and will help to reunite close-knit border communities.  
My full statement: 
https://t.co/0FFbeIaJat https://t.co/LwyslcOfSF</t>
  </si>
  <si>
    <t>https://www.collins.senate.gov/newsroom/senator-collins%E2%80%99-statement-reopening-us-canada-land-border-vaccinated-canadians</t>
  </si>
  <si>
    <t>https://pbs.twimg.com/media/FBlHXTxXoAESBzQ.jpg</t>
  </si>
  <si>
    <t>12:39:57</t>
  </si>
  <si>
    <t>https://twitter.com/senatorcollins/status/1448267260859142149</t>
  </si>
  <si>
    <t>1448267260859142149</t>
  </si>
  <si>
    <t>I am deeply saddened by the passing of Colin Powell, a wonderful person and an extraordinary public servant. 
https://t.co/6vM4zgWTfI</t>
  </si>
  <si>
    <t>https://www.nytimes.com/2021/10/18/us/politics/colin-powell-dead.html</t>
  </si>
  <si>
    <t>16:19:41</t>
  </si>
  <si>
    <t>https://twitter.com/senatorcollins/status/1450134497836601350</t>
  </si>
  <si>
    <t>1450134497836601350</t>
  </si>
  <si>
    <t>He dedicated his life to his country, serving decades in the military, rising to the highest leadership position of Chairman of the Joint Chiefs of Staff, &amp;amp; later becoming our nation’s top diplomat as Secretary of State.</t>
  </si>
  <si>
    <t>https://twitter.com/senatorcollins/status/1450134499384340490</t>
  </si>
  <si>
    <t>1450134499384340490</t>
  </si>
  <si>
    <t>Colin was a compassionate leader who broke barriers and made a real difference for our country. I hope his wife Alma and the Powell family will find comfort in knowing how many Americans have been inspired by his life of selfless service.</t>
  </si>
  <si>
    <t>https://twitter.com/senatorcollins/status/1450134501070450692</t>
  </si>
  <si>
    <t>1450134501070450692</t>
  </si>
  <si>
    <t>This decision is a welcome reprieve.  I brought this ruling to the attention of the Secretary of Commerce in the hope that the Department will reverse course.
https://t.co/h8Gd89ZZc7</t>
  </si>
  <si>
    <t>https://www.mynews13.com/fl/orlando/news/2021/10/18/judge-blocks-lobster-fishing-closure-off-coast-of-maine</t>
  </si>
  <si>
    <t>mynews13.com</t>
  </si>
  <si>
    <t>14:48:28</t>
  </si>
  <si>
    <t>https://twitter.com/senatorcollins/status/1450473933124288532</t>
  </si>
  <si>
    <t>1450473933124288532</t>
  </si>
  <si>
    <t>The current logjams at U.S. ports are causing supply shortages and fueling already high inflation – a tax on working families.
The bipartisan infrastructure bill passed by the Senate months ago includes funds to help our ports.  I hope the House will pass this bill this week.</t>
  </si>
  <si>
    <t>20:42:06</t>
  </si>
  <si>
    <t>https://twitter.com/senatorcollins/status/1453099642015596559</t>
  </si>
  <si>
    <t>1453099642015596559</t>
  </si>
  <si>
    <t>A former Maine police officer shared with me his harrowing, life-altering experience as a victim of a likely directed energy attack. To raise awareness about “Havana Syndrome” he gave me permission to share his story publicly for the first time. 
https://t.co/y0DIgDvK7M</t>
  </si>
  <si>
    <t>https://www.pressherald.com/2021/10/31/sen-collins-havana-syndrome-victims-need-support-and-answers/</t>
  </si>
  <si>
    <t>13:04:54</t>
  </si>
  <si>
    <t>https://twitter.com/senatorcollins/status/1454796523913502721</t>
  </si>
  <si>
    <t>1454796523913502721</t>
  </si>
  <si>
    <t>The HAVANA Act I authored, which was signed into law this month, will provide Havana Syndrome victims with the support they deserve. We must also redouble our whole-of-government approach to identify and stop the heartless adversary who is harming U.S. personnel.</t>
  </si>
  <si>
    <t>13:04:55</t>
  </si>
  <si>
    <t>https://twitter.com/senatorcollins/status/1454796525188616194</t>
  </si>
  <si>
    <t>1454796525188616194</t>
  </si>
  <si>
    <t>Too many kids are stuck in quarantines even when they test negative.
As I urged CDC Director Walensky this week, the agency should emphasize Test-to-Stay strategies that keep students in the classroom safely. https://t.co/u8QurL2LCh</t>
  </si>
  <si>
    <t>https://pbs.twimg.com/amplify_video_thumb/1456667694879723520/img/Fhq1ILfNC2AIqz0P.jpg</t>
  </si>
  <si>
    <t>17:29:34</t>
  </si>
  <si>
    <t>https://twitter.com/senatorcollins/status/1456675067971186696</t>
  </si>
  <si>
    <t>1456675067971186696</t>
  </si>
  <si>
    <t>Secretary Blinken’s appointment of two new task force officials is welcome news for the victims of ‘Havana Syndrome’ and their families.
https://t.co/BDZfCkYbvn</t>
  </si>
  <si>
    <t>https://www.wsj.com/articles/blinken-details-new-steps-in-havana-syndrome-response-11636126759</t>
  </si>
  <si>
    <t>00:29:03</t>
  </si>
  <si>
    <t>https://twitter.com/senatorcollins/status/1456780635385827335</t>
  </si>
  <si>
    <t>1456780635385827335</t>
  </si>
  <si>
    <t>Americans who have suffered from these debilitating attacks while serving our country should be treated the same way we would treat a soldier who suffered a traumatic brain injury on the battlefield.</t>
  </si>
  <si>
    <t>00:29:04</t>
  </si>
  <si>
    <t>https://twitter.com/senatorcollins/status/1456780638565158913</t>
  </si>
  <si>
    <t>This transformational infrastructure package is good for America. 
It will make the most significant investment in our infrastructure since the establishment of the Interstate Highway System in the 1950s.  
https://t.co/AOGop9qKCs https://t.co/BmGR4YmVpx</t>
  </si>
  <si>
    <t>https://www.collins.senate.gov/newsroom/bipartisan-infrastructure-bill-negotiated-senator-collins-and-nine-other-senators-be-signed</t>
  </si>
  <si>
    <t>https://pbs.twimg.com/media/FDgoZV5WYAEnQet.jpg</t>
  </si>
  <si>
    <t>12:17:53</t>
  </si>
  <si>
    <t>https://twitter.com/senatorcollins/status/1456959018375786496</t>
  </si>
  <si>
    <t>Happy Veterans Day to all of the brave men and women who have served our nation in uniform!  Mainers will always be grateful for the sacrifices you have made to protect our country and preserve our freedom. https://t.co/HhOLageCek</t>
  </si>
  <si>
    <t>https://pbs.twimg.com/media/FD6Yjr0XwAAQOmG.jpg</t>
  </si>
  <si>
    <t>12:19:10</t>
  </si>
  <si>
    <t>https://twitter.com/senatorcollins/status/1458771278479994887</t>
  </si>
  <si>
    <t>1458771278479994887</t>
  </si>
  <si>
    <t>Charles Shay is an American hero who earned the Silver Star for his courageous actions as a medic on D-Day. On the 75th anniversary of the Allied landing, I was honored to join Charles in Normandy.  Thank you to Charles and all of our veterans for their sacrifice and bravery. https://t.co/sp5nj1IsJ4</t>
  </si>
  <si>
    <t>https://twitter.com/SecDef/status/1456300985958215693</t>
  </si>
  <si>
    <t>17:48:33</t>
  </si>
  <si>
    <t>https://twitter.com/senatorcollins/status/1458854172749619205</t>
  </si>
  <si>
    <t>1458854172749619205</t>
  </si>
  <si>
    <t>1456300985958215693</t>
  </si>
  <si>
    <t>The bipartisan infrastructure package is good for America. Today, I attended the White House signing ceremony for this bill I negotiated with nine of my colleagues that will make the most significant infrastructure investment since the Interstate Highway System in the 1950s. https://t.co/BkP5IGpUMk</t>
  </si>
  <si>
    <t>https://pbs.twimg.com/media/FERZNTqWUAIZGN1.jpg</t>
  </si>
  <si>
    <t>23:42:58</t>
  </si>
  <si>
    <t>https://twitter.com/senatorcollins/status/1460392915361046532</t>
  </si>
  <si>
    <t>1460392915361046532</t>
  </si>
  <si>
    <t>This law will make historic investments in Maine’s infrastructure:
✅$1.3 billion for roads &amp;amp; highways
✅$225 million for bridges
✅$300 million for broadband
✅$73.5 million for airports
✅$250 million for public transportation
✅$254 million for water infrastructure</t>
  </si>
  <si>
    <t>https://twitter.com/senatorcollins/status/1460392918796185600</t>
  </si>
  <si>
    <t>I look forward to continuing to work with him on the Appropriations Committee as he completes his term and adds to his distinguished record of public service.</t>
  </si>
  <si>
    <t>02:25:26</t>
  </si>
  <si>
    <t>https://twitter.com/senatorcollins/status/1460433802032029697</t>
  </si>
  <si>
    <t>1460433802032029697</t>
  </si>
  <si>
    <t>The bipartisan infrastructure package contains the largest-ever investment for broadband.  I co-authored this section of the law, which will provide Maine with approximately $300 million to help expand high-speed internet service. 
https://t.co/3aVm076JGP</t>
  </si>
  <si>
    <t>https://bangordailynews.com/2021/11/15/opinion/opinion-contributor/just-signed-infrastructure-bill-especially-broadband-support-is-good-for-america/</t>
  </si>
  <si>
    <t>13:24:20</t>
  </si>
  <si>
    <t>https://twitter.com/senatorcollins/status/1460599617318539268</t>
  </si>
  <si>
    <t>1460599617318539268</t>
  </si>
  <si>
    <t>NEW FUNDING FOR MAINE: A $1.65 million RAISE grant will make Broadway in Bangor safer by realigning I-95 ramps to reduce crashes &amp;amp; improve traffic flow.  As a leader of the Transportation Appropriations Subcommittee, I strongly advocated for this project.
https://t.co/V2lDMEUWSu</t>
  </si>
  <si>
    <t>https://bangordailynews.com/2021/11/16/news/bangor/1-65m-award-will-allow-bangor-to-rework-dangerous-stretch-of-broadway/</t>
  </si>
  <si>
    <t>17:59:57</t>
  </si>
  <si>
    <t>https://twitter.com/senatorcollins/status/1460668978662105091</t>
  </si>
  <si>
    <t>1460668978662105091</t>
  </si>
  <si>
    <t>Senator Bob Dole defined the term “The Greatest Generation.” 
It is with affection, respect, and a heavy heart that I join men and women throughout our nation in saluting a true hero. https://t.co/iULaG0ddBO</t>
  </si>
  <si>
    <t>https://pbs.twimg.com/media/FF3QI2jWYAEedYp.jpg</t>
  </si>
  <si>
    <t>18:15:28</t>
  </si>
  <si>
    <t>https://twitter.com/senatorcollins/status/1467558253605310471</t>
  </si>
  <si>
    <t>1467558253605310471</t>
  </si>
  <si>
    <t>My full statement: 
https://t.co/4k44S6CmRk https://t.co/ImA9l5p5HM</t>
  </si>
  <si>
    <t>https://www.collins.senate.gov/newsroom/senator-collins%E2%80%99-statement-passing-former-senator-bob-dole</t>
  </si>
  <si>
    <t>https://pbs.twimg.com/media/FF3QX5OXMAMOGXV.jpg</t>
  </si>
  <si>
    <t>https://twitter.com/senatorcollins/status/1467558256105111563</t>
  </si>
  <si>
    <t>1467558256105111563</t>
  </si>
  <si>
    <t>In the U.S. Capitol today, we gathered to pay our respects to Senator Bob Dole, an incredible American hero. https://t.co/X8cZfwkwF4</t>
  </si>
  <si>
    <t>https://pbs.twimg.com/media/FGLwvbGWUBEIseR.jpg</t>
  </si>
  <si>
    <t>18:02:04</t>
  </si>
  <si>
    <t>https://twitter.com/senatorcollins/status/1469004433719795717</t>
  </si>
  <si>
    <t>1469004433719795717</t>
  </si>
  <si>
    <t>The heartfelt tributes at Bob Dole’s memorial at the National Cathedral today celebrated the heroism, patriotism, and service of this great American, who represented the best of the Greatest Generation.  Tom and I were honored to attend the service.</t>
  </si>
  <si>
    <t>21:41:22</t>
  </si>
  <si>
    <t>https://twitter.com/senatorcollins/status/1469422008496709638</t>
  </si>
  <si>
    <t>1469422008496709638</t>
  </si>
  <si>
    <t>The Senate’s passage of the NDAA today will help strengthen our national security, support our armed forces, and sustain the jobs of hardworking Mainers at BIW, PNSY, and elsewhere across our state who make invaluable contributions to our defense.  
https://t.co/LJ9Y1cwaIN</t>
  </si>
  <si>
    <t>https://www.pressherald.com/2021/12/15/bill-with-potential-biw-benefits-passes-senate/</t>
  </si>
  <si>
    <t>19:13:37</t>
  </si>
  <si>
    <t>https://twitter.com/senatorcollins/status/1471196765894451200</t>
  </si>
  <si>
    <t>1471196765894451200</t>
  </si>
  <si>
    <t>The bipartisan infrastructure law is already paying dividends.  The historic investments this legislation will make in Maine’s water infrastructure will help accelerate projects that protect our environment and preserve clean drinking water. 
https://t.co/OThE1LLAD5</t>
  </si>
  <si>
    <t>https://bangordailynews.com/2021/12/13/news/maines-slow-work-to-send-less-raw-sewage-into-rivers-will-get-a-boost-from-infrastructure-bill/</t>
  </si>
  <si>
    <t>14:43:07</t>
  </si>
  <si>
    <t>https://twitter.com/senatorcollins/status/1471491083095969796</t>
  </si>
  <si>
    <t>1471491083095969796</t>
  </si>
  <si>
    <t>This is welcome news for students, parents, and teachers in Maine and across America.  I urged the CDC Director to review the proven and successful test-to-stay approach that helps keep children safely in the classroom and prevents learning loss. 
https://t.co/EAjKZM96HV</t>
  </si>
  <si>
    <t>https://www.washingtonpost.com/education/2021/12/17/school-covid-test-cdc-quarantine/</t>
  </si>
  <si>
    <t>17:27:30</t>
  </si>
  <si>
    <t>https://twitter.com/senatorcollins/status/1471894837028962309</t>
  </si>
  <si>
    <t>1471894837028962309</t>
  </si>
  <si>
    <t>Johnny Isakson was everyone’s friend and no one‘s enemy. If there had been a vote in the Senate on who the nicest person was, he would have won in a landslide.
I am so sorry to learn of his passing and send my heartfelt condolences to Dianne and their children. RIP, my friend.</t>
  </si>
  <si>
    <t>17:19:43</t>
  </si>
  <si>
    <t>https://twitter.com/senatorcollins/status/1472617656532545547</t>
  </si>
  <si>
    <t>1472617656532545547</t>
  </si>
  <si>
    <t>Welcome news for Maine’s hospitality industry! Secretary Mayorkas just called to inform me DHS will make an additional 20,000 H-2B visas available. The Secretary and I have repeatedly spoken about how these visas support Maine small businesses and protect the jobs of Mainers.</t>
  </si>
  <si>
    <t>16:19:51</t>
  </si>
  <si>
    <t>https://twitter.com/senatorcollins/status/1472964978189688845</t>
  </si>
  <si>
    <t>1472964978189688845</t>
  </si>
  <si>
    <t>HHS Secretary Becerra called me last week with the good news that the National Alzheimer’s Plan will be updated today to include a risk reduction goal to delay the onset or even help prevent this devastating disease.</t>
  </si>
  <si>
    <t>16:13:21</t>
  </si>
  <si>
    <t>https://twitter.com/senatorcollins/status/1475500054370824192</t>
  </si>
  <si>
    <t>1475500054370824192</t>
  </si>
  <si>
    <t>As chair of the Alzheimer’s Task Force, I had urged the Secretary to include this new goal.</t>
  </si>
  <si>
    <t>https://twitter.com/senatorcollins/status/1475500055876579333</t>
  </si>
  <si>
    <t>1475500055876579333</t>
  </si>
  <si>
    <t>Harry Reid was a skilled and tenacious legislator.  Although we disagreed on many issues, we also found areas where we were able to collaborate such as supporting community health clinics. My condolences to his wife Landra, his children, and his dedicated former staff.</t>
  </si>
  <si>
    <t>18:32:50</t>
  </si>
  <si>
    <t>https://twitter.com/senatorcollins/status/1476259935247810567</t>
  </si>
  <si>
    <t>1476259935247810567</t>
  </si>
  <si>
    <t>John Madden is always associated with football, but I knew him personally due to his tremendous advocacy for children with Type 1 diabetes, including his grandson Sam. He made a real difference. https://t.co/88jrcx7m0p</t>
  </si>
  <si>
    <t>https://pbs.twimg.com/media/FH0kE5cXEAQewqz.jpg</t>
  </si>
  <si>
    <t>02:14:39</t>
  </si>
  <si>
    <t>https://twitter.com/senatorcollins/status/1476376153409654787</t>
  </si>
  <si>
    <t>1476376153409654787</t>
  </si>
  <si>
    <t>For 70+ years, broadcasting legend Dewey DeWitt was the “Voice of Aroostook County.” The hallmark of his career was his devotion to local sports, especially high school basketball. Whenever I visited Houlton, I loved to see Dewey. I will deeply miss these chats with my friend. https://t.co/Z2wkOdFmIB</t>
  </si>
  <si>
    <t>https://pbs.twimg.com/media/FIXZ3IjX0AktL2y.jpg</t>
  </si>
  <si>
    <t>20:36:36</t>
  </si>
  <si>
    <t>https://twitter.com/senatorcollins/status/1478827796516552708</t>
  </si>
  <si>
    <t>1478827796516552708</t>
  </si>
  <si>
    <t>The world’s best athletes have come together for the 2022 Winter Olympics. Among them are five impressive athletes with ties to Maine.
I wish each and every one of you the best of luck. Go Team USA! 🇺🇸 🏆 ⛷ https://t.co/mHdEd1nhXK</t>
  </si>
  <si>
    <t>https://www.pressherald.com/2022/01/30/meet-maines-winter-olympians/</t>
  </si>
  <si>
    <t>15:31:46</t>
  </si>
  <si>
    <t>https://twitter.com/senatorcollins/status/1489985105242251265</t>
  </si>
  <si>
    <t>1489985105242251265</t>
  </si>
  <si>
    <t>U.S. Navy ships bear the names of those who demonstrated exceptional valor. There’s no doubt that fallen Maine hero MSG Gary Gordon—a Lincoln, Maine, native—is deserving of this honor. His extraordinary sacrifice was made famous by the book &amp;amp; movie Black Hawk Down. https://t.co/zyHoR0Wj3V</t>
  </si>
  <si>
    <t>https://pbs.twimg.com/ext_tw_video_thumb/1495010033033256964/pu/img/3FCcZ4A15hROGMTZ.jpg</t>
  </si>
  <si>
    <t>12:21:34</t>
  </si>
  <si>
    <t>https://twitter.com/senatorcollins/status/1495010671607664641</t>
  </si>
  <si>
    <t>As the 2022 Winter Olympics draw to a close, we congratulate America’s best athletes—including five with Maine ties—whose dedication and skill have been on display for the past two weeks.</t>
  </si>
  <si>
    <t>12:14:39</t>
  </si>
  <si>
    <t>https://twitter.com/senatorcollins/status/1495371318224691200</t>
  </si>
  <si>
    <t>1495371318224691200</t>
  </si>
  <si>
    <t>The Olympics also showcased the legendary craftsmanship of Mainers.  The footwear worn by Team USA at the opening and closing ceremonies was made in Lewiston.
Maine is so proud of our impressive athletes—and the Mainers who outfitted them!
https://t.co/Q13tIhtHqp</t>
  </si>
  <si>
    <t>https://www.sunjournal.com/2022/02/02/photo-album-the-faces-behind-the-team-usa-olympics-boots/</t>
  </si>
  <si>
    <t>sunjournal.com</t>
  </si>
  <si>
    <t>https://twitter.com/senatorcollins/status/1495371319914991618</t>
  </si>
  <si>
    <t>1495371319914991618</t>
  </si>
  <si>
    <t>This morning, I joined a number of my Senate &amp;amp; House colleagues on a Zoom with Ukrainian President Zelensky. His extraordinary courage has galvanized the Ukrainian people, who are defending their country &amp;amp; their freedom with an inspiring resilience.</t>
  </si>
  <si>
    <t>21:57:22</t>
  </si>
  <si>
    <t>https://twitter.com/senatorcollins/status/1500229005701697537</t>
  </si>
  <si>
    <t>1500229005701697537</t>
  </si>
  <si>
    <t>The Ukrainians need our ongoing support to fight Putin’s invasion, &amp;amp; President Zelensky asked for additional help.</t>
  </si>
  <si>
    <t>https://twitter.com/senatorcollins/status/1500229007203344389</t>
  </si>
  <si>
    <t>1500229007203344389</t>
  </si>
  <si>
    <t>In addition to rapidly passing a military &amp;amp; humanitarian aid package, the U.S. should ban American imports of Russian oil; revoke Russia’s most-favored-nation status; &amp;amp; send more anti-tank &amp;amp; anti-aircraft missiles, drones, &amp;amp; other lethal weapons as well as non-lethal supplies.</t>
  </si>
  <si>
    <t>21:57:23</t>
  </si>
  <si>
    <t>https://twitter.com/senatorcollins/status/1500229008616738817</t>
  </si>
  <si>
    <t>1500229008616738817</t>
  </si>
  <si>
    <t>The U.S. has been purchasing tens of millions of dollars’ worth of Russian oil daily. Following a bipartisan effort I joined, that ends now. Cutting off this key source of revenue, as Ukrainian President Zelensky requested, will put more pressure on Putin.</t>
  </si>
  <si>
    <t>17:30:31</t>
  </si>
  <si>
    <t>https://twitter.com/senatorcollins/status/1501249016239169540</t>
  </si>
  <si>
    <t>1501249016239169540</t>
  </si>
  <si>
    <t>We must continue working with European allies to reduce dependence on Russian energy. Rather than turning to authoritarians in the Middle East and South America, we should immediately boost U.S. energy production to lower the soaring price of gas and heating oil.</t>
  </si>
  <si>
    <t>17:30:32</t>
  </si>
  <si>
    <t>https://twitter.com/senatorcollins/status/1501249017589735428</t>
  </si>
  <si>
    <t>1501249017589735428</t>
  </si>
  <si>
    <t>It is essential that the Ukrainians have the resources they need to defend their airspace and protect civilians from indiscriminate Russian attacks. This morning, I questioned our nation’s top military intel official about the need to send more aircraft to Ukraine. https://t.co/BEpME2ErCZ</t>
  </si>
  <si>
    <t>https://pbs.twimg.com/media/FNhZlDQXoAkR7E7.jpg</t>
  </si>
  <si>
    <t>22:41:06</t>
  </si>
  <si>
    <t>https://twitter.com/senatorcollins/status/1502051950099062793</t>
  </si>
  <si>
    <t>1502051950099062793</t>
  </si>
  <si>
    <t>This critical airpower will help Ukrainian pilots defend their territory, their people, and help save innocent lives.</t>
  </si>
  <si>
    <t>22:41:12</t>
  </si>
  <si>
    <t>https://twitter.com/senatorcollins/status/1502051977651441670</t>
  </si>
  <si>
    <t>1502051977651441670</t>
  </si>
  <si>
    <t>I remember meeting him in 1987 when he introduced himself to me as he did to probably 100,000 other people: I’m Don Young, the Congressman for all Alaska. Rest In Peace.
https://t.co/3c0zBK4Qfg</t>
  </si>
  <si>
    <t>https://www.npr.org/2022/03/18/1087702792/alaska-rep-don-young-the-longest-serving-current-member-of-congress-dies-at-age-</t>
  </si>
  <si>
    <t>npr.org</t>
  </si>
  <si>
    <t>15:51:03</t>
  </si>
  <si>
    <t>https://twitter.com/senatorcollins/status/1505210249703313408</t>
  </si>
  <si>
    <t>1505210249703313408</t>
  </si>
  <si>
    <t>On the final day of our bipartisan Senate Delegation’s time in Europe, we went to a U.S. Army training base in Germany &amp;amp; met troops recently deployed to deter Russian aggression against our NATO allies. https://t.co/3DoHcn6hjw</t>
  </si>
  <si>
    <t>https://pbs.twimg.com/media/FOd-vNUWUAYQsJy.jpg</t>
  </si>
  <si>
    <t>17:12:50</t>
  </si>
  <si>
    <t>https://twitter.com/senatorcollins/status/1506317994560995329</t>
  </si>
  <si>
    <t>1506317994560995329</t>
  </si>
  <si>
    <t>While there, I had the opportunity to speak with Waterville native Sergeant First Class Dylan Lodge, who is on his sixth deployment. https://t.co/NBRbQTNfEX</t>
  </si>
  <si>
    <t>https://pbs.twimg.com/media/FOeBFeGWUAADPK8.jpg</t>
  </si>
  <si>
    <t>17:12:53</t>
  </si>
  <si>
    <t>https://twitter.com/senatorcollins/status/1506318005336223750</t>
  </si>
  <si>
    <t>1506318005336223750</t>
  </si>
  <si>
    <t>This visit capped an extraordinary trip that included meetings with top military leaders, NGOs, refugees, &amp;amp; government officials. The information we received redoubled my belief that we have to do all we can to provide weapons &amp;amp; humanitarian aid to the brave people of Ukraine. https://t.co/UhueugAaeq</t>
  </si>
  <si>
    <t>https://pbs.twimg.com/media/FOeBJJgXEAEPq30.jpg</t>
  </si>
  <si>
    <t>17:12:54</t>
  </si>
  <si>
    <t>https://twitter.com/senatorcollins/status/1506318011782860805</t>
  </si>
  <si>
    <t>1506318011782860805</t>
  </si>
  <si>
    <t>Vladimir Putin has bombed apartment buildings, schools, theaters, shelters, humanitarian corridors, and a maternity hospital. On the Senate floor today, I spoke about the need to supply the Ukrainians with the means to defend their people from these atrocities. https://t.co/kl1xJGcniY</t>
  </si>
  <si>
    <t>https://pbs.twimg.com/amplify_video_thumb/1506785326186045446/img/foUjUF1Kz8nlJggi.jpg</t>
  </si>
  <si>
    <t>00:12:26</t>
  </si>
  <si>
    <t>https://twitter.com/senatorcollins/status/1506785979646070786</t>
  </si>
  <si>
    <t>1506785979646070786</t>
  </si>
  <si>
    <t>Maine experienced more than 9,500 overdoses &amp;amp; 636 deaths in 2021. To reduce these tragedies, we need better data to help health providers target treatment resources where they are needed most. A top U.S. health official told me she’s committed to improving this data. https://t.co/DTFutJ6MbX</t>
  </si>
  <si>
    <t>https://pbs.twimg.com/media/FOoyHb6XIAkTi2X.jpg</t>
  </si>
  <si>
    <t>19:08:02</t>
  </si>
  <si>
    <t>https://twitter.com/senatorcollins/status/1507071759371190279</t>
  </si>
  <si>
    <t>1507071759371190279</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</si>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</sst>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9"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sz val="11"/>
      <color indexed="8"/>
      <name val="Calibri"/>
      <family val="2"/>
    </font>
    <font>
      <sz val="11"/>
      <color indexed="9"/>
      <name val="Calibri"/>
      <family val="2"/>
    </font>
    <font>
      <u/>
      <sz val="11"/>
      <color indexed="12"/>
      <name val="Calibri"/>
      <family val="2"/>
    </font>
    <font>
      <b/>
      <sz val="8"/>
      <name val="Calibri"/>
      <family val="2"/>
      <scheme val="minor"/>
    </font>
    <font>
      <sz val="8"/>
      <name val="Calibri"/>
      <family val="2"/>
      <scheme val="minor"/>
    </font>
    <font>
      <u/>
      <sz val="8"/>
      <name val="Calibri"/>
      <family val="2"/>
      <scheme val="minor"/>
    </font>
    <font>
      <b/>
      <sz val="9"/>
      <name val="Calibri"/>
      <family val="2"/>
      <scheme val="minor"/>
    </font>
    <font>
      <sz val="9"/>
      <name val="Calibri"/>
      <family val="2"/>
      <scheme val="minor"/>
    </font>
  </fonts>
  <fills count="13">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DCE6F1"/>
        <bgColor indexed="64"/>
      </patternFill>
    </fill>
    <fill>
      <patternFill patternType="solid">
        <fgColor rgb="FF366092"/>
        <bgColor indexed="64"/>
      </patternFill>
    </fill>
    <fill>
      <patternFill patternType="solid">
        <fgColor rgb="FF95B3D7"/>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9">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0" fontId="11" fillId="0" borderId="0" xfId="0" applyNumberFormat="1" applyFont="1" applyFill="1" applyBorder="1" applyAlignment="1" applyProtection="1"/>
    <xf numFmtId="49" fontId="11" fillId="0" borderId="0" xfId="0" applyNumberFormat="1" applyFont="1" applyFill="1" applyBorder="1" applyAlignment="1" applyProtection="1"/>
    <xf numFmtId="1" fontId="11" fillId="0" borderId="0" xfId="0" applyNumberFormat="1" applyFont="1" applyFill="1" applyBorder="1" applyAlignment="1" applyProtection="1"/>
    <xf numFmtId="0" fontId="11" fillId="10" borderId="0" xfId="0" applyNumberFormat="1" applyFont="1" applyFill="1" applyBorder="1" applyAlignment="1" applyProtection="1"/>
    <xf numFmtId="1" fontId="11" fillId="10" borderId="0" xfId="0" applyNumberFormat="1" applyFont="1" applyFill="1" applyBorder="1" applyAlignment="1" applyProtection="1"/>
    <xf numFmtId="49" fontId="12" fillId="11" borderId="12" xfId="0" applyNumberFormat="1" applyFont="1" applyFill="1" applyBorder="1" applyAlignment="1" applyProtection="1"/>
    <xf numFmtId="0" fontId="12" fillId="11" borderId="12" xfId="0" applyNumberFormat="1" applyFont="1" applyFill="1" applyBorder="1" applyAlignment="1" applyProtection="1"/>
    <xf numFmtId="0" fontId="11" fillId="12" borderId="12" xfId="0" applyNumberFormat="1" applyFont="1" applyFill="1" applyBorder="1" applyAlignment="1" applyProtection="1"/>
    <xf numFmtId="49" fontId="11" fillId="0" borderId="0" xfId="0" applyNumberFormat="1" applyFont="1" applyFill="1" applyBorder="1" applyAlignment="1" applyProtection="1">
      <alignment wrapText="1"/>
    </xf>
    <xf numFmtId="0" fontId="11" fillId="0" borderId="0" xfId="0" applyNumberFormat="1" applyFont="1" applyFill="1" applyBorder="1" applyAlignment="1" applyProtection="1">
      <alignment wrapText="1"/>
    </xf>
    <xf numFmtId="0" fontId="11" fillId="10" borderId="12" xfId="0" applyNumberFormat="1" applyFont="1" applyFill="1" applyBorder="1" applyAlignment="1" applyProtection="1"/>
    <xf numFmtId="164" fontId="11" fillId="10" borderId="12" xfId="0" applyNumberFormat="1" applyFont="1" applyFill="1" applyBorder="1" applyAlignment="1" applyProtection="1"/>
    <xf numFmtId="1" fontId="11" fillId="10" borderId="12" xfId="0" applyNumberFormat="1" applyFont="1" applyFill="1" applyBorder="1" applyAlignment="1" applyProtection="1"/>
    <xf numFmtId="22" fontId="11" fillId="0" borderId="0" xfId="0" applyNumberFormat="1" applyFont="1" applyFill="1" applyBorder="1" applyAlignment="1" applyProtection="1"/>
    <xf numFmtId="0" fontId="11" fillId="0" borderId="0" xfId="0" quotePrefix="1" applyNumberFormat="1" applyFont="1" applyFill="1" applyBorder="1" applyAlignment="1" applyProtection="1"/>
    <xf numFmtId="0" fontId="13" fillId="0" borderId="0" xfId="0" applyNumberFormat="1" applyFont="1" applyFill="1" applyBorder="1" applyAlignment="1" applyProtection="1"/>
    <xf numFmtId="14" fontId="11" fillId="0" borderId="0" xfId="0" applyNumberFormat="1" applyFont="1" applyFill="1" applyBorder="1" applyAlignment="1" applyProtection="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83">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82"/>
      <tableStyleElement type="headerRow" dxfId="81"/>
    </tableStyle>
    <tableStyle name="NodeXL Table" pivot="0" count="1" xr9:uid="{00000000-0011-0000-FFFF-FFFF01000000}">
      <tableStyleElement type="headerRow" dxfId="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207-4FFE-972F-AE2578E45C2E}"/>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DD9-4D72-B5C7-1DC6B2834028}"/>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986-4185-A3D7-15A793643416}"/>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86D0-4194-88CE-480C7279FC6F}"/>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79C-437D-AC05-B8C146BDC9B7}"/>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0B3-4678-A4B1-D9A0C0893021}"/>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1EC-45C5-A040-E8EB7F6039BF}"/>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E98-4FA2-A1DD-D495D736A2DC}"/>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229-4F0B-A61A-71FE952308AC}"/>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3" totalsRowShown="0" headerRowDxfId="79" dataDxfId="78">
  <autoFilter ref="A2:AC3"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Label"/>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tableColumn id="17" xr3:uid="{00000000-0010-0000-0100-000011000000}" name="Add Your Own Columns Here" dataDxfId="49" dataCellStyle="NodeXL Other Column"/>
  </tableColumns>
  <tableStyleInfo name="NodeXL Tab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57" totalsRowShown="0" dataCellStyle="NodeXL Graph Metric">
  <autoFilter ref="A1:B57"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3" totalsRowShown="0" dataCellStyle="NodeXL Graph Metric">
  <autoFilter ref="A60:B6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6" totalsRowShown="0" headerRowDxfId="1">
  <autoFilter ref="J1:K6"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B2234"/>
  <sheetViews>
    <sheetView tabSelected="1" workbookViewId="0">
      <pane xSplit="2" ySplit="2" topLeftCell="C3" activePane="bottomRight" state="frozen"/>
      <selection pane="topRight" activeCell="C1" sqref="C1"/>
      <selection pane="bottomLeft" activeCell="A3" sqref="A3"/>
      <selection pane="bottomRight" activeCell="D16" sqref="D16"/>
    </sheetView>
  </sheetViews>
  <sheetFormatPr defaultRowHeight="14.5" x14ac:dyDescent="0.35"/>
  <cols>
    <col min="1" max="2" width="21.36328125" style="73" customWidth="1"/>
    <col min="3" max="3" width="21.36328125" style="72" customWidth="1"/>
    <col min="4" max="6" width="21.36328125" style="74" customWidth="1"/>
    <col min="7" max="7" width="21.36328125" style="72" customWidth="1"/>
    <col min="8" max="8" width="21.36328125" style="73" customWidth="1"/>
    <col min="9" max="16382" width="21.36328125" style="72" customWidth="1"/>
  </cols>
  <sheetData>
    <row r="1" spans="1:54" x14ac:dyDescent="0.35">
      <c r="C1" s="75" t="s">
        <v>40</v>
      </c>
      <c r="D1" s="76"/>
      <c r="E1" s="76"/>
      <c r="F1" s="76"/>
      <c r="G1" s="75"/>
      <c r="H1" s="77" t="s">
        <v>44</v>
      </c>
      <c r="I1" s="78"/>
      <c r="J1" s="78"/>
      <c r="K1" s="79" t="s">
        <v>43</v>
      </c>
      <c r="L1" s="72" t="s">
        <v>42</v>
      </c>
    </row>
    <row r="2" spans="1:54" ht="16" customHeight="1" x14ac:dyDescent="0.35">
      <c r="A2" s="80" t="s">
        <v>0</v>
      </c>
      <c r="B2" s="80" t="s">
        <v>1</v>
      </c>
      <c r="C2" s="81" t="s">
        <v>2</v>
      </c>
      <c r="D2" s="81" t="s">
        <v>3</v>
      </c>
      <c r="E2" s="81" t="s">
        <v>131</v>
      </c>
      <c r="F2" s="81" t="s">
        <v>4</v>
      </c>
      <c r="G2" s="81" t="s">
        <v>11</v>
      </c>
      <c r="H2" s="80" t="s">
        <v>47</v>
      </c>
      <c r="I2" s="81" t="s">
        <v>161</v>
      </c>
      <c r="J2" s="81" t="s">
        <v>162</v>
      </c>
      <c r="K2" s="81" t="s">
        <v>166</v>
      </c>
      <c r="L2" s="81" t="s">
        <v>26</v>
      </c>
      <c r="M2" s="81" t="s">
        <v>175</v>
      </c>
      <c r="N2" s="81" t="s">
        <v>176</v>
      </c>
      <c r="O2" s="81" t="s">
        <v>177</v>
      </c>
      <c r="P2" s="81" t="s">
        <v>178</v>
      </c>
      <c r="Q2" s="81" t="s">
        <v>179</v>
      </c>
      <c r="R2" s="81" t="s">
        <v>180</v>
      </c>
      <c r="S2" s="81" t="s">
        <v>181</v>
      </c>
      <c r="T2" s="81" t="s">
        <v>182</v>
      </c>
      <c r="U2" s="81" t="s">
        <v>183</v>
      </c>
      <c r="V2" s="81" t="s">
        <v>184</v>
      </c>
      <c r="W2" s="81" t="s">
        <v>185</v>
      </c>
      <c r="X2" s="81" t="s">
        <v>186</v>
      </c>
      <c r="Y2" s="81" t="s">
        <v>187</v>
      </c>
      <c r="Z2" s="81" t="s">
        <v>188</v>
      </c>
      <c r="AA2" s="81" t="s">
        <v>189</v>
      </c>
      <c r="AB2" s="81" t="s">
        <v>190</v>
      </c>
      <c r="AC2" s="81" t="s">
        <v>191</v>
      </c>
      <c r="AD2" s="81" t="s">
        <v>192</v>
      </c>
      <c r="AE2" s="81" t="s">
        <v>193</v>
      </c>
      <c r="AF2" s="81" t="s">
        <v>194</v>
      </c>
      <c r="AG2" s="81" t="s">
        <v>195</v>
      </c>
      <c r="AH2" s="81" t="s">
        <v>196</v>
      </c>
      <c r="AI2" s="81" t="s">
        <v>197</v>
      </c>
      <c r="AJ2" s="81" t="s">
        <v>198</v>
      </c>
      <c r="AK2" s="81" t="s">
        <v>199</v>
      </c>
      <c r="AL2" s="81" t="s">
        <v>200</v>
      </c>
      <c r="AM2" s="81" t="s">
        <v>201</v>
      </c>
      <c r="AN2" s="81" t="s">
        <v>202</v>
      </c>
      <c r="AO2" s="81" t="s">
        <v>203</v>
      </c>
      <c r="AP2" s="81" t="s">
        <v>204</v>
      </c>
      <c r="AQ2" s="81" t="s">
        <v>205</v>
      </c>
      <c r="AR2" s="81" t="s">
        <v>206</v>
      </c>
      <c r="AS2" s="81" t="s">
        <v>207</v>
      </c>
      <c r="AT2" s="81" t="s">
        <v>208</v>
      </c>
      <c r="AU2" s="81" t="s">
        <v>209</v>
      </c>
      <c r="AV2" s="81" t="s">
        <v>210</v>
      </c>
      <c r="AW2" s="81" t="s">
        <v>211</v>
      </c>
      <c r="AX2" s="81" t="s">
        <v>212</v>
      </c>
      <c r="AY2" s="81" t="s">
        <v>213</v>
      </c>
      <c r="AZ2" s="81" t="s">
        <v>214</v>
      </c>
      <c r="BA2" s="81" t="s">
        <v>215</v>
      </c>
      <c r="BB2" s="81" t="s">
        <v>216</v>
      </c>
    </row>
    <row r="3" spans="1:54" ht="15" customHeight="1" x14ac:dyDescent="0.35">
      <c r="A3" s="73" t="s">
        <v>217</v>
      </c>
      <c r="B3" s="73" t="s">
        <v>218</v>
      </c>
      <c r="C3" s="82"/>
      <c r="D3" s="83"/>
      <c r="E3" s="82"/>
      <c r="F3" s="84"/>
      <c r="G3" s="82"/>
      <c r="H3" s="77"/>
      <c r="I3" s="78"/>
      <c r="J3" s="78"/>
      <c r="K3" s="79"/>
      <c r="M3" s="72" t="s">
        <v>219</v>
      </c>
      <c r="N3" s="85">
        <v>44671.061030092591</v>
      </c>
    </row>
    <row r="4" spans="1:54" ht="15" customHeight="1" x14ac:dyDescent="0.35">
      <c r="A4" s="73" t="s">
        <v>220</v>
      </c>
      <c r="B4" s="73" t="s">
        <v>218</v>
      </c>
      <c r="C4" s="82"/>
      <c r="D4" s="83"/>
      <c r="E4" s="82"/>
      <c r="F4" s="84"/>
      <c r="G4" s="82"/>
      <c r="H4" s="77"/>
      <c r="I4" s="78"/>
      <c r="J4" s="78"/>
      <c r="K4" s="79"/>
      <c r="M4" s="72" t="s">
        <v>219</v>
      </c>
      <c r="N4" s="85">
        <v>44671.061030092591</v>
      </c>
    </row>
    <row r="5" spans="1:54" x14ac:dyDescent="0.35">
      <c r="A5" s="73" t="s">
        <v>221</v>
      </c>
      <c r="B5" s="73" t="s">
        <v>218</v>
      </c>
      <c r="C5" s="82"/>
      <c r="D5" s="83"/>
      <c r="E5" s="82"/>
      <c r="F5" s="84"/>
      <c r="G5" s="82"/>
      <c r="H5" s="77"/>
      <c r="I5" s="78"/>
      <c r="J5" s="78"/>
      <c r="K5" s="79"/>
      <c r="M5" s="72" t="s">
        <v>219</v>
      </c>
      <c r="N5" s="85">
        <v>44671.061030092591</v>
      </c>
    </row>
    <row r="6" spans="1:54" x14ac:dyDescent="0.35">
      <c r="A6" s="73" t="s">
        <v>222</v>
      </c>
      <c r="B6" s="73" t="s">
        <v>218</v>
      </c>
      <c r="C6" s="82"/>
      <c r="D6" s="83"/>
      <c r="E6" s="82"/>
      <c r="F6" s="84"/>
      <c r="G6" s="82"/>
      <c r="H6" s="77"/>
      <c r="I6" s="78"/>
      <c r="J6" s="78"/>
      <c r="K6" s="79"/>
      <c r="M6" s="72" t="s">
        <v>219</v>
      </c>
      <c r="N6" s="85">
        <v>44671.061030092591</v>
      </c>
    </row>
    <row r="7" spans="1:54" x14ac:dyDescent="0.35">
      <c r="A7" s="73" t="s">
        <v>223</v>
      </c>
      <c r="B7" s="73" t="s">
        <v>218</v>
      </c>
      <c r="C7" s="82"/>
      <c r="D7" s="83"/>
      <c r="E7" s="82"/>
      <c r="F7" s="84"/>
      <c r="G7" s="82"/>
      <c r="H7" s="77"/>
      <c r="I7" s="78"/>
      <c r="J7" s="78"/>
      <c r="K7" s="79"/>
      <c r="M7" s="72" t="s">
        <v>219</v>
      </c>
      <c r="N7" s="85">
        <v>44671.061030092591</v>
      </c>
    </row>
    <row r="8" spans="1:54" x14ac:dyDescent="0.35">
      <c r="A8" s="73" t="s">
        <v>224</v>
      </c>
      <c r="B8" s="73" t="s">
        <v>218</v>
      </c>
      <c r="C8" s="82"/>
      <c r="D8" s="83"/>
      <c r="E8" s="82"/>
      <c r="F8" s="84"/>
      <c r="G8" s="82"/>
      <c r="H8" s="77"/>
      <c r="I8" s="78"/>
      <c r="J8" s="78"/>
      <c r="K8" s="79"/>
      <c r="M8" s="72" t="s">
        <v>219</v>
      </c>
      <c r="N8" s="85">
        <v>44671.061030092591</v>
      </c>
    </row>
    <row r="9" spans="1:54" x14ac:dyDescent="0.35">
      <c r="A9" s="73" t="s">
        <v>225</v>
      </c>
      <c r="B9" s="73" t="s">
        <v>218</v>
      </c>
      <c r="C9" s="82"/>
      <c r="D9" s="83"/>
      <c r="E9" s="82"/>
      <c r="F9" s="84"/>
      <c r="G9" s="82"/>
      <c r="H9" s="77"/>
      <c r="I9" s="78"/>
      <c r="J9" s="78"/>
      <c r="K9" s="79"/>
      <c r="M9" s="72" t="s">
        <v>219</v>
      </c>
      <c r="N9" s="85">
        <v>44671.061030092591</v>
      </c>
    </row>
    <row r="10" spans="1:54" x14ac:dyDescent="0.35">
      <c r="A10" s="73" t="s">
        <v>226</v>
      </c>
      <c r="B10" s="73" t="s">
        <v>218</v>
      </c>
      <c r="C10" s="82"/>
      <c r="D10" s="83"/>
      <c r="E10" s="82"/>
      <c r="F10" s="84"/>
      <c r="G10" s="82"/>
      <c r="H10" s="77"/>
      <c r="I10" s="78"/>
      <c r="J10" s="78"/>
      <c r="K10" s="79"/>
      <c r="M10" s="72" t="s">
        <v>219</v>
      </c>
      <c r="N10" s="85">
        <v>44671.061030092591</v>
      </c>
    </row>
    <row r="11" spans="1:54" x14ac:dyDescent="0.35">
      <c r="A11" s="73" t="s">
        <v>227</v>
      </c>
      <c r="B11" s="73" t="s">
        <v>218</v>
      </c>
      <c r="C11" s="82"/>
      <c r="D11" s="83"/>
      <c r="E11" s="82"/>
      <c r="F11" s="84"/>
      <c r="G11" s="82"/>
      <c r="H11" s="77"/>
      <c r="I11" s="78"/>
      <c r="J11" s="78"/>
      <c r="K11" s="79"/>
      <c r="M11" s="72" t="s">
        <v>219</v>
      </c>
      <c r="N11" s="85">
        <v>44671.061030092591</v>
      </c>
    </row>
    <row r="12" spans="1:54" x14ac:dyDescent="0.35">
      <c r="A12" s="73" t="s">
        <v>228</v>
      </c>
      <c r="B12" s="73" t="s">
        <v>218</v>
      </c>
      <c r="C12" s="82"/>
      <c r="D12" s="83"/>
      <c r="E12" s="82"/>
      <c r="F12" s="84"/>
      <c r="G12" s="82"/>
      <c r="H12" s="77"/>
      <c r="I12" s="78"/>
      <c r="J12" s="78"/>
      <c r="K12" s="79"/>
      <c r="M12" s="72" t="s">
        <v>219</v>
      </c>
      <c r="N12" s="85">
        <v>44671.061030092591</v>
      </c>
    </row>
    <row r="13" spans="1:54" x14ac:dyDescent="0.35">
      <c r="A13" s="73" t="s">
        <v>229</v>
      </c>
      <c r="B13" s="73" t="s">
        <v>218</v>
      </c>
      <c r="C13" s="82"/>
      <c r="D13" s="83"/>
      <c r="E13" s="82"/>
      <c r="F13" s="84"/>
      <c r="G13" s="82"/>
      <c r="H13" s="77"/>
      <c r="I13" s="78"/>
      <c r="J13" s="78"/>
      <c r="K13" s="79"/>
      <c r="M13" s="72" t="s">
        <v>219</v>
      </c>
      <c r="N13" s="85">
        <v>44671.061030092591</v>
      </c>
    </row>
    <row r="14" spans="1:54" x14ac:dyDescent="0.35">
      <c r="A14" s="73" t="s">
        <v>230</v>
      </c>
      <c r="B14" s="73" t="s">
        <v>218</v>
      </c>
      <c r="C14" s="82"/>
      <c r="D14" s="83"/>
      <c r="E14" s="82"/>
      <c r="F14" s="84"/>
      <c r="G14" s="82"/>
      <c r="H14" s="77"/>
      <c r="I14" s="78"/>
      <c r="J14" s="78"/>
      <c r="K14" s="79"/>
      <c r="M14" s="72" t="s">
        <v>219</v>
      </c>
      <c r="N14" s="85">
        <v>44671.061030092591</v>
      </c>
    </row>
    <row r="15" spans="1:54" x14ac:dyDescent="0.35">
      <c r="A15" s="73" t="s">
        <v>231</v>
      </c>
      <c r="B15" s="73" t="s">
        <v>218</v>
      </c>
      <c r="C15" s="82"/>
      <c r="D15" s="83"/>
      <c r="E15" s="82"/>
      <c r="F15" s="84"/>
      <c r="G15" s="82"/>
      <c r="H15" s="77"/>
      <c r="I15" s="78"/>
      <c r="J15" s="78"/>
      <c r="K15" s="79"/>
      <c r="M15" s="72" t="s">
        <v>219</v>
      </c>
      <c r="N15" s="85">
        <v>44671.061030092591</v>
      </c>
    </row>
    <row r="16" spans="1:54" x14ac:dyDescent="0.35">
      <c r="A16" s="73" t="s">
        <v>232</v>
      </c>
      <c r="B16" s="73" t="s">
        <v>218</v>
      </c>
      <c r="C16" s="82"/>
      <c r="D16" s="83"/>
      <c r="E16" s="82"/>
      <c r="F16" s="84"/>
      <c r="G16" s="82"/>
      <c r="H16" s="77"/>
      <c r="I16" s="78"/>
      <c r="J16" s="78"/>
      <c r="K16" s="79"/>
      <c r="M16" s="72" t="s">
        <v>219</v>
      </c>
      <c r="N16" s="85">
        <v>44671.061030092591</v>
      </c>
    </row>
    <row r="17" spans="1:14" x14ac:dyDescent="0.35">
      <c r="A17" s="73" t="s">
        <v>233</v>
      </c>
      <c r="B17" s="73" t="s">
        <v>218</v>
      </c>
      <c r="C17" s="82"/>
      <c r="D17" s="83"/>
      <c r="E17" s="82"/>
      <c r="F17" s="84"/>
      <c r="G17" s="82"/>
      <c r="H17" s="77"/>
      <c r="I17" s="78"/>
      <c r="J17" s="78"/>
      <c r="K17" s="79"/>
      <c r="M17" s="72" t="s">
        <v>219</v>
      </c>
      <c r="N17" s="85">
        <v>44671.061030092591</v>
      </c>
    </row>
    <row r="18" spans="1:14" x14ac:dyDescent="0.35">
      <c r="A18" s="73" t="s">
        <v>234</v>
      </c>
      <c r="B18" s="73" t="s">
        <v>218</v>
      </c>
      <c r="C18" s="82"/>
      <c r="D18" s="83"/>
      <c r="E18" s="82"/>
      <c r="F18" s="84"/>
      <c r="G18" s="82"/>
      <c r="H18" s="77"/>
      <c r="I18" s="78"/>
      <c r="J18" s="78"/>
      <c r="K18" s="79"/>
      <c r="M18" s="72" t="s">
        <v>219</v>
      </c>
      <c r="N18" s="85">
        <v>44671.061030092591</v>
      </c>
    </row>
    <row r="19" spans="1:14" x14ac:dyDescent="0.35">
      <c r="A19" s="73" t="s">
        <v>235</v>
      </c>
      <c r="B19" s="73" t="s">
        <v>218</v>
      </c>
      <c r="C19" s="82"/>
      <c r="D19" s="83"/>
      <c r="E19" s="82"/>
      <c r="F19" s="84"/>
      <c r="G19" s="82"/>
      <c r="H19" s="77"/>
      <c r="I19" s="78"/>
      <c r="J19" s="78"/>
      <c r="K19" s="79"/>
      <c r="M19" s="72" t="s">
        <v>219</v>
      </c>
      <c r="N19" s="85">
        <v>44671.061030092591</v>
      </c>
    </row>
    <row r="20" spans="1:14" x14ac:dyDescent="0.35">
      <c r="A20" s="73" t="s">
        <v>236</v>
      </c>
      <c r="B20" s="73" t="s">
        <v>218</v>
      </c>
      <c r="C20" s="82"/>
      <c r="D20" s="83"/>
      <c r="E20" s="82"/>
      <c r="F20" s="84"/>
      <c r="G20" s="82"/>
      <c r="H20" s="77"/>
      <c r="I20" s="78"/>
      <c r="J20" s="78"/>
      <c r="K20" s="79"/>
      <c r="M20" s="72" t="s">
        <v>219</v>
      </c>
      <c r="N20" s="85">
        <v>44671.061030092591</v>
      </c>
    </row>
    <row r="21" spans="1:14" x14ac:dyDescent="0.35">
      <c r="A21" s="73" t="s">
        <v>237</v>
      </c>
      <c r="B21" s="73" t="s">
        <v>218</v>
      </c>
      <c r="C21" s="82"/>
      <c r="D21" s="83"/>
      <c r="E21" s="82"/>
      <c r="F21" s="84"/>
      <c r="G21" s="82"/>
      <c r="H21" s="77"/>
      <c r="I21" s="78"/>
      <c r="J21" s="78"/>
      <c r="K21" s="79"/>
      <c r="M21" s="72" t="s">
        <v>219</v>
      </c>
      <c r="N21" s="85">
        <v>44671.061030092591</v>
      </c>
    </row>
    <row r="22" spans="1:14" x14ac:dyDescent="0.35">
      <c r="A22" s="73" t="s">
        <v>238</v>
      </c>
      <c r="B22" s="73" t="s">
        <v>218</v>
      </c>
      <c r="C22" s="82"/>
      <c r="D22" s="83"/>
      <c r="E22" s="82"/>
      <c r="F22" s="84"/>
      <c r="G22" s="82"/>
      <c r="H22" s="77"/>
      <c r="I22" s="78"/>
      <c r="J22" s="78"/>
      <c r="K22" s="79"/>
      <c r="M22" s="72" t="s">
        <v>219</v>
      </c>
      <c r="N22" s="85">
        <v>44671.061030092591</v>
      </c>
    </row>
    <row r="23" spans="1:14" x14ac:dyDescent="0.35">
      <c r="A23" s="73" t="s">
        <v>239</v>
      </c>
      <c r="B23" s="73" t="s">
        <v>218</v>
      </c>
      <c r="C23" s="82"/>
      <c r="D23" s="83"/>
      <c r="E23" s="82"/>
      <c r="F23" s="84"/>
      <c r="G23" s="82"/>
      <c r="H23" s="77"/>
      <c r="I23" s="78"/>
      <c r="J23" s="78"/>
      <c r="K23" s="79"/>
      <c r="M23" s="72" t="s">
        <v>219</v>
      </c>
      <c r="N23" s="85">
        <v>44671.061030092591</v>
      </c>
    </row>
    <row r="24" spans="1:14" x14ac:dyDescent="0.35">
      <c r="A24" s="73" t="s">
        <v>240</v>
      </c>
      <c r="B24" s="73" t="s">
        <v>218</v>
      </c>
      <c r="C24" s="82"/>
      <c r="D24" s="83"/>
      <c r="E24" s="82"/>
      <c r="F24" s="84"/>
      <c r="G24" s="82"/>
      <c r="H24" s="77"/>
      <c r="I24" s="78"/>
      <c r="J24" s="78"/>
      <c r="K24" s="79"/>
      <c r="M24" s="72" t="s">
        <v>219</v>
      </c>
      <c r="N24" s="85">
        <v>44671.061030092591</v>
      </c>
    </row>
    <row r="25" spans="1:14" x14ac:dyDescent="0.35">
      <c r="A25" s="73" t="s">
        <v>241</v>
      </c>
      <c r="B25" s="73" t="s">
        <v>218</v>
      </c>
      <c r="C25" s="82"/>
      <c r="D25" s="83"/>
      <c r="E25" s="82"/>
      <c r="F25" s="84"/>
      <c r="G25" s="82"/>
      <c r="H25" s="77"/>
      <c r="I25" s="78"/>
      <c r="J25" s="78"/>
      <c r="K25" s="79"/>
      <c r="M25" s="72" t="s">
        <v>219</v>
      </c>
      <c r="N25" s="85">
        <v>44671.061030092591</v>
      </c>
    </row>
    <row r="26" spans="1:14" x14ac:dyDescent="0.35">
      <c r="A26" s="73" t="s">
        <v>242</v>
      </c>
      <c r="B26" s="73" t="s">
        <v>218</v>
      </c>
      <c r="C26" s="82"/>
      <c r="D26" s="83"/>
      <c r="E26" s="82"/>
      <c r="F26" s="84"/>
      <c r="G26" s="82"/>
      <c r="H26" s="77"/>
      <c r="I26" s="78"/>
      <c r="J26" s="78"/>
      <c r="K26" s="79"/>
      <c r="M26" s="72" t="s">
        <v>219</v>
      </c>
      <c r="N26" s="85">
        <v>44671.061030092591</v>
      </c>
    </row>
    <row r="27" spans="1:14" x14ac:dyDescent="0.35">
      <c r="A27" s="73" t="s">
        <v>243</v>
      </c>
      <c r="B27" s="73" t="s">
        <v>218</v>
      </c>
      <c r="C27" s="82"/>
      <c r="D27" s="83"/>
      <c r="E27" s="82"/>
      <c r="F27" s="84"/>
      <c r="G27" s="82"/>
      <c r="H27" s="77"/>
      <c r="I27" s="78"/>
      <c r="J27" s="78"/>
      <c r="K27" s="79"/>
      <c r="M27" s="72" t="s">
        <v>219</v>
      </c>
      <c r="N27" s="85">
        <v>44671.061030092591</v>
      </c>
    </row>
    <row r="28" spans="1:14" x14ac:dyDescent="0.35">
      <c r="A28" s="73" t="s">
        <v>244</v>
      </c>
      <c r="B28" s="73" t="s">
        <v>218</v>
      </c>
      <c r="C28" s="82"/>
      <c r="D28" s="83"/>
      <c r="E28" s="82"/>
      <c r="F28" s="84"/>
      <c r="G28" s="82"/>
      <c r="H28" s="77"/>
      <c r="I28" s="78"/>
      <c r="J28" s="78"/>
      <c r="K28" s="79"/>
      <c r="M28" s="72" t="s">
        <v>219</v>
      </c>
      <c r="N28" s="85">
        <v>44671.061030092591</v>
      </c>
    </row>
    <row r="29" spans="1:14" x14ac:dyDescent="0.35">
      <c r="A29" s="73" t="s">
        <v>245</v>
      </c>
      <c r="B29" s="73" t="s">
        <v>218</v>
      </c>
      <c r="C29" s="82"/>
      <c r="D29" s="83"/>
      <c r="E29" s="82"/>
      <c r="F29" s="84"/>
      <c r="G29" s="82"/>
      <c r="H29" s="77"/>
      <c r="I29" s="78"/>
      <c r="J29" s="78"/>
      <c r="K29" s="79"/>
      <c r="M29" s="72" t="s">
        <v>219</v>
      </c>
      <c r="N29" s="85">
        <v>44671.061030092591</v>
      </c>
    </row>
    <row r="30" spans="1:14" x14ac:dyDescent="0.35">
      <c r="A30" s="73" t="s">
        <v>246</v>
      </c>
      <c r="B30" s="73" t="s">
        <v>218</v>
      </c>
      <c r="C30" s="82"/>
      <c r="D30" s="83"/>
      <c r="E30" s="82"/>
      <c r="F30" s="84"/>
      <c r="G30" s="82"/>
      <c r="H30" s="77"/>
      <c r="I30" s="78"/>
      <c r="J30" s="78"/>
      <c r="K30" s="79"/>
      <c r="M30" s="72" t="s">
        <v>219</v>
      </c>
      <c r="N30" s="85">
        <v>44671.061030092591</v>
      </c>
    </row>
    <row r="31" spans="1:14" x14ac:dyDescent="0.35">
      <c r="A31" s="73" t="s">
        <v>247</v>
      </c>
      <c r="B31" s="73" t="s">
        <v>218</v>
      </c>
      <c r="C31" s="82"/>
      <c r="D31" s="83"/>
      <c r="E31" s="82"/>
      <c r="F31" s="84"/>
      <c r="G31" s="82"/>
      <c r="H31" s="77"/>
      <c r="I31" s="78"/>
      <c r="J31" s="78"/>
      <c r="K31" s="79"/>
      <c r="M31" s="72" t="s">
        <v>219</v>
      </c>
      <c r="N31" s="85">
        <v>44671.061030092591</v>
      </c>
    </row>
    <row r="32" spans="1:14" x14ac:dyDescent="0.35">
      <c r="A32" s="73" t="s">
        <v>248</v>
      </c>
      <c r="B32" s="73" t="s">
        <v>218</v>
      </c>
      <c r="C32" s="82"/>
      <c r="D32" s="83"/>
      <c r="E32" s="82"/>
      <c r="F32" s="84"/>
      <c r="G32" s="82"/>
      <c r="H32" s="77"/>
      <c r="I32" s="78"/>
      <c r="J32" s="78"/>
      <c r="K32" s="79"/>
      <c r="M32" s="72" t="s">
        <v>219</v>
      </c>
      <c r="N32" s="85">
        <v>44671.061030092591</v>
      </c>
    </row>
    <row r="33" spans="1:14" x14ac:dyDescent="0.35">
      <c r="A33" s="73" t="s">
        <v>249</v>
      </c>
      <c r="B33" s="73" t="s">
        <v>218</v>
      </c>
      <c r="C33" s="82"/>
      <c r="D33" s="83"/>
      <c r="E33" s="82"/>
      <c r="F33" s="84"/>
      <c r="G33" s="82"/>
      <c r="H33" s="77"/>
      <c r="I33" s="78"/>
      <c r="J33" s="78"/>
      <c r="K33" s="79"/>
      <c r="M33" s="72" t="s">
        <v>219</v>
      </c>
      <c r="N33" s="85">
        <v>44671.061030092591</v>
      </c>
    </row>
    <row r="34" spans="1:14" x14ac:dyDescent="0.35">
      <c r="A34" s="73" t="s">
        <v>250</v>
      </c>
      <c r="B34" s="73" t="s">
        <v>218</v>
      </c>
      <c r="C34" s="82"/>
      <c r="D34" s="83"/>
      <c r="E34" s="82"/>
      <c r="F34" s="84"/>
      <c r="G34" s="82"/>
      <c r="H34" s="77"/>
      <c r="I34" s="78"/>
      <c r="J34" s="78"/>
      <c r="K34" s="79"/>
      <c r="M34" s="72" t="s">
        <v>219</v>
      </c>
      <c r="N34" s="85">
        <v>44671.061030092591</v>
      </c>
    </row>
    <row r="35" spans="1:14" x14ac:dyDescent="0.35">
      <c r="A35" s="73" t="s">
        <v>251</v>
      </c>
      <c r="B35" s="73" t="s">
        <v>218</v>
      </c>
      <c r="C35" s="82"/>
      <c r="D35" s="83"/>
      <c r="E35" s="82"/>
      <c r="F35" s="84"/>
      <c r="G35" s="82"/>
      <c r="H35" s="77"/>
      <c r="I35" s="78"/>
      <c r="J35" s="78"/>
      <c r="K35" s="79"/>
      <c r="M35" s="72" t="s">
        <v>219</v>
      </c>
      <c r="N35" s="85">
        <v>44671.061030092591</v>
      </c>
    </row>
    <row r="36" spans="1:14" x14ac:dyDescent="0.35">
      <c r="A36" s="73" t="s">
        <v>252</v>
      </c>
      <c r="B36" s="73" t="s">
        <v>218</v>
      </c>
      <c r="C36" s="82"/>
      <c r="D36" s="83"/>
      <c r="E36" s="82"/>
      <c r="F36" s="84"/>
      <c r="G36" s="82"/>
      <c r="H36" s="77"/>
      <c r="I36" s="78"/>
      <c r="J36" s="78"/>
      <c r="K36" s="79"/>
      <c r="M36" s="72" t="s">
        <v>219</v>
      </c>
      <c r="N36" s="85">
        <v>44671.061030092591</v>
      </c>
    </row>
    <row r="37" spans="1:14" x14ac:dyDescent="0.35">
      <c r="A37" s="73" t="s">
        <v>253</v>
      </c>
      <c r="B37" s="73" t="s">
        <v>218</v>
      </c>
      <c r="C37" s="82"/>
      <c r="D37" s="83"/>
      <c r="E37" s="82"/>
      <c r="F37" s="84"/>
      <c r="G37" s="82"/>
      <c r="H37" s="77"/>
      <c r="I37" s="78"/>
      <c r="J37" s="78"/>
      <c r="K37" s="79"/>
      <c r="M37" s="72" t="s">
        <v>219</v>
      </c>
      <c r="N37" s="85">
        <v>44671.061030092591</v>
      </c>
    </row>
    <row r="38" spans="1:14" x14ac:dyDescent="0.35">
      <c r="A38" s="73" t="s">
        <v>254</v>
      </c>
      <c r="B38" s="73" t="s">
        <v>218</v>
      </c>
      <c r="C38" s="82"/>
      <c r="D38" s="83"/>
      <c r="E38" s="82"/>
      <c r="F38" s="84"/>
      <c r="G38" s="82"/>
      <c r="H38" s="77"/>
      <c r="I38" s="78"/>
      <c r="J38" s="78"/>
      <c r="K38" s="79"/>
      <c r="M38" s="72" t="s">
        <v>219</v>
      </c>
      <c r="N38" s="85">
        <v>44671.061030092591</v>
      </c>
    </row>
    <row r="39" spans="1:14" x14ac:dyDescent="0.35">
      <c r="A39" s="73" t="s">
        <v>255</v>
      </c>
      <c r="B39" s="73" t="s">
        <v>218</v>
      </c>
      <c r="C39" s="82"/>
      <c r="D39" s="83"/>
      <c r="E39" s="82"/>
      <c r="F39" s="84"/>
      <c r="G39" s="82"/>
      <c r="H39" s="77"/>
      <c r="I39" s="78"/>
      <c r="J39" s="78"/>
      <c r="K39" s="79"/>
      <c r="M39" s="72" t="s">
        <v>219</v>
      </c>
      <c r="N39" s="85">
        <v>44671.061030092591</v>
      </c>
    </row>
    <row r="40" spans="1:14" x14ac:dyDescent="0.35">
      <c r="A40" s="73" t="s">
        <v>256</v>
      </c>
      <c r="B40" s="73" t="s">
        <v>218</v>
      </c>
      <c r="C40" s="82"/>
      <c r="D40" s="83"/>
      <c r="E40" s="82"/>
      <c r="F40" s="84"/>
      <c r="G40" s="82"/>
      <c r="H40" s="77"/>
      <c r="I40" s="78"/>
      <c r="J40" s="78"/>
      <c r="K40" s="79"/>
      <c r="M40" s="72" t="s">
        <v>219</v>
      </c>
      <c r="N40" s="85">
        <v>44671.061030092591</v>
      </c>
    </row>
    <row r="41" spans="1:14" x14ac:dyDescent="0.35">
      <c r="A41" s="73" t="s">
        <v>257</v>
      </c>
      <c r="B41" s="73" t="s">
        <v>218</v>
      </c>
      <c r="C41" s="82"/>
      <c r="D41" s="83"/>
      <c r="E41" s="82"/>
      <c r="F41" s="84"/>
      <c r="G41" s="82"/>
      <c r="H41" s="77"/>
      <c r="I41" s="78"/>
      <c r="J41" s="78"/>
      <c r="K41" s="79"/>
      <c r="M41" s="72" t="s">
        <v>219</v>
      </c>
      <c r="N41" s="85">
        <v>44671.061030092591</v>
      </c>
    </row>
    <row r="42" spans="1:14" x14ac:dyDescent="0.35">
      <c r="A42" s="73" t="s">
        <v>258</v>
      </c>
      <c r="B42" s="73" t="s">
        <v>218</v>
      </c>
      <c r="C42" s="82"/>
      <c r="D42" s="83"/>
      <c r="E42" s="82"/>
      <c r="F42" s="84"/>
      <c r="G42" s="82"/>
      <c r="H42" s="77"/>
      <c r="I42" s="78"/>
      <c r="J42" s="78"/>
      <c r="K42" s="79"/>
      <c r="M42" s="72" t="s">
        <v>219</v>
      </c>
      <c r="N42" s="85">
        <v>44671.061030092591</v>
      </c>
    </row>
    <row r="43" spans="1:14" x14ac:dyDescent="0.35">
      <c r="A43" s="73" t="s">
        <v>259</v>
      </c>
      <c r="B43" s="73" t="s">
        <v>218</v>
      </c>
      <c r="C43" s="82"/>
      <c r="D43" s="83"/>
      <c r="E43" s="82"/>
      <c r="F43" s="84"/>
      <c r="G43" s="82"/>
      <c r="H43" s="77"/>
      <c r="I43" s="78"/>
      <c r="J43" s="78"/>
      <c r="K43" s="79"/>
      <c r="M43" s="72" t="s">
        <v>219</v>
      </c>
      <c r="N43" s="85">
        <v>44671.061030092591</v>
      </c>
    </row>
    <row r="44" spans="1:14" x14ac:dyDescent="0.35">
      <c r="A44" s="73" t="s">
        <v>260</v>
      </c>
      <c r="B44" s="73" t="s">
        <v>218</v>
      </c>
      <c r="C44" s="82"/>
      <c r="D44" s="83"/>
      <c r="E44" s="82"/>
      <c r="F44" s="84"/>
      <c r="G44" s="82"/>
      <c r="H44" s="77"/>
      <c r="I44" s="78"/>
      <c r="J44" s="78"/>
      <c r="K44" s="79"/>
      <c r="M44" s="72" t="s">
        <v>219</v>
      </c>
      <c r="N44" s="85">
        <v>44671.061030092591</v>
      </c>
    </row>
    <row r="45" spans="1:14" x14ac:dyDescent="0.35">
      <c r="A45" s="73" t="s">
        <v>261</v>
      </c>
      <c r="B45" s="73" t="s">
        <v>218</v>
      </c>
      <c r="C45" s="82"/>
      <c r="D45" s="83"/>
      <c r="E45" s="82"/>
      <c r="F45" s="84"/>
      <c r="G45" s="82"/>
      <c r="H45" s="77"/>
      <c r="I45" s="78"/>
      <c r="J45" s="78"/>
      <c r="K45" s="79"/>
      <c r="M45" s="72" t="s">
        <v>219</v>
      </c>
      <c r="N45" s="85">
        <v>44671.061030092591</v>
      </c>
    </row>
    <row r="46" spans="1:14" x14ac:dyDescent="0.35">
      <c r="A46" s="73" t="s">
        <v>262</v>
      </c>
      <c r="B46" s="73" t="s">
        <v>218</v>
      </c>
      <c r="C46" s="82"/>
      <c r="D46" s="83"/>
      <c r="E46" s="82"/>
      <c r="F46" s="84"/>
      <c r="G46" s="82"/>
      <c r="H46" s="77"/>
      <c r="I46" s="78"/>
      <c r="J46" s="78"/>
      <c r="K46" s="79"/>
      <c r="M46" s="72" t="s">
        <v>219</v>
      </c>
      <c r="N46" s="85">
        <v>44671.061030092591</v>
      </c>
    </row>
    <row r="47" spans="1:14" x14ac:dyDescent="0.35">
      <c r="A47" s="73" t="s">
        <v>263</v>
      </c>
      <c r="B47" s="73" t="s">
        <v>218</v>
      </c>
      <c r="C47" s="82"/>
      <c r="D47" s="83"/>
      <c r="E47" s="82"/>
      <c r="F47" s="84"/>
      <c r="G47" s="82"/>
      <c r="H47" s="77"/>
      <c r="I47" s="78"/>
      <c r="J47" s="78"/>
      <c r="K47" s="79"/>
      <c r="M47" s="72" t="s">
        <v>219</v>
      </c>
      <c r="N47" s="85">
        <v>44671.061030092591</v>
      </c>
    </row>
    <row r="48" spans="1:14" x14ac:dyDescent="0.35">
      <c r="A48" s="73" t="s">
        <v>264</v>
      </c>
      <c r="B48" s="73" t="s">
        <v>218</v>
      </c>
      <c r="C48" s="82"/>
      <c r="D48" s="83"/>
      <c r="E48" s="82"/>
      <c r="F48" s="84"/>
      <c r="G48" s="82"/>
      <c r="H48" s="77"/>
      <c r="I48" s="78"/>
      <c r="J48" s="78"/>
      <c r="K48" s="79"/>
      <c r="M48" s="72" t="s">
        <v>219</v>
      </c>
      <c r="N48" s="85">
        <v>44671.061030092591</v>
      </c>
    </row>
    <row r="49" spans="1:14" x14ac:dyDescent="0.35">
      <c r="A49" s="73" t="s">
        <v>265</v>
      </c>
      <c r="B49" s="73" t="s">
        <v>218</v>
      </c>
      <c r="C49" s="82"/>
      <c r="D49" s="83"/>
      <c r="E49" s="82"/>
      <c r="F49" s="84"/>
      <c r="G49" s="82"/>
      <c r="H49" s="77"/>
      <c r="I49" s="78"/>
      <c r="J49" s="78"/>
      <c r="K49" s="79"/>
      <c r="M49" s="72" t="s">
        <v>219</v>
      </c>
      <c r="N49" s="85">
        <v>44671.061030092591</v>
      </c>
    </row>
    <row r="50" spans="1:14" x14ac:dyDescent="0.35">
      <c r="A50" s="73" t="s">
        <v>266</v>
      </c>
      <c r="B50" s="73" t="s">
        <v>218</v>
      </c>
      <c r="C50" s="82"/>
      <c r="D50" s="83"/>
      <c r="E50" s="82"/>
      <c r="F50" s="84"/>
      <c r="G50" s="82"/>
      <c r="H50" s="77"/>
      <c r="I50" s="78"/>
      <c r="J50" s="78"/>
      <c r="K50" s="79"/>
      <c r="M50" s="72" t="s">
        <v>219</v>
      </c>
      <c r="N50" s="85">
        <v>44671.061030092591</v>
      </c>
    </row>
    <row r="51" spans="1:14" x14ac:dyDescent="0.35">
      <c r="A51" s="73" t="s">
        <v>267</v>
      </c>
      <c r="B51" s="73" t="s">
        <v>218</v>
      </c>
      <c r="C51" s="82"/>
      <c r="D51" s="83"/>
      <c r="E51" s="82"/>
      <c r="F51" s="84"/>
      <c r="G51" s="82"/>
      <c r="H51" s="77"/>
      <c r="I51" s="78"/>
      <c r="J51" s="78"/>
      <c r="K51" s="79"/>
      <c r="M51" s="72" t="s">
        <v>219</v>
      </c>
      <c r="N51" s="85">
        <v>44671.061030092591</v>
      </c>
    </row>
    <row r="52" spans="1:14" x14ac:dyDescent="0.35">
      <c r="A52" s="73" t="s">
        <v>268</v>
      </c>
      <c r="B52" s="73" t="s">
        <v>218</v>
      </c>
      <c r="C52" s="82"/>
      <c r="D52" s="83"/>
      <c r="E52" s="82"/>
      <c r="F52" s="84"/>
      <c r="G52" s="82"/>
      <c r="H52" s="77"/>
      <c r="I52" s="78"/>
      <c r="J52" s="78"/>
      <c r="K52" s="79"/>
      <c r="M52" s="72" t="s">
        <v>219</v>
      </c>
      <c r="N52" s="85">
        <v>44671.061030092591</v>
      </c>
    </row>
    <row r="53" spans="1:14" x14ac:dyDescent="0.35">
      <c r="A53" s="73" t="s">
        <v>269</v>
      </c>
      <c r="B53" s="73" t="s">
        <v>218</v>
      </c>
      <c r="C53" s="82"/>
      <c r="D53" s="83"/>
      <c r="E53" s="82"/>
      <c r="F53" s="84"/>
      <c r="G53" s="82"/>
      <c r="H53" s="77"/>
      <c r="I53" s="78"/>
      <c r="J53" s="78"/>
      <c r="K53" s="79"/>
      <c r="M53" s="72" t="s">
        <v>219</v>
      </c>
      <c r="N53" s="85">
        <v>44671.061030092591</v>
      </c>
    </row>
    <row r="54" spans="1:14" x14ac:dyDescent="0.35">
      <c r="A54" s="73" t="s">
        <v>270</v>
      </c>
      <c r="B54" s="73" t="s">
        <v>218</v>
      </c>
      <c r="C54" s="82"/>
      <c r="D54" s="83"/>
      <c r="E54" s="82"/>
      <c r="F54" s="84"/>
      <c r="G54" s="82"/>
      <c r="H54" s="77"/>
      <c r="I54" s="78"/>
      <c r="J54" s="78"/>
      <c r="K54" s="79"/>
      <c r="M54" s="72" t="s">
        <v>219</v>
      </c>
      <c r="N54" s="85">
        <v>44671.061030092591</v>
      </c>
    </row>
    <row r="55" spans="1:14" x14ac:dyDescent="0.35">
      <c r="A55" s="73" t="s">
        <v>271</v>
      </c>
      <c r="B55" s="73" t="s">
        <v>218</v>
      </c>
      <c r="C55" s="82"/>
      <c r="D55" s="83"/>
      <c r="E55" s="82"/>
      <c r="F55" s="84"/>
      <c r="G55" s="82"/>
      <c r="H55" s="77"/>
      <c r="I55" s="78"/>
      <c r="J55" s="78"/>
      <c r="K55" s="79"/>
      <c r="M55" s="72" t="s">
        <v>219</v>
      </c>
      <c r="N55" s="85">
        <v>44671.061030092591</v>
      </c>
    </row>
    <row r="56" spans="1:14" x14ac:dyDescent="0.35">
      <c r="A56" s="73" t="s">
        <v>272</v>
      </c>
      <c r="B56" s="73" t="s">
        <v>218</v>
      </c>
      <c r="C56" s="82"/>
      <c r="D56" s="83"/>
      <c r="E56" s="82"/>
      <c r="F56" s="84"/>
      <c r="G56" s="82"/>
      <c r="H56" s="77"/>
      <c r="I56" s="78"/>
      <c r="J56" s="78"/>
      <c r="K56" s="79"/>
      <c r="M56" s="72" t="s">
        <v>219</v>
      </c>
      <c r="N56" s="85">
        <v>44671.061030092591</v>
      </c>
    </row>
    <row r="57" spans="1:14" x14ac:dyDescent="0.35">
      <c r="A57" s="73" t="s">
        <v>273</v>
      </c>
      <c r="B57" s="73" t="s">
        <v>218</v>
      </c>
      <c r="C57" s="82"/>
      <c r="D57" s="83"/>
      <c r="E57" s="82"/>
      <c r="F57" s="84"/>
      <c r="G57" s="82"/>
      <c r="H57" s="77"/>
      <c r="I57" s="78"/>
      <c r="J57" s="78"/>
      <c r="K57" s="79"/>
      <c r="M57" s="72" t="s">
        <v>219</v>
      </c>
      <c r="N57" s="85">
        <v>44671.061030092591</v>
      </c>
    </row>
    <row r="58" spans="1:14" x14ac:dyDescent="0.35">
      <c r="A58" s="73" t="s">
        <v>274</v>
      </c>
      <c r="B58" s="73" t="s">
        <v>218</v>
      </c>
      <c r="C58" s="82"/>
      <c r="D58" s="83"/>
      <c r="E58" s="82"/>
      <c r="F58" s="84"/>
      <c r="G58" s="82"/>
      <c r="H58" s="77"/>
      <c r="I58" s="78"/>
      <c r="J58" s="78"/>
      <c r="K58" s="79"/>
      <c r="M58" s="72" t="s">
        <v>219</v>
      </c>
      <c r="N58" s="85">
        <v>44671.061030092591</v>
      </c>
    </row>
    <row r="59" spans="1:14" x14ac:dyDescent="0.35">
      <c r="A59" s="73" t="s">
        <v>275</v>
      </c>
      <c r="B59" s="73" t="s">
        <v>218</v>
      </c>
      <c r="C59" s="82"/>
      <c r="D59" s="83"/>
      <c r="E59" s="82"/>
      <c r="F59" s="84"/>
      <c r="G59" s="82"/>
      <c r="H59" s="77"/>
      <c r="I59" s="78"/>
      <c r="J59" s="78"/>
      <c r="K59" s="79"/>
      <c r="M59" s="72" t="s">
        <v>219</v>
      </c>
      <c r="N59" s="85">
        <v>44671.061030092591</v>
      </c>
    </row>
    <row r="60" spans="1:14" x14ac:dyDescent="0.35">
      <c r="A60" s="73" t="s">
        <v>276</v>
      </c>
      <c r="B60" s="73" t="s">
        <v>218</v>
      </c>
      <c r="C60" s="82"/>
      <c r="D60" s="83"/>
      <c r="E60" s="82"/>
      <c r="F60" s="84"/>
      <c r="G60" s="82"/>
      <c r="H60" s="77"/>
      <c r="I60" s="78"/>
      <c r="J60" s="78"/>
      <c r="K60" s="79"/>
      <c r="M60" s="72" t="s">
        <v>219</v>
      </c>
      <c r="N60" s="85">
        <v>44671.061030092591</v>
      </c>
    </row>
    <row r="61" spans="1:14" x14ac:dyDescent="0.35">
      <c r="A61" s="73" t="s">
        <v>277</v>
      </c>
      <c r="B61" s="73" t="s">
        <v>218</v>
      </c>
      <c r="C61" s="82"/>
      <c r="D61" s="83"/>
      <c r="E61" s="82"/>
      <c r="F61" s="84"/>
      <c r="G61" s="82"/>
      <c r="H61" s="77"/>
      <c r="I61" s="78"/>
      <c r="J61" s="78"/>
      <c r="K61" s="79"/>
      <c r="M61" s="72" t="s">
        <v>219</v>
      </c>
      <c r="N61" s="85">
        <v>44671.061030092591</v>
      </c>
    </row>
    <row r="62" spans="1:14" x14ac:dyDescent="0.35">
      <c r="A62" s="73" t="s">
        <v>278</v>
      </c>
      <c r="B62" s="73" t="s">
        <v>218</v>
      </c>
      <c r="C62" s="82"/>
      <c r="D62" s="83"/>
      <c r="E62" s="82"/>
      <c r="F62" s="84"/>
      <c r="G62" s="82"/>
      <c r="H62" s="77"/>
      <c r="I62" s="78"/>
      <c r="J62" s="78"/>
      <c r="K62" s="79"/>
      <c r="M62" s="72" t="s">
        <v>219</v>
      </c>
      <c r="N62" s="85">
        <v>44671.061030092591</v>
      </c>
    </row>
    <row r="63" spans="1:14" x14ac:dyDescent="0.35">
      <c r="A63" s="73" t="s">
        <v>279</v>
      </c>
      <c r="B63" s="73" t="s">
        <v>218</v>
      </c>
      <c r="C63" s="82"/>
      <c r="D63" s="83"/>
      <c r="E63" s="82"/>
      <c r="F63" s="84"/>
      <c r="G63" s="82"/>
      <c r="H63" s="77"/>
      <c r="I63" s="78"/>
      <c r="J63" s="78"/>
      <c r="K63" s="79"/>
      <c r="M63" s="72" t="s">
        <v>219</v>
      </c>
      <c r="N63" s="85">
        <v>44671.061030092591</v>
      </c>
    </row>
    <row r="64" spans="1:14" x14ac:dyDescent="0.35">
      <c r="A64" s="73" t="s">
        <v>280</v>
      </c>
      <c r="B64" s="73" t="s">
        <v>218</v>
      </c>
      <c r="C64" s="82"/>
      <c r="D64" s="83"/>
      <c r="E64" s="82"/>
      <c r="F64" s="84"/>
      <c r="G64" s="82"/>
      <c r="H64" s="77"/>
      <c r="I64" s="78"/>
      <c r="J64" s="78"/>
      <c r="K64" s="79"/>
      <c r="M64" s="72" t="s">
        <v>219</v>
      </c>
      <c r="N64" s="85">
        <v>44671.061030092591</v>
      </c>
    </row>
    <row r="65" spans="1:14" x14ac:dyDescent="0.35">
      <c r="A65" s="73" t="s">
        <v>281</v>
      </c>
      <c r="B65" s="73" t="s">
        <v>218</v>
      </c>
      <c r="C65" s="82"/>
      <c r="D65" s="83"/>
      <c r="E65" s="82"/>
      <c r="F65" s="84"/>
      <c r="G65" s="82"/>
      <c r="H65" s="77"/>
      <c r="I65" s="78"/>
      <c r="J65" s="78"/>
      <c r="K65" s="79"/>
      <c r="M65" s="72" t="s">
        <v>219</v>
      </c>
      <c r="N65" s="85">
        <v>44671.061030092591</v>
      </c>
    </row>
    <row r="66" spans="1:14" x14ac:dyDescent="0.35">
      <c r="A66" s="73" t="s">
        <v>282</v>
      </c>
      <c r="B66" s="73" t="s">
        <v>218</v>
      </c>
      <c r="C66" s="82"/>
      <c r="D66" s="83"/>
      <c r="E66" s="82"/>
      <c r="F66" s="84"/>
      <c r="G66" s="82"/>
      <c r="H66" s="77"/>
      <c r="I66" s="78"/>
      <c r="J66" s="78"/>
      <c r="K66" s="79"/>
      <c r="M66" s="72" t="s">
        <v>219</v>
      </c>
      <c r="N66" s="85">
        <v>44671.061030092591</v>
      </c>
    </row>
    <row r="67" spans="1:14" x14ac:dyDescent="0.35">
      <c r="A67" s="73" t="s">
        <v>283</v>
      </c>
      <c r="B67" s="73" t="s">
        <v>218</v>
      </c>
      <c r="C67" s="82"/>
      <c r="D67" s="83"/>
      <c r="E67" s="82"/>
      <c r="F67" s="84"/>
      <c r="G67" s="82"/>
      <c r="H67" s="77"/>
      <c r="I67" s="78"/>
      <c r="J67" s="78"/>
      <c r="K67" s="79"/>
      <c r="M67" s="72" t="s">
        <v>219</v>
      </c>
      <c r="N67" s="85">
        <v>44671.061030092591</v>
      </c>
    </row>
    <row r="68" spans="1:14" x14ac:dyDescent="0.35">
      <c r="A68" s="73" t="s">
        <v>284</v>
      </c>
      <c r="B68" s="73" t="s">
        <v>218</v>
      </c>
      <c r="C68" s="82"/>
      <c r="D68" s="83"/>
      <c r="E68" s="82"/>
      <c r="F68" s="84"/>
      <c r="G68" s="82"/>
      <c r="H68" s="77"/>
      <c r="I68" s="78"/>
      <c r="J68" s="78"/>
      <c r="K68" s="79"/>
      <c r="M68" s="72" t="s">
        <v>219</v>
      </c>
      <c r="N68" s="85">
        <v>44671.061030092591</v>
      </c>
    </row>
    <row r="69" spans="1:14" x14ac:dyDescent="0.35">
      <c r="A69" s="73" t="s">
        <v>285</v>
      </c>
      <c r="B69" s="73" t="s">
        <v>218</v>
      </c>
      <c r="C69" s="82"/>
      <c r="D69" s="83"/>
      <c r="E69" s="82"/>
      <c r="F69" s="84"/>
      <c r="G69" s="82"/>
      <c r="H69" s="77"/>
      <c r="I69" s="78"/>
      <c r="J69" s="78"/>
      <c r="K69" s="79"/>
      <c r="M69" s="72" t="s">
        <v>219</v>
      </c>
      <c r="N69" s="85">
        <v>44671.061030092591</v>
      </c>
    </row>
    <row r="70" spans="1:14" x14ac:dyDescent="0.35">
      <c r="A70" s="73" t="s">
        <v>286</v>
      </c>
      <c r="B70" s="73" t="s">
        <v>218</v>
      </c>
      <c r="C70" s="82"/>
      <c r="D70" s="83"/>
      <c r="E70" s="82"/>
      <c r="F70" s="84"/>
      <c r="G70" s="82"/>
      <c r="H70" s="77"/>
      <c r="I70" s="78"/>
      <c r="J70" s="78"/>
      <c r="K70" s="79"/>
      <c r="M70" s="72" t="s">
        <v>219</v>
      </c>
      <c r="N70" s="85">
        <v>44671.061030092591</v>
      </c>
    </row>
    <row r="71" spans="1:14" x14ac:dyDescent="0.35">
      <c r="A71" s="73" t="s">
        <v>287</v>
      </c>
      <c r="B71" s="73" t="s">
        <v>218</v>
      </c>
      <c r="C71" s="82"/>
      <c r="D71" s="83"/>
      <c r="E71" s="82"/>
      <c r="F71" s="84"/>
      <c r="G71" s="82"/>
      <c r="H71" s="77"/>
      <c r="I71" s="78"/>
      <c r="J71" s="78"/>
      <c r="K71" s="79"/>
      <c r="M71" s="72" t="s">
        <v>219</v>
      </c>
      <c r="N71" s="85">
        <v>44671.061030092591</v>
      </c>
    </row>
    <row r="72" spans="1:14" x14ac:dyDescent="0.35">
      <c r="A72" s="73" t="s">
        <v>288</v>
      </c>
      <c r="B72" s="73" t="s">
        <v>218</v>
      </c>
      <c r="C72" s="82"/>
      <c r="D72" s="83"/>
      <c r="E72" s="82"/>
      <c r="F72" s="84"/>
      <c r="G72" s="82"/>
      <c r="H72" s="77"/>
      <c r="I72" s="78"/>
      <c r="J72" s="78"/>
      <c r="K72" s="79"/>
      <c r="M72" s="72" t="s">
        <v>219</v>
      </c>
      <c r="N72" s="85">
        <v>44671.061030092591</v>
      </c>
    </row>
    <row r="73" spans="1:14" x14ac:dyDescent="0.35">
      <c r="A73" s="73" t="s">
        <v>289</v>
      </c>
      <c r="B73" s="73" t="s">
        <v>218</v>
      </c>
      <c r="C73" s="82"/>
      <c r="D73" s="83"/>
      <c r="E73" s="82"/>
      <c r="F73" s="84"/>
      <c r="G73" s="82"/>
      <c r="H73" s="77"/>
      <c r="I73" s="78"/>
      <c r="J73" s="78"/>
      <c r="K73" s="79"/>
      <c r="M73" s="72" t="s">
        <v>219</v>
      </c>
      <c r="N73" s="85">
        <v>44671.061030092591</v>
      </c>
    </row>
    <row r="74" spans="1:14" x14ac:dyDescent="0.35">
      <c r="A74" s="73" t="s">
        <v>290</v>
      </c>
      <c r="B74" s="73" t="s">
        <v>218</v>
      </c>
      <c r="C74" s="82"/>
      <c r="D74" s="83"/>
      <c r="E74" s="82"/>
      <c r="F74" s="84"/>
      <c r="G74" s="82"/>
      <c r="H74" s="77"/>
      <c r="I74" s="78"/>
      <c r="J74" s="78"/>
      <c r="K74" s="79"/>
      <c r="M74" s="72" t="s">
        <v>219</v>
      </c>
      <c r="N74" s="85">
        <v>44671.061030092591</v>
      </c>
    </row>
    <row r="75" spans="1:14" x14ac:dyDescent="0.35">
      <c r="A75" s="73" t="s">
        <v>291</v>
      </c>
      <c r="B75" s="73" t="s">
        <v>218</v>
      </c>
      <c r="C75" s="82"/>
      <c r="D75" s="83"/>
      <c r="E75" s="82"/>
      <c r="F75" s="84"/>
      <c r="G75" s="82"/>
      <c r="H75" s="77"/>
      <c r="I75" s="78"/>
      <c r="J75" s="78"/>
      <c r="K75" s="79"/>
      <c r="M75" s="72" t="s">
        <v>219</v>
      </c>
      <c r="N75" s="85">
        <v>44671.061030092591</v>
      </c>
    </row>
    <row r="76" spans="1:14" x14ac:dyDescent="0.35">
      <c r="A76" s="73" t="s">
        <v>292</v>
      </c>
      <c r="B76" s="73" t="s">
        <v>218</v>
      </c>
      <c r="C76" s="82"/>
      <c r="D76" s="83"/>
      <c r="E76" s="82"/>
      <c r="F76" s="84"/>
      <c r="G76" s="82"/>
      <c r="H76" s="77"/>
      <c r="I76" s="78"/>
      <c r="J76" s="78"/>
      <c r="K76" s="79"/>
      <c r="M76" s="72" t="s">
        <v>219</v>
      </c>
      <c r="N76" s="85">
        <v>44671.061030092591</v>
      </c>
    </row>
    <row r="77" spans="1:14" x14ac:dyDescent="0.35">
      <c r="A77" s="73" t="s">
        <v>293</v>
      </c>
      <c r="B77" s="73" t="s">
        <v>218</v>
      </c>
      <c r="C77" s="82"/>
      <c r="D77" s="83"/>
      <c r="E77" s="82"/>
      <c r="F77" s="84"/>
      <c r="G77" s="82"/>
      <c r="H77" s="77"/>
      <c r="I77" s="78"/>
      <c r="J77" s="78"/>
      <c r="K77" s="79"/>
      <c r="M77" s="72" t="s">
        <v>219</v>
      </c>
      <c r="N77" s="85">
        <v>44671.061030092591</v>
      </c>
    </row>
    <row r="78" spans="1:14" x14ac:dyDescent="0.35">
      <c r="A78" s="73" t="s">
        <v>294</v>
      </c>
      <c r="B78" s="73" t="s">
        <v>218</v>
      </c>
      <c r="C78" s="82"/>
      <c r="D78" s="83"/>
      <c r="E78" s="82"/>
      <c r="F78" s="84"/>
      <c r="G78" s="82"/>
      <c r="H78" s="77"/>
      <c r="I78" s="78"/>
      <c r="J78" s="78"/>
      <c r="K78" s="79"/>
      <c r="M78" s="72" t="s">
        <v>219</v>
      </c>
      <c r="N78" s="85">
        <v>44671.061030092591</v>
      </c>
    </row>
    <row r="79" spans="1:14" x14ac:dyDescent="0.35">
      <c r="A79" s="73" t="s">
        <v>295</v>
      </c>
      <c r="B79" s="73" t="s">
        <v>218</v>
      </c>
      <c r="C79" s="82"/>
      <c r="D79" s="83"/>
      <c r="E79" s="82"/>
      <c r="F79" s="84"/>
      <c r="G79" s="82"/>
      <c r="H79" s="77"/>
      <c r="I79" s="78"/>
      <c r="J79" s="78"/>
      <c r="K79" s="79"/>
      <c r="M79" s="72" t="s">
        <v>219</v>
      </c>
      <c r="N79" s="85">
        <v>44671.061030092591</v>
      </c>
    </row>
    <row r="80" spans="1:14" x14ac:dyDescent="0.35">
      <c r="A80" s="73" t="s">
        <v>296</v>
      </c>
      <c r="B80" s="73" t="s">
        <v>218</v>
      </c>
      <c r="C80" s="82"/>
      <c r="D80" s="83"/>
      <c r="E80" s="82"/>
      <c r="F80" s="84"/>
      <c r="G80" s="82"/>
      <c r="H80" s="77"/>
      <c r="I80" s="78"/>
      <c r="J80" s="78"/>
      <c r="K80" s="79"/>
      <c r="M80" s="72" t="s">
        <v>219</v>
      </c>
      <c r="N80" s="85">
        <v>44671.061030092591</v>
      </c>
    </row>
    <row r="81" spans="1:14" x14ac:dyDescent="0.35">
      <c r="A81" s="73" t="s">
        <v>297</v>
      </c>
      <c r="B81" s="73" t="s">
        <v>218</v>
      </c>
      <c r="C81" s="82"/>
      <c r="D81" s="83"/>
      <c r="E81" s="82"/>
      <c r="F81" s="84"/>
      <c r="G81" s="82"/>
      <c r="H81" s="77"/>
      <c r="I81" s="78"/>
      <c r="J81" s="78"/>
      <c r="K81" s="79"/>
      <c r="M81" s="72" t="s">
        <v>219</v>
      </c>
      <c r="N81" s="85">
        <v>44671.061030092591</v>
      </c>
    </row>
    <row r="82" spans="1:14" x14ac:dyDescent="0.35">
      <c r="A82" s="73" t="s">
        <v>298</v>
      </c>
      <c r="B82" s="73" t="s">
        <v>218</v>
      </c>
      <c r="C82" s="82"/>
      <c r="D82" s="83"/>
      <c r="E82" s="82"/>
      <c r="F82" s="84"/>
      <c r="G82" s="82"/>
      <c r="H82" s="77"/>
      <c r="I82" s="78"/>
      <c r="J82" s="78"/>
      <c r="K82" s="79"/>
      <c r="M82" s="72" t="s">
        <v>219</v>
      </c>
      <c r="N82" s="85">
        <v>44671.061030092591</v>
      </c>
    </row>
    <row r="83" spans="1:14" x14ac:dyDescent="0.35">
      <c r="A83" s="73" t="s">
        <v>299</v>
      </c>
      <c r="B83" s="73" t="s">
        <v>218</v>
      </c>
      <c r="C83" s="82"/>
      <c r="D83" s="83"/>
      <c r="E83" s="82"/>
      <c r="F83" s="84"/>
      <c r="G83" s="82"/>
      <c r="H83" s="77"/>
      <c r="I83" s="78"/>
      <c r="J83" s="78"/>
      <c r="K83" s="79"/>
      <c r="M83" s="72" t="s">
        <v>219</v>
      </c>
      <c r="N83" s="85">
        <v>44671.061030092591</v>
      </c>
    </row>
    <row r="84" spans="1:14" x14ac:dyDescent="0.35">
      <c r="A84" s="73" t="s">
        <v>300</v>
      </c>
      <c r="B84" s="73" t="s">
        <v>218</v>
      </c>
      <c r="C84" s="82"/>
      <c r="D84" s="83"/>
      <c r="E84" s="82"/>
      <c r="F84" s="84"/>
      <c r="G84" s="82"/>
      <c r="H84" s="77"/>
      <c r="I84" s="78"/>
      <c r="J84" s="78"/>
      <c r="K84" s="79"/>
      <c r="M84" s="72" t="s">
        <v>219</v>
      </c>
      <c r="N84" s="85">
        <v>44671.061030092591</v>
      </c>
    </row>
    <row r="85" spans="1:14" x14ac:dyDescent="0.35">
      <c r="A85" s="73" t="s">
        <v>301</v>
      </c>
      <c r="B85" s="73" t="s">
        <v>218</v>
      </c>
      <c r="C85" s="82"/>
      <c r="D85" s="83"/>
      <c r="E85" s="82"/>
      <c r="F85" s="84"/>
      <c r="G85" s="82"/>
      <c r="H85" s="77"/>
      <c r="I85" s="78"/>
      <c r="J85" s="78"/>
      <c r="K85" s="79"/>
      <c r="M85" s="72" t="s">
        <v>219</v>
      </c>
      <c r="N85" s="85">
        <v>44671.061030092591</v>
      </c>
    </row>
    <row r="86" spans="1:14" x14ac:dyDescent="0.35">
      <c r="A86" s="73" t="s">
        <v>302</v>
      </c>
      <c r="B86" s="73" t="s">
        <v>218</v>
      </c>
      <c r="C86" s="82"/>
      <c r="D86" s="83"/>
      <c r="E86" s="82"/>
      <c r="F86" s="84"/>
      <c r="G86" s="82"/>
      <c r="H86" s="77"/>
      <c r="I86" s="78"/>
      <c r="J86" s="78"/>
      <c r="K86" s="79"/>
      <c r="M86" s="72" t="s">
        <v>219</v>
      </c>
      <c r="N86" s="85">
        <v>44671.061030092591</v>
      </c>
    </row>
    <row r="87" spans="1:14" x14ac:dyDescent="0.35">
      <c r="A87" s="73" t="s">
        <v>303</v>
      </c>
      <c r="B87" s="73" t="s">
        <v>218</v>
      </c>
      <c r="C87" s="82"/>
      <c r="D87" s="83"/>
      <c r="E87" s="82"/>
      <c r="F87" s="84"/>
      <c r="G87" s="82"/>
      <c r="H87" s="77"/>
      <c r="I87" s="78"/>
      <c r="J87" s="78"/>
      <c r="K87" s="79"/>
      <c r="M87" s="72" t="s">
        <v>219</v>
      </c>
      <c r="N87" s="85">
        <v>44671.061030092591</v>
      </c>
    </row>
    <row r="88" spans="1:14" x14ac:dyDescent="0.35">
      <c r="A88" s="73" t="s">
        <v>304</v>
      </c>
      <c r="B88" s="73" t="s">
        <v>218</v>
      </c>
      <c r="C88" s="82"/>
      <c r="D88" s="83"/>
      <c r="E88" s="82"/>
      <c r="F88" s="84"/>
      <c r="G88" s="82"/>
      <c r="H88" s="77"/>
      <c r="I88" s="78"/>
      <c r="J88" s="78"/>
      <c r="K88" s="79"/>
      <c r="M88" s="72" t="s">
        <v>219</v>
      </c>
      <c r="N88" s="85">
        <v>44671.061030092591</v>
      </c>
    </row>
    <row r="89" spans="1:14" x14ac:dyDescent="0.35">
      <c r="A89" s="73" t="s">
        <v>305</v>
      </c>
      <c r="B89" s="73" t="s">
        <v>218</v>
      </c>
      <c r="C89" s="82"/>
      <c r="D89" s="83"/>
      <c r="E89" s="82"/>
      <c r="F89" s="84"/>
      <c r="G89" s="82"/>
      <c r="H89" s="77"/>
      <c r="I89" s="78"/>
      <c r="J89" s="78"/>
      <c r="K89" s="79"/>
      <c r="M89" s="72" t="s">
        <v>219</v>
      </c>
      <c r="N89" s="85">
        <v>44671.061030092591</v>
      </c>
    </row>
    <row r="90" spans="1:14" x14ac:dyDescent="0.35">
      <c r="A90" s="73" t="s">
        <v>306</v>
      </c>
      <c r="B90" s="73" t="s">
        <v>218</v>
      </c>
      <c r="C90" s="82"/>
      <c r="D90" s="83"/>
      <c r="E90" s="82"/>
      <c r="F90" s="84"/>
      <c r="G90" s="82"/>
      <c r="H90" s="77"/>
      <c r="I90" s="78"/>
      <c r="J90" s="78"/>
      <c r="K90" s="79"/>
      <c r="M90" s="72" t="s">
        <v>219</v>
      </c>
      <c r="N90" s="85">
        <v>44671.061030092591</v>
      </c>
    </row>
    <row r="91" spans="1:14" x14ac:dyDescent="0.35">
      <c r="A91" s="73" t="s">
        <v>307</v>
      </c>
      <c r="B91" s="73" t="s">
        <v>218</v>
      </c>
      <c r="C91" s="82"/>
      <c r="D91" s="83"/>
      <c r="E91" s="82"/>
      <c r="F91" s="84"/>
      <c r="G91" s="82"/>
      <c r="H91" s="77"/>
      <c r="I91" s="78"/>
      <c r="J91" s="78"/>
      <c r="K91" s="79"/>
      <c r="M91" s="72" t="s">
        <v>219</v>
      </c>
      <c r="N91" s="85">
        <v>44671.061030092591</v>
      </c>
    </row>
    <row r="92" spans="1:14" x14ac:dyDescent="0.35">
      <c r="A92" s="73" t="s">
        <v>308</v>
      </c>
      <c r="B92" s="73" t="s">
        <v>218</v>
      </c>
      <c r="C92" s="82"/>
      <c r="D92" s="83"/>
      <c r="E92" s="82"/>
      <c r="F92" s="84"/>
      <c r="G92" s="82"/>
      <c r="H92" s="77"/>
      <c r="I92" s="78"/>
      <c r="J92" s="78"/>
      <c r="K92" s="79"/>
      <c r="M92" s="72" t="s">
        <v>219</v>
      </c>
      <c r="N92" s="85">
        <v>44671.061030092591</v>
      </c>
    </row>
    <row r="93" spans="1:14" x14ac:dyDescent="0.35">
      <c r="A93" s="73" t="s">
        <v>309</v>
      </c>
      <c r="B93" s="73" t="s">
        <v>218</v>
      </c>
      <c r="C93" s="82"/>
      <c r="D93" s="83"/>
      <c r="E93" s="82"/>
      <c r="F93" s="84"/>
      <c r="G93" s="82"/>
      <c r="H93" s="77"/>
      <c r="I93" s="78"/>
      <c r="J93" s="78"/>
      <c r="K93" s="79"/>
      <c r="M93" s="72" t="s">
        <v>219</v>
      </c>
      <c r="N93" s="85">
        <v>44671.061030092591</v>
      </c>
    </row>
    <row r="94" spans="1:14" x14ac:dyDescent="0.35">
      <c r="A94" s="73" t="s">
        <v>310</v>
      </c>
      <c r="B94" s="73" t="s">
        <v>218</v>
      </c>
      <c r="C94" s="82"/>
      <c r="D94" s="83"/>
      <c r="E94" s="82"/>
      <c r="F94" s="84"/>
      <c r="G94" s="82"/>
      <c r="H94" s="77"/>
      <c r="I94" s="78"/>
      <c r="J94" s="78"/>
      <c r="K94" s="79"/>
      <c r="M94" s="72" t="s">
        <v>219</v>
      </c>
      <c r="N94" s="85">
        <v>44671.061030092591</v>
      </c>
    </row>
    <row r="95" spans="1:14" x14ac:dyDescent="0.35">
      <c r="A95" s="73" t="s">
        <v>311</v>
      </c>
      <c r="B95" s="73" t="s">
        <v>218</v>
      </c>
      <c r="C95" s="82"/>
      <c r="D95" s="83"/>
      <c r="E95" s="82"/>
      <c r="F95" s="84"/>
      <c r="G95" s="82"/>
      <c r="H95" s="77"/>
      <c r="I95" s="78"/>
      <c r="J95" s="78"/>
      <c r="K95" s="79"/>
      <c r="M95" s="72" t="s">
        <v>219</v>
      </c>
      <c r="N95" s="85">
        <v>44671.061030092591</v>
      </c>
    </row>
    <row r="96" spans="1:14" x14ac:dyDescent="0.35">
      <c r="A96" s="73" t="s">
        <v>312</v>
      </c>
      <c r="B96" s="73" t="s">
        <v>218</v>
      </c>
      <c r="C96" s="82"/>
      <c r="D96" s="83"/>
      <c r="E96" s="82"/>
      <c r="F96" s="84"/>
      <c r="G96" s="82"/>
      <c r="H96" s="77"/>
      <c r="I96" s="78"/>
      <c r="J96" s="78"/>
      <c r="K96" s="79"/>
      <c r="M96" s="72" t="s">
        <v>219</v>
      </c>
      <c r="N96" s="85">
        <v>44671.061030092591</v>
      </c>
    </row>
    <row r="97" spans="1:14" x14ac:dyDescent="0.35">
      <c r="A97" s="73" t="s">
        <v>313</v>
      </c>
      <c r="B97" s="73" t="s">
        <v>218</v>
      </c>
      <c r="C97" s="82"/>
      <c r="D97" s="83"/>
      <c r="E97" s="82"/>
      <c r="F97" s="84"/>
      <c r="G97" s="82"/>
      <c r="H97" s="77"/>
      <c r="I97" s="78"/>
      <c r="J97" s="78"/>
      <c r="K97" s="79"/>
      <c r="M97" s="72" t="s">
        <v>219</v>
      </c>
      <c r="N97" s="85">
        <v>44671.061030092591</v>
      </c>
    </row>
    <row r="98" spans="1:14" x14ac:dyDescent="0.35">
      <c r="A98" s="73" t="s">
        <v>314</v>
      </c>
      <c r="B98" s="73" t="s">
        <v>315</v>
      </c>
      <c r="C98" s="82"/>
      <c r="D98" s="83"/>
      <c r="E98" s="82"/>
      <c r="F98" s="84"/>
      <c r="G98" s="82"/>
      <c r="H98" s="77"/>
      <c r="I98" s="78"/>
      <c r="J98" s="78"/>
      <c r="K98" s="79"/>
      <c r="M98" s="72" t="s">
        <v>219</v>
      </c>
      <c r="N98" s="85">
        <v>44671.061030092591</v>
      </c>
    </row>
    <row r="99" spans="1:14" x14ac:dyDescent="0.35">
      <c r="A99" s="73" t="s">
        <v>316</v>
      </c>
      <c r="B99" s="73" t="s">
        <v>315</v>
      </c>
      <c r="C99" s="82"/>
      <c r="D99" s="83"/>
      <c r="E99" s="82"/>
      <c r="F99" s="84"/>
      <c r="G99" s="82"/>
      <c r="H99" s="77"/>
      <c r="I99" s="78"/>
      <c r="J99" s="78"/>
      <c r="K99" s="79"/>
      <c r="M99" s="72" t="s">
        <v>219</v>
      </c>
      <c r="N99" s="85">
        <v>44671.061030092591</v>
      </c>
    </row>
    <row r="100" spans="1:14" x14ac:dyDescent="0.35">
      <c r="A100" s="73" t="s">
        <v>317</v>
      </c>
      <c r="B100" s="73" t="s">
        <v>315</v>
      </c>
      <c r="C100" s="82"/>
      <c r="D100" s="83"/>
      <c r="E100" s="82"/>
      <c r="F100" s="84"/>
      <c r="G100" s="82"/>
      <c r="H100" s="77"/>
      <c r="I100" s="78"/>
      <c r="J100" s="78"/>
      <c r="K100" s="79"/>
      <c r="M100" s="72" t="s">
        <v>219</v>
      </c>
      <c r="N100" s="85">
        <v>44671.061030092591</v>
      </c>
    </row>
    <row r="101" spans="1:14" x14ac:dyDescent="0.35">
      <c r="A101" s="73" t="s">
        <v>318</v>
      </c>
      <c r="B101" s="73" t="s">
        <v>315</v>
      </c>
      <c r="C101" s="82"/>
      <c r="D101" s="83"/>
      <c r="E101" s="82"/>
      <c r="F101" s="84"/>
      <c r="G101" s="82"/>
      <c r="H101" s="77"/>
      <c r="I101" s="78"/>
      <c r="J101" s="78"/>
      <c r="K101" s="79"/>
      <c r="M101" s="72" t="s">
        <v>219</v>
      </c>
      <c r="N101" s="85">
        <v>44671.061030092591</v>
      </c>
    </row>
    <row r="102" spans="1:14" x14ac:dyDescent="0.35">
      <c r="A102" s="73" t="s">
        <v>319</v>
      </c>
      <c r="B102" s="73" t="s">
        <v>315</v>
      </c>
      <c r="C102" s="82"/>
      <c r="D102" s="83"/>
      <c r="E102" s="82"/>
      <c r="F102" s="84"/>
      <c r="G102" s="82"/>
      <c r="H102" s="77"/>
      <c r="I102" s="78"/>
      <c r="J102" s="78"/>
      <c r="K102" s="79"/>
      <c r="M102" s="72" t="s">
        <v>219</v>
      </c>
      <c r="N102" s="85">
        <v>44671.061030092591</v>
      </c>
    </row>
    <row r="103" spans="1:14" x14ac:dyDescent="0.35">
      <c r="A103" s="73" t="s">
        <v>320</v>
      </c>
      <c r="B103" s="73" t="s">
        <v>315</v>
      </c>
      <c r="C103" s="82"/>
      <c r="D103" s="83"/>
      <c r="E103" s="82"/>
      <c r="F103" s="84"/>
      <c r="G103" s="82"/>
      <c r="H103" s="77"/>
      <c r="I103" s="78"/>
      <c r="J103" s="78"/>
      <c r="K103" s="79"/>
      <c r="M103" s="72" t="s">
        <v>219</v>
      </c>
      <c r="N103" s="85">
        <v>44671.061030092591</v>
      </c>
    </row>
    <row r="104" spans="1:14" x14ac:dyDescent="0.35">
      <c r="A104" s="73" t="s">
        <v>321</v>
      </c>
      <c r="B104" s="73" t="s">
        <v>315</v>
      </c>
      <c r="C104" s="82"/>
      <c r="D104" s="83"/>
      <c r="E104" s="82"/>
      <c r="F104" s="84"/>
      <c r="G104" s="82"/>
      <c r="H104" s="77"/>
      <c r="I104" s="78"/>
      <c r="J104" s="78"/>
      <c r="K104" s="79"/>
      <c r="M104" s="72" t="s">
        <v>219</v>
      </c>
      <c r="N104" s="85">
        <v>44671.061030092591</v>
      </c>
    </row>
    <row r="105" spans="1:14" x14ac:dyDescent="0.35">
      <c r="A105" s="73" t="s">
        <v>322</v>
      </c>
      <c r="B105" s="73" t="s">
        <v>315</v>
      </c>
      <c r="C105" s="82"/>
      <c r="D105" s="83"/>
      <c r="E105" s="82"/>
      <c r="F105" s="84"/>
      <c r="G105" s="82"/>
      <c r="H105" s="77"/>
      <c r="I105" s="78"/>
      <c r="J105" s="78"/>
      <c r="K105" s="79"/>
      <c r="M105" s="72" t="s">
        <v>219</v>
      </c>
      <c r="N105" s="85">
        <v>44671.061030092591</v>
      </c>
    </row>
    <row r="106" spans="1:14" x14ac:dyDescent="0.35">
      <c r="A106" s="73" t="s">
        <v>323</v>
      </c>
      <c r="B106" s="73" t="s">
        <v>315</v>
      </c>
      <c r="C106" s="82"/>
      <c r="D106" s="83"/>
      <c r="E106" s="82"/>
      <c r="F106" s="84"/>
      <c r="G106" s="82"/>
      <c r="H106" s="77"/>
      <c r="I106" s="78"/>
      <c r="J106" s="78"/>
      <c r="K106" s="79"/>
      <c r="M106" s="72" t="s">
        <v>219</v>
      </c>
      <c r="N106" s="85">
        <v>44671.061030092591</v>
      </c>
    </row>
    <row r="107" spans="1:14" x14ac:dyDescent="0.35">
      <c r="A107" s="73" t="s">
        <v>324</v>
      </c>
      <c r="B107" s="73" t="s">
        <v>315</v>
      </c>
      <c r="C107" s="82"/>
      <c r="D107" s="83"/>
      <c r="E107" s="82"/>
      <c r="F107" s="84"/>
      <c r="G107" s="82"/>
      <c r="H107" s="77"/>
      <c r="I107" s="78"/>
      <c r="J107" s="78"/>
      <c r="K107" s="79"/>
      <c r="M107" s="72" t="s">
        <v>219</v>
      </c>
      <c r="N107" s="85">
        <v>44671.061030092591</v>
      </c>
    </row>
    <row r="108" spans="1:14" x14ac:dyDescent="0.35">
      <c r="A108" s="73" t="s">
        <v>325</v>
      </c>
      <c r="B108" s="73" t="s">
        <v>315</v>
      </c>
      <c r="C108" s="82"/>
      <c r="D108" s="83"/>
      <c r="E108" s="82"/>
      <c r="F108" s="84"/>
      <c r="G108" s="82"/>
      <c r="H108" s="77"/>
      <c r="I108" s="78"/>
      <c r="J108" s="78"/>
      <c r="K108" s="79"/>
      <c r="M108" s="72" t="s">
        <v>219</v>
      </c>
      <c r="N108" s="85">
        <v>44671.061030092591</v>
      </c>
    </row>
    <row r="109" spans="1:14" x14ac:dyDescent="0.35">
      <c r="A109" s="73" t="s">
        <v>326</v>
      </c>
      <c r="B109" s="73" t="s">
        <v>315</v>
      </c>
      <c r="C109" s="82"/>
      <c r="D109" s="83"/>
      <c r="E109" s="82"/>
      <c r="F109" s="84"/>
      <c r="G109" s="82"/>
      <c r="H109" s="77"/>
      <c r="I109" s="78"/>
      <c r="J109" s="78"/>
      <c r="K109" s="79"/>
      <c r="M109" s="72" t="s">
        <v>219</v>
      </c>
      <c r="N109" s="85">
        <v>44671.061030092591</v>
      </c>
    </row>
    <row r="110" spans="1:14" x14ac:dyDescent="0.35">
      <c r="A110" s="73" t="s">
        <v>327</v>
      </c>
      <c r="B110" s="73" t="s">
        <v>315</v>
      </c>
      <c r="C110" s="82"/>
      <c r="D110" s="83"/>
      <c r="E110" s="82"/>
      <c r="F110" s="84"/>
      <c r="G110" s="82"/>
      <c r="H110" s="77"/>
      <c r="I110" s="78"/>
      <c r="J110" s="78"/>
      <c r="K110" s="79"/>
      <c r="M110" s="72" t="s">
        <v>219</v>
      </c>
      <c r="N110" s="85">
        <v>44671.061030092591</v>
      </c>
    </row>
    <row r="111" spans="1:14" x14ac:dyDescent="0.35">
      <c r="A111" s="73" t="s">
        <v>328</v>
      </c>
      <c r="B111" s="73" t="s">
        <v>315</v>
      </c>
      <c r="C111" s="82"/>
      <c r="D111" s="83"/>
      <c r="E111" s="82"/>
      <c r="F111" s="84"/>
      <c r="G111" s="82"/>
      <c r="H111" s="77"/>
      <c r="I111" s="78"/>
      <c r="J111" s="78"/>
      <c r="K111" s="79"/>
      <c r="M111" s="72" t="s">
        <v>219</v>
      </c>
      <c r="N111" s="85">
        <v>44671.061030092591</v>
      </c>
    </row>
    <row r="112" spans="1:14" x14ac:dyDescent="0.35">
      <c r="A112" s="73" t="s">
        <v>329</v>
      </c>
      <c r="B112" s="73" t="s">
        <v>315</v>
      </c>
      <c r="C112" s="82"/>
      <c r="D112" s="83"/>
      <c r="E112" s="82"/>
      <c r="F112" s="84"/>
      <c r="G112" s="82"/>
      <c r="H112" s="77"/>
      <c r="I112" s="78"/>
      <c r="J112" s="78"/>
      <c r="K112" s="79"/>
      <c r="M112" s="72" t="s">
        <v>219</v>
      </c>
      <c r="N112" s="85">
        <v>44671.061030092591</v>
      </c>
    </row>
    <row r="113" spans="1:14" x14ac:dyDescent="0.35">
      <c r="A113" s="73" t="s">
        <v>330</v>
      </c>
      <c r="B113" s="73" t="s">
        <v>315</v>
      </c>
      <c r="C113" s="82"/>
      <c r="D113" s="83"/>
      <c r="E113" s="82"/>
      <c r="F113" s="84"/>
      <c r="G113" s="82"/>
      <c r="H113" s="77"/>
      <c r="I113" s="78"/>
      <c r="J113" s="78"/>
      <c r="K113" s="79"/>
      <c r="M113" s="72" t="s">
        <v>219</v>
      </c>
      <c r="N113" s="85">
        <v>44671.061030092591</v>
      </c>
    </row>
    <row r="114" spans="1:14" x14ac:dyDescent="0.35">
      <c r="A114" s="73" t="s">
        <v>331</v>
      </c>
      <c r="B114" s="73" t="s">
        <v>315</v>
      </c>
      <c r="C114" s="82"/>
      <c r="D114" s="83"/>
      <c r="E114" s="82"/>
      <c r="F114" s="84"/>
      <c r="G114" s="82"/>
      <c r="H114" s="77"/>
      <c r="I114" s="78"/>
      <c r="J114" s="78"/>
      <c r="K114" s="79"/>
      <c r="M114" s="72" t="s">
        <v>219</v>
      </c>
      <c r="N114" s="85">
        <v>44671.061030092591</v>
      </c>
    </row>
    <row r="115" spans="1:14" x14ac:dyDescent="0.35">
      <c r="A115" s="73" t="s">
        <v>332</v>
      </c>
      <c r="B115" s="73" t="s">
        <v>315</v>
      </c>
      <c r="C115" s="82"/>
      <c r="D115" s="83"/>
      <c r="E115" s="82"/>
      <c r="F115" s="84"/>
      <c r="G115" s="82"/>
      <c r="H115" s="77"/>
      <c r="I115" s="78"/>
      <c r="J115" s="78"/>
      <c r="K115" s="79"/>
      <c r="M115" s="72" t="s">
        <v>219</v>
      </c>
      <c r="N115" s="85">
        <v>44671.061030092591</v>
      </c>
    </row>
    <row r="116" spans="1:14" x14ac:dyDescent="0.35">
      <c r="A116" s="73" t="s">
        <v>333</v>
      </c>
      <c r="B116" s="73" t="s">
        <v>315</v>
      </c>
      <c r="C116" s="82"/>
      <c r="D116" s="83"/>
      <c r="E116" s="82"/>
      <c r="F116" s="84"/>
      <c r="G116" s="82"/>
      <c r="H116" s="77"/>
      <c r="I116" s="78"/>
      <c r="J116" s="78"/>
      <c r="K116" s="79"/>
      <c r="M116" s="72" t="s">
        <v>219</v>
      </c>
      <c r="N116" s="85">
        <v>44671.061030092591</v>
      </c>
    </row>
    <row r="117" spans="1:14" x14ac:dyDescent="0.35">
      <c r="A117" s="73" t="s">
        <v>334</v>
      </c>
      <c r="B117" s="73" t="s">
        <v>315</v>
      </c>
      <c r="C117" s="82"/>
      <c r="D117" s="83"/>
      <c r="E117" s="82"/>
      <c r="F117" s="84"/>
      <c r="G117" s="82"/>
      <c r="H117" s="77"/>
      <c r="I117" s="78"/>
      <c r="J117" s="78"/>
      <c r="K117" s="79"/>
      <c r="M117" s="72" t="s">
        <v>219</v>
      </c>
      <c r="N117" s="85">
        <v>44671.061030092591</v>
      </c>
    </row>
    <row r="118" spans="1:14" x14ac:dyDescent="0.35">
      <c r="A118" s="73" t="s">
        <v>335</v>
      </c>
      <c r="B118" s="73" t="s">
        <v>315</v>
      </c>
      <c r="C118" s="82"/>
      <c r="D118" s="83"/>
      <c r="E118" s="82"/>
      <c r="F118" s="84"/>
      <c r="G118" s="82"/>
      <c r="H118" s="77"/>
      <c r="I118" s="78"/>
      <c r="J118" s="78"/>
      <c r="K118" s="79"/>
      <c r="M118" s="72" t="s">
        <v>219</v>
      </c>
      <c r="N118" s="85">
        <v>44671.061030092591</v>
      </c>
    </row>
    <row r="119" spans="1:14" x14ac:dyDescent="0.35">
      <c r="A119" s="73" t="s">
        <v>336</v>
      </c>
      <c r="B119" s="73" t="s">
        <v>315</v>
      </c>
      <c r="C119" s="82"/>
      <c r="D119" s="83"/>
      <c r="E119" s="82"/>
      <c r="F119" s="84"/>
      <c r="G119" s="82"/>
      <c r="H119" s="77"/>
      <c r="I119" s="78"/>
      <c r="J119" s="78"/>
      <c r="K119" s="79"/>
      <c r="M119" s="72" t="s">
        <v>219</v>
      </c>
      <c r="N119" s="85">
        <v>44671.061030092591</v>
      </c>
    </row>
    <row r="120" spans="1:14" x14ac:dyDescent="0.35">
      <c r="A120" s="73" t="s">
        <v>337</v>
      </c>
      <c r="B120" s="73" t="s">
        <v>315</v>
      </c>
      <c r="C120" s="82"/>
      <c r="D120" s="83"/>
      <c r="E120" s="82"/>
      <c r="F120" s="84"/>
      <c r="G120" s="82"/>
      <c r="H120" s="77"/>
      <c r="I120" s="78"/>
      <c r="J120" s="78"/>
      <c r="K120" s="79"/>
      <c r="M120" s="72" t="s">
        <v>219</v>
      </c>
      <c r="N120" s="85">
        <v>44671.061030092591</v>
      </c>
    </row>
    <row r="121" spans="1:14" x14ac:dyDescent="0.35">
      <c r="A121" s="73" t="s">
        <v>338</v>
      </c>
      <c r="B121" s="73" t="s">
        <v>315</v>
      </c>
      <c r="C121" s="82"/>
      <c r="D121" s="83"/>
      <c r="E121" s="82"/>
      <c r="F121" s="84"/>
      <c r="G121" s="82"/>
      <c r="H121" s="77"/>
      <c r="I121" s="78"/>
      <c r="J121" s="78"/>
      <c r="K121" s="79"/>
      <c r="M121" s="72" t="s">
        <v>219</v>
      </c>
      <c r="N121" s="85">
        <v>44671.061030092591</v>
      </c>
    </row>
    <row r="122" spans="1:14" x14ac:dyDescent="0.35">
      <c r="A122" s="73" t="s">
        <v>339</v>
      </c>
      <c r="B122" s="73" t="s">
        <v>315</v>
      </c>
      <c r="C122" s="82"/>
      <c r="D122" s="83"/>
      <c r="E122" s="82"/>
      <c r="F122" s="84"/>
      <c r="G122" s="82"/>
      <c r="H122" s="77"/>
      <c r="I122" s="78"/>
      <c r="J122" s="78"/>
      <c r="K122" s="79"/>
      <c r="M122" s="72" t="s">
        <v>219</v>
      </c>
      <c r="N122" s="85">
        <v>44671.061030092591</v>
      </c>
    </row>
    <row r="123" spans="1:14" x14ac:dyDescent="0.35">
      <c r="A123" s="73" t="s">
        <v>340</v>
      </c>
      <c r="B123" s="73" t="s">
        <v>315</v>
      </c>
      <c r="C123" s="82"/>
      <c r="D123" s="83"/>
      <c r="E123" s="82"/>
      <c r="F123" s="84"/>
      <c r="G123" s="82"/>
      <c r="H123" s="77"/>
      <c r="I123" s="78"/>
      <c r="J123" s="78"/>
      <c r="K123" s="79"/>
      <c r="M123" s="72" t="s">
        <v>219</v>
      </c>
      <c r="N123" s="85">
        <v>44671.061030092591</v>
      </c>
    </row>
    <row r="124" spans="1:14" x14ac:dyDescent="0.35">
      <c r="A124" s="73" t="s">
        <v>341</v>
      </c>
      <c r="B124" s="73" t="s">
        <v>315</v>
      </c>
      <c r="C124" s="82"/>
      <c r="D124" s="83"/>
      <c r="E124" s="82"/>
      <c r="F124" s="84"/>
      <c r="G124" s="82"/>
      <c r="H124" s="77"/>
      <c r="I124" s="78"/>
      <c r="J124" s="78"/>
      <c r="K124" s="79"/>
      <c r="M124" s="72" t="s">
        <v>219</v>
      </c>
      <c r="N124" s="85">
        <v>44671.061030092591</v>
      </c>
    </row>
    <row r="125" spans="1:14" x14ac:dyDescent="0.35">
      <c r="A125" s="73" t="s">
        <v>342</v>
      </c>
      <c r="B125" s="73" t="s">
        <v>315</v>
      </c>
      <c r="C125" s="82"/>
      <c r="D125" s="83"/>
      <c r="E125" s="82"/>
      <c r="F125" s="84"/>
      <c r="G125" s="82"/>
      <c r="H125" s="77"/>
      <c r="I125" s="78"/>
      <c r="J125" s="78"/>
      <c r="K125" s="79"/>
      <c r="M125" s="72" t="s">
        <v>219</v>
      </c>
      <c r="N125" s="85">
        <v>44671.061030092591</v>
      </c>
    </row>
    <row r="126" spans="1:14" x14ac:dyDescent="0.35">
      <c r="A126" s="73" t="s">
        <v>343</v>
      </c>
      <c r="B126" s="73" t="s">
        <v>315</v>
      </c>
      <c r="C126" s="82"/>
      <c r="D126" s="83"/>
      <c r="E126" s="82"/>
      <c r="F126" s="84"/>
      <c r="G126" s="82"/>
      <c r="H126" s="77"/>
      <c r="I126" s="78"/>
      <c r="J126" s="78"/>
      <c r="K126" s="79"/>
      <c r="M126" s="72" t="s">
        <v>219</v>
      </c>
      <c r="N126" s="85">
        <v>44671.061030092591</v>
      </c>
    </row>
    <row r="127" spans="1:14" x14ac:dyDescent="0.35">
      <c r="A127" s="73" t="s">
        <v>344</v>
      </c>
      <c r="B127" s="73" t="s">
        <v>315</v>
      </c>
      <c r="C127" s="82"/>
      <c r="D127" s="83"/>
      <c r="E127" s="82"/>
      <c r="F127" s="84"/>
      <c r="G127" s="82"/>
      <c r="H127" s="77"/>
      <c r="I127" s="78"/>
      <c r="J127" s="78"/>
      <c r="K127" s="79"/>
      <c r="M127" s="72" t="s">
        <v>219</v>
      </c>
      <c r="N127" s="85">
        <v>44671.061030092591</v>
      </c>
    </row>
    <row r="128" spans="1:14" x14ac:dyDescent="0.35">
      <c r="A128" s="73" t="s">
        <v>345</v>
      </c>
      <c r="B128" s="73" t="s">
        <v>315</v>
      </c>
      <c r="C128" s="82"/>
      <c r="D128" s="83"/>
      <c r="E128" s="82"/>
      <c r="F128" s="84"/>
      <c r="G128" s="82"/>
      <c r="H128" s="77"/>
      <c r="I128" s="78"/>
      <c r="J128" s="78"/>
      <c r="K128" s="79"/>
      <c r="M128" s="72" t="s">
        <v>219</v>
      </c>
      <c r="N128" s="85">
        <v>44671.061030092591</v>
      </c>
    </row>
    <row r="129" spans="1:14" x14ac:dyDescent="0.35">
      <c r="A129" s="73" t="s">
        <v>346</v>
      </c>
      <c r="B129" s="73" t="s">
        <v>315</v>
      </c>
      <c r="C129" s="82"/>
      <c r="D129" s="83"/>
      <c r="E129" s="82"/>
      <c r="F129" s="84"/>
      <c r="G129" s="82"/>
      <c r="H129" s="77"/>
      <c r="I129" s="78"/>
      <c r="J129" s="78"/>
      <c r="K129" s="79"/>
      <c r="M129" s="72" t="s">
        <v>219</v>
      </c>
      <c r="N129" s="85">
        <v>44671.061030092591</v>
      </c>
    </row>
    <row r="130" spans="1:14" x14ac:dyDescent="0.35">
      <c r="A130" s="73" t="s">
        <v>347</v>
      </c>
      <c r="B130" s="73" t="s">
        <v>315</v>
      </c>
      <c r="C130" s="82"/>
      <c r="D130" s="83"/>
      <c r="E130" s="82"/>
      <c r="F130" s="84"/>
      <c r="G130" s="82"/>
      <c r="H130" s="77"/>
      <c r="I130" s="78"/>
      <c r="J130" s="78"/>
      <c r="K130" s="79"/>
      <c r="M130" s="72" t="s">
        <v>219</v>
      </c>
      <c r="N130" s="85">
        <v>44671.061030092591</v>
      </c>
    </row>
    <row r="131" spans="1:14" x14ac:dyDescent="0.35">
      <c r="A131" s="73" t="s">
        <v>348</v>
      </c>
      <c r="B131" s="73" t="s">
        <v>315</v>
      </c>
      <c r="C131" s="82"/>
      <c r="D131" s="83"/>
      <c r="E131" s="82"/>
      <c r="F131" s="84"/>
      <c r="G131" s="82"/>
      <c r="H131" s="77"/>
      <c r="I131" s="78"/>
      <c r="J131" s="78"/>
      <c r="K131" s="79"/>
      <c r="M131" s="72" t="s">
        <v>219</v>
      </c>
      <c r="N131" s="85">
        <v>44671.061030092591</v>
      </c>
    </row>
    <row r="132" spans="1:14" x14ac:dyDescent="0.35">
      <c r="A132" s="73" t="s">
        <v>349</v>
      </c>
      <c r="B132" s="73" t="s">
        <v>315</v>
      </c>
      <c r="C132" s="82"/>
      <c r="D132" s="83"/>
      <c r="E132" s="82"/>
      <c r="F132" s="84"/>
      <c r="G132" s="82"/>
      <c r="H132" s="77"/>
      <c r="I132" s="78"/>
      <c r="J132" s="78"/>
      <c r="K132" s="79"/>
      <c r="M132" s="72" t="s">
        <v>219</v>
      </c>
      <c r="N132" s="85">
        <v>44671.061030092591</v>
      </c>
    </row>
    <row r="133" spans="1:14" x14ac:dyDescent="0.35">
      <c r="A133" s="73" t="s">
        <v>350</v>
      </c>
      <c r="B133" s="73" t="s">
        <v>315</v>
      </c>
      <c r="C133" s="82"/>
      <c r="D133" s="83"/>
      <c r="E133" s="82"/>
      <c r="F133" s="84"/>
      <c r="G133" s="82"/>
      <c r="H133" s="77"/>
      <c r="I133" s="78"/>
      <c r="J133" s="78"/>
      <c r="K133" s="79"/>
      <c r="M133" s="72" t="s">
        <v>219</v>
      </c>
      <c r="N133" s="85">
        <v>44671.061030092591</v>
      </c>
    </row>
    <row r="134" spans="1:14" x14ac:dyDescent="0.35">
      <c r="A134" s="73" t="s">
        <v>351</v>
      </c>
      <c r="B134" s="73" t="s">
        <v>315</v>
      </c>
      <c r="C134" s="82"/>
      <c r="D134" s="83"/>
      <c r="E134" s="82"/>
      <c r="F134" s="84"/>
      <c r="G134" s="82"/>
      <c r="H134" s="77"/>
      <c r="I134" s="78"/>
      <c r="J134" s="78"/>
      <c r="K134" s="79"/>
      <c r="M134" s="72" t="s">
        <v>219</v>
      </c>
      <c r="N134" s="85">
        <v>44671.061030092591</v>
      </c>
    </row>
    <row r="135" spans="1:14" x14ac:dyDescent="0.35">
      <c r="A135" s="73" t="s">
        <v>352</v>
      </c>
      <c r="B135" s="73" t="s">
        <v>315</v>
      </c>
      <c r="C135" s="82"/>
      <c r="D135" s="83"/>
      <c r="E135" s="82"/>
      <c r="F135" s="84"/>
      <c r="G135" s="82"/>
      <c r="H135" s="77"/>
      <c r="I135" s="78"/>
      <c r="J135" s="78"/>
      <c r="K135" s="79"/>
      <c r="M135" s="72" t="s">
        <v>219</v>
      </c>
      <c r="N135" s="85">
        <v>44671.061030092591</v>
      </c>
    </row>
    <row r="136" spans="1:14" x14ac:dyDescent="0.35">
      <c r="A136" s="73" t="s">
        <v>353</v>
      </c>
      <c r="B136" s="73" t="s">
        <v>315</v>
      </c>
      <c r="C136" s="82"/>
      <c r="D136" s="83"/>
      <c r="E136" s="82"/>
      <c r="F136" s="84"/>
      <c r="G136" s="82"/>
      <c r="H136" s="77"/>
      <c r="I136" s="78"/>
      <c r="J136" s="78"/>
      <c r="K136" s="79"/>
      <c r="M136" s="72" t="s">
        <v>219</v>
      </c>
      <c r="N136" s="85">
        <v>44671.061030092591</v>
      </c>
    </row>
    <row r="137" spans="1:14" x14ac:dyDescent="0.35">
      <c r="A137" s="73" t="s">
        <v>354</v>
      </c>
      <c r="B137" s="73" t="s">
        <v>315</v>
      </c>
      <c r="C137" s="82"/>
      <c r="D137" s="83"/>
      <c r="E137" s="82"/>
      <c r="F137" s="84"/>
      <c r="G137" s="82"/>
      <c r="H137" s="77"/>
      <c r="I137" s="78"/>
      <c r="J137" s="78"/>
      <c r="K137" s="79"/>
      <c r="M137" s="72" t="s">
        <v>219</v>
      </c>
      <c r="N137" s="85">
        <v>44671.061030092591</v>
      </c>
    </row>
    <row r="138" spans="1:14" x14ac:dyDescent="0.35">
      <c r="A138" s="73" t="s">
        <v>355</v>
      </c>
      <c r="B138" s="73" t="s">
        <v>315</v>
      </c>
      <c r="C138" s="82"/>
      <c r="D138" s="83"/>
      <c r="E138" s="82"/>
      <c r="F138" s="84"/>
      <c r="G138" s="82"/>
      <c r="H138" s="77"/>
      <c r="I138" s="78"/>
      <c r="J138" s="78"/>
      <c r="K138" s="79"/>
      <c r="M138" s="72" t="s">
        <v>219</v>
      </c>
      <c r="N138" s="85">
        <v>44671.061030092591</v>
      </c>
    </row>
    <row r="139" spans="1:14" x14ac:dyDescent="0.35">
      <c r="A139" s="73" t="s">
        <v>356</v>
      </c>
      <c r="B139" s="73" t="s">
        <v>315</v>
      </c>
      <c r="C139" s="82"/>
      <c r="D139" s="83"/>
      <c r="E139" s="82"/>
      <c r="F139" s="84"/>
      <c r="G139" s="82"/>
      <c r="H139" s="77"/>
      <c r="I139" s="78"/>
      <c r="J139" s="78"/>
      <c r="K139" s="79"/>
      <c r="M139" s="72" t="s">
        <v>219</v>
      </c>
      <c r="N139" s="85">
        <v>44671.061030092591</v>
      </c>
    </row>
    <row r="140" spans="1:14" x14ac:dyDescent="0.35">
      <c r="A140" s="73" t="s">
        <v>357</v>
      </c>
      <c r="B140" s="73" t="s">
        <v>315</v>
      </c>
      <c r="C140" s="82"/>
      <c r="D140" s="83"/>
      <c r="E140" s="82"/>
      <c r="F140" s="84"/>
      <c r="G140" s="82"/>
      <c r="H140" s="77"/>
      <c r="I140" s="78"/>
      <c r="J140" s="78"/>
      <c r="K140" s="79"/>
      <c r="M140" s="72" t="s">
        <v>219</v>
      </c>
      <c r="N140" s="85">
        <v>44671.061030092591</v>
      </c>
    </row>
    <row r="141" spans="1:14" x14ac:dyDescent="0.35">
      <c r="A141" s="73" t="s">
        <v>358</v>
      </c>
      <c r="B141" s="73" t="s">
        <v>315</v>
      </c>
      <c r="C141" s="82"/>
      <c r="D141" s="83"/>
      <c r="E141" s="82"/>
      <c r="F141" s="84"/>
      <c r="G141" s="82"/>
      <c r="H141" s="77"/>
      <c r="I141" s="78"/>
      <c r="J141" s="78"/>
      <c r="K141" s="79"/>
      <c r="M141" s="72" t="s">
        <v>219</v>
      </c>
      <c r="N141" s="85">
        <v>44671.061030092591</v>
      </c>
    </row>
    <row r="142" spans="1:14" x14ac:dyDescent="0.35">
      <c r="A142" s="73" t="s">
        <v>359</v>
      </c>
      <c r="B142" s="73" t="s">
        <v>315</v>
      </c>
      <c r="C142" s="82"/>
      <c r="D142" s="83"/>
      <c r="E142" s="82"/>
      <c r="F142" s="84"/>
      <c r="G142" s="82"/>
      <c r="H142" s="77"/>
      <c r="I142" s="78"/>
      <c r="J142" s="78"/>
      <c r="K142" s="79"/>
      <c r="M142" s="72" t="s">
        <v>219</v>
      </c>
      <c r="N142" s="85">
        <v>44671.061030092591</v>
      </c>
    </row>
    <row r="143" spans="1:14" x14ac:dyDescent="0.35">
      <c r="A143" s="73" t="s">
        <v>360</v>
      </c>
      <c r="B143" s="73" t="s">
        <v>315</v>
      </c>
      <c r="C143" s="82"/>
      <c r="D143" s="83"/>
      <c r="E143" s="82"/>
      <c r="F143" s="84"/>
      <c r="G143" s="82"/>
      <c r="H143" s="77"/>
      <c r="I143" s="78"/>
      <c r="J143" s="78"/>
      <c r="K143" s="79"/>
      <c r="M143" s="72" t="s">
        <v>219</v>
      </c>
      <c r="N143" s="85">
        <v>44671.061030092591</v>
      </c>
    </row>
    <row r="144" spans="1:14" x14ac:dyDescent="0.35">
      <c r="A144" s="73" t="s">
        <v>361</v>
      </c>
      <c r="B144" s="73" t="s">
        <v>315</v>
      </c>
      <c r="C144" s="82"/>
      <c r="D144" s="83"/>
      <c r="E144" s="82"/>
      <c r="F144" s="84"/>
      <c r="G144" s="82"/>
      <c r="H144" s="77"/>
      <c r="I144" s="78"/>
      <c r="J144" s="78"/>
      <c r="K144" s="79"/>
      <c r="M144" s="72" t="s">
        <v>219</v>
      </c>
      <c r="N144" s="85">
        <v>44671.061030092591</v>
      </c>
    </row>
    <row r="145" spans="1:14" x14ac:dyDescent="0.35">
      <c r="A145" s="73" t="s">
        <v>362</v>
      </c>
      <c r="B145" s="73" t="s">
        <v>315</v>
      </c>
      <c r="C145" s="82"/>
      <c r="D145" s="83"/>
      <c r="E145" s="82"/>
      <c r="F145" s="84"/>
      <c r="G145" s="82"/>
      <c r="H145" s="77"/>
      <c r="I145" s="78"/>
      <c r="J145" s="78"/>
      <c r="K145" s="79"/>
      <c r="M145" s="72" t="s">
        <v>219</v>
      </c>
      <c r="N145" s="85">
        <v>44671.061030092591</v>
      </c>
    </row>
    <row r="146" spans="1:14" x14ac:dyDescent="0.35">
      <c r="A146" s="73" t="s">
        <v>363</v>
      </c>
      <c r="B146" s="73" t="s">
        <v>315</v>
      </c>
      <c r="C146" s="82"/>
      <c r="D146" s="83"/>
      <c r="E146" s="82"/>
      <c r="F146" s="84"/>
      <c r="G146" s="82"/>
      <c r="H146" s="77"/>
      <c r="I146" s="78"/>
      <c r="J146" s="78"/>
      <c r="K146" s="79"/>
      <c r="M146" s="72" t="s">
        <v>219</v>
      </c>
      <c r="N146" s="85">
        <v>44671.061030092591</v>
      </c>
    </row>
    <row r="147" spans="1:14" x14ac:dyDescent="0.35">
      <c r="A147" s="73" t="s">
        <v>364</v>
      </c>
      <c r="B147" s="73" t="s">
        <v>315</v>
      </c>
      <c r="C147" s="82"/>
      <c r="D147" s="83"/>
      <c r="E147" s="82"/>
      <c r="F147" s="84"/>
      <c r="G147" s="82"/>
      <c r="H147" s="77"/>
      <c r="I147" s="78"/>
      <c r="J147" s="78"/>
      <c r="K147" s="79"/>
      <c r="M147" s="72" t="s">
        <v>219</v>
      </c>
      <c r="N147" s="85">
        <v>44671.061030092591</v>
      </c>
    </row>
    <row r="148" spans="1:14" x14ac:dyDescent="0.35">
      <c r="A148" s="73" t="s">
        <v>365</v>
      </c>
      <c r="B148" s="73" t="s">
        <v>315</v>
      </c>
      <c r="C148" s="82"/>
      <c r="D148" s="83"/>
      <c r="E148" s="82"/>
      <c r="F148" s="84"/>
      <c r="G148" s="82"/>
      <c r="H148" s="77"/>
      <c r="I148" s="78"/>
      <c r="J148" s="78"/>
      <c r="K148" s="79"/>
      <c r="M148" s="72" t="s">
        <v>219</v>
      </c>
      <c r="N148" s="85">
        <v>44671.061030092591</v>
      </c>
    </row>
    <row r="149" spans="1:14" x14ac:dyDescent="0.35">
      <c r="A149" s="73" t="s">
        <v>366</v>
      </c>
      <c r="B149" s="73" t="s">
        <v>315</v>
      </c>
      <c r="C149" s="82"/>
      <c r="D149" s="83"/>
      <c r="E149" s="82"/>
      <c r="F149" s="84"/>
      <c r="G149" s="82"/>
      <c r="H149" s="77"/>
      <c r="I149" s="78"/>
      <c r="J149" s="78"/>
      <c r="K149" s="79"/>
      <c r="M149" s="72" t="s">
        <v>219</v>
      </c>
      <c r="N149" s="85">
        <v>44671.061030092591</v>
      </c>
    </row>
    <row r="150" spans="1:14" x14ac:dyDescent="0.35">
      <c r="A150" s="73" t="s">
        <v>367</v>
      </c>
      <c r="B150" s="73" t="s">
        <v>315</v>
      </c>
      <c r="C150" s="82"/>
      <c r="D150" s="83"/>
      <c r="E150" s="82"/>
      <c r="F150" s="84"/>
      <c r="G150" s="82"/>
      <c r="H150" s="77"/>
      <c r="I150" s="78"/>
      <c r="J150" s="78"/>
      <c r="K150" s="79"/>
      <c r="M150" s="72" t="s">
        <v>219</v>
      </c>
      <c r="N150" s="85">
        <v>44671.061030092591</v>
      </c>
    </row>
    <row r="151" spans="1:14" x14ac:dyDescent="0.35">
      <c r="A151" s="73" t="s">
        <v>368</v>
      </c>
      <c r="B151" s="73" t="s">
        <v>315</v>
      </c>
      <c r="C151" s="82"/>
      <c r="D151" s="83"/>
      <c r="E151" s="82"/>
      <c r="F151" s="84"/>
      <c r="G151" s="82"/>
      <c r="H151" s="77"/>
      <c r="I151" s="78"/>
      <c r="J151" s="78"/>
      <c r="K151" s="79"/>
      <c r="M151" s="72" t="s">
        <v>219</v>
      </c>
      <c r="N151" s="85">
        <v>44671.061030092591</v>
      </c>
    </row>
    <row r="152" spans="1:14" x14ac:dyDescent="0.35">
      <c r="A152" s="73" t="s">
        <v>369</v>
      </c>
      <c r="B152" s="73" t="s">
        <v>315</v>
      </c>
      <c r="C152" s="82"/>
      <c r="D152" s="83"/>
      <c r="E152" s="82"/>
      <c r="F152" s="84"/>
      <c r="G152" s="82"/>
      <c r="H152" s="77"/>
      <c r="I152" s="78"/>
      <c r="J152" s="78"/>
      <c r="K152" s="79"/>
      <c r="M152" s="72" t="s">
        <v>219</v>
      </c>
      <c r="N152" s="85">
        <v>44671.061030092591</v>
      </c>
    </row>
    <row r="153" spans="1:14" x14ac:dyDescent="0.35">
      <c r="A153" s="73" t="s">
        <v>370</v>
      </c>
      <c r="B153" s="73" t="s">
        <v>315</v>
      </c>
      <c r="C153" s="82"/>
      <c r="D153" s="83"/>
      <c r="E153" s="82"/>
      <c r="F153" s="84"/>
      <c r="G153" s="82"/>
      <c r="H153" s="77"/>
      <c r="I153" s="78"/>
      <c r="J153" s="78"/>
      <c r="K153" s="79"/>
      <c r="M153" s="72" t="s">
        <v>219</v>
      </c>
      <c r="N153" s="85">
        <v>44671.061030092591</v>
      </c>
    </row>
    <row r="154" spans="1:14" x14ac:dyDescent="0.35">
      <c r="A154" s="73" t="s">
        <v>371</v>
      </c>
      <c r="B154" s="73" t="s">
        <v>315</v>
      </c>
      <c r="C154" s="82"/>
      <c r="D154" s="83"/>
      <c r="E154" s="82"/>
      <c r="F154" s="84"/>
      <c r="G154" s="82"/>
      <c r="H154" s="77"/>
      <c r="I154" s="78"/>
      <c r="J154" s="78"/>
      <c r="K154" s="79"/>
      <c r="M154" s="72" t="s">
        <v>219</v>
      </c>
      <c r="N154" s="85">
        <v>44671.061030092591</v>
      </c>
    </row>
    <row r="155" spans="1:14" x14ac:dyDescent="0.35">
      <c r="A155" s="73" t="s">
        <v>372</v>
      </c>
      <c r="B155" s="73" t="s">
        <v>315</v>
      </c>
      <c r="C155" s="82"/>
      <c r="D155" s="83"/>
      <c r="E155" s="82"/>
      <c r="F155" s="84"/>
      <c r="G155" s="82"/>
      <c r="H155" s="77"/>
      <c r="I155" s="78"/>
      <c r="J155" s="78"/>
      <c r="K155" s="79"/>
      <c r="M155" s="72" t="s">
        <v>219</v>
      </c>
      <c r="N155" s="85">
        <v>44671.061030092591</v>
      </c>
    </row>
    <row r="156" spans="1:14" x14ac:dyDescent="0.35">
      <c r="A156" s="73" t="s">
        <v>373</v>
      </c>
      <c r="B156" s="73" t="s">
        <v>315</v>
      </c>
      <c r="C156" s="82"/>
      <c r="D156" s="83"/>
      <c r="E156" s="82"/>
      <c r="F156" s="84"/>
      <c r="G156" s="82"/>
      <c r="H156" s="77"/>
      <c r="I156" s="78"/>
      <c r="J156" s="78"/>
      <c r="K156" s="79"/>
      <c r="M156" s="72" t="s">
        <v>219</v>
      </c>
      <c r="N156" s="85">
        <v>44671.061030092591</v>
      </c>
    </row>
    <row r="157" spans="1:14" x14ac:dyDescent="0.35">
      <c r="A157" s="73" t="s">
        <v>374</v>
      </c>
      <c r="B157" s="73" t="s">
        <v>315</v>
      </c>
      <c r="C157" s="82"/>
      <c r="D157" s="83"/>
      <c r="E157" s="82"/>
      <c r="F157" s="84"/>
      <c r="G157" s="82"/>
      <c r="H157" s="77"/>
      <c r="I157" s="78"/>
      <c r="J157" s="78"/>
      <c r="K157" s="79"/>
      <c r="M157" s="72" t="s">
        <v>219</v>
      </c>
      <c r="N157" s="85">
        <v>44671.061030092591</v>
      </c>
    </row>
    <row r="158" spans="1:14" x14ac:dyDescent="0.35">
      <c r="A158" s="73" t="s">
        <v>375</v>
      </c>
      <c r="B158" s="73" t="s">
        <v>315</v>
      </c>
      <c r="C158" s="82"/>
      <c r="D158" s="83"/>
      <c r="E158" s="82"/>
      <c r="F158" s="84"/>
      <c r="G158" s="82"/>
      <c r="H158" s="77"/>
      <c r="I158" s="78"/>
      <c r="J158" s="78"/>
      <c r="K158" s="79"/>
      <c r="M158" s="72" t="s">
        <v>219</v>
      </c>
      <c r="N158" s="85">
        <v>44671.061030092591</v>
      </c>
    </row>
    <row r="159" spans="1:14" x14ac:dyDescent="0.35">
      <c r="A159" s="73" t="s">
        <v>376</v>
      </c>
      <c r="B159" s="73" t="s">
        <v>315</v>
      </c>
      <c r="C159" s="82"/>
      <c r="D159" s="83"/>
      <c r="E159" s="82"/>
      <c r="F159" s="84"/>
      <c r="G159" s="82"/>
      <c r="H159" s="77"/>
      <c r="I159" s="78"/>
      <c r="J159" s="78"/>
      <c r="K159" s="79"/>
      <c r="M159" s="72" t="s">
        <v>219</v>
      </c>
      <c r="N159" s="85">
        <v>44671.061030092591</v>
      </c>
    </row>
    <row r="160" spans="1:14" x14ac:dyDescent="0.35">
      <c r="A160" s="73" t="s">
        <v>377</v>
      </c>
      <c r="B160" s="73" t="s">
        <v>315</v>
      </c>
      <c r="C160" s="82"/>
      <c r="D160" s="83"/>
      <c r="E160" s="82"/>
      <c r="F160" s="84"/>
      <c r="G160" s="82"/>
      <c r="H160" s="77"/>
      <c r="I160" s="78"/>
      <c r="J160" s="78"/>
      <c r="K160" s="79"/>
      <c r="M160" s="72" t="s">
        <v>219</v>
      </c>
      <c r="N160" s="85">
        <v>44671.061030092591</v>
      </c>
    </row>
    <row r="161" spans="1:14" x14ac:dyDescent="0.35">
      <c r="A161" s="73" t="s">
        <v>378</v>
      </c>
      <c r="B161" s="73" t="s">
        <v>315</v>
      </c>
      <c r="C161" s="82"/>
      <c r="D161" s="83"/>
      <c r="E161" s="82"/>
      <c r="F161" s="84"/>
      <c r="G161" s="82"/>
      <c r="H161" s="77"/>
      <c r="I161" s="78"/>
      <c r="J161" s="78"/>
      <c r="K161" s="79"/>
      <c r="M161" s="72" t="s">
        <v>219</v>
      </c>
      <c r="N161" s="85">
        <v>44671.061030092591</v>
      </c>
    </row>
    <row r="162" spans="1:14" x14ac:dyDescent="0.35">
      <c r="A162" s="73" t="s">
        <v>379</v>
      </c>
      <c r="B162" s="73" t="s">
        <v>315</v>
      </c>
      <c r="C162" s="82"/>
      <c r="D162" s="83"/>
      <c r="E162" s="82"/>
      <c r="F162" s="84"/>
      <c r="G162" s="82"/>
      <c r="H162" s="77"/>
      <c r="I162" s="78"/>
      <c r="J162" s="78"/>
      <c r="K162" s="79"/>
      <c r="M162" s="72" t="s">
        <v>219</v>
      </c>
      <c r="N162" s="85">
        <v>44671.061030092591</v>
      </c>
    </row>
    <row r="163" spans="1:14" x14ac:dyDescent="0.35">
      <c r="A163" s="73" t="s">
        <v>380</v>
      </c>
      <c r="B163" s="73" t="s">
        <v>315</v>
      </c>
      <c r="C163" s="82"/>
      <c r="D163" s="83"/>
      <c r="E163" s="82"/>
      <c r="F163" s="84"/>
      <c r="G163" s="82"/>
      <c r="H163" s="77"/>
      <c r="I163" s="78"/>
      <c r="J163" s="78"/>
      <c r="K163" s="79"/>
      <c r="M163" s="72" t="s">
        <v>219</v>
      </c>
      <c r="N163" s="85">
        <v>44671.061030092591</v>
      </c>
    </row>
    <row r="164" spans="1:14" x14ac:dyDescent="0.35">
      <c r="A164" s="73" t="s">
        <v>381</v>
      </c>
      <c r="B164" s="73" t="s">
        <v>315</v>
      </c>
      <c r="C164" s="82"/>
      <c r="D164" s="83"/>
      <c r="E164" s="82"/>
      <c r="F164" s="84"/>
      <c r="G164" s="82"/>
      <c r="H164" s="77"/>
      <c r="I164" s="78"/>
      <c r="J164" s="78"/>
      <c r="K164" s="79"/>
      <c r="M164" s="72" t="s">
        <v>219</v>
      </c>
      <c r="N164" s="85">
        <v>44671.061030092591</v>
      </c>
    </row>
    <row r="165" spans="1:14" x14ac:dyDescent="0.35">
      <c r="A165" s="73" t="s">
        <v>382</v>
      </c>
      <c r="B165" s="73" t="s">
        <v>315</v>
      </c>
      <c r="C165" s="82"/>
      <c r="D165" s="83"/>
      <c r="E165" s="82"/>
      <c r="F165" s="84"/>
      <c r="G165" s="82"/>
      <c r="H165" s="77"/>
      <c r="I165" s="78"/>
      <c r="J165" s="78"/>
      <c r="K165" s="79"/>
      <c r="M165" s="72" t="s">
        <v>219</v>
      </c>
      <c r="N165" s="85">
        <v>44671.061030092591</v>
      </c>
    </row>
    <row r="166" spans="1:14" x14ac:dyDescent="0.35">
      <c r="A166" s="73" t="s">
        <v>383</v>
      </c>
      <c r="B166" s="73" t="s">
        <v>315</v>
      </c>
      <c r="C166" s="82"/>
      <c r="D166" s="83"/>
      <c r="E166" s="82"/>
      <c r="F166" s="84"/>
      <c r="G166" s="82"/>
      <c r="H166" s="77"/>
      <c r="I166" s="78"/>
      <c r="J166" s="78"/>
      <c r="K166" s="79"/>
      <c r="M166" s="72" t="s">
        <v>219</v>
      </c>
      <c r="N166" s="85">
        <v>44671.061030092591</v>
      </c>
    </row>
    <row r="167" spans="1:14" x14ac:dyDescent="0.35">
      <c r="A167" s="73" t="s">
        <v>384</v>
      </c>
      <c r="B167" s="73" t="s">
        <v>315</v>
      </c>
      <c r="C167" s="82"/>
      <c r="D167" s="83"/>
      <c r="E167" s="82"/>
      <c r="F167" s="84"/>
      <c r="G167" s="82"/>
      <c r="H167" s="77"/>
      <c r="I167" s="78"/>
      <c r="J167" s="78"/>
      <c r="K167" s="79"/>
      <c r="M167" s="72" t="s">
        <v>219</v>
      </c>
      <c r="N167" s="85">
        <v>44671.061030092591</v>
      </c>
    </row>
    <row r="168" spans="1:14" x14ac:dyDescent="0.35">
      <c r="A168" s="73" t="s">
        <v>385</v>
      </c>
      <c r="B168" s="73" t="s">
        <v>315</v>
      </c>
      <c r="C168" s="82"/>
      <c r="D168" s="83"/>
      <c r="E168" s="82"/>
      <c r="F168" s="84"/>
      <c r="G168" s="82"/>
      <c r="H168" s="77"/>
      <c r="I168" s="78"/>
      <c r="J168" s="78"/>
      <c r="K168" s="79"/>
      <c r="M168" s="72" t="s">
        <v>219</v>
      </c>
      <c r="N168" s="85">
        <v>44671.061030092591</v>
      </c>
    </row>
    <row r="169" spans="1:14" x14ac:dyDescent="0.35">
      <c r="A169" s="73" t="s">
        <v>386</v>
      </c>
      <c r="B169" s="73" t="s">
        <v>315</v>
      </c>
      <c r="C169" s="82"/>
      <c r="D169" s="83"/>
      <c r="E169" s="82"/>
      <c r="F169" s="84"/>
      <c r="G169" s="82"/>
      <c r="H169" s="77"/>
      <c r="I169" s="78"/>
      <c r="J169" s="78"/>
      <c r="K169" s="79"/>
      <c r="M169" s="72" t="s">
        <v>219</v>
      </c>
      <c r="N169" s="85">
        <v>44671.061030092591</v>
      </c>
    </row>
    <row r="170" spans="1:14" x14ac:dyDescent="0.35">
      <c r="A170" s="73" t="s">
        <v>387</v>
      </c>
      <c r="B170" s="73" t="s">
        <v>315</v>
      </c>
      <c r="C170" s="82"/>
      <c r="D170" s="83"/>
      <c r="E170" s="82"/>
      <c r="F170" s="84"/>
      <c r="G170" s="82"/>
      <c r="H170" s="77"/>
      <c r="I170" s="78"/>
      <c r="J170" s="78"/>
      <c r="K170" s="79"/>
      <c r="M170" s="72" t="s">
        <v>219</v>
      </c>
      <c r="N170" s="85">
        <v>44671.061030092591</v>
      </c>
    </row>
    <row r="171" spans="1:14" x14ac:dyDescent="0.35">
      <c r="A171" s="73" t="s">
        <v>388</v>
      </c>
      <c r="B171" s="73" t="s">
        <v>315</v>
      </c>
      <c r="C171" s="82"/>
      <c r="D171" s="83"/>
      <c r="E171" s="82"/>
      <c r="F171" s="84"/>
      <c r="G171" s="82"/>
      <c r="H171" s="77"/>
      <c r="I171" s="78"/>
      <c r="J171" s="78"/>
      <c r="K171" s="79"/>
      <c r="M171" s="72" t="s">
        <v>219</v>
      </c>
      <c r="N171" s="85">
        <v>44671.061030092591</v>
      </c>
    </row>
    <row r="172" spans="1:14" x14ac:dyDescent="0.35">
      <c r="A172" s="73" t="s">
        <v>389</v>
      </c>
      <c r="B172" s="73" t="s">
        <v>315</v>
      </c>
      <c r="C172" s="82"/>
      <c r="D172" s="83"/>
      <c r="E172" s="82"/>
      <c r="F172" s="84"/>
      <c r="G172" s="82"/>
      <c r="H172" s="77"/>
      <c r="I172" s="78"/>
      <c r="J172" s="78"/>
      <c r="K172" s="79"/>
      <c r="M172" s="72" t="s">
        <v>219</v>
      </c>
      <c r="N172" s="85">
        <v>44671.061030092591</v>
      </c>
    </row>
    <row r="173" spans="1:14" x14ac:dyDescent="0.35">
      <c r="A173" s="73" t="s">
        <v>390</v>
      </c>
      <c r="B173" s="73" t="s">
        <v>315</v>
      </c>
      <c r="C173" s="82"/>
      <c r="D173" s="83"/>
      <c r="E173" s="82"/>
      <c r="F173" s="84"/>
      <c r="G173" s="82"/>
      <c r="H173" s="77"/>
      <c r="I173" s="78"/>
      <c r="J173" s="78"/>
      <c r="K173" s="79"/>
      <c r="M173" s="72" t="s">
        <v>219</v>
      </c>
      <c r="N173" s="85">
        <v>44671.061030092591</v>
      </c>
    </row>
    <row r="174" spans="1:14" x14ac:dyDescent="0.35">
      <c r="A174" s="73" t="s">
        <v>391</v>
      </c>
      <c r="B174" s="73" t="s">
        <v>315</v>
      </c>
      <c r="C174" s="82"/>
      <c r="D174" s="83"/>
      <c r="E174" s="82"/>
      <c r="F174" s="84"/>
      <c r="G174" s="82"/>
      <c r="H174" s="77"/>
      <c r="I174" s="78"/>
      <c r="J174" s="78"/>
      <c r="K174" s="79"/>
      <c r="M174" s="72" t="s">
        <v>219</v>
      </c>
      <c r="N174" s="85">
        <v>44671.061030092591</v>
      </c>
    </row>
    <row r="175" spans="1:14" x14ac:dyDescent="0.35">
      <c r="A175" s="73" t="s">
        <v>392</v>
      </c>
      <c r="B175" s="73" t="s">
        <v>315</v>
      </c>
      <c r="C175" s="82"/>
      <c r="D175" s="83"/>
      <c r="E175" s="82"/>
      <c r="F175" s="84"/>
      <c r="G175" s="82"/>
      <c r="H175" s="77"/>
      <c r="I175" s="78"/>
      <c r="J175" s="78"/>
      <c r="K175" s="79"/>
      <c r="M175" s="72" t="s">
        <v>219</v>
      </c>
      <c r="N175" s="85">
        <v>44671.061030092591</v>
      </c>
    </row>
    <row r="176" spans="1:14" x14ac:dyDescent="0.35">
      <c r="A176" s="73" t="s">
        <v>393</v>
      </c>
      <c r="B176" s="73" t="s">
        <v>315</v>
      </c>
      <c r="C176" s="82"/>
      <c r="D176" s="83"/>
      <c r="E176" s="82"/>
      <c r="F176" s="84"/>
      <c r="G176" s="82"/>
      <c r="H176" s="77"/>
      <c r="I176" s="78"/>
      <c r="J176" s="78"/>
      <c r="K176" s="79"/>
      <c r="M176" s="72" t="s">
        <v>219</v>
      </c>
      <c r="N176" s="85">
        <v>44671.061030092591</v>
      </c>
    </row>
    <row r="177" spans="1:14" x14ac:dyDescent="0.35">
      <c r="A177" s="73" t="s">
        <v>394</v>
      </c>
      <c r="B177" s="73" t="s">
        <v>315</v>
      </c>
      <c r="C177" s="82"/>
      <c r="D177" s="83"/>
      <c r="E177" s="82"/>
      <c r="F177" s="84"/>
      <c r="G177" s="82"/>
      <c r="H177" s="77"/>
      <c r="I177" s="78"/>
      <c r="J177" s="78"/>
      <c r="K177" s="79"/>
      <c r="M177" s="72" t="s">
        <v>219</v>
      </c>
      <c r="N177" s="85">
        <v>44671.061030092591</v>
      </c>
    </row>
    <row r="178" spans="1:14" x14ac:dyDescent="0.35">
      <c r="A178" s="73" t="s">
        <v>395</v>
      </c>
      <c r="B178" s="73" t="s">
        <v>396</v>
      </c>
      <c r="C178" s="82"/>
      <c r="D178" s="83"/>
      <c r="E178" s="82"/>
      <c r="F178" s="84"/>
      <c r="G178" s="82"/>
      <c r="H178" s="77"/>
      <c r="I178" s="78"/>
      <c r="J178" s="78"/>
      <c r="K178" s="79"/>
      <c r="M178" s="72" t="s">
        <v>219</v>
      </c>
      <c r="N178" s="85">
        <v>44671.061030092591</v>
      </c>
    </row>
    <row r="179" spans="1:14" x14ac:dyDescent="0.35">
      <c r="A179" s="73" t="s">
        <v>397</v>
      </c>
      <c r="B179" s="73" t="s">
        <v>396</v>
      </c>
      <c r="C179" s="82"/>
      <c r="D179" s="83"/>
      <c r="E179" s="82"/>
      <c r="F179" s="84"/>
      <c r="G179" s="82"/>
      <c r="H179" s="77"/>
      <c r="I179" s="78"/>
      <c r="J179" s="78"/>
      <c r="K179" s="79"/>
      <c r="M179" s="72" t="s">
        <v>219</v>
      </c>
      <c r="N179" s="85">
        <v>44671.061030092591</v>
      </c>
    </row>
    <row r="180" spans="1:14" x14ac:dyDescent="0.35">
      <c r="A180" s="73" t="s">
        <v>398</v>
      </c>
      <c r="B180" s="73" t="s">
        <v>396</v>
      </c>
      <c r="C180" s="82"/>
      <c r="D180" s="83"/>
      <c r="E180" s="82"/>
      <c r="F180" s="84"/>
      <c r="G180" s="82"/>
      <c r="H180" s="77"/>
      <c r="I180" s="78"/>
      <c r="J180" s="78"/>
      <c r="K180" s="79"/>
      <c r="M180" s="72" t="s">
        <v>219</v>
      </c>
      <c r="N180" s="85">
        <v>44671.061030092591</v>
      </c>
    </row>
    <row r="181" spans="1:14" x14ac:dyDescent="0.35">
      <c r="A181" s="73" t="s">
        <v>399</v>
      </c>
      <c r="B181" s="73" t="s">
        <v>396</v>
      </c>
      <c r="C181" s="82"/>
      <c r="D181" s="83"/>
      <c r="E181" s="82"/>
      <c r="F181" s="84"/>
      <c r="G181" s="82"/>
      <c r="H181" s="77"/>
      <c r="I181" s="78"/>
      <c r="J181" s="78"/>
      <c r="K181" s="79"/>
      <c r="M181" s="72" t="s">
        <v>219</v>
      </c>
      <c r="N181" s="85">
        <v>44671.061030092591</v>
      </c>
    </row>
    <row r="182" spans="1:14" x14ac:dyDescent="0.35">
      <c r="A182" s="73" t="s">
        <v>400</v>
      </c>
      <c r="B182" s="73" t="s">
        <v>396</v>
      </c>
      <c r="C182" s="82"/>
      <c r="D182" s="83"/>
      <c r="E182" s="82"/>
      <c r="F182" s="84"/>
      <c r="G182" s="82"/>
      <c r="H182" s="77"/>
      <c r="I182" s="78"/>
      <c r="J182" s="78"/>
      <c r="K182" s="79"/>
      <c r="M182" s="72" t="s">
        <v>219</v>
      </c>
      <c r="N182" s="85">
        <v>44671.061030092591</v>
      </c>
    </row>
    <row r="183" spans="1:14" x14ac:dyDescent="0.35">
      <c r="A183" s="73" t="s">
        <v>401</v>
      </c>
      <c r="B183" s="73" t="s">
        <v>315</v>
      </c>
      <c r="C183" s="82"/>
      <c r="D183" s="83"/>
      <c r="E183" s="82"/>
      <c r="F183" s="84"/>
      <c r="G183" s="82"/>
      <c r="H183" s="77"/>
      <c r="I183" s="78"/>
      <c r="J183" s="78"/>
      <c r="K183" s="79"/>
      <c r="M183" s="72" t="s">
        <v>219</v>
      </c>
      <c r="N183" s="85">
        <v>44671.061030092591</v>
      </c>
    </row>
    <row r="184" spans="1:14" x14ac:dyDescent="0.35">
      <c r="A184" s="73" t="s">
        <v>401</v>
      </c>
      <c r="B184" s="73" t="s">
        <v>396</v>
      </c>
      <c r="C184" s="82"/>
      <c r="D184" s="83"/>
      <c r="E184" s="82"/>
      <c r="F184" s="84"/>
      <c r="G184" s="82"/>
      <c r="H184" s="77"/>
      <c r="I184" s="78"/>
      <c r="J184" s="78"/>
      <c r="K184" s="79"/>
      <c r="M184" s="72" t="s">
        <v>219</v>
      </c>
      <c r="N184" s="85">
        <v>44671.061030092591</v>
      </c>
    </row>
    <row r="185" spans="1:14" x14ac:dyDescent="0.35">
      <c r="A185" s="73" t="s">
        <v>402</v>
      </c>
      <c r="B185" s="73" t="s">
        <v>396</v>
      </c>
      <c r="C185" s="82"/>
      <c r="D185" s="83"/>
      <c r="E185" s="82"/>
      <c r="F185" s="84"/>
      <c r="G185" s="82"/>
      <c r="H185" s="77"/>
      <c r="I185" s="78"/>
      <c r="J185" s="78"/>
      <c r="K185" s="79"/>
      <c r="M185" s="72" t="s">
        <v>219</v>
      </c>
      <c r="N185" s="85">
        <v>44671.061030092591</v>
      </c>
    </row>
    <row r="186" spans="1:14" x14ac:dyDescent="0.35">
      <c r="A186" s="73" t="s">
        <v>403</v>
      </c>
      <c r="B186" s="73" t="s">
        <v>396</v>
      </c>
      <c r="C186" s="82"/>
      <c r="D186" s="83"/>
      <c r="E186" s="82"/>
      <c r="F186" s="84"/>
      <c r="G186" s="82"/>
      <c r="H186" s="77"/>
      <c r="I186" s="78"/>
      <c r="J186" s="78"/>
      <c r="K186" s="79"/>
      <c r="M186" s="72" t="s">
        <v>219</v>
      </c>
      <c r="N186" s="85">
        <v>44671.061030092591</v>
      </c>
    </row>
    <row r="187" spans="1:14" x14ac:dyDescent="0.35">
      <c r="A187" s="73" t="s">
        <v>404</v>
      </c>
      <c r="B187" s="73" t="s">
        <v>396</v>
      </c>
      <c r="C187" s="82"/>
      <c r="D187" s="83"/>
      <c r="E187" s="82"/>
      <c r="F187" s="84"/>
      <c r="G187" s="82"/>
      <c r="H187" s="77"/>
      <c r="I187" s="78"/>
      <c r="J187" s="78"/>
      <c r="K187" s="79"/>
      <c r="M187" s="72" t="s">
        <v>219</v>
      </c>
      <c r="N187" s="85">
        <v>44671.061030092591</v>
      </c>
    </row>
    <row r="188" spans="1:14" x14ac:dyDescent="0.35">
      <c r="A188" s="73" t="s">
        <v>405</v>
      </c>
      <c r="B188" s="73" t="s">
        <v>315</v>
      </c>
      <c r="C188" s="82"/>
      <c r="D188" s="83"/>
      <c r="E188" s="82"/>
      <c r="F188" s="84"/>
      <c r="G188" s="82"/>
      <c r="H188" s="77"/>
      <c r="I188" s="78"/>
      <c r="J188" s="78"/>
      <c r="K188" s="79"/>
      <c r="M188" s="72" t="s">
        <v>219</v>
      </c>
      <c r="N188" s="85">
        <v>44671.061030092591</v>
      </c>
    </row>
    <row r="189" spans="1:14" x14ac:dyDescent="0.35">
      <c r="A189" s="73" t="s">
        <v>405</v>
      </c>
      <c r="B189" s="73" t="s">
        <v>396</v>
      </c>
      <c r="C189" s="82"/>
      <c r="D189" s="83"/>
      <c r="E189" s="82"/>
      <c r="F189" s="84"/>
      <c r="G189" s="82"/>
      <c r="H189" s="77"/>
      <c r="I189" s="78"/>
      <c r="J189" s="78"/>
      <c r="K189" s="79"/>
      <c r="M189" s="72" t="s">
        <v>219</v>
      </c>
      <c r="N189" s="85">
        <v>44671.061030092591</v>
      </c>
    </row>
    <row r="190" spans="1:14" x14ac:dyDescent="0.35">
      <c r="A190" s="73" t="s">
        <v>406</v>
      </c>
      <c r="B190" s="73" t="s">
        <v>396</v>
      </c>
      <c r="C190" s="82"/>
      <c r="D190" s="83"/>
      <c r="E190" s="82"/>
      <c r="F190" s="84"/>
      <c r="G190" s="82"/>
      <c r="H190" s="77"/>
      <c r="I190" s="78"/>
      <c r="J190" s="78"/>
      <c r="K190" s="79"/>
      <c r="M190" s="72" t="s">
        <v>219</v>
      </c>
      <c r="N190" s="85">
        <v>44671.061030092591</v>
      </c>
    </row>
    <row r="191" spans="1:14" x14ac:dyDescent="0.35">
      <c r="A191" s="73" t="s">
        <v>407</v>
      </c>
      <c r="B191" s="73" t="s">
        <v>396</v>
      </c>
      <c r="C191" s="82"/>
      <c r="D191" s="83"/>
      <c r="E191" s="82"/>
      <c r="F191" s="84"/>
      <c r="G191" s="82"/>
      <c r="H191" s="77"/>
      <c r="I191" s="78"/>
      <c r="J191" s="78"/>
      <c r="K191" s="79"/>
      <c r="M191" s="72" t="s">
        <v>219</v>
      </c>
      <c r="N191" s="85">
        <v>44671.061030092591</v>
      </c>
    </row>
    <row r="192" spans="1:14" x14ac:dyDescent="0.35">
      <c r="A192" s="73" t="s">
        <v>408</v>
      </c>
      <c r="B192" s="73" t="s">
        <v>396</v>
      </c>
      <c r="C192" s="82"/>
      <c r="D192" s="83"/>
      <c r="E192" s="82"/>
      <c r="F192" s="84"/>
      <c r="G192" s="82"/>
      <c r="H192" s="77"/>
      <c r="I192" s="78"/>
      <c r="J192" s="78"/>
      <c r="K192" s="79"/>
      <c r="M192" s="72" t="s">
        <v>219</v>
      </c>
      <c r="N192" s="85">
        <v>44671.061030092591</v>
      </c>
    </row>
    <row r="193" spans="1:14" x14ac:dyDescent="0.35">
      <c r="A193" s="73" t="s">
        <v>409</v>
      </c>
      <c r="B193" s="73" t="s">
        <v>315</v>
      </c>
      <c r="C193" s="82"/>
      <c r="D193" s="83"/>
      <c r="E193" s="82"/>
      <c r="F193" s="84"/>
      <c r="G193" s="82"/>
      <c r="H193" s="77"/>
      <c r="I193" s="78"/>
      <c r="J193" s="78"/>
      <c r="K193" s="79"/>
      <c r="M193" s="72" t="s">
        <v>219</v>
      </c>
      <c r="N193" s="85">
        <v>44671.061030092591</v>
      </c>
    </row>
    <row r="194" spans="1:14" x14ac:dyDescent="0.35">
      <c r="A194" s="73" t="s">
        <v>409</v>
      </c>
      <c r="B194" s="73" t="s">
        <v>396</v>
      </c>
      <c r="C194" s="82"/>
      <c r="D194" s="83"/>
      <c r="E194" s="82"/>
      <c r="F194" s="84"/>
      <c r="G194" s="82"/>
      <c r="H194" s="77"/>
      <c r="I194" s="78"/>
      <c r="J194" s="78"/>
      <c r="K194" s="79"/>
      <c r="M194" s="72" t="s">
        <v>219</v>
      </c>
      <c r="N194" s="85">
        <v>44671.061030092591</v>
      </c>
    </row>
    <row r="195" spans="1:14" x14ac:dyDescent="0.35">
      <c r="A195" s="73" t="s">
        <v>410</v>
      </c>
      <c r="B195" s="73" t="s">
        <v>396</v>
      </c>
      <c r="C195" s="82"/>
      <c r="D195" s="83"/>
      <c r="E195" s="82"/>
      <c r="F195" s="84"/>
      <c r="G195" s="82"/>
      <c r="H195" s="77"/>
      <c r="I195" s="78"/>
      <c r="J195" s="78"/>
      <c r="K195" s="79"/>
      <c r="M195" s="72" t="s">
        <v>219</v>
      </c>
      <c r="N195" s="85">
        <v>44671.061030092591</v>
      </c>
    </row>
    <row r="196" spans="1:14" x14ac:dyDescent="0.35">
      <c r="A196" s="73" t="s">
        <v>411</v>
      </c>
      <c r="B196" s="73" t="s">
        <v>396</v>
      </c>
      <c r="C196" s="82"/>
      <c r="D196" s="83"/>
      <c r="E196" s="82"/>
      <c r="F196" s="84"/>
      <c r="G196" s="82"/>
      <c r="H196" s="77"/>
      <c r="I196" s="78"/>
      <c r="J196" s="78"/>
      <c r="K196" s="79"/>
      <c r="M196" s="72" t="s">
        <v>219</v>
      </c>
      <c r="N196" s="85">
        <v>44671.061030092591</v>
      </c>
    </row>
    <row r="197" spans="1:14" x14ac:dyDescent="0.35">
      <c r="A197" s="73" t="s">
        <v>412</v>
      </c>
      <c r="B197" s="73" t="s">
        <v>396</v>
      </c>
      <c r="C197" s="82"/>
      <c r="D197" s="83"/>
      <c r="E197" s="82"/>
      <c r="F197" s="84"/>
      <c r="G197" s="82"/>
      <c r="H197" s="77"/>
      <c r="I197" s="78"/>
      <c r="J197" s="78"/>
      <c r="K197" s="79"/>
      <c r="M197" s="72" t="s">
        <v>219</v>
      </c>
      <c r="N197" s="85">
        <v>44671.061030092591</v>
      </c>
    </row>
    <row r="198" spans="1:14" x14ac:dyDescent="0.35">
      <c r="A198" s="73" t="s">
        <v>413</v>
      </c>
      <c r="B198" s="73" t="s">
        <v>396</v>
      </c>
      <c r="C198" s="82"/>
      <c r="D198" s="83"/>
      <c r="E198" s="82"/>
      <c r="F198" s="84"/>
      <c r="G198" s="82"/>
      <c r="H198" s="77"/>
      <c r="I198" s="78"/>
      <c r="J198" s="78"/>
      <c r="K198" s="79"/>
      <c r="M198" s="72" t="s">
        <v>219</v>
      </c>
      <c r="N198" s="85">
        <v>44671.061030092591</v>
      </c>
    </row>
    <row r="199" spans="1:14" x14ac:dyDescent="0.35">
      <c r="A199" s="73" t="s">
        <v>414</v>
      </c>
      <c r="B199" s="73" t="s">
        <v>396</v>
      </c>
      <c r="C199" s="82"/>
      <c r="D199" s="83"/>
      <c r="E199" s="82"/>
      <c r="F199" s="84"/>
      <c r="G199" s="82"/>
      <c r="H199" s="77"/>
      <c r="I199" s="78"/>
      <c r="J199" s="78"/>
      <c r="K199" s="79"/>
      <c r="M199" s="72" t="s">
        <v>219</v>
      </c>
      <c r="N199" s="85">
        <v>44671.061030092591</v>
      </c>
    </row>
    <row r="200" spans="1:14" x14ac:dyDescent="0.35">
      <c r="A200" s="73" t="s">
        <v>415</v>
      </c>
      <c r="B200" s="73" t="s">
        <v>396</v>
      </c>
      <c r="C200" s="82"/>
      <c r="D200" s="83"/>
      <c r="E200" s="82"/>
      <c r="F200" s="84"/>
      <c r="G200" s="82"/>
      <c r="H200" s="77"/>
      <c r="I200" s="78"/>
      <c r="J200" s="78"/>
      <c r="K200" s="79"/>
      <c r="M200" s="72" t="s">
        <v>219</v>
      </c>
      <c r="N200" s="85">
        <v>44671.061030092591</v>
      </c>
    </row>
    <row r="201" spans="1:14" x14ac:dyDescent="0.35">
      <c r="A201" s="73" t="s">
        <v>416</v>
      </c>
      <c r="B201" s="73" t="s">
        <v>396</v>
      </c>
      <c r="C201" s="82"/>
      <c r="D201" s="83"/>
      <c r="E201" s="82"/>
      <c r="F201" s="84"/>
      <c r="G201" s="82"/>
      <c r="H201" s="77"/>
      <c r="I201" s="78"/>
      <c r="J201" s="78"/>
      <c r="K201" s="79"/>
      <c r="M201" s="72" t="s">
        <v>219</v>
      </c>
      <c r="N201" s="85">
        <v>44671.061030092591</v>
      </c>
    </row>
    <row r="202" spans="1:14" x14ac:dyDescent="0.35">
      <c r="A202" s="73" t="s">
        <v>417</v>
      </c>
      <c r="B202" s="73" t="s">
        <v>396</v>
      </c>
      <c r="C202" s="82"/>
      <c r="D202" s="83"/>
      <c r="E202" s="82"/>
      <c r="F202" s="84"/>
      <c r="G202" s="82"/>
      <c r="H202" s="77"/>
      <c r="I202" s="78"/>
      <c r="J202" s="78"/>
      <c r="K202" s="79"/>
      <c r="M202" s="72" t="s">
        <v>219</v>
      </c>
      <c r="N202" s="85">
        <v>44671.061030092591</v>
      </c>
    </row>
    <row r="203" spans="1:14" x14ac:dyDescent="0.35">
      <c r="A203" s="73" t="s">
        <v>418</v>
      </c>
      <c r="B203" s="73" t="s">
        <v>315</v>
      </c>
      <c r="C203" s="82"/>
      <c r="D203" s="83"/>
      <c r="E203" s="82"/>
      <c r="F203" s="84"/>
      <c r="G203" s="82"/>
      <c r="H203" s="77"/>
      <c r="I203" s="78"/>
      <c r="J203" s="78"/>
      <c r="K203" s="79"/>
      <c r="M203" s="72" t="s">
        <v>219</v>
      </c>
      <c r="N203" s="85">
        <v>44671.061030092591</v>
      </c>
    </row>
    <row r="204" spans="1:14" x14ac:dyDescent="0.35">
      <c r="A204" s="73" t="s">
        <v>418</v>
      </c>
      <c r="B204" s="73" t="s">
        <v>396</v>
      </c>
      <c r="C204" s="82"/>
      <c r="D204" s="83"/>
      <c r="E204" s="82"/>
      <c r="F204" s="84"/>
      <c r="G204" s="82"/>
      <c r="H204" s="77"/>
      <c r="I204" s="78"/>
      <c r="J204" s="78"/>
      <c r="K204" s="79"/>
      <c r="M204" s="72" t="s">
        <v>219</v>
      </c>
      <c r="N204" s="85">
        <v>44671.061030092591</v>
      </c>
    </row>
    <row r="205" spans="1:14" x14ac:dyDescent="0.35">
      <c r="A205" s="73" t="s">
        <v>419</v>
      </c>
      <c r="B205" s="73" t="s">
        <v>315</v>
      </c>
      <c r="C205" s="82"/>
      <c r="D205" s="83"/>
      <c r="E205" s="82"/>
      <c r="F205" s="84"/>
      <c r="G205" s="82"/>
      <c r="H205" s="77"/>
      <c r="I205" s="78"/>
      <c r="J205" s="78"/>
      <c r="K205" s="79"/>
      <c r="M205" s="72" t="s">
        <v>219</v>
      </c>
      <c r="N205" s="85">
        <v>44671.061030092591</v>
      </c>
    </row>
    <row r="206" spans="1:14" x14ac:dyDescent="0.35">
      <c r="A206" s="73" t="s">
        <v>419</v>
      </c>
      <c r="B206" s="73" t="s">
        <v>396</v>
      </c>
      <c r="C206" s="82"/>
      <c r="D206" s="83"/>
      <c r="E206" s="82"/>
      <c r="F206" s="84"/>
      <c r="G206" s="82"/>
      <c r="H206" s="77"/>
      <c r="I206" s="78"/>
      <c r="J206" s="78"/>
      <c r="K206" s="79"/>
      <c r="M206" s="72" t="s">
        <v>219</v>
      </c>
      <c r="N206" s="85">
        <v>44671.061030092591</v>
      </c>
    </row>
    <row r="207" spans="1:14" x14ac:dyDescent="0.35">
      <c r="A207" s="73" t="s">
        <v>420</v>
      </c>
      <c r="B207" s="73" t="s">
        <v>396</v>
      </c>
      <c r="C207" s="82"/>
      <c r="D207" s="83"/>
      <c r="E207" s="82"/>
      <c r="F207" s="84"/>
      <c r="G207" s="82"/>
      <c r="H207" s="77"/>
      <c r="I207" s="78"/>
      <c r="J207" s="78"/>
      <c r="K207" s="79"/>
      <c r="M207" s="72" t="s">
        <v>219</v>
      </c>
      <c r="N207" s="85">
        <v>44671.061030092591</v>
      </c>
    </row>
    <row r="208" spans="1:14" x14ac:dyDescent="0.35">
      <c r="A208" s="73" t="s">
        <v>421</v>
      </c>
      <c r="B208" s="73" t="s">
        <v>315</v>
      </c>
      <c r="C208" s="82"/>
      <c r="D208" s="83"/>
      <c r="E208" s="82"/>
      <c r="F208" s="84"/>
      <c r="G208" s="82"/>
      <c r="H208" s="77"/>
      <c r="I208" s="78"/>
      <c r="J208" s="78"/>
      <c r="K208" s="79"/>
      <c r="M208" s="72" t="s">
        <v>219</v>
      </c>
      <c r="N208" s="85">
        <v>44671.061030092591</v>
      </c>
    </row>
    <row r="209" spans="1:14" x14ac:dyDescent="0.35">
      <c r="A209" s="73" t="s">
        <v>421</v>
      </c>
      <c r="B209" s="73" t="s">
        <v>396</v>
      </c>
      <c r="C209" s="82"/>
      <c r="D209" s="83"/>
      <c r="E209" s="82"/>
      <c r="F209" s="84"/>
      <c r="G209" s="82"/>
      <c r="H209" s="77"/>
      <c r="I209" s="78"/>
      <c r="J209" s="78"/>
      <c r="K209" s="79"/>
      <c r="M209" s="72" t="s">
        <v>219</v>
      </c>
      <c r="N209" s="85">
        <v>44671.061030092591</v>
      </c>
    </row>
    <row r="210" spans="1:14" x14ac:dyDescent="0.35">
      <c r="A210" s="73" t="s">
        <v>422</v>
      </c>
      <c r="B210" s="73" t="s">
        <v>396</v>
      </c>
      <c r="C210" s="82"/>
      <c r="D210" s="83"/>
      <c r="E210" s="82"/>
      <c r="F210" s="84"/>
      <c r="G210" s="82"/>
      <c r="H210" s="77"/>
      <c r="I210" s="78"/>
      <c r="J210" s="78"/>
      <c r="K210" s="79"/>
      <c r="M210" s="72" t="s">
        <v>219</v>
      </c>
      <c r="N210" s="85">
        <v>44671.061030092591</v>
      </c>
    </row>
    <row r="211" spans="1:14" x14ac:dyDescent="0.35">
      <c r="A211" s="73" t="s">
        <v>423</v>
      </c>
      <c r="B211" s="73" t="s">
        <v>396</v>
      </c>
      <c r="C211" s="82"/>
      <c r="D211" s="83"/>
      <c r="E211" s="82"/>
      <c r="F211" s="84"/>
      <c r="G211" s="82"/>
      <c r="H211" s="77"/>
      <c r="I211" s="78"/>
      <c r="J211" s="78"/>
      <c r="K211" s="79"/>
      <c r="M211" s="72" t="s">
        <v>219</v>
      </c>
      <c r="N211" s="85">
        <v>44671.061030092591</v>
      </c>
    </row>
    <row r="212" spans="1:14" x14ac:dyDescent="0.35">
      <c r="A212" s="73" t="s">
        <v>424</v>
      </c>
      <c r="B212" s="73" t="s">
        <v>396</v>
      </c>
      <c r="C212" s="82"/>
      <c r="D212" s="83"/>
      <c r="E212" s="82"/>
      <c r="F212" s="84"/>
      <c r="G212" s="82"/>
      <c r="H212" s="77"/>
      <c r="I212" s="78"/>
      <c r="J212" s="78"/>
      <c r="K212" s="79"/>
      <c r="M212" s="72" t="s">
        <v>219</v>
      </c>
      <c r="N212" s="85">
        <v>44671.061030092591</v>
      </c>
    </row>
    <row r="213" spans="1:14" x14ac:dyDescent="0.35">
      <c r="A213" s="73" t="s">
        <v>425</v>
      </c>
      <c r="B213" s="73" t="s">
        <v>396</v>
      </c>
      <c r="C213" s="82"/>
      <c r="D213" s="83"/>
      <c r="E213" s="82"/>
      <c r="F213" s="84"/>
      <c r="G213" s="82"/>
      <c r="H213" s="77"/>
      <c r="I213" s="78"/>
      <c r="J213" s="78"/>
      <c r="K213" s="79"/>
      <c r="M213" s="72" t="s">
        <v>219</v>
      </c>
      <c r="N213" s="85">
        <v>44671.061030092591</v>
      </c>
    </row>
    <row r="214" spans="1:14" x14ac:dyDescent="0.35">
      <c r="A214" s="73" t="s">
        <v>426</v>
      </c>
      <c r="B214" s="73" t="s">
        <v>396</v>
      </c>
      <c r="C214" s="82"/>
      <c r="D214" s="83"/>
      <c r="E214" s="82"/>
      <c r="F214" s="84"/>
      <c r="G214" s="82"/>
      <c r="H214" s="77"/>
      <c r="I214" s="78"/>
      <c r="J214" s="78"/>
      <c r="K214" s="79"/>
      <c r="M214" s="72" t="s">
        <v>219</v>
      </c>
      <c r="N214" s="85">
        <v>44671.061030092591</v>
      </c>
    </row>
    <row r="215" spans="1:14" x14ac:dyDescent="0.35">
      <c r="A215" s="73" t="s">
        <v>427</v>
      </c>
      <c r="B215" s="73" t="s">
        <v>396</v>
      </c>
      <c r="C215" s="82"/>
      <c r="D215" s="83"/>
      <c r="E215" s="82"/>
      <c r="F215" s="84"/>
      <c r="G215" s="82"/>
      <c r="H215" s="77"/>
      <c r="I215" s="78"/>
      <c r="J215" s="78"/>
      <c r="K215" s="79"/>
      <c r="M215" s="72" t="s">
        <v>219</v>
      </c>
      <c r="N215" s="85">
        <v>44671.061030092591</v>
      </c>
    </row>
    <row r="216" spans="1:14" x14ac:dyDescent="0.35">
      <c r="A216" s="73" t="s">
        <v>428</v>
      </c>
      <c r="B216" s="73" t="s">
        <v>396</v>
      </c>
      <c r="C216" s="82"/>
      <c r="D216" s="83"/>
      <c r="E216" s="82"/>
      <c r="F216" s="84"/>
      <c r="G216" s="82"/>
      <c r="H216" s="77"/>
      <c r="I216" s="78"/>
      <c r="J216" s="78"/>
      <c r="K216" s="79"/>
      <c r="M216" s="72" t="s">
        <v>219</v>
      </c>
      <c r="N216" s="85">
        <v>44671.061030092591</v>
      </c>
    </row>
    <row r="217" spans="1:14" x14ac:dyDescent="0.35">
      <c r="A217" s="73" t="s">
        <v>429</v>
      </c>
      <c r="B217" s="73" t="s">
        <v>396</v>
      </c>
      <c r="C217" s="82"/>
      <c r="D217" s="83"/>
      <c r="E217" s="82"/>
      <c r="F217" s="84"/>
      <c r="G217" s="82"/>
      <c r="H217" s="77"/>
      <c r="I217" s="78"/>
      <c r="J217" s="78"/>
      <c r="K217" s="79"/>
      <c r="M217" s="72" t="s">
        <v>219</v>
      </c>
      <c r="N217" s="85">
        <v>44671.061030092591</v>
      </c>
    </row>
    <row r="218" spans="1:14" x14ac:dyDescent="0.35">
      <c r="A218" s="73" t="s">
        <v>430</v>
      </c>
      <c r="B218" s="73" t="s">
        <v>396</v>
      </c>
      <c r="C218" s="82"/>
      <c r="D218" s="83"/>
      <c r="E218" s="82"/>
      <c r="F218" s="84"/>
      <c r="G218" s="82"/>
      <c r="H218" s="77"/>
      <c r="I218" s="78"/>
      <c r="J218" s="78"/>
      <c r="K218" s="79"/>
      <c r="M218" s="72" t="s">
        <v>219</v>
      </c>
      <c r="N218" s="85">
        <v>44671.061030092591</v>
      </c>
    </row>
    <row r="219" spans="1:14" x14ac:dyDescent="0.35">
      <c r="A219" s="73" t="s">
        <v>431</v>
      </c>
      <c r="B219" s="73" t="s">
        <v>396</v>
      </c>
      <c r="C219" s="82"/>
      <c r="D219" s="83"/>
      <c r="E219" s="82"/>
      <c r="F219" s="84"/>
      <c r="G219" s="82"/>
      <c r="H219" s="77"/>
      <c r="I219" s="78"/>
      <c r="J219" s="78"/>
      <c r="K219" s="79"/>
      <c r="M219" s="72" t="s">
        <v>219</v>
      </c>
      <c r="N219" s="85">
        <v>44671.061030092591</v>
      </c>
    </row>
    <row r="220" spans="1:14" x14ac:dyDescent="0.35">
      <c r="A220" s="73" t="s">
        <v>432</v>
      </c>
      <c r="B220" s="73" t="s">
        <v>315</v>
      </c>
      <c r="C220" s="82"/>
      <c r="D220" s="83"/>
      <c r="E220" s="82"/>
      <c r="F220" s="84"/>
      <c r="G220" s="82"/>
      <c r="H220" s="77"/>
      <c r="I220" s="78"/>
      <c r="J220" s="78"/>
      <c r="K220" s="79"/>
      <c r="M220" s="72" t="s">
        <v>219</v>
      </c>
      <c r="N220" s="85">
        <v>44671.061030092591</v>
      </c>
    </row>
    <row r="221" spans="1:14" x14ac:dyDescent="0.35">
      <c r="A221" s="73" t="s">
        <v>432</v>
      </c>
      <c r="B221" s="73" t="s">
        <v>396</v>
      </c>
      <c r="C221" s="82"/>
      <c r="D221" s="83"/>
      <c r="E221" s="82"/>
      <c r="F221" s="84"/>
      <c r="G221" s="82"/>
      <c r="H221" s="77"/>
      <c r="I221" s="78"/>
      <c r="J221" s="78"/>
      <c r="K221" s="79"/>
      <c r="M221" s="72" t="s">
        <v>219</v>
      </c>
      <c r="N221" s="85">
        <v>44671.061030092591</v>
      </c>
    </row>
    <row r="222" spans="1:14" x14ac:dyDescent="0.35">
      <c r="A222" s="73" t="s">
        <v>433</v>
      </c>
      <c r="B222" s="73" t="s">
        <v>396</v>
      </c>
      <c r="C222" s="82"/>
      <c r="D222" s="83"/>
      <c r="E222" s="82"/>
      <c r="F222" s="84"/>
      <c r="G222" s="82"/>
      <c r="H222" s="77"/>
      <c r="I222" s="78"/>
      <c r="J222" s="78"/>
      <c r="K222" s="79"/>
      <c r="M222" s="72" t="s">
        <v>219</v>
      </c>
      <c r="N222" s="85">
        <v>44671.061030092591</v>
      </c>
    </row>
    <row r="223" spans="1:14" x14ac:dyDescent="0.35">
      <c r="A223" s="73" t="s">
        <v>434</v>
      </c>
      <c r="B223" s="73" t="s">
        <v>396</v>
      </c>
      <c r="C223" s="82"/>
      <c r="D223" s="83"/>
      <c r="E223" s="82"/>
      <c r="F223" s="84"/>
      <c r="G223" s="82"/>
      <c r="H223" s="77"/>
      <c r="I223" s="78"/>
      <c r="J223" s="78"/>
      <c r="K223" s="79"/>
      <c r="M223" s="72" t="s">
        <v>219</v>
      </c>
      <c r="N223" s="85">
        <v>44671.061030092591</v>
      </c>
    </row>
    <row r="224" spans="1:14" x14ac:dyDescent="0.35">
      <c r="A224" s="73" t="s">
        <v>435</v>
      </c>
      <c r="B224" s="73" t="s">
        <v>396</v>
      </c>
      <c r="C224" s="82"/>
      <c r="D224" s="83"/>
      <c r="E224" s="82"/>
      <c r="F224" s="84"/>
      <c r="G224" s="82"/>
      <c r="H224" s="77"/>
      <c r="I224" s="78"/>
      <c r="J224" s="78"/>
      <c r="K224" s="79"/>
      <c r="M224" s="72" t="s">
        <v>219</v>
      </c>
      <c r="N224" s="85">
        <v>44671.061030092591</v>
      </c>
    </row>
    <row r="225" spans="1:14" x14ac:dyDescent="0.35">
      <c r="A225" s="73" t="s">
        <v>436</v>
      </c>
      <c r="B225" s="73" t="s">
        <v>396</v>
      </c>
      <c r="C225" s="82"/>
      <c r="D225" s="83"/>
      <c r="E225" s="82"/>
      <c r="F225" s="84"/>
      <c r="G225" s="82"/>
      <c r="H225" s="77"/>
      <c r="I225" s="78"/>
      <c r="J225" s="78"/>
      <c r="K225" s="79"/>
      <c r="M225" s="72" t="s">
        <v>219</v>
      </c>
      <c r="N225" s="85">
        <v>44671.061030092591</v>
      </c>
    </row>
    <row r="226" spans="1:14" x14ac:dyDescent="0.35">
      <c r="A226" s="73" t="s">
        <v>437</v>
      </c>
      <c r="B226" s="73" t="s">
        <v>315</v>
      </c>
      <c r="C226" s="82"/>
      <c r="D226" s="83"/>
      <c r="E226" s="82"/>
      <c r="F226" s="84"/>
      <c r="G226" s="82"/>
      <c r="H226" s="77"/>
      <c r="I226" s="78"/>
      <c r="J226" s="78"/>
      <c r="K226" s="79"/>
      <c r="M226" s="72" t="s">
        <v>219</v>
      </c>
      <c r="N226" s="85">
        <v>44671.061030092591</v>
      </c>
    </row>
    <row r="227" spans="1:14" x14ac:dyDescent="0.35">
      <c r="A227" s="73" t="s">
        <v>437</v>
      </c>
      <c r="B227" s="73" t="s">
        <v>396</v>
      </c>
      <c r="C227" s="82"/>
      <c r="D227" s="83"/>
      <c r="E227" s="82"/>
      <c r="F227" s="84"/>
      <c r="G227" s="82"/>
      <c r="H227" s="77"/>
      <c r="I227" s="78"/>
      <c r="J227" s="78"/>
      <c r="K227" s="79"/>
      <c r="M227" s="72" t="s">
        <v>219</v>
      </c>
      <c r="N227" s="85">
        <v>44671.061030092591</v>
      </c>
    </row>
    <row r="228" spans="1:14" x14ac:dyDescent="0.35">
      <c r="A228" s="73" t="s">
        <v>438</v>
      </c>
      <c r="B228" s="73" t="s">
        <v>396</v>
      </c>
      <c r="C228" s="82"/>
      <c r="D228" s="83"/>
      <c r="E228" s="82"/>
      <c r="F228" s="84"/>
      <c r="G228" s="82"/>
      <c r="H228" s="77"/>
      <c r="I228" s="78"/>
      <c r="J228" s="78"/>
      <c r="K228" s="79"/>
      <c r="M228" s="72" t="s">
        <v>219</v>
      </c>
      <c r="N228" s="85">
        <v>44671.061030092591</v>
      </c>
    </row>
    <row r="229" spans="1:14" x14ac:dyDescent="0.35">
      <c r="A229" s="73" t="s">
        <v>439</v>
      </c>
      <c r="B229" s="73" t="s">
        <v>396</v>
      </c>
      <c r="C229" s="82"/>
      <c r="D229" s="83"/>
      <c r="E229" s="82"/>
      <c r="F229" s="84"/>
      <c r="G229" s="82"/>
      <c r="H229" s="77"/>
      <c r="I229" s="78"/>
      <c r="J229" s="78"/>
      <c r="K229" s="79"/>
      <c r="M229" s="72" t="s">
        <v>219</v>
      </c>
      <c r="N229" s="85">
        <v>44671.061030092591</v>
      </c>
    </row>
    <row r="230" spans="1:14" x14ac:dyDescent="0.35">
      <c r="A230" s="73" t="s">
        <v>440</v>
      </c>
      <c r="B230" s="73" t="s">
        <v>396</v>
      </c>
      <c r="C230" s="82"/>
      <c r="D230" s="83"/>
      <c r="E230" s="82"/>
      <c r="F230" s="84"/>
      <c r="G230" s="82"/>
      <c r="H230" s="77"/>
      <c r="I230" s="78"/>
      <c r="J230" s="78"/>
      <c r="K230" s="79"/>
      <c r="M230" s="72" t="s">
        <v>219</v>
      </c>
      <c r="N230" s="85">
        <v>44671.061030092591</v>
      </c>
    </row>
    <row r="231" spans="1:14" x14ac:dyDescent="0.35">
      <c r="A231" s="73" t="s">
        <v>441</v>
      </c>
      <c r="B231" s="73" t="s">
        <v>315</v>
      </c>
      <c r="C231" s="82"/>
      <c r="D231" s="83"/>
      <c r="E231" s="82"/>
      <c r="F231" s="84"/>
      <c r="G231" s="82"/>
      <c r="H231" s="77"/>
      <c r="I231" s="78"/>
      <c r="J231" s="78"/>
      <c r="K231" s="79"/>
      <c r="M231" s="72" t="s">
        <v>219</v>
      </c>
      <c r="N231" s="85">
        <v>44671.061030092591</v>
      </c>
    </row>
    <row r="232" spans="1:14" x14ac:dyDescent="0.35">
      <c r="A232" s="73" t="s">
        <v>441</v>
      </c>
      <c r="B232" s="73" t="s">
        <v>396</v>
      </c>
      <c r="C232" s="82"/>
      <c r="D232" s="83"/>
      <c r="E232" s="82"/>
      <c r="F232" s="84"/>
      <c r="G232" s="82"/>
      <c r="H232" s="77"/>
      <c r="I232" s="78"/>
      <c r="J232" s="78"/>
      <c r="K232" s="79"/>
      <c r="M232" s="72" t="s">
        <v>219</v>
      </c>
      <c r="N232" s="85">
        <v>44671.061030092591</v>
      </c>
    </row>
    <row r="233" spans="1:14" x14ac:dyDescent="0.35">
      <c r="A233" s="73" t="s">
        <v>442</v>
      </c>
      <c r="B233" s="73" t="s">
        <v>396</v>
      </c>
      <c r="C233" s="82"/>
      <c r="D233" s="83"/>
      <c r="E233" s="82"/>
      <c r="F233" s="84"/>
      <c r="G233" s="82"/>
      <c r="H233" s="77"/>
      <c r="I233" s="78"/>
      <c r="J233" s="78"/>
      <c r="K233" s="79"/>
      <c r="M233" s="72" t="s">
        <v>219</v>
      </c>
      <c r="N233" s="85">
        <v>44671.061030092591</v>
      </c>
    </row>
    <row r="234" spans="1:14" x14ac:dyDescent="0.35">
      <c r="A234" s="73" t="s">
        <v>443</v>
      </c>
      <c r="B234" s="73" t="s">
        <v>396</v>
      </c>
      <c r="C234" s="82"/>
      <c r="D234" s="83"/>
      <c r="E234" s="82"/>
      <c r="F234" s="84"/>
      <c r="G234" s="82"/>
      <c r="H234" s="77"/>
      <c r="I234" s="78"/>
      <c r="J234" s="78"/>
      <c r="K234" s="79"/>
      <c r="M234" s="72" t="s">
        <v>219</v>
      </c>
      <c r="N234" s="85">
        <v>44671.061030092591</v>
      </c>
    </row>
    <row r="235" spans="1:14" x14ac:dyDescent="0.35">
      <c r="A235" s="73" t="s">
        <v>444</v>
      </c>
      <c r="B235" s="73" t="s">
        <v>396</v>
      </c>
      <c r="C235" s="82"/>
      <c r="D235" s="83"/>
      <c r="E235" s="82"/>
      <c r="F235" s="84"/>
      <c r="G235" s="82"/>
      <c r="H235" s="77"/>
      <c r="I235" s="78"/>
      <c r="J235" s="78"/>
      <c r="K235" s="79"/>
      <c r="M235" s="72" t="s">
        <v>219</v>
      </c>
      <c r="N235" s="85">
        <v>44671.061030092591</v>
      </c>
    </row>
    <row r="236" spans="1:14" x14ac:dyDescent="0.35">
      <c r="A236" s="73" t="s">
        <v>445</v>
      </c>
      <c r="B236" s="73" t="s">
        <v>396</v>
      </c>
      <c r="C236" s="82"/>
      <c r="D236" s="83"/>
      <c r="E236" s="82"/>
      <c r="F236" s="84"/>
      <c r="G236" s="82"/>
      <c r="H236" s="77"/>
      <c r="I236" s="78"/>
      <c r="J236" s="78"/>
      <c r="K236" s="79"/>
      <c r="M236" s="72" t="s">
        <v>219</v>
      </c>
      <c r="N236" s="85">
        <v>44671.061030092591</v>
      </c>
    </row>
    <row r="237" spans="1:14" x14ac:dyDescent="0.35">
      <c r="A237" s="73" t="s">
        <v>446</v>
      </c>
      <c r="B237" s="73" t="s">
        <v>396</v>
      </c>
      <c r="C237" s="82"/>
      <c r="D237" s="83"/>
      <c r="E237" s="82"/>
      <c r="F237" s="84"/>
      <c r="G237" s="82"/>
      <c r="H237" s="77"/>
      <c r="I237" s="78"/>
      <c r="J237" s="78"/>
      <c r="K237" s="79"/>
      <c r="M237" s="72" t="s">
        <v>219</v>
      </c>
      <c r="N237" s="85">
        <v>44671.061030092591</v>
      </c>
    </row>
    <row r="238" spans="1:14" x14ac:dyDescent="0.35">
      <c r="A238" s="73" t="s">
        <v>447</v>
      </c>
      <c r="B238" s="73" t="s">
        <v>396</v>
      </c>
      <c r="C238" s="82"/>
      <c r="D238" s="83"/>
      <c r="E238" s="82"/>
      <c r="F238" s="84"/>
      <c r="G238" s="82"/>
      <c r="H238" s="77"/>
      <c r="I238" s="78"/>
      <c r="J238" s="78"/>
      <c r="K238" s="79"/>
      <c r="M238" s="72" t="s">
        <v>219</v>
      </c>
      <c r="N238" s="85">
        <v>44671.061030092591</v>
      </c>
    </row>
    <row r="239" spans="1:14" x14ac:dyDescent="0.35">
      <c r="A239" s="73" t="s">
        <v>448</v>
      </c>
      <c r="B239" s="73" t="s">
        <v>396</v>
      </c>
      <c r="C239" s="82"/>
      <c r="D239" s="83"/>
      <c r="E239" s="82"/>
      <c r="F239" s="84"/>
      <c r="G239" s="82"/>
      <c r="H239" s="77"/>
      <c r="I239" s="78"/>
      <c r="J239" s="78"/>
      <c r="K239" s="79"/>
      <c r="M239" s="72" t="s">
        <v>219</v>
      </c>
      <c r="N239" s="85">
        <v>44671.061030092591</v>
      </c>
    </row>
    <row r="240" spans="1:14" x14ac:dyDescent="0.35">
      <c r="A240" s="73" t="s">
        <v>449</v>
      </c>
      <c r="B240" s="73" t="s">
        <v>396</v>
      </c>
      <c r="C240" s="82"/>
      <c r="D240" s="83"/>
      <c r="E240" s="82"/>
      <c r="F240" s="84"/>
      <c r="G240" s="82"/>
      <c r="H240" s="77"/>
      <c r="I240" s="78"/>
      <c r="J240" s="78"/>
      <c r="K240" s="79"/>
      <c r="M240" s="72" t="s">
        <v>219</v>
      </c>
      <c r="N240" s="85">
        <v>44671.061030092591</v>
      </c>
    </row>
    <row r="241" spans="1:14" x14ac:dyDescent="0.35">
      <c r="A241" s="73" t="s">
        <v>450</v>
      </c>
      <c r="B241" s="73" t="s">
        <v>396</v>
      </c>
      <c r="C241" s="82"/>
      <c r="D241" s="83"/>
      <c r="E241" s="82"/>
      <c r="F241" s="84"/>
      <c r="G241" s="82"/>
      <c r="H241" s="77"/>
      <c r="I241" s="78"/>
      <c r="J241" s="78"/>
      <c r="K241" s="79"/>
      <c r="M241" s="72" t="s">
        <v>219</v>
      </c>
      <c r="N241" s="85">
        <v>44671.061030092591</v>
      </c>
    </row>
    <row r="242" spans="1:14" x14ac:dyDescent="0.35">
      <c r="A242" s="73" t="s">
        <v>451</v>
      </c>
      <c r="B242" s="73" t="s">
        <v>396</v>
      </c>
      <c r="C242" s="82"/>
      <c r="D242" s="83"/>
      <c r="E242" s="82"/>
      <c r="F242" s="84"/>
      <c r="G242" s="82"/>
      <c r="H242" s="77"/>
      <c r="I242" s="78"/>
      <c r="J242" s="78"/>
      <c r="K242" s="79"/>
      <c r="M242" s="72" t="s">
        <v>219</v>
      </c>
      <c r="N242" s="85">
        <v>44671.061030092591</v>
      </c>
    </row>
    <row r="243" spans="1:14" x14ac:dyDescent="0.35">
      <c r="A243" s="73" t="s">
        <v>452</v>
      </c>
      <c r="B243" s="73" t="s">
        <v>396</v>
      </c>
      <c r="C243" s="82"/>
      <c r="D243" s="83"/>
      <c r="E243" s="82"/>
      <c r="F243" s="84"/>
      <c r="G243" s="82"/>
      <c r="H243" s="77"/>
      <c r="I243" s="78"/>
      <c r="J243" s="78"/>
      <c r="K243" s="79"/>
      <c r="M243" s="72" t="s">
        <v>219</v>
      </c>
      <c r="N243" s="85">
        <v>44671.061030092591</v>
      </c>
    </row>
    <row r="244" spans="1:14" x14ac:dyDescent="0.35">
      <c r="A244" s="73" t="s">
        <v>453</v>
      </c>
      <c r="B244" s="73" t="s">
        <v>396</v>
      </c>
      <c r="C244" s="82"/>
      <c r="D244" s="83"/>
      <c r="E244" s="82"/>
      <c r="F244" s="84"/>
      <c r="G244" s="82"/>
      <c r="H244" s="77"/>
      <c r="I244" s="78"/>
      <c r="J244" s="78"/>
      <c r="K244" s="79"/>
      <c r="M244" s="72" t="s">
        <v>219</v>
      </c>
      <c r="N244" s="85">
        <v>44671.061030092591</v>
      </c>
    </row>
    <row r="245" spans="1:14" x14ac:dyDescent="0.35">
      <c r="A245" s="73" t="s">
        <v>454</v>
      </c>
      <c r="B245" s="73" t="s">
        <v>396</v>
      </c>
      <c r="C245" s="82"/>
      <c r="D245" s="83"/>
      <c r="E245" s="82"/>
      <c r="F245" s="84"/>
      <c r="G245" s="82"/>
      <c r="H245" s="77"/>
      <c r="I245" s="78"/>
      <c r="J245" s="78"/>
      <c r="K245" s="79"/>
      <c r="M245" s="72" t="s">
        <v>219</v>
      </c>
      <c r="N245" s="85">
        <v>44671.061030092591</v>
      </c>
    </row>
    <row r="246" spans="1:14" x14ac:dyDescent="0.35">
      <c r="A246" s="73" t="s">
        <v>455</v>
      </c>
      <c r="B246" s="73" t="s">
        <v>396</v>
      </c>
      <c r="C246" s="82"/>
      <c r="D246" s="83"/>
      <c r="E246" s="82"/>
      <c r="F246" s="84"/>
      <c r="G246" s="82"/>
      <c r="H246" s="77"/>
      <c r="I246" s="78"/>
      <c r="J246" s="78"/>
      <c r="K246" s="79"/>
      <c r="M246" s="72" t="s">
        <v>219</v>
      </c>
      <c r="N246" s="85">
        <v>44671.061030092591</v>
      </c>
    </row>
    <row r="247" spans="1:14" x14ac:dyDescent="0.35">
      <c r="A247" s="73" t="s">
        <v>456</v>
      </c>
      <c r="B247" s="73" t="s">
        <v>396</v>
      </c>
      <c r="C247" s="82"/>
      <c r="D247" s="83"/>
      <c r="E247" s="82"/>
      <c r="F247" s="84"/>
      <c r="G247" s="82"/>
      <c r="H247" s="77"/>
      <c r="I247" s="78"/>
      <c r="J247" s="78"/>
      <c r="K247" s="79"/>
      <c r="M247" s="72" t="s">
        <v>219</v>
      </c>
      <c r="N247" s="85">
        <v>44671.061030092591</v>
      </c>
    </row>
    <row r="248" spans="1:14" x14ac:dyDescent="0.35">
      <c r="A248" s="73" t="s">
        <v>457</v>
      </c>
      <c r="B248" s="73" t="s">
        <v>396</v>
      </c>
      <c r="C248" s="82"/>
      <c r="D248" s="83"/>
      <c r="E248" s="82"/>
      <c r="F248" s="84"/>
      <c r="G248" s="82"/>
      <c r="H248" s="77"/>
      <c r="I248" s="78"/>
      <c r="J248" s="78"/>
      <c r="K248" s="79"/>
      <c r="M248" s="72" t="s">
        <v>219</v>
      </c>
      <c r="N248" s="85">
        <v>44671.061030092591</v>
      </c>
    </row>
    <row r="249" spans="1:14" x14ac:dyDescent="0.35">
      <c r="A249" s="73" t="s">
        <v>458</v>
      </c>
      <c r="B249" s="73" t="s">
        <v>396</v>
      </c>
      <c r="C249" s="82"/>
      <c r="D249" s="83"/>
      <c r="E249" s="82"/>
      <c r="F249" s="84"/>
      <c r="G249" s="82"/>
      <c r="H249" s="77"/>
      <c r="I249" s="78"/>
      <c r="J249" s="78"/>
      <c r="K249" s="79"/>
      <c r="M249" s="72" t="s">
        <v>219</v>
      </c>
      <c r="N249" s="85">
        <v>44671.061030092591</v>
      </c>
    </row>
    <row r="250" spans="1:14" x14ac:dyDescent="0.35">
      <c r="A250" s="73" t="s">
        <v>459</v>
      </c>
      <c r="B250" s="73" t="s">
        <v>396</v>
      </c>
      <c r="C250" s="82"/>
      <c r="D250" s="83"/>
      <c r="E250" s="82"/>
      <c r="F250" s="84"/>
      <c r="G250" s="82"/>
      <c r="H250" s="77"/>
      <c r="I250" s="78"/>
      <c r="J250" s="78"/>
      <c r="K250" s="79"/>
      <c r="M250" s="72" t="s">
        <v>219</v>
      </c>
      <c r="N250" s="85">
        <v>44671.061030092591</v>
      </c>
    </row>
    <row r="251" spans="1:14" x14ac:dyDescent="0.35">
      <c r="A251" s="73" t="s">
        <v>460</v>
      </c>
      <c r="B251" s="73" t="s">
        <v>396</v>
      </c>
      <c r="C251" s="82"/>
      <c r="D251" s="83"/>
      <c r="E251" s="82"/>
      <c r="F251" s="84"/>
      <c r="G251" s="82"/>
      <c r="H251" s="77"/>
      <c r="I251" s="78"/>
      <c r="J251" s="78"/>
      <c r="K251" s="79"/>
      <c r="M251" s="72" t="s">
        <v>219</v>
      </c>
      <c r="N251" s="85">
        <v>44671.061030092591</v>
      </c>
    </row>
    <row r="252" spans="1:14" x14ac:dyDescent="0.35">
      <c r="A252" s="73" t="s">
        <v>461</v>
      </c>
      <c r="B252" s="73" t="s">
        <v>396</v>
      </c>
      <c r="C252" s="82"/>
      <c r="D252" s="83"/>
      <c r="E252" s="82"/>
      <c r="F252" s="84"/>
      <c r="G252" s="82"/>
      <c r="H252" s="77"/>
      <c r="I252" s="78"/>
      <c r="J252" s="78"/>
      <c r="K252" s="79"/>
      <c r="M252" s="72" t="s">
        <v>219</v>
      </c>
      <c r="N252" s="85">
        <v>44671.061030092591</v>
      </c>
    </row>
    <row r="253" spans="1:14" x14ac:dyDescent="0.35">
      <c r="A253" s="73" t="s">
        <v>462</v>
      </c>
      <c r="B253" s="73" t="s">
        <v>315</v>
      </c>
      <c r="C253" s="82"/>
      <c r="D253" s="83"/>
      <c r="E253" s="82"/>
      <c r="F253" s="84"/>
      <c r="G253" s="82"/>
      <c r="H253" s="77"/>
      <c r="I253" s="78"/>
      <c r="J253" s="78"/>
      <c r="K253" s="79"/>
      <c r="M253" s="72" t="s">
        <v>219</v>
      </c>
      <c r="N253" s="85">
        <v>44671.061030092591</v>
      </c>
    </row>
    <row r="254" spans="1:14" x14ac:dyDescent="0.35">
      <c r="A254" s="73" t="s">
        <v>462</v>
      </c>
      <c r="B254" s="73" t="s">
        <v>396</v>
      </c>
      <c r="C254" s="82"/>
      <c r="D254" s="83"/>
      <c r="E254" s="82"/>
      <c r="F254" s="84"/>
      <c r="G254" s="82"/>
      <c r="H254" s="77"/>
      <c r="I254" s="78"/>
      <c r="J254" s="78"/>
      <c r="K254" s="79"/>
      <c r="M254" s="72" t="s">
        <v>219</v>
      </c>
      <c r="N254" s="85">
        <v>44671.061030092591</v>
      </c>
    </row>
    <row r="255" spans="1:14" x14ac:dyDescent="0.35">
      <c r="A255" s="73" t="s">
        <v>463</v>
      </c>
      <c r="B255" s="73" t="s">
        <v>396</v>
      </c>
      <c r="C255" s="82"/>
      <c r="D255" s="83"/>
      <c r="E255" s="82"/>
      <c r="F255" s="84"/>
      <c r="G255" s="82"/>
      <c r="H255" s="77"/>
      <c r="I255" s="78"/>
      <c r="J255" s="78"/>
      <c r="K255" s="79"/>
      <c r="M255" s="72" t="s">
        <v>219</v>
      </c>
      <c r="N255" s="85">
        <v>44671.061030092591</v>
      </c>
    </row>
    <row r="256" spans="1:14" x14ac:dyDescent="0.35">
      <c r="A256" s="73" t="s">
        <v>464</v>
      </c>
      <c r="B256" s="73" t="s">
        <v>396</v>
      </c>
      <c r="C256" s="82"/>
      <c r="D256" s="83"/>
      <c r="E256" s="82"/>
      <c r="F256" s="84"/>
      <c r="G256" s="82"/>
      <c r="H256" s="77"/>
      <c r="I256" s="78"/>
      <c r="J256" s="78"/>
      <c r="K256" s="79"/>
      <c r="M256" s="72" t="s">
        <v>219</v>
      </c>
      <c r="N256" s="85">
        <v>44671.061030092591</v>
      </c>
    </row>
    <row r="257" spans="1:14" x14ac:dyDescent="0.35">
      <c r="A257" s="73" t="s">
        <v>465</v>
      </c>
      <c r="B257" s="73" t="s">
        <v>396</v>
      </c>
      <c r="C257" s="82"/>
      <c r="D257" s="83"/>
      <c r="E257" s="82"/>
      <c r="F257" s="84"/>
      <c r="G257" s="82"/>
      <c r="H257" s="77"/>
      <c r="I257" s="78"/>
      <c r="J257" s="78"/>
      <c r="K257" s="79"/>
      <c r="M257" s="72" t="s">
        <v>219</v>
      </c>
      <c r="N257" s="85">
        <v>44671.061030092591</v>
      </c>
    </row>
    <row r="258" spans="1:14" x14ac:dyDescent="0.35">
      <c r="A258" s="73" t="s">
        <v>466</v>
      </c>
      <c r="B258" s="73" t="s">
        <v>396</v>
      </c>
      <c r="C258" s="82"/>
      <c r="D258" s="83"/>
      <c r="E258" s="82"/>
      <c r="F258" s="84"/>
      <c r="G258" s="82"/>
      <c r="H258" s="77"/>
      <c r="I258" s="78"/>
      <c r="J258" s="78"/>
      <c r="K258" s="79"/>
      <c r="M258" s="72" t="s">
        <v>219</v>
      </c>
      <c r="N258" s="85">
        <v>44671.061030092591</v>
      </c>
    </row>
    <row r="259" spans="1:14" x14ac:dyDescent="0.35">
      <c r="A259" s="73" t="s">
        <v>467</v>
      </c>
      <c r="B259" s="73" t="s">
        <v>396</v>
      </c>
      <c r="C259" s="82"/>
      <c r="D259" s="83"/>
      <c r="E259" s="82"/>
      <c r="F259" s="84"/>
      <c r="G259" s="82"/>
      <c r="H259" s="77"/>
      <c r="I259" s="78"/>
      <c r="J259" s="78"/>
      <c r="K259" s="79"/>
      <c r="M259" s="72" t="s">
        <v>219</v>
      </c>
      <c r="N259" s="85">
        <v>44671.061030092591</v>
      </c>
    </row>
    <row r="260" spans="1:14" x14ac:dyDescent="0.35">
      <c r="A260" s="73" t="s">
        <v>468</v>
      </c>
      <c r="B260" s="73" t="s">
        <v>396</v>
      </c>
      <c r="C260" s="82"/>
      <c r="D260" s="83"/>
      <c r="E260" s="82"/>
      <c r="F260" s="84"/>
      <c r="G260" s="82"/>
      <c r="H260" s="77"/>
      <c r="I260" s="78"/>
      <c r="J260" s="78"/>
      <c r="K260" s="79"/>
      <c r="M260" s="72" t="s">
        <v>219</v>
      </c>
      <c r="N260" s="85">
        <v>44671.061030092591</v>
      </c>
    </row>
    <row r="261" spans="1:14" x14ac:dyDescent="0.35">
      <c r="A261" s="73" t="s">
        <v>469</v>
      </c>
      <c r="B261" s="73" t="s">
        <v>396</v>
      </c>
      <c r="C261" s="82"/>
      <c r="D261" s="83"/>
      <c r="E261" s="82"/>
      <c r="F261" s="84"/>
      <c r="G261" s="82"/>
      <c r="H261" s="77"/>
      <c r="I261" s="78"/>
      <c r="J261" s="78"/>
      <c r="K261" s="79"/>
      <c r="M261" s="72" t="s">
        <v>219</v>
      </c>
      <c r="N261" s="85">
        <v>44671.061030092591</v>
      </c>
    </row>
    <row r="262" spans="1:14" x14ac:dyDescent="0.35">
      <c r="A262" s="73" t="s">
        <v>470</v>
      </c>
      <c r="B262" s="73" t="s">
        <v>396</v>
      </c>
      <c r="C262" s="82"/>
      <c r="D262" s="83"/>
      <c r="E262" s="82"/>
      <c r="F262" s="84"/>
      <c r="G262" s="82"/>
      <c r="H262" s="77"/>
      <c r="I262" s="78"/>
      <c r="J262" s="78"/>
      <c r="K262" s="79"/>
      <c r="M262" s="72" t="s">
        <v>219</v>
      </c>
      <c r="N262" s="85">
        <v>44671.061030092591</v>
      </c>
    </row>
    <row r="263" spans="1:14" x14ac:dyDescent="0.35">
      <c r="A263" s="73" t="s">
        <v>471</v>
      </c>
      <c r="B263" s="73" t="s">
        <v>396</v>
      </c>
      <c r="C263" s="82"/>
      <c r="D263" s="83"/>
      <c r="E263" s="82"/>
      <c r="F263" s="84"/>
      <c r="G263" s="82"/>
      <c r="H263" s="77"/>
      <c r="I263" s="78"/>
      <c r="J263" s="78"/>
      <c r="K263" s="79"/>
      <c r="M263" s="72" t="s">
        <v>219</v>
      </c>
      <c r="N263" s="85">
        <v>44671.061030092591</v>
      </c>
    </row>
    <row r="264" spans="1:14" x14ac:dyDescent="0.35">
      <c r="A264" s="73" t="s">
        <v>472</v>
      </c>
      <c r="B264" s="73" t="s">
        <v>396</v>
      </c>
      <c r="C264" s="82"/>
      <c r="D264" s="83"/>
      <c r="E264" s="82"/>
      <c r="F264" s="84"/>
      <c r="G264" s="82"/>
      <c r="H264" s="77"/>
      <c r="I264" s="78"/>
      <c r="J264" s="78"/>
      <c r="K264" s="79"/>
      <c r="M264" s="72" t="s">
        <v>219</v>
      </c>
      <c r="N264" s="85">
        <v>44671.061030092591</v>
      </c>
    </row>
    <row r="265" spans="1:14" x14ac:dyDescent="0.35">
      <c r="A265" s="73" t="s">
        <v>473</v>
      </c>
      <c r="B265" s="73" t="s">
        <v>396</v>
      </c>
      <c r="C265" s="82"/>
      <c r="D265" s="83"/>
      <c r="E265" s="82"/>
      <c r="F265" s="84"/>
      <c r="G265" s="82"/>
      <c r="H265" s="77"/>
      <c r="I265" s="78"/>
      <c r="J265" s="78"/>
      <c r="K265" s="79"/>
      <c r="M265" s="72" t="s">
        <v>219</v>
      </c>
      <c r="N265" s="85">
        <v>44671.061030092591</v>
      </c>
    </row>
    <row r="266" spans="1:14" x14ac:dyDescent="0.35">
      <c r="A266" s="73" t="s">
        <v>474</v>
      </c>
      <c r="B266" s="73" t="s">
        <v>396</v>
      </c>
      <c r="C266" s="82"/>
      <c r="D266" s="83"/>
      <c r="E266" s="82"/>
      <c r="F266" s="84"/>
      <c r="G266" s="82"/>
      <c r="H266" s="77"/>
      <c r="I266" s="78"/>
      <c r="J266" s="78"/>
      <c r="K266" s="79"/>
      <c r="M266" s="72" t="s">
        <v>219</v>
      </c>
      <c r="N266" s="85">
        <v>44671.061030092591</v>
      </c>
    </row>
    <row r="267" spans="1:14" x14ac:dyDescent="0.35">
      <c r="A267" s="73" t="s">
        <v>475</v>
      </c>
      <c r="B267" s="73" t="s">
        <v>396</v>
      </c>
      <c r="C267" s="82"/>
      <c r="D267" s="83"/>
      <c r="E267" s="82"/>
      <c r="F267" s="84"/>
      <c r="G267" s="82"/>
      <c r="H267" s="77"/>
      <c r="I267" s="78"/>
      <c r="J267" s="78"/>
      <c r="K267" s="79"/>
      <c r="M267" s="72" t="s">
        <v>219</v>
      </c>
      <c r="N267" s="85">
        <v>44671.061030092591</v>
      </c>
    </row>
    <row r="268" spans="1:14" x14ac:dyDescent="0.35">
      <c r="A268" s="73" t="s">
        <v>476</v>
      </c>
      <c r="B268" s="73" t="s">
        <v>396</v>
      </c>
      <c r="C268" s="82"/>
      <c r="D268" s="83"/>
      <c r="E268" s="82"/>
      <c r="F268" s="84"/>
      <c r="G268" s="82"/>
      <c r="H268" s="77"/>
      <c r="I268" s="78"/>
      <c r="J268" s="78"/>
      <c r="K268" s="79"/>
      <c r="M268" s="72" t="s">
        <v>219</v>
      </c>
      <c r="N268" s="85">
        <v>44671.061030092591</v>
      </c>
    </row>
    <row r="269" spans="1:14" x14ac:dyDescent="0.35">
      <c r="A269" s="73" t="s">
        <v>477</v>
      </c>
      <c r="B269" s="73" t="s">
        <v>396</v>
      </c>
      <c r="C269" s="82"/>
      <c r="D269" s="83"/>
      <c r="E269" s="82"/>
      <c r="F269" s="84"/>
      <c r="G269" s="82"/>
      <c r="H269" s="77"/>
      <c r="I269" s="78"/>
      <c r="J269" s="78"/>
      <c r="K269" s="79"/>
      <c r="M269" s="72" t="s">
        <v>219</v>
      </c>
      <c r="N269" s="85">
        <v>44671.061030092591</v>
      </c>
    </row>
    <row r="270" spans="1:14" x14ac:dyDescent="0.35">
      <c r="A270" s="73" t="s">
        <v>478</v>
      </c>
      <c r="B270" s="73" t="s">
        <v>396</v>
      </c>
      <c r="C270" s="82"/>
      <c r="D270" s="83"/>
      <c r="E270" s="82"/>
      <c r="F270" s="84"/>
      <c r="G270" s="82"/>
      <c r="H270" s="77"/>
      <c r="I270" s="78"/>
      <c r="J270" s="78"/>
      <c r="K270" s="79"/>
      <c r="M270" s="72" t="s">
        <v>219</v>
      </c>
      <c r="N270" s="85">
        <v>44671.061030092591</v>
      </c>
    </row>
    <row r="271" spans="1:14" x14ac:dyDescent="0.35">
      <c r="A271" s="73" t="s">
        <v>479</v>
      </c>
      <c r="B271" s="73" t="s">
        <v>315</v>
      </c>
      <c r="C271" s="82"/>
      <c r="D271" s="83"/>
      <c r="E271" s="82"/>
      <c r="F271" s="84"/>
      <c r="G271" s="82"/>
      <c r="H271" s="77"/>
      <c r="I271" s="78"/>
      <c r="J271" s="78"/>
      <c r="K271" s="79"/>
      <c r="M271" s="72" t="s">
        <v>219</v>
      </c>
      <c r="N271" s="85">
        <v>44671.061030092591</v>
      </c>
    </row>
    <row r="272" spans="1:14" x14ac:dyDescent="0.35">
      <c r="A272" s="73" t="s">
        <v>479</v>
      </c>
      <c r="B272" s="73" t="s">
        <v>396</v>
      </c>
      <c r="C272" s="82"/>
      <c r="D272" s="83"/>
      <c r="E272" s="82"/>
      <c r="F272" s="84"/>
      <c r="G272" s="82"/>
      <c r="H272" s="77"/>
      <c r="I272" s="78"/>
      <c r="J272" s="78"/>
      <c r="K272" s="79"/>
      <c r="M272" s="72" t="s">
        <v>219</v>
      </c>
      <c r="N272" s="85">
        <v>44671.061030092591</v>
      </c>
    </row>
    <row r="273" spans="1:14" x14ac:dyDescent="0.35">
      <c r="A273" s="73" t="s">
        <v>480</v>
      </c>
      <c r="B273" s="73" t="s">
        <v>315</v>
      </c>
      <c r="C273" s="82"/>
      <c r="D273" s="83"/>
      <c r="E273" s="82"/>
      <c r="F273" s="84"/>
      <c r="G273" s="82"/>
      <c r="H273" s="77"/>
      <c r="I273" s="78"/>
      <c r="J273" s="78"/>
      <c r="K273" s="79"/>
      <c r="M273" s="72" t="s">
        <v>219</v>
      </c>
      <c r="N273" s="85">
        <v>44671.061030092591</v>
      </c>
    </row>
    <row r="274" spans="1:14" x14ac:dyDescent="0.35">
      <c r="A274" s="73" t="s">
        <v>480</v>
      </c>
      <c r="B274" s="73" t="s">
        <v>396</v>
      </c>
      <c r="C274" s="82"/>
      <c r="D274" s="83"/>
      <c r="E274" s="82"/>
      <c r="F274" s="84"/>
      <c r="G274" s="82"/>
      <c r="H274" s="77"/>
      <c r="I274" s="78"/>
      <c r="J274" s="78"/>
      <c r="K274" s="79"/>
      <c r="M274" s="72" t="s">
        <v>219</v>
      </c>
      <c r="N274" s="85">
        <v>44671.061030092591</v>
      </c>
    </row>
    <row r="275" spans="1:14" x14ac:dyDescent="0.35">
      <c r="A275" s="73" t="s">
        <v>481</v>
      </c>
      <c r="B275" s="73" t="s">
        <v>315</v>
      </c>
      <c r="C275" s="82"/>
      <c r="D275" s="83"/>
      <c r="E275" s="82"/>
      <c r="F275" s="84"/>
      <c r="G275" s="82"/>
      <c r="H275" s="77"/>
      <c r="I275" s="78"/>
      <c r="J275" s="78"/>
      <c r="K275" s="79"/>
      <c r="M275" s="72" t="s">
        <v>219</v>
      </c>
      <c r="N275" s="85">
        <v>44671.061030092591</v>
      </c>
    </row>
    <row r="276" spans="1:14" x14ac:dyDescent="0.35">
      <c r="A276" s="73" t="s">
        <v>481</v>
      </c>
      <c r="B276" s="73" t="s">
        <v>396</v>
      </c>
      <c r="C276" s="82"/>
      <c r="D276" s="83"/>
      <c r="E276" s="82"/>
      <c r="F276" s="84"/>
      <c r="G276" s="82"/>
      <c r="H276" s="77"/>
      <c r="I276" s="78"/>
      <c r="J276" s="78"/>
      <c r="K276" s="79"/>
      <c r="M276" s="72" t="s">
        <v>219</v>
      </c>
      <c r="N276" s="85">
        <v>44671.061030092591</v>
      </c>
    </row>
    <row r="277" spans="1:14" x14ac:dyDescent="0.35">
      <c r="A277" s="73" t="s">
        <v>482</v>
      </c>
      <c r="B277" s="73" t="s">
        <v>396</v>
      </c>
      <c r="C277" s="82"/>
      <c r="D277" s="83"/>
      <c r="E277" s="82"/>
      <c r="F277" s="84"/>
      <c r="G277" s="82"/>
      <c r="H277" s="77"/>
      <c r="I277" s="78"/>
      <c r="J277" s="78"/>
      <c r="K277" s="79"/>
      <c r="M277" s="72" t="s">
        <v>219</v>
      </c>
      <c r="N277" s="85">
        <v>44671.061030092591</v>
      </c>
    </row>
    <row r="278" spans="1:14" x14ac:dyDescent="0.35">
      <c r="A278" s="73" t="s">
        <v>483</v>
      </c>
      <c r="B278" s="73" t="s">
        <v>396</v>
      </c>
      <c r="C278" s="82"/>
      <c r="D278" s="83"/>
      <c r="E278" s="82"/>
      <c r="F278" s="84"/>
      <c r="G278" s="82"/>
      <c r="H278" s="77"/>
      <c r="I278" s="78"/>
      <c r="J278" s="78"/>
      <c r="K278" s="79"/>
      <c r="M278" s="72" t="s">
        <v>219</v>
      </c>
      <c r="N278" s="85">
        <v>44671.061030092591</v>
      </c>
    </row>
    <row r="279" spans="1:14" x14ac:dyDescent="0.35">
      <c r="A279" s="73" t="s">
        <v>484</v>
      </c>
      <c r="B279" s="73" t="s">
        <v>396</v>
      </c>
      <c r="C279" s="82"/>
      <c r="D279" s="83"/>
      <c r="E279" s="82"/>
      <c r="F279" s="84"/>
      <c r="G279" s="82"/>
      <c r="H279" s="77"/>
      <c r="I279" s="78"/>
      <c r="J279" s="78"/>
      <c r="K279" s="79"/>
      <c r="M279" s="72" t="s">
        <v>219</v>
      </c>
      <c r="N279" s="85">
        <v>44671.061030092591</v>
      </c>
    </row>
    <row r="280" spans="1:14" x14ac:dyDescent="0.35">
      <c r="A280" s="73" t="s">
        <v>485</v>
      </c>
      <c r="B280" s="73" t="s">
        <v>396</v>
      </c>
      <c r="C280" s="82"/>
      <c r="D280" s="83"/>
      <c r="E280" s="82"/>
      <c r="F280" s="84"/>
      <c r="G280" s="82"/>
      <c r="H280" s="77"/>
      <c r="I280" s="78"/>
      <c r="J280" s="78"/>
      <c r="K280" s="79"/>
      <c r="M280" s="72" t="s">
        <v>219</v>
      </c>
      <c r="N280" s="85">
        <v>44671.061030092591</v>
      </c>
    </row>
    <row r="281" spans="1:14" x14ac:dyDescent="0.35">
      <c r="A281" s="73" t="s">
        <v>486</v>
      </c>
      <c r="B281" s="73" t="s">
        <v>396</v>
      </c>
      <c r="C281" s="82"/>
      <c r="D281" s="83"/>
      <c r="E281" s="82"/>
      <c r="F281" s="84"/>
      <c r="G281" s="82"/>
      <c r="H281" s="77"/>
      <c r="I281" s="78"/>
      <c r="J281" s="78"/>
      <c r="K281" s="79"/>
      <c r="M281" s="72" t="s">
        <v>219</v>
      </c>
      <c r="N281" s="85">
        <v>44671.061030092591</v>
      </c>
    </row>
    <row r="282" spans="1:14" x14ac:dyDescent="0.35">
      <c r="A282" s="73" t="s">
        <v>487</v>
      </c>
      <c r="B282" s="73" t="s">
        <v>488</v>
      </c>
      <c r="C282" s="82"/>
      <c r="D282" s="83"/>
      <c r="E282" s="82"/>
      <c r="F282" s="84"/>
      <c r="G282" s="82"/>
      <c r="H282" s="77"/>
      <c r="I282" s="78"/>
      <c r="J282" s="78"/>
      <c r="K282" s="79"/>
      <c r="M282" s="72" t="s">
        <v>219</v>
      </c>
      <c r="N282" s="85">
        <v>44671.061030092591</v>
      </c>
    </row>
    <row r="283" spans="1:14" x14ac:dyDescent="0.35">
      <c r="A283" s="73" t="s">
        <v>489</v>
      </c>
      <c r="B283" s="73" t="s">
        <v>488</v>
      </c>
      <c r="C283" s="82"/>
      <c r="D283" s="83"/>
      <c r="E283" s="82"/>
      <c r="F283" s="84"/>
      <c r="G283" s="82"/>
      <c r="H283" s="77"/>
      <c r="I283" s="78"/>
      <c r="J283" s="78"/>
      <c r="K283" s="79"/>
      <c r="M283" s="72" t="s">
        <v>219</v>
      </c>
      <c r="N283" s="85">
        <v>44671.061030092591</v>
      </c>
    </row>
    <row r="284" spans="1:14" x14ac:dyDescent="0.35">
      <c r="A284" s="73" t="s">
        <v>490</v>
      </c>
      <c r="B284" s="73" t="s">
        <v>488</v>
      </c>
      <c r="C284" s="82"/>
      <c r="D284" s="83"/>
      <c r="E284" s="82"/>
      <c r="F284" s="84"/>
      <c r="G284" s="82"/>
      <c r="H284" s="77"/>
      <c r="I284" s="78"/>
      <c r="J284" s="78"/>
      <c r="K284" s="79"/>
      <c r="M284" s="72" t="s">
        <v>219</v>
      </c>
      <c r="N284" s="85">
        <v>44671.061030092591</v>
      </c>
    </row>
    <row r="285" spans="1:14" x14ac:dyDescent="0.35">
      <c r="A285" s="73" t="s">
        <v>491</v>
      </c>
      <c r="B285" s="73" t="s">
        <v>488</v>
      </c>
      <c r="C285" s="82"/>
      <c r="D285" s="83"/>
      <c r="E285" s="82"/>
      <c r="F285" s="84"/>
      <c r="G285" s="82"/>
      <c r="H285" s="77"/>
      <c r="I285" s="78"/>
      <c r="J285" s="78"/>
      <c r="K285" s="79"/>
      <c r="M285" s="72" t="s">
        <v>219</v>
      </c>
      <c r="N285" s="85">
        <v>44671.061030092591</v>
      </c>
    </row>
    <row r="286" spans="1:14" x14ac:dyDescent="0.35">
      <c r="A286" s="73" t="s">
        <v>492</v>
      </c>
      <c r="B286" s="73" t="s">
        <v>488</v>
      </c>
      <c r="C286" s="82"/>
      <c r="D286" s="83"/>
      <c r="E286" s="82"/>
      <c r="F286" s="84"/>
      <c r="G286" s="82"/>
      <c r="H286" s="77"/>
      <c r="I286" s="78"/>
      <c r="J286" s="78"/>
      <c r="K286" s="79"/>
      <c r="M286" s="72" t="s">
        <v>219</v>
      </c>
      <c r="N286" s="85">
        <v>44671.061030092591</v>
      </c>
    </row>
    <row r="287" spans="1:14" x14ac:dyDescent="0.35">
      <c r="A287" s="73" t="s">
        <v>493</v>
      </c>
      <c r="B287" s="73" t="s">
        <v>488</v>
      </c>
      <c r="C287" s="82"/>
      <c r="D287" s="83"/>
      <c r="E287" s="82"/>
      <c r="F287" s="84"/>
      <c r="G287" s="82"/>
      <c r="H287" s="77"/>
      <c r="I287" s="78"/>
      <c r="J287" s="78"/>
      <c r="K287" s="79"/>
      <c r="M287" s="72" t="s">
        <v>219</v>
      </c>
      <c r="N287" s="85">
        <v>44671.061030092591</v>
      </c>
    </row>
    <row r="288" spans="1:14" x14ac:dyDescent="0.35">
      <c r="A288" s="73" t="s">
        <v>494</v>
      </c>
      <c r="B288" s="73" t="s">
        <v>488</v>
      </c>
      <c r="C288" s="82"/>
      <c r="D288" s="83"/>
      <c r="E288" s="82"/>
      <c r="F288" s="84"/>
      <c r="G288" s="82"/>
      <c r="H288" s="77"/>
      <c r="I288" s="78"/>
      <c r="J288" s="78"/>
      <c r="K288" s="79"/>
      <c r="M288" s="72" t="s">
        <v>219</v>
      </c>
      <c r="N288" s="85">
        <v>44671.061030092591</v>
      </c>
    </row>
    <row r="289" spans="1:14" x14ac:dyDescent="0.35">
      <c r="A289" s="73" t="s">
        <v>495</v>
      </c>
      <c r="B289" s="73" t="s">
        <v>488</v>
      </c>
      <c r="C289" s="82"/>
      <c r="D289" s="83"/>
      <c r="E289" s="82"/>
      <c r="F289" s="84"/>
      <c r="G289" s="82"/>
      <c r="H289" s="77"/>
      <c r="I289" s="78"/>
      <c r="J289" s="78"/>
      <c r="K289" s="79"/>
      <c r="M289" s="72" t="s">
        <v>219</v>
      </c>
      <c r="N289" s="85">
        <v>44671.061030092591</v>
      </c>
    </row>
    <row r="290" spans="1:14" x14ac:dyDescent="0.35">
      <c r="A290" s="73" t="s">
        <v>496</v>
      </c>
      <c r="B290" s="73" t="s">
        <v>488</v>
      </c>
      <c r="C290" s="82"/>
      <c r="D290" s="83"/>
      <c r="E290" s="82"/>
      <c r="F290" s="84"/>
      <c r="G290" s="82"/>
      <c r="H290" s="77"/>
      <c r="I290" s="78"/>
      <c r="J290" s="78"/>
      <c r="K290" s="79"/>
      <c r="M290" s="72" t="s">
        <v>219</v>
      </c>
      <c r="N290" s="85">
        <v>44671.061030092591</v>
      </c>
    </row>
    <row r="291" spans="1:14" x14ac:dyDescent="0.35">
      <c r="A291" s="73" t="s">
        <v>497</v>
      </c>
      <c r="B291" s="73" t="s">
        <v>488</v>
      </c>
      <c r="C291" s="82"/>
      <c r="D291" s="83"/>
      <c r="E291" s="82"/>
      <c r="F291" s="84"/>
      <c r="G291" s="82"/>
      <c r="H291" s="77"/>
      <c r="I291" s="78"/>
      <c r="J291" s="78"/>
      <c r="K291" s="79"/>
      <c r="M291" s="72" t="s">
        <v>219</v>
      </c>
      <c r="N291" s="85">
        <v>44671.061030092591</v>
      </c>
    </row>
    <row r="292" spans="1:14" x14ac:dyDescent="0.35">
      <c r="A292" s="73" t="s">
        <v>498</v>
      </c>
      <c r="B292" s="73" t="s">
        <v>488</v>
      </c>
      <c r="C292" s="82"/>
      <c r="D292" s="83"/>
      <c r="E292" s="82"/>
      <c r="F292" s="84"/>
      <c r="G292" s="82"/>
      <c r="H292" s="77"/>
      <c r="I292" s="78"/>
      <c r="J292" s="78"/>
      <c r="K292" s="79"/>
      <c r="M292" s="72" t="s">
        <v>219</v>
      </c>
      <c r="N292" s="85">
        <v>44671.061030092591</v>
      </c>
    </row>
    <row r="293" spans="1:14" x14ac:dyDescent="0.35">
      <c r="A293" s="73" t="s">
        <v>499</v>
      </c>
      <c r="B293" s="73" t="s">
        <v>488</v>
      </c>
      <c r="C293" s="82"/>
      <c r="D293" s="83"/>
      <c r="E293" s="82"/>
      <c r="F293" s="84"/>
      <c r="G293" s="82"/>
      <c r="H293" s="77"/>
      <c r="I293" s="78"/>
      <c r="J293" s="78"/>
      <c r="K293" s="79"/>
      <c r="M293" s="72" t="s">
        <v>219</v>
      </c>
      <c r="N293" s="85">
        <v>44671.061030092591</v>
      </c>
    </row>
    <row r="294" spans="1:14" x14ac:dyDescent="0.35">
      <c r="A294" s="73" t="s">
        <v>500</v>
      </c>
      <c r="B294" s="73" t="s">
        <v>488</v>
      </c>
      <c r="C294" s="82"/>
      <c r="D294" s="83"/>
      <c r="E294" s="82"/>
      <c r="F294" s="84"/>
      <c r="G294" s="82"/>
      <c r="H294" s="77"/>
      <c r="I294" s="78"/>
      <c r="J294" s="78"/>
      <c r="K294" s="79"/>
      <c r="M294" s="72" t="s">
        <v>219</v>
      </c>
      <c r="N294" s="85">
        <v>44671.061030092591</v>
      </c>
    </row>
    <row r="295" spans="1:14" x14ac:dyDescent="0.35">
      <c r="A295" s="73" t="s">
        <v>501</v>
      </c>
      <c r="B295" s="73" t="s">
        <v>488</v>
      </c>
      <c r="C295" s="82"/>
      <c r="D295" s="83"/>
      <c r="E295" s="82"/>
      <c r="F295" s="84"/>
      <c r="G295" s="82"/>
      <c r="H295" s="77"/>
      <c r="I295" s="78"/>
      <c r="J295" s="78"/>
      <c r="K295" s="79"/>
      <c r="M295" s="72" t="s">
        <v>219</v>
      </c>
      <c r="N295" s="85">
        <v>44671.061030092591</v>
      </c>
    </row>
    <row r="296" spans="1:14" x14ac:dyDescent="0.35">
      <c r="A296" s="73" t="s">
        <v>502</v>
      </c>
      <c r="B296" s="73" t="s">
        <v>488</v>
      </c>
      <c r="C296" s="82"/>
      <c r="D296" s="83"/>
      <c r="E296" s="82"/>
      <c r="F296" s="84"/>
      <c r="G296" s="82"/>
      <c r="H296" s="77"/>
      <c r="I296" s="78"/>
      <c r="J296" s="78"/>
      <c r="K296" s="79"/>
      <c r="M296" s="72" t="s">
        <v>219</v>
      </c>
      <c r="N296" s="85">
        <v>44671.061030092591</v>
      </c>
    </row>
    <row r="297" spans="1:14" x14ac:dyDescent="0.35">
      <c r="A297" s="73" t="s">
        <v>503</v>
      </c>
      <c r="B297" s="73" t="s">
        <v>488</v>
      </c>
      <c r="C297" s="82"/>
      <c r="D297" s="83"/>
      <c r="E297" s="82"/>
      <c r="F297" s="84"/>
      <c r="G297" s="82"/>
      <c r="H297" s="77"/>
      <c r="I297" s="78"/>
      <c r="J297" s="78"/>
      <c r="K297" s="79"/>
      <c r="M297" s="72" t="s">
        <v>219</v>
      </c>
      <c r="N297" s="85">
        <v>44671.061030092591</v>
      </c>
    </row>
    <row r="298" spans="1:14" x14ac:dyDescent="0.35">
      <c r="A298" s="73" t="s">
        <v>504</v>
      </c>
      <c r="B298" s="73" t="s">
        <v>488</v>
      </c>
      <c r="C298" s="82"/>
      <c r="D298" s="83"/>
      <c r="E298" s="82"/>
      <c r="F298" s="84"/>
      <c r="G298" s="82"/>
      <c r="H298" s="77"/>
      <c r="I298" s="78"/>
      <c r="J298" s="78"/>
      <c r="K298" s="79"/>
      <c r="M298" s="72" t="s">
        <v>219</v>
      </c>
      <c r="N298" s="85">
        <v>44671.061030092591</v>
      </c>
    </row>
    <row r="299" spans="1:14" x14ac:dyDescent="0.35">
      <c r="A299" s="73" t="s">
        <v>505</v>
      </c>
      <c r="B299" s="73" t="s">
        <v>488</v>
      </c>
      <c r="C299" s="82"/>
      <c r="D299" s="83"/>
      <c r="E299" s="82"/>
      <c r="F299" s="84"/>
      <c r="G299" s="82"/>
      <c r="H299" s="77"/>
      <c r="I299" s="78"/>
      <c r="J299" s="78"/>
      <c r="K299" s="79"/>
      <c r="M299" s="72" t="s">
        <v>219</v>
      </c>
      <c r="N299" s="85">
        <v>44671.061030092591</v>
      </c>
    </row>
    <row r="300" spans="1:14" x14ac:dyDescent="0.35">
      <c r="A300" s="73" t="s">
        <v>506</v>
      </c>
      <c r="B300" s="73" t="s">
        <v>488</v>
      </c>
      <c r="C300" s="82"/>
      <c r="D300" s="83"/>
      <c r="E300" s="82"/>
      <c r="F300" s="84"/>
      <c r="G300" s="82"/>
      <c r="H300" s="77"/>
      <c r="I300" s="78"/>
      <c r="J300" s="78"/>
      <c r="K300" s="79"/>
      <c r="M300" s="72" t="s">
        <v>219</v>
      </c>
      <c r="N300" s="85">
        <v>44671.061030092591</v>
      </c>
    </row>
    <row r="301" spans="1:14" x14ac:dyDescent="0.35">
      <c r="A301" s="73" t="s">
        <v>507</v>
      </c>
      <c r="B301" s="73" t="s">
        <v>488</v>
      </c>
      <c r="C301" s="82"/>
      <c r="D301" s="83"/>
      <c r="E301" s="82"/>
      <c r="F301" s="84"/>
      <c r="G301" s="82"/>
      <c r="H301" s="77"/>
      <c r="I301" s="78"/>
      <c r="J301" s="78"/>
      <c r="K301" s="79"/>
      <c r="M301" s="72" t="s">
        <v>219</v>
      </c>
      <c r="N301" s="85">
        <v>44671.061030092591</v>
      </c>
    </row>
    <row r="302" spans="1:14" x14ac:dyDescent="0.35">
      <c r="A302" s="73" t="s">
        <v>508</v>
      </c>
      <c r="B302" s="73" t="s">
        <v>488</v>
      </c>
      <c r="C302" s="82"/>
      <c r="D302" s="83"/>
      <c r="E302" s="82"/>
      <c r="F302" s="84"/>
      <c r="G302" s="82"/>
      <c r="H302" s="77"/>
      <c r="I302" s="78"/>
      <c r="J302" s="78"/>
      <c r="K302" s="79"/>
      <c r="M302" s="72" t="s">
        <v>219</v>
      </c>
      <c r="N302" s="85">
        <v>44671.061030092591</v>
      </c>
    </row>
    <row r="303" spans="1:14" x14ac:dyDescent="0.35">
      <c r="A303" s="73" t="s">
        <v>509</v>
      </c>
      <c r="B303" s="73" t="s">
        <v>488</v>
      </c>
      <c r="C303" s="82"/>
      <c r="D303" s="83"/>
      <c r="E303" s="82"/>
      <c r="F303" s="84"/>
      <c r="G303" s="82"/>
      <c r="H303" s="77"/>
      <c r="I303" s="78"/>
      <c r="J303" s="78"/>
      <c r="K303" s="79"/>
      <c r="M303" s="72" t="s">
        <v>219</v>
      </c>
      <c r="N303" s="85">
        <v>44671.061030092591</v>
      </c>
    </row>
    <row r="304" spans="1:14" x14ac:dyDescent="0.35">
      <c r="A304" s="73" t="s">
        <v>510</v>
      </c>
      <c r="B304" s="73" t="s">
        <v>488</v>
      </c>
      <c r="C304" s="82"/>
      <c r="D304" s="83"/>
      <c r="E304" s="82"/>
      <c r="F304" s="84"/>
      <c r="G304" s="82"/>
      <c r="H304" s="77"/>
      <c r="I304" s="78"/>
      <c r="J304" s="78"/>
      <c r="K304" s="79"/>
      <c r="M304" s="72" t="s">
        <v>219</v>
      </c>
      <c r="N304" s="85">
        <v>44671.061030092591</v>
      </c>
    </row>
    <row r="305" spans="1:14" x14ac:dyDescent="0.35">
      <c r="A305" s="73" t="s">
        <v>511</v>
      </c>
      <c r="B305" s="73" t="s">
        <v>488</v>
      </c>
      <c r="C305" s="82"/>
      <c r="D305" s="83"/>
      <c r="E305" s="82"/>
      <c r="F305" s="84"/>
      <c r="G305" s="82"/>
      <c r="H305" s="77"/>
      <c r="I305" s="78"/>
      <c r="J305" s="78"/>
      <c r="K305" s="79"/>
      <c r="M305" s="72" t="s">
        <v>219</v>
      </c>
      <c r="N305" s="85">
        <v>44671.061030092591</v>
      </c>
    </row>
    <row r="306" spans="1:14" x14ac:dyDescent="0.35">
      <c r="A306" s="73" t="s">
        <v>512</v>
      </c>
      <c r="B306" s="73" t="s">
        <v>488</v>
      </c>
      <c r="C306" s="82"/>
      <c r="D306" s="83"/>
      <c r="E306" s="82"/>
      <c r="F306" s="84"/>
      <c r="G306" s="82"/>
      <c r="H306" s="77"/>
      <c r="I306" s="78"/>
      <c r="J306" s="78"/>
      <c r="K306" s="79"/>
      <c r="M306" s="72" t="s">
        <v>219</v>
      </c>
      <c r="N306" s="85">
        <v>44671.061030092591</v>
      </c>
    </row>
    <row r="307" spans="1:14" x14ac:dyDescent="0.35">
      <c r="A307" s="73" t="s">
        <v>513</v>
      </c>
      <c r="B307" s="73" t="s">
        <v>488</v>
      </c>
      <c r="C307" s="82"/>
      <c r="D307" s="83"/>
      <c r="E307" s="82"/>
      <c r="F307" s="84"/>
      <c r="G307" s="82"/>
      <c r="H307" s="77"/>
      <c r="I307" s="78"/>
      <c r="J307" s="78"/>
      <c r="K307" s="79"/>
      <c r="M307" s="72" t="s">
        <v>219</v>
      </c>
      <c r="N307" s="85">
        <v>44671.061030092591</v>
      </c>
    </row>
    <row r="308" spans="1:14" x14ac:dyDescent="0.35">
      <c r="A308" s="73" t="s">
        <v>514</v>
      </c>
      <c r="B308" s="73" t="s">
        <v>488</v>
      </c>
      <c r="C308" s="82"/>
      <c r="D308" s="83"/>
      <c r="E308" s="82"/>
      <c r="F308" s="84"/>
      <c r="G308" s="82"/>
      <c r="H308" s="77"/>
      <c r="I308" s="78"/>
      <c r="J308" s="78"/>
      <c r="K308" s="79"/>
      <c r="M308" s="72" t="s">
        <v>219</v>
      </c>
      <c r="N308" s="85">
        <v>44671.061030092591</v>
      </c>
    </row>
    <row r="309" spans="1:14" x14ac:dyDescent="0.35">
      <c r="A309" s="73" t="s">
        <v>515</v>
      </c>
      <c r="B309" s="73" t="s">
        <v>488</v>
      </c>
      <c r="C309" s="82"/>
      <c r="D309" s="83"/>
      <c r="E309" s="82"/>
      <c r="F309" s="84"/>
      <c r="G309" s="82"/>
      <c r="H309" s="77"/>
      <c r="I309" s="78"/>
      <c r="J309" s="78"/>
      <c r="K309" s="79"/>
      <c r="M309" s="72" t="s">
        <v>219</v>
      </c>
      <c r="N309" s="85">
        <v>44671.061030092591</v>
      </c>
    </row>
    <row r="310" spans="1:14" x14ac:dyDescent="0.35">
      <c r="A310" s="73" t="s">
        <v>516</v>
      </c>
      <c r="B310" s="73" t="s">
        <v>488</v>
      </c>
      <c r="C310" s="82"/>
      <c r="D310" s="83"/>
      <c r="E310" s="82"/>
      <c r="F310" s="84"/>
      <c r="G310" s="82"/>
      <c r="H310" s="77"/>
      <c r="I310" s="78"/>
      <c r="J310" s="78"/>
      <c r="K310" s="79"/>
      <c r="M310" s="72" t="s">
        <v>219</v>
      </c>
      <c r="N310" s="85">
        <v>44671.061030092591</v>
      </c>
    </row>
    <row r="311" spans="1:14" x14ac:dyDescent="0.35">
      <c r="A311" s="73" t="s">
        <v>517</v>
      </c>
      <c r="B311" s="73" t="s">
        <v>488</v>
      </c>
      <c r="C311" s="82"/>
      <c r="D311" s="83"/>
      <c r="E311" s="82"/>
      <c r="F311" s="84"/>
      <c r="G311" s="82"/>
      <c r="H311" s="77"/>
      <c r="I311" s="78"/>
      <c r="J311" s="78"/>
      <c r="K311" s="79"/>
      <c r="M311" s="72" t="s">
        <v>219</v>
      </c>
      <c r="N311" s="85">
        <v>44671.061030092591</v>
      </c>
    </row>
    <row r="312" spans="1:14" x14ac:dyDescent="0.35">
      <c r="A312" s="73" t="s">
        <v>518</v>
      </c>
      <c r="B312" s="73" t="s">
        <v>488</v>
      </c>
      <c r="C312" s="82"/>
      <c r="D312" s="83"/>
      <c r="E312" s="82"/>
      <c r="F312" s="84"/>
      <c r="G312" s="82"/>
      <c r="H312" s="77"/>
      <c r="I312" s="78"/>
      <c r="J312" s="78"/>
      <c r="K312" s="79"/>
      <c r="M312" s="72" t="s">
        <v>219</v>
      </c>
      <c r="N312" s="85">
        <v>44671.061030092591</v>
      </c>
    </row>
    <row r="313" spans="1:14" x14ac:dyDescent="0.35">
      <c r="A313" s="73" t="s">
        <v>519</v>
      </c>
      <c r="B313" s="73" t="s">
        <v>488</v>
      </c>
      <c r="C313" s="82"/>
      <c r="D313" s="83"/>
      <c r="E313" s="82"/>
      <c r="F313" s="84"/>
      <c r="G313" s="82"/>
      <c r="H313" s="77"/>
      <c r="I313" s="78"/>
      <c r="J313" s="78"/>
      <c r="K313" s="79"/>
      <c r="M313" s="72" t="s">
        <v>219</v>
      </c>
      <c r="N313" s="85">
        <v>44671.061030092591</v>
      </c>
    </row>
    <row r="314" spans="1:14" x14ac:dyDescent="0.35">
      <c r="A314" s="73" t="s">
        <v>520</v>
      </c>
      <c r="B314" s="73" t="s">
        <v>488</v>
      </c>
      <c r="C314" s="82"/>
      <c r="D314" s="83"/>
      <c r="E314" s="82"/>
      <c r="F314" s="84"/>
      <c r="G314" s="82"/>
      <c r="H314" s="77"/>
      <c r="I314" s="78"/>
      <c r="J314" s="78"/>
      <c r="K314" s="79"/>
      <c r="M314" s="72" t="s">
        <v>219</v>
      </c>
      <c r="N314" s="85">
        <v>44671.061030092591</v>
      </c>
    </row>
    <row r="315" spans="1:14" x14ac:dyDescent="0.35">
      <c r="A315" s="73" t="s">
        <v>521</v>
      </c>
      <c r="B315" s="73" t="s">
        <v>488</v>
      </c>
      <c r="C315" s="82"/>
      <c r="D315" s="83"/>
      <c r="E315" s="82"/>
      <c r="F315" s="84"/>
      <c r="G315" s="82"/>
      <c r="H315" s="77"/>
      <c r="I315" s="78"/>
      <c r="J315" s="78"/>
      <c r="K315" s="79"/>
      <c r="M315" s="72" t="s">
        <v>219</v>
      </c>
      <c r="N315" s="85">
        <v>44671.061030092591</v>
      </c>
    </row>
    <row r="316" spans="1:14" x14ac:dyDescent="0.35">
      <c r="A316" s="73" t="s">
        <v>522</v>
      </c>
      <c r="B316" s="73" t="s">
        <v>488</v>
      </c>
      <c r="C316" s="82"/>
      <c r="D316" s="83"/>
      <c r="E316" s="82"/>
      <c r="F316" s="84"/>
      <c r="G316" s="82"/>
      <c r="H316" s="77"/>
      <c r="I316" s="78"/>
      <c r="J316" s="78"/>
      <c r="K316" s="79"/>
      <c r="M316" s="72" t="s">
        <v>219</v>
      </c>
      <c r="N316" s="85">
        <v>44671.061030092591</v>
      </c>
    </row>
    <row r="317" spans="1:14" x14ac:dyDescent="0.35">
      <c r="A317" s="73" t="s">
        <v>523</v>
      </c>
      <c r="B317" s="73" t="s">
        <v>488</v>
      </c>
      <c r="C317" s="82"/>
      <c r="D317" s="83"/>
      <c r="E317" s="82"/>
      <c r="F317" s="84"/>
      <c r="G317" s="82"/>
      <c r="H317" s="77"/>
      <c r="I317" s="78"/>
      <c r="J317" s="78"/>
      <c r="K317" s="79"/>
      <c r="M317" s="72" t="s">
        <v>219</v>
      </c>
      <c r="N317" s="85">
        <v>44671.061030092591</v>
      </c>
    </row>
    <row r="318" spans="1:14" x14ac:dyDescent="0.35">
      <c r="A318" s="73" t="s">
        <v>524</v>
      </c>
      <c r="B318" s="73" t="s">
        <v>488</v>
      </c>
      <c r="C318" s="82"/>
      <c r="D318" s="83"/>
      <c r="E318" s="82"/>
      <c r="F318" s="84"/>
      <c r="G318" s="82"/>
      <c r="H318" s="77"/>
      <c r="I318" s="78"/>
      <c r="J318" s="78"/>
      <c r="K318" s="79"/>
      <c r="M318" s="72" t="s">
        <v>219</v>
      </c>
      <c r="N318" s="85">
        <v>44671.061030092591</v>
      </c>
    </row>
    <row r="319" spans="1:14" x14ac:dyDescent="0.35">
      <c r="A319" s="73" t="s">
        <v>525</v>
      </c>
      <c r="B319" s="73" t="s">
        <v>488</v>
      </c>
      <c r="C319" s="82"/>
      <c r="D319" s="83"/>
      <c r="E319" s="82"/>
      <c r="F319" s="84"/>
      <c r="G319" s="82"/>
      <c r="H319" s="77"/>
      <c r="I319" s="78"/>
      <c r="J319" s="78"/>
      <c r="K319" s="79"/>
      <c r="M319" s="72" t="s">
        <v>219</v>
      </c>
      <c r="N319" s="85">
        <v>44671.061030092591</v>
      </c>
    </row>
    <row r="320" spans="1:14" x14ac:dyDescent="0.35">
      <c r="A320" s="73" t="s">
        <v>526</v>
      </c>
      <c r="B320" s="73" t="s">
        <v>488</v>
      </c>
      <c r="C320" s="82"/>
      <c r="D320" s="83"/>
      <c r="E320" s="82"/>
      <c r="F320" s="84"/>
      <c r="G320" s="82"/>
      <c r="H320" s="77"/>
      <c r="I320" s="78"/>
      <c r="J320" s="78"/>
      <c r="K320" s="79"/>
      <c r="M320" s="72" t="s">
        <v>219</v>
      </c>
      <c r="N320" s="85">
        <v>44671.061030092591</v>
      </c>
    </row>
    <row r="321" spans="1:14" x14ac:dyDescent="0.35">
      <c r="A321" s="73" t="s">
        <v>527</v>
      </c>
      <c r="B321" s="73" t="s">
        <v>488</v>
      </c>
      <c r="C321" s="82"/>
      <c r="D321" s="83"/>
      <c r="E321" s="82"/>
      <c r="F321" s="84"/>
      <c r="G321" s="82"/>
      <c r="H321" s="77"/>
      <c r="I321" s="78"/>
      <c r="J321" s="78"/>
      <c r="K321" s="79"/>
      <c r="M321" s="72" t="s">
        <v>219</v>
      </c>
      <c r="N321" s="85">
        <v>44671.061030092591</v>
      </c>
    </row>
    <row r="322" spans="1:14" x14ac:dyDescent="0.35">
      <c r="A322" s="73" t="s">
        <v>528</v>
      </c>
      <c r="B322" s="73" t="s">
        <v>488</v>
      </c>
      <c r="C322" s="82"/>
      <c r="D322" s="83"/>
      <c r="E322" s="82"/>
      <c r="F322" s="84"/>
      <c r="G322" s="82"/>
      <c r="H322" s="77"/>
      <c r="I322" s="78"/>
      <c r="J322" s="78"/>
      <c r="K322" s="79"/>
      <c r="M322" s="72" t="s">
        <v>219</v>
      </c>
      <c r="N322" s="85">
        <v>44671.061030092591</v>
      </c>
    </row>
    <row r="323" spans="1:14" x14ac:dyDescent="0.35">
      <c r="A323" s="73" t="s">
        <v>529</v>
      </c>
      <c r="B323" s="73" t="s">
        <v>488</v>
      </c>
      <c r="C323" s="82"/>
      <c r="D323" s="83"/>
      <c r="E323" s="82"/>
      <c r="F323" s="84"/>
      <c r="G323" s="82"/>
      <c r="H323" s="77"/>
      <c r="I323" s="78"/>
      <c r="J323" s="78"/>
      <c r="K323" s="79"/>
      <c r="M323" s="72" t="s">
        <v>219</v>
      </c>
      <c r="N323" s="85">
        <v>44671.061030092591</v>
      </c>
    </row>
    <row r="324" spans="1:14" x14ac:dyDescent="0.35">
      <c r="A324" s="73" t="s">
        <v>530</v>
      </c>
      <c r="B324" s="73" t="s">
        <v>488</v>
      </c>
      <c r="C324" s="82"/>
      <c r="D324" s="83"/>
      <c r="E324" s="82"/>
      <c r="F324" s="84"/>
      <c r="G324" s="82"/>
      <c r="H324" s="77"/>
      <c r="I324" s="78"/>
      <c r="J324" s="78"/>
      <c r="K324" s="79"/>
      <c r="M324" s="72" t="s">
        <v>219</v>
      </c>
      <c r="N324" s="85">
        <v>44671.061030092591</v>
      </c>
    </row>
    <row r="325" spans="1:14" x14ac:dyDescent="0.35">
      <c r="A325" s="73" t="s">
        <v>531</v>
      </c>
      <c r="B325" s="73" t="s">
        <v>488</v>
      </c>
      <c r="C325" s="82"/>
      <c r="D325" s="83"/>
      <c r="E325" s="82"/>
      <c r="F325" s="84"/>
      <c r="G325" s="82"/>
      <c r="H325" s="77"/>
      <c r="I325" s="78"/>
      <c r="J325" s="78"/>
      <c r="K325" s="79"/>
      <c r="M325" s="72" t="s">
        <v>219</v>
      </c>
      <c r="N325" s="85">
        <v>44671.061030092591</v>
      </c>
    </row>
    <row r="326" spans="1:14" x14ac:dyDescent="0.35">
      <c r="A326" s="73" t="s">
        <v>532</v>
      </c>
      <c r="B326" s="73" t="s">
        <v>488</v>
      </c>
      <c r="C326" s="82"/>
      <c r="D326" s="83"/>
      <c r="E326" s="82"/>
      <c r="F326" s="84"/>
      <c r="G326" s="82"/>
      <c r="H326" s="77"/>
      <c r="I326" s="78"/>
      <c r="J326" s="78"/>
      <c r="K326" s="79"/>
      <c r="M326" s="72" t="s">
        <v>219</v>
      </c>
      <c r="N326" s="85">
        <v>44671.061030092591</v>
      </c>
    </row>
    <row r="327" spans="1:14" x14ac:dyDescent="0.35">
      <c r="A327" s="73" t="s">
        <v>533</v>
      </c>
      <c r="B327" s="73" t="s">
        <v>488</v>
      </c>
      <c r="C327" s="82"/>
      <c r="D327" s="83"/>
      <c r="E327" s="82"/>
      <c r="F327" s="84"/>
      <c r="G327" s="82"/>
      <c r="H327" s="77"/>
      <c r="I327" s="78"/>
      <c r="J327" s="78"/>
      <c r="K327" s="79"/>
      <c r="M327" s="72" t="s">
        <v>219</v>
      </c>
      <c r="N327" s="85">
        <v>44671.061030092591</v>
      </c>
    </row>
    <row r="328" spans="1:14" x14ac:dyDescent="0.35">
      <c r="A328" s="73" t="s">
        <v>534</v>
      </c>
      <c r="B328" s="73" t="s">
        <v>488</v>
      </c>
      <c r="C328" s="82"/>
      <c r="D328" s="83"/>
      <c r="E328" s="82"/>
      <c r="F328" s="84"/>
      <c r="G328" s="82"/>
      <c r="H328" s="77"/>
      <c r="I328" s="78"/>
      <c r="J328" s="78"/>
      <c r="K328" s="79"/>
      <c r="M328" s="72" t="s">
        <v>219</v>
      </c>
      <c r="N328" s="85">
        <v>44671.061030092591</v>
      </c>
    </row>
    <row r="329" spans="1:14" x14ac:dyDescent="0.35">
      <c r="A329" s="73" t="s">
        <v>535</v>
      </c>
      <c r="B329" s="73" t="s">
        <v>488</v>
      </c>
      <c r="C329" s="82"/>
      <c r="D329" s="83"/>
      <c r="E329" s="82"/>
      <c r="F329" s="84"/>
      <c r="G329" s="82"/>
      <c r="H329" s="77"/>
      <c r="I329" s="78"/>
      <c r="J329" s="78"/>
      <c r="K329" s="79"/>
      <c r="M329" s="72" t="s">
        <v>219</v>
      </c>
      <c r="N329" s="85">
        <v>44671.061030092591</v>
      </c>
    </row>
    <row r="330" spans="1:14" x14ac:dyDescent="0.35">
      <c r="A330" s="73" t="s">
        <v>536</v>
      </c>
      <c r="B330" s="73" t="s">
        <v>488</v>
      </c>
      <c r="C330" s="82"/>
      <c r="D330" s="83"/>
      <c r="E330" s="82"/>
      <c r="F330" s="84"/>
      <c r="G330" s="82"/>
      <c r="H330" s="77"/>
      <c r="I330" s="78"/>
      <c r="J330" s="78"/>
      <c r="K330" s="79"/>
      <c r="M330" s="72" t="s">
        <v>219</v>
      </c>
      <c r="N330" s="85">
        <v>44671.061030092591</v>
      </c>
    </row>
    <row r="331" spans="1:14" x14ac:dyDescent="0.35">
      <c r="A331" s="73" t="s">
        <v>537</v>
      </c>
      <c r="B331" s="73" t="s">
        <v>488</v>
      </c>
      <c r="C331" s="82"/>
      <c r="D331" s="83"/>
      <c r="E331" s="82"/>
      <c r="F331" s="84"/>
      <c r="G331" s="82"/>
      <c r="H331" s="77"/>
      <c r="I331" s="78"/>
      <c r="J331" s="78"/>
      <c r="K331" s="79"/>
      <c r="M331" s="72" t="s">
        <v>219</v>
      </c>
      <c r="N331" s="85">
        <v>44671.061030092591</v>
      </c>
    </row>
    <row r="332" spans="1:14" x14ac:dyDescent="0.35">
      <c r="A332" s="73" t="s">
        <v>538</v>
      </c>
      <c r="B332" s="73" t="s">
        <v>488</v>
      </c>
      <c r="C332" s="82"/>
      <c r="D332" s="83"/>
      <c r="E332" s="82"/>
      <c r="F332" s="84"/>
      <c r="G332" s="82"/>
      <c r="H332" s="77"/>
      <c r="I332" s="78"/>
      <c r="J332" s="78"/>
      <c r="K332" s="79"/>
      <c r="M332" s="72" t="s">
        <v>219</v>
      </c>
      <c r="N332" s="85">
        <v>44671.061030092591</v>
      </c>
    </row>
    <row r="333" spans="1:14" x14ac:dyDescent="0.35">
      <c r="A333" s="73" t="s">
        <v>539</v>
      </c>
      <c r="B333" s="73" t="s">
        <v>488</v>
      </c>
      <c r="C333" s="82"/>
      <c r="D333" s="83"/>
      <c r="E333" s="82"/>
      <c r="F333" s="84"/>
      <c r="G333" s="82"/>
      <c r="H333" s="77"/>
      <c r="I333" s="78"/>
      <c r="J333" s="78"/>
      <c r="K333" s="79"/>
      <c r="M333" s="72" t="s">
        <v>219</v>
      </c>
      <c r="N333" s="85">
        <v>44671.061030092591</v>
      </c>
    </row>
    <row r="334" spans="1:14" x14ac:dyDescent="0.35">
      <c r="A334" s="73" t="s">
        <v>540</v>
      </c>
      <c r="B334" s="73" t="s">
        <v>488</v>
      </c>
      <c r="C334" s="82"/>
      <c r="D334" s="83"/>
      <c r="E334" s="82"/>
      <c r="F334" s="84"/>
      <c r="G334" s="82"/>
      <c r="H334" s="77"/>
      <c r="I334" s="78"/>
      <c r="J334" s="78"/>
      <c r="K334" s="79"/>
      <c r="M334" s="72" t="s">
        <v>219</v>
      </c>
      <c r="N334" s="85">
        <v>44671.061030092591</v>
      </c>
    </row>
    <row r="335" spans="1:14" x14ac:dyDescent="0.35">
      <c r="A335" s="73" t="s">
        <v>541</v>
      </c>
      <c r="B335" s="73" t="s">
        <v>488</v>
      </c>
      <c r="C335" s="82"/>
      <c r="D335" s="83"/>
      <c r="E335" s="82"/>
      <c r="F335" s="84"/>
      <c r="G335" s="82"/>
      <c r="H335" s="77"/>
      <c r="I335" s="78"/>
      <c r="J335" s="78"/>
      <c r="K335" s="79"/>
      <c r="M335" s="72" t="s">
        <v>219</v>
      </c>
      <c r="N335" s="85">
        <v>44671.061030092591</v>
      </c>
    </row>
    <row r="336" spans="1:14" x14ac:dyDescent="0.35">
      <c r="A336" s="73" t="s">
        <v>542</v>
      </c>
      <c r="B336" s="73" t="s">
        <v>488</v>
      </c>
      <c r="C336" s="82"/>
      <c r="D336" s="83"/>
      <c r="E336" s="82"/>
      <c r="F336" s="84"/>
      <c r="G336" s="82"/>
      <c r="H336" s="77"/>
      <c r="I336" s="78"/>
      <c r="J336" s="78"/>
      <c r="K336" s="79"/>
      <c r="M336" s="72" t="s">
        <v>219</v>
      </c>
      <c r="N336" s="85">
        <v>44671.061030092591</v>
      </c>
    </row>
    <row r="337" spans="1:14" x14ac:dyDescent="0.35">
      <c r="A337" s="73" t="s">
        <v>543</v>
      </c>
      <c r="B337" s="73" t="s">
        <v>488</v>
      </c>
      <c r="C337" s="82"/>
      <c r="D337" s="83"/>
      <c r="E337" s="82"/>
      <c r="F337" s="84"/>
      <c r="G337" s="82"/>
      <c r="H337" s="77"/>
      <c r="I337" s="78"/>
      <c r="J337" s="78"/>
      <c r="K337" s="79"/>
      <c r="M337" s="72" t="s">
        <v>219</v>
      </c>
      <c r="N337" s="85">
        <v>44671.061030092591</v>
      </c>
    </row>
    <row r="338" spans="1:14" x14ac:dyDescent="0.35">
      <c r="A338" s="73" t="s">
        <v>544</v>
      </c>
      <c r="B338" s="73" t="s">
        <v>488</v>
      </c>
      <c r="C338" s="82"/>
      <c r="D338" s="83"/>
      <c r="E338" s="82"/>
      <c r="F338" s="84"/>
      <c r="G338" s="82"/>
      <c r="H338" s="77"/>
      <c r="I338" s="78"/>
      <c r="J338" s="78"/>
      <c r="K338" s="79"/>
      <c r="M338" s="72" t="s">
        <v>219</v>
      </c>
      <c r="N338" s="85">
        <v>44671.061030092591</v>
      </c>
    </row>
    <row r="339" spans="1:14" x14ac:dyDescent="0.35">
      <c r="A339" s="73" t="s">
        <v>545</v>
      </c>
      <c r="B339" s="73" t="s">
        <v>488</v>
      </c>
      <c r="C339" s="82"/>
      <c r="D339" s="83"/>
      <c r="E339" s="82"/>
      <c r="F339" s="84"/>
      <c r="G339" s="82"/>
      <c r="H339" s="77"/>
      <c r="I339" s="78"/>
      <c r="J339" s="78"/>
      <c r="K339" s="79"/>
      <c r="M339" s="72" t="s">
        <v>219</v>
      </c>
      <c r="N339" s="85">
        <v>44671.061030092591</v>
      </c>
    </row>
    <row r="340" spans="1:14" x14ac:dyDescent="0.35">
      <c r="A340" s="73" t="s">
        <v>546</v>
      </c>
      <c r="B340" s="73" t="s">
        <v>488</v>
      </c>
      <c r="C340" s="82"/>
      <c r="D340" s="83"/>
      <c r="E340" s="82"/>
      <c r="F340" s="84"/>
      <c r="G340" s="82"/>
      <c r="H340" s="77"/>
      <c r="I340" s="78"/>
      <c r="J340" s="78"/>
      <c r="K340" s="79"/>
      <c r="M340" s="72" t="s">
        <v>219</v>
      </c>
      <c r="N340" s="85">
        <v>44671.061030092591</v>
      </c>
    </row>
    <row r="341" spans="1:14" x14ac:dyDescent="0.35">
      <c r="A341" s="73" t="s">
        <v>547</v>
      </c>
      <c r="B341" s="73" t="s">
        <v>488</v>
      </c>
      <c r="C341" s="82"/>
      <c r="D341" s="83"/>
      <c r="E341" s="82"/>
      <c r="F341" s="84"/>
      <c r="G341" s="82"/>
      <c r="H341" s="77"/>
      <c r="I341" s="78"/>
      <c r="J341" s="78"/>
      <c r="K341" s="79"/>
      <c r="M341" s="72" t="s">
        <v>219</v>
      </c>
      <c r="N341" s="85">
        <v>44671.061030092591</v>
      </c>
    </row>
    <row r="342" spans="1:14" x14ac:dyDescent="0.35">
      <c r="A342" s="73" t="s">
        <v>548</v>
      </c>
      <c r="B342" s="73" t="s">
        <v>488</v>
      </c>
      <c r="C342" s="82"/>
      <c r="D342" s="83"/>
      <c r="E342" s="82"/>
      <c r="F342" s="84"/>
      <c r="G342" s="82"/>
      <c r="H342" s="77"/>
      <c r="I342" s="78"/>
      <c r="J342" s="78"/>
      <c r="K342" s="79"/>
      <c r="M342" s="72" t="s">
        <v>219</v>
      </c>
      <c r="N342" s="85">
        <v>44671.061030092591</v>
      </c>
    </row>
    <row r="343" spans="1:14" x14ac:dyDescent="0.35">
      <c r="A343" s="73" t="s">
        <v>549</v>
      </c>
      <c r="B343" s="73" t="s">
        <v>488</v>
      </c>
      <c r="C343" s="82"/>
      <c r="D343" s="83"/>
      <c r="E343" s="82"/>
      <c r="F343" s="84"/>
      <c r="G343" s="82"/>
      <c r="H343" s="77"/>
      <c r="I343" s="78"/>
      <c r="J343" s="78"/>
      <c r="K343" s="79"/>
      <c r="M343" s="72" t="s">
        <v>219</v>
      </c>
      <c r="N343" s="85">
        <v>44671.061030092591</v>
      </c>
    </row>
    <row r="344" spans="1:14" x14ac:dyDescent="0.35">
      <c r="A344" s="73" t="s">
        <v>550</v>
      </c>
      <c r="B344" s="73" t="s">
        <v>488</v>
      </c>
      <c r="C344" s="82"/>
      <c r="D344" s="83"/>
      <c r="E344" s="82"/>
      <c r="F344" s="84"/>
      <c r="G344" s="82"/>
      <c r="H344" s="77"/>
      <c r="I344" s="78"/>
      <c r="J344" s="78"/>
      <c r="K344" s="79"/>
      <c r="M344" s="72" t="s">
        <v>219</v>
      </c>
      <c r="N344" s="85">
        <v>44671.061030092591</v>
      </c>
    </row>
    <row r="345" spans="1:14" x14ac:dyDescent="0.35">
      <c r="A345" s="73" t="s">
        <v>551</v>
      </c>
      <c r="B345" s="73" t="s">
        <v>488</v>
      </c>
      <c r="C345" s="82"/>
      <c r="D345" s="83"/>
      <c r="E345" s="82"/>
      <c r="F345" s="84"/>
      <c r="G345" s="82"/>
      <c r="H345" s="77"/>
      <c r="I345" s="78"/>
      <c r="J345" s="78"/>
      <c r="K345" s="79"/>
      <c r="M345" s="72" t="s">
        <v>219</v>
      </c>
      <c r="N345" s="85">
        <v>44671.061030092591</v>
      </c>
    </row>
    <row r="346" spans="1:14" x14ac:dyDescent="0.35">
      <c r="A346" s="73" t="s">
        <v>552</v>
      </c>
      <c r="B346" s="73" t="s">
        <v>488</v>
      </c>
      <c r="C346" s="82"/>
      <c r="D346" s="83"/>
      <c r="E346" s="82"/>
      <c r="F346" s="84"/>
      <c r="G346" s="82"/>
      <c r="H346" s="77"/>
      <c r="I346" s="78"/>
      <c r="J346" s="78"/>
      <c r="K346" s="79"/>
      <c r="M346" s="72" t="s">
        <v>219</v>
      </c>
      <c r="N346" s="85">
        <v>44671.061030092591</v>
      </c>
    </row>
    <row r="347" spans="1:14" x14ac:dyDescent="0.35">
      <c r="A347" s="73" t="s">
        <v>553</v>
      </c>
      <c r="B347" s="73" t="s">
        <v>488</v>
      </c>
      <c r="C347" s="82"/>
      <c r="D347" s="83"/>
      <c r="E347" s="82"/>
      <c r="F347" s="84"/>
      <c r="G347" s="82"/>
      <c r="H347" s="77"/>
      <c r="I347" s="78"/>
      <c r="J347" s="78"/>
      <c r="K347" s="79"/>
      <c r="M347" s="72" t="s">
        <v>219</v>
      </c>
      <c r="N347" s="85">
        <v>44671.061030092591</v>
      </c>
    </row>
    <row r="348" spans="1:14" x14ac:dyDescent="0.35">
      <c r="A348" s="73" t="s">
        <v>554</v>
      </c>
      <c r="B348" s="73" t="s">
        <v>488</v>
      </c>
      <c r="C348" s="82"/>
      <c r="D348" s="83"/>
      <c r="E348" s="82"/>
      <c r="F348" s="84"/>
      <c r="G348" s="82"/>
      <c r="H348" s="77"/>
      <c r="I348" s="78"/>
      <c r="J348" s="78"/>
      <c r="K348" s="79"/>
      <c r="M348" s="72" t="s">
        <v>219</v>
      </c>
      <c r="N348" s="85">
        <v>44671.061030092591</v>
      </c>
    </row>
    <row r="349" spans="1:14" x14ac:dyDescent="0.35">
      <c r="A349" s="73" t="s">
        <v>555</v>
      </c>
      <c r="B349" s="73" t="s">
        <v>488</v>
      </c>
      <c r="C349" s="82"/>
      <c r="D349" s="83"/>
      <c r="E349" s="82"/>
      <c r="F349" s="84"/>
      <c r="G349" s="82"/>
      <c r="H349" s="77"/>
      <c r="I349" s="78"/>
      <c r="J349" s="78"/>
      <c r="K349" s="79"/>
      <c r="M349" s="72" t="s">
        <v>219</v>
      </c>
      <c r="N349" s="85">
        <v>44671.061030092591</v>
      </c>
    </row>
    <row r="350" spans="1:14" x14ac:dyDescent="0.35">
      <c r="A350" s="73" t="s">
        <v>556</v>
      </c>
      <c r="B350" s="73" t="s">
        <v>488</v>
      </c>
      <c r="C350" s="82"/>
      <c r="D350" s="83"/>
      <c r="E350" s="82"/>
      <c r="F350" s="84"/>
      <c r="G350" s="82"/>
      <c r="H350" s="77"/>
      <c r="I350" s="78"/>
      <c r="J350" s="78"/>
      <c r="K350" s="79"/>
      <c r="M350" s="72" t="s">
        <v>219</v>
      </c>
      <c r="N350" s="85">
        <v>44671.061030092591</v>
      </c>
    </row>
    <row r="351" spans="1:14" x14ac:dyDescent="0.35">
      <c r="A351" s="73" t="s">
        <v>557</v>
      </c>
      <c r="B351" s="73" t="s">
        <v>488</v>
      </c>
      <c r="C351" s="82"/>
      <c r="D351" s="83"/>
      <c r="E351" s="82"/>
      <c r="F351" s="84"/>
      <c r="G351" s="82"/>
      <c r="H351" s="77"/>
      <c r="I351" s="78"/>
      <c r="J351" s="78"/>
      <c r="K351" s="79"/>
      <c r="M351" s="72" t="s">
        <v>219</v>
      </c>
      <c r="N351" s="85">
        <v>44671.061030092591</v>
      </c>
    </row>
    <row r="352" spans="1:14" x14ac:dyDescent="0.35">
      <c r="A352" s="73" t="s">
        <v>558</v>
      </c>
      <c r="B352" s="73" t="s">
        <v>488</v>
      </c>
      <c r="C352" s="82"/>
      <c r="D352" s="83"/>
      <c r="E352" s="82"/>
      <c r="F352" s="84"/>
      <c r="G352" s="82"/>
      <c r="H352" s="77"/>
      <c r="I352" s="78"/>
      <c r="J352" s="78"/>
      <c r="K352" s="79"/>
      <c r="M352" s="72" t="s">
        <v>219</v>
      </c>
      <c r="N352" s="85">
        <v>44671.061030092591</v>
      </c>
    </row>
    <row r="353" spans="1:14" x14ac:dyDescent="0.35">
      <c r="A353" s="73" t="s">
        <v>559</v>
      </c>
      <c r="B353" s="73" t="s">
        <v>488</v>
      </c>
      <c r="C353" s="82"/>
      <c r="D353" s="83"/>
      <c r="E353" s="82"/>
      <c r="F353" s="84"/>
      <c r="G353" s="82"/>
      <c r="H353" s="77"/>
      <c r="I353" s="78"/>
      <c r="J353" s="78"/>
      <c r="K353" s="79"/>
      <c r="M353" s="72" t="s">
        <v>219</v>
      </c>
      <c r="N353" s="85">
        <v>44671.061030092591</v>
      </c>
    </row>
    <row r="354" spans="1:14" x14ac:dyDescent="0.35">
      <c r="A354" s="73" t="s">
        <v>560</v>
      </c>
      <c r="B354" s="73" t="s">
        <v>488</v>
      </c>
      <c r="C354" s="82"/>
      <c r="D354" s="83"/>
      <c r="E354" s="82"/>
      <c r="F354" s="84"/>
      <c r="G354" s="82"/>
      <c r="H354" s="77"/>
      <c r="I354" s="78"/>
      <c r="J354" s="78"/>
      <c r="K354" s="79"/>
      <c r="M354" s="72" t="s">
        <v>219</v>
      </c>
      <c r="N354" s="85">
        <v>44671.061030092591</v>
      </c>
    </row>
    <row r="355" spans="1:14" x14ac:dyDescent="0.35">
      <c r="A355" s="73" t="s">
        <v>561</v>
      </c>
      <c r="B355" s="73" t="s">
        <v>488</v>
      </c>
      <c r="C355" s="82"/>
      <c r="D355" s="83"/>
      <c r="E355" s="82"/>
      <c r="F355" s="84"/>
      <c r="G355" s="82"/>
      <c r="H355" s="77"/>
      <c r="I355" s="78"/>
      <c r="J355" s="78"/>
      <c r="K355" s="79"/>
      <c r="M355" s="72" t="s">
        <v>219</v>
      </c>
      <c r="N355" s="85">
        <v>44671.061030092591</v>
      </c>
    </row>
    <row r="356" spans="1:14" x14ac:dyDescent="0.35">
      <c r="A356" s="73" t="s">
        <v>562</v>
      </c>
      <c r="B356" s="73" t="s">
        <v>488</v>
      </c>
      <c r="C356" s="82"/>
      <c r="D356" s="83"/>
      <c r="E356" s="82"/>
      <c r="F356" s="84"/>
      <c r="G356" s="82"/>
      <c r="H356" s="77"/>
      <c r="I356" s="78"/>
      <c r="J356" s="78"/>
      <c r="K356" s="79"/>
      <c r="M356" s="72" t="s">
        <v>219</v>
      </c>
      <c r="N356" s="85">
        <v>44671.061030092591</v>
      </c>
    </row>
    <row r="357" spans="1:14" x14ac:dyDescent="0.35">
      <c r="A357" s="73" t="s">
        <v>563</v>
      </c>
      <c r="B357" s="73" t="s">
        <v>488</v>
      </c>
      <c r="C357" s="82"/>
      <c r="D357" s="83"/>
      <c r="E357" s="82"/>
      <c r="F357" s="84"/>
      <c r="G357" s="82"/>
      <c r="H357" s="77"/>
      <c r="I357" s="78"/>
      <c r="J357" s="78"/>
      <c r="K357" s="79"/>
      <c r="M357" s="72" t="s">
        <v>219</v>
      </c>
      <c r="N357" s="85">
        <v>44671.061030092591</v>
      </c>
    </row>
    <row r="358" spans="1:14" x14ac:dyDescent="0.35">
      <c r="A358" s="73" t="s">
        <v>564</v>
      </c>
      <c r="B358" s="73" t="s">
        <v>488</v>
      </c>
      <c r="C358" s="82"/>
      <c r="D358" s="83"/>
      <c r="E358" s="82"/>
      <c r="F358" s="84"/>
      <c r="G358" s="82"/>
      <c r="H358" s="77"/>
      <c r="I358" s="78"/>
      <c r="J358" s="78"/>
      <c r="K358" s="79"/>
      <c r="M358" s="72" t="s">
        <v>219</v>
      </c>
      <c r="N358" s="85">
        <v>44671.061030092591</v>
      </c>
    </row>
    <row r="359" spans="1:14" x14ac:dyDescent="0.35">
      <c r="A359" s="73" t="s">
        <v>565</v>
      </c>
      <c r="B359" s="73" t="s">
        <v>488</v>
      </c>
      <c r="C359" s="82"/>
      <c r="D359" s="83"/>
      <c r="E359" s="82"/>
      <c r="F359" s="84"/>
      <c r="G359" s="82"/>
      <c r="H359" s="77"/>
      <c r="I359" s="78"/>
      <c r="J359" s="78"/>
      <c r="K359" s="79"/>
      <c r="M359" s="72" t="s">
        <v>219</v>
      </c>
      <c r="N359" s="85">
        <v>44671.061030092591</v>
      </c>
    </row>
    <row r="360" spans="1:14" x14ac:dyDescent="0.35">
      <c r="A360" s="73" t="s">
        <v>566</v>
      </c>
      <c r="B360" s="73" t="s">
        <v>488</v>
      </c>
      <c r="C360" s="82"/>
      <c r="D360" s="83"/>
      <c r="E360" s="82"/>
      <c r="F360" s="84"/>
      <c r="G360" s="82"/>
      <c r="H360" s="77"/>
      <c r="I360" s="78"/>
      <c r="J360" s="78"/>
      <c r="K360" s="79"/>
      <c r="M360" s="72" t="s">
        <v>219</v>
      </c>
      <c r="N360" s="85">
        <v>44671.061030092591</v>
      </c>
    </row>
    <row r="361" spans="1:14" x14ac:dyDescent="0.35">
      <c r="A361" s="73" t="s">
        <v>567</v>
      </c>
      <c r="B361" s="73" t="s">
        <v>488</v>
      </c>
      <c r="C361" s="82"/>
      <c r="D361" s="83"/>
      <c r="E361" s="82"/>
      <c r="F361" s="84"/>
      <c r="G361" s="82"/>
      <c r="H361" s="77"/>
      <c r="I361" s="78"/>
      <c r="J361" s="78"/>
      <c r="K361" s="79"/>
      <c r="M361" s="72" t="s">
        <v>219</v>
      </c>
      <c r="N361" s="85">
        <v>44671.061030092591</v>
      </c>
    </row>
    <row r="362" spans="1:14" x14ac:dyDescent="0.35">
      <c r="A362" s="73" t="s">
        <v>568</v>
      </c>
      <c r="B362" s="73" t="s">
        <v>488</v>
      </c>
      <c r="C362" s="82"/>
      <c r="D362" s="83"/>
      <c r="E362" s="82"/>
      <c r="F362" s="84"/>
      <c r="G362" s="82"/>
      <c r="H362" s="77"/>
      <c r="I362" s="78"/>
      <c r="J362" s="78"/>
      <c r="K362" s="79"/>
      <c r="M362" s="72" t="s">
        <v>219</v>
      </c>
      <c r="N362" s="85">
        <v>44671.061030092591</v>
      </c>
    </row>
    <row r="363" spans="1:14" x14ac:dyDescent="0.35">
      <c r="A363" s="73" t="s">
        <v>569</v>
      </c>
      <c r="B363" s="73" t="s">
        <v>488</v>
      </c>
      <c r="C363" s="82"/>
      <c r="D363" s="83"/>
      <c r="E363" s="82"/>
      <c r="F363" s="84"/>
      <c r="G363" s="82"/>
      <c r="H363" s="77"/>
      <c r="I363" s="78"/>
      <c r="J363" s="78"/>
      <c r="K363" s="79"/>
      <c r="M363" s="72" t="s">
        <v>219</v>
      </c>
      <c r="N363" s="85">
        <v>44671.061030092591</v>
      </c>
    </row>
    <row r="364" spans="1:14" x14ac:dyDescent="0.35">
      <c r="A364" s="73" t="s">
        <v>570</v>
      </c>
      <c r="B364" s="73" t="s">
        <v>488</v>
      </c>
      <c r="C364" s="82"/>
      <c r="D364" s="83"/>
      <c r="E364" s="82"/>
      <c r="F364" s="84"/>
      <c r="G364" s="82"/>
      <c r="H364" s="77"/>
      <c r="I364" s="78"/>
      <c r="J364" s="78"/>
      <c r="K364" s="79"/>
      <c r="M364" s="72" t="s">
        <v>219</v>
      </c>
      <c r="N364" s="85">
        <v>44671.061030092591</v>
      </c>
    </row>
    <row r="365" spans="1:14" x14ac:dyDescent="0.35">
      <c r="A365" s="73" t="s">
        <v>571</v>
      </c>
      <c r="B365" s="73" t="s">
        <v>488</v>
      </c>
      <c r="C365" s="82"/>
      <c r="D365" s="83"/>
      <c r="E365" s="82"/>
      <c r="F365" s="84"/>
      <c r="G365" s="82"/>
      <c r="H365" s="77"/>
      <c r="I365" s="78"/>
      <c r="J365" s="78"/>
      <c r="K365" s="79"/>
      <c r="M365" s="72" t="s">
        <v>219</v>
      </c>
      <c r="N365" s="85">
        <v>44671.061030092591</v>
      </c>
    </row>
    <row r="366" spans="1:14" x14ac:dyDescent="0.35">
      <c r="A366" s="73" t="s">
        <v>572</v>
      </c>
      <c r="B366" s="73" t="s">
        <v>488</v>
      </c>
      <c r="C366" s="82"/>
      <c r="D366" s="83"/>
      <c r="E366" s="82"/>
      <c r="F366" s="84"/>
      <c r="G366" s="82"/>
      <c r="H366" s="77"/>
      <c r="I366" s="78"/>
      <c r="J366" s="78"/>
      <c r="K366" s="79"/>
      <c r="M366" s="72" t="s">
        <v>219</v>
      </c>
      <c r="N366" s="85">
        <v>44671.061030092591</v>
      </c>
    </row>
    <row r="367" spans="1:14" x14ac:dyDescent="0.35">
      <c r="A367" s="73" t="s">
        <v>573</v>
      </c>
      <c r="B367" s="73" t="s">
        <v>488</v>
      </c>
      <c r="C367" s="82"/>
      <c r="D367" s="83"/>
      <c r="E367" s="82"/>
      <c r="F367" s="84"/>
      <c r="G367" s="82"/>
      <c r="H367" s="77"/>
      <c r="I367" s="78"/>
      <c r="J367" s="78"/>
      <c r="K367" s="79"/>
      <c r="M367" s="72" t="s">
        <v>219</v>
      </c>
      <c r="N367" s="85">
        <v>44671.061030092591</v>
      </c>
    </row>
    <row r="368" spans="1:14" x14ac:dyDescent="0.35">
      <c r="A368" s="73" t="s">
        <v>574</v>
      </c>
      <c r="B368" s="73" t="s">
        <v>488</v>
      </c>
      <c r="C368" s="82"/>
      <c r="D368" s="83"/>
      <c r="E368" s="82"/>
      <c r="F368" s="84"/>
      <c r="G368" s="82"/>
      <c r="H368" s="77"/>
      <c r="I368" s="78"/>
      <c r="J368" s="78"/>
      <c r="K368" s="79"/>
      <c r="M368" s="72" t="s">
        <v>219</v>
      </c>
      <c r="N368" s="85">
        <v>44671.061030092591</v>
      </c>
    </row>
    <row r="369" spans="1:14" x14ac:dyDescent="0.35">
      <c r="A369" s="73" t="s">
        <v>575</v>
      </c>
      <c r="B369" s="73" t="s">
        <v>488</v>
      </c>
      <c r="C369" s="82"/>
      <c r="D369" s="83"/>
      <c r="E369" s="82"/>
      <c r="F369" s="84"/>
      <c r="G369" s="82"/>
      <c r="H369" s="77"/>
      <c r="I369" s="78"/>
      <c r="J369" s="78"/>
      <c r="K369" s="79"/>
      <c r="M369" s="72" t="s">
        <v>219</v>
      </c>
      <c r="N369" s="85">
        <v>44671.061030092591</v>
      </c>
    </row>
    <row r="370" spans="1:14" x14ac:dyDescent="0.35">
      <c r="A370" s="73" t="s">
        <v>576</v>
      </c>
      <c r="B370" s="73" t="s">
        <v>488</v>
      </c>
      <c r="C370" s="82"/>
      <c r="D370" s="83"/>
      <c r="E370" s="82"/>
      <c r="F370" s="84"/>
      <c r="G370" s="82"/>
      <c r="H370" s="77"/>
      <c r="I370" s="78"/>
      <c r="J370" s="78"/>
      <c r="K370" s="79"/>
      <c r="M370" s="72" t="s">
        <v>219</v>
      </c>
      <c r="N370" s="85">
        <v>44671.061030092591</v>
      </c>
    </row>
    <row r="371" spans="1:14" x14ac:dyDescent="0.35">
      <c r="A371" s="73" t="s">
        <v>577</v>
      </c>
      <c r="B371" s="73" t="s">
        <v>488</v>
      </c>
      <c r="C371" s="82"/>
      <c r="D371" s="83"/>
      <c r="E371" s="82"/>
      <c r="F371" s="84"/>
      <c r="G371" s="82"/>
      <c r="H371" s="77"/>
      <c r="I371" s="78"/>
      <c r="J371" s="78"/>
      <c r="K371" s="79"/>
      <c r="M371" s="72" t="s">
        <v>219</v>
      </c>
      <c r="N371" s="85">
        <v>44671.061030092591</v>
      </c>
    </row>
    <row r="372" spans="1:14" x14ac:dyDescent="0.35">
      <c r="A372" s="73" t="s">
        <v>578</v>
      </c>
      <c r="B372" s="73" t="s">
        <v>488</v>
      </c>
      <c r="C372" s="82"/>
      <c r="D372" s="83"/>
      <c r="E372" s="82"/>
      <c r="F372" s="84"/>
      <c r="G372" s="82"/>
      <c r="H372" s="77"/>
      <c r="I372" s="78"/>
      <c r="J372" s="78"/>
      <c r="K372" s="79"/>
      <c r="M372" s="72" t="s">
        <v>219</v>
      </c>
      <c r="N372" s="85">
        <v>44671.061030092591</v>
      </c>
    </row>
    <row r="373" spans="1:14" x14ac:dyDescent="0.35">
      <c r="A373" s="73" t="s">
        <v>579</v>
      </c>
      <c r="B373" s="73" t="s">
        <v>488</v>
      </c>
      <c r="C373" s="82"/>
      <c r="D373" s="83"/>
      <c r="E373" s="82"/>
      <c r="F373" s="84"/>
      <c r="G373" s="82"/>
      <c r="H373" s="77"/>
      <c r="I373" s="78"/>
      <c r="J373" s="78"/>
      <c r="K373" s="79"/>
      <c r="M373" s="72" t="s">
        <v>219</v>
      </c>
      <c r="N373" s="85">
        <v>44671.061030092591</v>
      </c>
    </row>
    <row r="374" spans="1:14" x14ac:dyDescent="0.35">
      <c r="A374" s="73" t="s">
        <v>580</v>
      </c>
      <c r="B374" s="73" t="s">
        <v>488</v>
      </c>
      <c r="C374" s="82"/>
      <c r="D374" s="83"/>
      <c r="E374" s="82"/>
      <c r="F374" s="84"/>
      <c r="G374" s="82"/>
      <c r="H374" s="77"/>
      <c r="I374" s="78"/>
      <c r="J374" s="78"/>
      <c r="K374" s="79"/>
      <c r="M374" s="72" t="s">
        <v>219</v>
      </c>
      <c r="N374" s="85">
        <v>44671.061030092591</v>
      </c>
    </row>
    <row r="375" spans="1:14" x14ac:dyDescent="0.35">
      <c r="A375" s="73" t="s">
        <v>581</v>
      </c>
      <c r="B375" s="73" t="s">
        <v>488</v>
      </c>
      <c r="C375" s="82"/>
      <c r="D375" s="83"/>
      <c r="E375" s="82"/>
      <c r="F375" s="84"/>
      <c r="G375" s="82"/>
      <c r="H375" s="77"/>
      <c r="I375" s="78"/>
      <c r="J375" s="78"/>
      <c r="K375" s="79"/>
      <c r="M375" s="72" t="s">
        <v>219</v>
      </c>
      <c r="N375" s="85">
        <v>44671.061030092591</v>
      </c>
    </row>
    <row r="376" spans="1:14" x14ac:dyDescent="0.35">
      <c r="A376" s="73" t="s">
        <v>582</v>
      </c>
      <c r="B376" s="73" t="s">
        <v>488</v>
      </c>
      <c r="C376" s="82"/>
      <c r="D376" s="83"/>
      <c r="E376" s="82"/>
      <c r="F376" s="84"/>
      <c r="G376" s="82"/>
      <c r="H376" s="77"/>
      <c r="I376" s="78"/>
      <c r="J376" s="78"/>
      <c r="K376" s="79"/>
      <c r="M376" s="72" t="s">
        <v>219</v>
      </c>
      <c r="N376" s="85">
        <v>44671.061030092591</v>
      </c>
    </row>
    <row r="377" spans="1:14" x14ac:dyDescent="0.35">
      <c r="A377" s="73" t="s">
        <v>583</v>
      </c>
      <c r="B377" s="73" t="s">
        <v>488</v>
      </c>
      <c r="C377" s="82"/>
      <c r="D377" s="83"/>
      <c r="E377" s="82"/>
      <c r="F377" s="84"/>
      <c r="G377" s="82"/>
      <c r="H377" s="77"/>
      <c r="I377" s="78"/>
      <c r="J377" s="78"/>
      <c r="K377" s="79"/>
      <c r="M377" s="72" t="s">
        <v>219</v>
      </c>
      <c r="N377" s="85">
        <v>44671.061030092591</v>
      </c>
    </row>
    <row r="378" spans="1:14" x14ac:dyDescent="0.35">
      <c r="A378" s="73" t="s">
        <v>584</v>
      </c>
      <c r="B378" s="73" t="s">
        <v>585</v>
      </c>
      <c r="C378" s="82"/>
      <c r="D378" s="83"/>
      <c r="E378" s="82"/>
      <c r="F378" s="84"/>
      <c r="G378" s="82"/>
      <c r="H378" s="77"/>
      <c r="I378" s="78"/>
      <c r="J378" s="78"/>
      <c r="K378" s="79"/>
      <c r="M378" s="72" t="s">
        <v>219</v>
      </c>
      <c r="N378" s="85">
        <v>44671.061030092591</v>
      </c>
    </row>
    <row r="379" spans="1:14" x14ac:dyDescent="0.35">
      <c r="A379" s="73" t="s">
        <v>586</v>
      </c>
      <c r="B379" s="73" t="s">
        <v>585</v>
      </c>
      <c r="C379" s="82"/>
      <c r="D379" s="83"/>
      <c r="E379" s="82"/>
      <c r="F379" s="84"/>
      <c r="G379" s="82"/>
      <c r="H379" s="77"/>
      <c r="I379" s="78"/>
      <c r="J379" s="78"/>
      <c r="K379" s="79"/>
      <c r="M379" s="72" t="s">
        <v>219</v>
      </c>
      <c r="N379" s="85">
        <v>44671.061030092591</v>
      </c>
    </row>
    <row r="380" spans="1:14" x14ac:dyDescent="0.35">
      <c r="A380" s="73" t="s">
        <v>587</v>
      </c>
      <c r="B380" s="73" t="s">
        <v>585</v>
      </c>
      <c r="C380" s="82"/>
      <c r="D380" s="83"/>
      <c r="E380" s="82"/>
      <c r="F380" s="84"/>
      <c r="G380" s="82"/>
      <c r="H380" s="77"/>
      <c r="I380" s="78"/>
      <c r="J380" s="78"/>
      <c r="K380" s="79"/>
      <c r="M380" s="72" t="s">
        <v>219</v>
      </c>
      <c r="N380" s="85">
        <v>44671.061030092591</v>
      </c>
    </row>
    <row r="381" spans="1:14" x14ac:dyDescent="0.35">
      <c r="A381" s="73" t="s">
        <v>588</v>
      </c>
      <c r="B381" s="73" t="s">
        <v>585</v>
      </c>
      <c r="C381" s="82"/>
      <c r="D381" s="83"/>
      <c r="E381" s="82"/>
      <c r="F381" s="84"/>
      <c r="G381" s="82"/>
      <c r="H381" s="77"/>
      <c r="I381" s="78"/>
      <c r="J381" s="78"/>
      <c r="K381" s="79"/>
      <c r="M381" s="72" t="s">
        <v>219</v>
      </c>
      <c r="N381" s="85">
        <v>44671.061030092591</v>
      </c>
    </row>
    <row r="382" spans="1:14" x14ac:dyDescent="0.35">
      <c r="A382" s="73" t="s">
        <v>589</v>
      </c>
      <c r="B382" s="73" t="s">
        <v>585</v>
      </c>
      <c r="C382" s="82"/>
      <c r="D382" s="83"/>
      <c r="E382" s="82"/>
      <c r="F382" s="84"/>
      <c r="G382" s="82"/>
      <c r="H382" s="77"/>
      <c r="I382" s="78"/>
      <c r="J382" s="78"/>
      <c r="K382" s="79"/>
      <c r="M382" s="72" t="s">
        <v>219</v>
      </c>
      <c r="N382" s="85">
        <v>44671.061030092591</v>
      </c>
    </row>
    <row r="383" spans="1:14" x14ac:dyDescent="0.35">
      <c r="A383" s="73" t="s">
        <v>590</v>
      </c>
      <c r="B383" s="73" t="s">
        <v>585</v>
      </c>
      <c r="C383" s="82"/>
      <c r="D383" s="83"/>
      <c r="E383" s="82"/>
      <c r="F383" s="84"/>
      <c r="G383" s="82"/>
      <c r="H383" s="77"/>
      <c r="I383" s="78"/>
      <c r="J383" s="78"/>
      <c r="K383" s="79"/>
      <c r="M383" s="72" t="s">
        <v>219</v>
      </c>
      <c r="N383" s="85">
        <v>44671.061030092591</v>
      </c>
    </row>
    <row r="384" spans="1:14" x14ac:dyDescent="0.35">
      <c r="A384" s="73" t="s">
        <v>591</v>
      </c>
      <c r="B384" s="73" t="s">
        <v>585</v>
      </c>
      <c r="C384" s="82"/>
      <c r="D384" s="83"/>
      <c r="E384" s="82"/>
      <c r="F384" s="84"/>
      <c r="G384" s="82"/>
      <c r="H384" s="77"/>
      <c r="I384" s="78"/>
      <c r="J384" s="78"/>
      <c r="K384" s="79"/>
      <c r="M384" s="72" t="s">
        <v>219</v>
      </c>
      <c r="N384" s="85">
        <v>44671.061030092591</v>
      </c>
    </row>
    <row r="385" spans="1:14" x14ac:dyDescent="0.35">
      <c r="A385" s="73" t="s">
        <v>592</v>
      </c>
      <c r="B385" s="73" t="s">
        <v>585</v>
      </c>
      <c r="C385" s="82"/>
      <c r="D385" s="83"/>
      <c r="E385" s="82"/>
      <c r="F385" s="84"/>
      <c r="G385" s="82"/>
      <c r="H385" s="77"/>
      <c r="I385" s="78"/>
      <c r="J385" s="78"/>
      <c r="K385" s="79"/>
      <c r="M385" s="72" t="s">
        <v>219</v>
      </c>
      <c r="N385" s="85">
        <v>44671.061030092591</v>
      </c>
    </row>
    <row r="386" spans="1:14" x14ac:dyDescent="0.35">
      <c r="A386" s="73" t="s">
        <v>593</v>
      </c>
      <c r="B386" s="73" t="s">
        <v>585</v>
      </c>
      <c r="C386" s="82"/>
      <c r="D386" s="83"/>
      <c r="E386" s="82"/>
      <c r="F386" s="84"/>
      <c r="G386" s="82"/>
      <c r="H386" s="77"/>
      <c r="I386" s="78"/>
      <c r="J386" s="78"/>
      <c r="K386" s="79"/>
      <c r="M386" s="72" t="s">
        <v>219</v>
      </c>
      <c r="N386" s="85">
        <v>44671.061030092591</v>
      </c>
    </row>
    <row r="387" spans="1:14" x14ac:dyDescent="0.35">
      <c r="A387" s="73" t="s">
        <v>594</v>
      </c>
      <c r="B387" s="73" t="s">
        <v>585</v>
      </c>
      <c r="C387" s="82"/>
      <c r="D387" s="83"/>
      <c r="E387" s="82"/>
      <c r="F387" s="84"/>
      <c r="G387" s="82"/>
      <c r="H387" s="77"/>
      <c r="I387" s="78"/>
      <c r="J387" s="78"/>
      <c r="K387" s="79"/>
      <c r="M387" s="72" t="s">
        <v>219</v>
      </c>
      <c r="N387" s="85">
        <v>44671.061030092591</v>
      </c>
    </row>
    <row r="388" spans="1:14" x14ac:dyDescent="0.35">
      <c r="A388" s="73" t="s">
        <v>595</v>
      </c>
      <c r="B388" s="73" t="s">
        <v>585</v>
      </c>
      <c r="C388" s="82"/>
      <c r="D388" s="83"/>
      <c r="E388" s="82"/>
      <c r="F388" s="84"/>
      <c r="G388" s="82"/>
      <c r="H388" s="77"/>
      <c r="I388" s="78"/>
      <c r="J388" s="78"/>
      <c r="K388" s="79"/>
      <c r="M388" s="72" t="s">
        <v>219</v>
      </c>
      <c r="N388" s="85">
        <v>44671.061030092591</v>
      </c>
    </row>
    <row r="389" spans="1:14" x14ac:dyDescent="0.35">
      <c r="A389" s="73" t="s">
        <v>596</v>
      </c>
      <c r="B389" s="73" t="s">
        <v>585</v>
      </c>
      <c r="C389" s="82"/>
      <c r="D389" s="83"/>
      <c r="E389" s="82"/>
      <c r="F389" s="84"/>
      <c r="G389" s="82"/>
      <c r="H389" s="77"/>
      <c r="I389" s="78"/>
      <c r="J389" s="78"/>
      <c r="K389" s="79"/>
      <c r="M389" s="72" t="s">
        <v>219</v>
      </c>
      <c r="N389" s="85">
        <v>44671.061030092591</v>
      </c>
    </row>
    <row r="390" spans="1:14" x14ac:dyDescent="0.35">
      <c r="A390" s="73" t="s">
        <v>597</v>
      </c>
      <c r="B390" s="73" t="s">
        <v>585</v>
      </c>
      <c r="C390" s="82"/>
      <c r="D390" s="83"/>
      <c r="E390" s="82"/>
      <c r="F390" s="84"/>
      <c r="G390" s="82"/>
      <c r="H390" s="77"/>
      <c r="I390" s="78"/>
      <c r="J390" s="78"/>
      <c r="K390" s="79"/>
      <c r="M390" s="72" t="s">
        <v>219</v>
      </c>
      <c r="N390" s="85">
        <v>44671.061030092591</v>
      </c>
    </row>
    <row r="391" spans="1:14" x14ac:dyDescent="0.35">
      <c r="A391" s="73" t="s">
        <v>598</v>
      </c>
      <c r="B391" s="73" t="s">
        <v>585</v>
      </c>
      <c r="C391" s="82"/>
      <c r="D391" s="83"/>
      <c r="E391" s="82"/>
      <c r="F391" s="84"/>
      <c r="G391" s="82"/>
      <c r="H391" s="77"/>
      <c r="I391" s="78"/>
      <c r="J391" s="78"/>
      <c r="K391" s="79"/>
      <c r="M391" s="72" t="s">
        <v>219</v>
      </c>
      <c r="N391" s="85">
        <v>44671.061030092591</v>
      </c>
    </row>
    <row r="392" spans="1:14" x14ac:dyDescent="0.35">
      <c r="A392" s="73" t="s">
        <v>599</v>
      </c>
      <c r="B392" s="73" t="s">
        <v>585</v>
      </c>
      <c r="C392" s="82"/>
      <c r="D392" s="83"/>
      <c r="E392" s="82"/>
      <c r="F392" s="84"/>
      <c r="G392" s="82"/>
      <c r="H392" s="77"/>
      <c r="I392" s="78"/>
      <c r="J392" s="78"/>
      <c r="K392" s="79"/>
      <c r="M392" s="72" t="s">
        <v>219</v>
      </c>
      <c r="N392" s="85">
        <v>44671.061030092591</v>
      </c>
    </row>
    <row r="393" spans="1:14" x14ac:dyDescent="0.35">
      <c r="A393" s="73" t="s">
        <v>600</v>
      </c>
      <c r="B393" s="73" t="s">
        <v>585</v>
      </c>
      <c r="C393" s="82"/>
      <c r="D393" s="83"/>
      <c r="E393" s="82"/>
      <c r="F393" s="84"/>
      <c r="G393" s="82"/>
      <c r="H393" s="77"/>
      <c r="I393" s="78"/>
      <c r="J393" s="78"/>
      <c r="K393" s="79"/>
      <c r="M393" s="72" t="s">
        <v>219</v>
      </c>
      <c r="N393" s="85">
        <v>44671.061030092591</v>
      </c>
    </row>
    <row r="394" spans="1:14" x14ac:dyDescent="0.35">
      <c r="A394" s="73" t="s">
        <v>601</v>
      </c>
      <c r="B394" s="73" t="s">
        <v>585</v>
      </c>
      <c r="C394" s="82"/>
      <c r="D394" s="83"/>
      <c r="E394" s="82"/>
      <c r="F394" s="84"/>
      <c r="G394" s="82"/>
      <c r="H394" s="77"/>
      <c r="I394" s="78"/>
      <c r="J394" s="78"/>
      <c r="K394" s="79"/>
      <c r="M394" s="72" t="s">
        <v>219</v>
      </c>
      <c r="N394" s="85">
        <v>44671.061030092591</v>
      </c>
    </row>
    <row r="395" spans="1:14" x14ac:dyDescent="0.35">
      <c r="A395" s="73" t="s">
        <v>602</v>
      </c>
      <c r="B395" s="73" t="s">
        <v>585</v>
      </c>
      <c r="C395" s="82"/>
      <c r="D395" s="83"/>
      <c r="E395" s="82"/>
      <c r="F395" s="84"/>
      <c r="G395" s="82"/>
      <c r="H395" s="77"/>
      <c r="I395" s="78"/>
      <c r="J395" s="78"/>
      <c r="K395" s="79"/>
      <c r="M395" s="72" t="s">
        <v>219</v>
      </c>
      <c r="N395" s="85">
        <v>44671.061030092591</v>
      </c>
    </row>
    <row r="396" spans="1:14" x14ac:dyDescent="0.35">
      <c r="A396" s="73" t="s">
        <v>603</v>
      </c>
      <c r="B396" s="73" t="s">
        <v>585</v>
      </c>
      <c r="C396" s="82"/>
      <c r="D396" s="83"/>
      <c r="E396" s="82"/>
      <c r="F396" s="84"/>
      <c r="G396" s="82"/>
      <c r="H396" s="77"/>
      <c r="I396" s="78"/>
      <c r="J396" s="78"/>
      <c r="K396" s="79"/>
      <c r="M396" s="72" t="s">
        <v>219</v>
      </c>
      <c r="N396" s="85">
        <v>44671.061030092591</v>
      </c>
    </row>
    <row r="397" spans="1:14" x14ac:dyDescent="0.35">
      <c r="A397" s="73" t="s">
        <v>604</v>
      </c>
      <c r="B397" s="73" t="s">
        <v>585</v>
      </c>
      <c r="C397" s="82"/>
      <c r="D397" s="83"/>
      <c r="E397" s="82"/>
      <c r="F397" s="84"/>
      <c r="G397" s="82"/>
      <c r="H397" s="77"/>
      <c r="I397" s="78"/>
      <c r="J397" s="78"/>
      <c r="K397" s="79"/>
      <c r="M397" s="72" t="s">
        <v>219</v>
      </c>
      <c r="N397" s="85">
        <v>44671.061030092591</v>
      </c>
    </row>
    <row r="398" spans="1:14" x14ac:dyDescent="0.35">
      <c r="A398" s="73" t="s">
        <v>605</v>
      </c>
      <c r="B398" s="73" t="s">
        <v>585</v>
      </c>
      <c r="C398" s="82"/>
      <c r="D398" s="83"/>
      <c r="E398" s="82"/>
      <c r="F398" s="84"/>
      <c r="G398" s="82"/>
      <c r="H398" s="77"/>
      <c r="I398" s="78"/>
      <c r="J398" s="78"/>
      <c r="K398" s="79"/>
      <c r="M398" s="72" t="s">
        <v>219</v>
      </c>
      <c r="N398" s="85">
        <v>44671.061030092591</v>
      </c>
    </row>
    <row r="399" spans="1:14" x14ac:dyDescent="0.35">
      <c r="A399" s="73" t="s">
        <v>606</v>
      </c>
      <c r="B399" s="73" t="s">
        <v>585</v>
      </c>
      <c r="C399" s="82"/>
      <c r="D399" s="83"/>
      <c r="E399" s="82"/>
      <c r="F399" s="84"/>
      <c r="G399" s="82"/>
      <c r="H399" s="77"/>
      <c r="I399" s="78"/>
      <c r="J399" s="78"/>
      <c r="K399" s="79"/>
      <c r="M399" s="72" t="s">
        <v>219</v>
      </c>
      <c r="N399" s="85">
        <v>44671.061030092591</v>
      </c>
    </row>
    <row r="400" spans="1:14" x14ac:dyDescent="0.35">
      <c r="A400" s="73" t="s">
        <v>607</v>
      </c>
      <c r="B400" s="73" t="s">
        <v>585</v>
      </c>
      <c r="C400" s="82"/>
      <c r="D400" s="83"/>
      <c r="E400" s="82"/>
      <c r="F400" s="84"/>
      <c r="G400" s="82"/>
      <c r="H400" s="77"/>
      <c r="I400" s="78"/>
      <c r="J400" s="78"/>
      <c r="K400" s="79"/>
      <c r="M400" s="72" t="s">
        <v>219</v>
      </c>
      <c r="N400" s="85">
        <v>44671.061030092591</v>
      </c>
    </row>
    <row r="401" spans="1:14" x14ac:dyDescent="0.35">
      <c r="A401" s="73" t="s">
        <v>608</v>
      </c>
      <c r="B401" s="73" t="s">
        <v>585</v>
      </c>
      <c r="C401" s="82"/>
      <c r="D401" s="83"/>
      <c r="E401" s="82"/>
      <c r="F401" s="84"/>
      <c r="G401" s="82"/>
      <c r="H401" s="77"/>
      <c r="I401" s="78"/>
      <c r="J401" s="78"/>
      <c r="K401" s="79"/>
      <c r="M401" s="72" t="s">
        <v>219</v>
      </c>
      <c r="N401" s="85">
        <v>44671.061030092591</v>
      </c>
    </row>
    <row r="402" spans="1:14" x14ac:dyDescent="0.35">
      <c r="A402" s="73" t="s">
        <v>609</v>
      </c>
      <c r="B402" s="73" t="s">
        <v>488</v>
      </c>
      <c r="C402" s="82"/>
      <c r="D402" s="83"/>
      <c r="E402" s="82"/>
      <c r="F402" s="84"/>
      <c r="G402" s="82"/>
      <c r="H402" s="77"/>
      <c r="I402" s="78"/>
      <c r="J402" s="78"/>
      <c r="K402" s="79"/>
      <c r="M402" s="72" t="s">
        <v>219</v>
      </c>
      <c r="N402" s="85">
        <v>44671.061030092591</v>
      </c>
    </row>
    <row r="403" spans="1:14" x14ac:dyDescent="0.35">
      <c r="A403" s="73" t="s">
        <v>609</v>
      </c>
      <c r="B403" s="73" t="s">
        <v>585</v>
      </c>
      <c r="C403" s="82"/>
      <c r="D403" s="83"/>
      <c r="E403" s="82"/>
      <c r="F403" s="84"/>
      <c r="G403" s="82"/>
      <c r="H403" s="77"/>
      <c r="I403" s="78"/>
      <c r="J403" s="78"/>
      <c r="K403" s="79"/>
      <c r="M403" s="72" t="s">
        <v>219</v>
      </c>
      <c r="N403" s="85">
        <v>44671.061030092591</v>
      </c>
    </row>
    <row r="404" spans="1:14" x14ac:dyDescent="0.35">
      <c r="A404" s="73" t="s">
        <v>610</v>
      </c>
      <c r="B404" s="73" t="s">
        <v>585</v>
      </c>
      <c r="C404" s="82"/>
      <c r="D404" s="83"/>
      <c r="E404" s="82"/>
      <c r="F404" s="84"/>
      <c r="G404" s="82"/>
      <c r="H404" s="77"/>
      <c r="I404" s="78"/>
      <c r="J404" s="78"/>
      <c r="K404" s="79"/>
      <c r="M404" s="72" t="s">
        <v>219</v>
      </c>
      <c r="N404" s="85">
        <v>44671.061030092591</v>
      </c>
    </row>
    <row r="405" spans="1:14" x14ac:dyDescent="0.35">
      <c r="A405" s="73" t="s">
        <v>611</v>
      </c>
      <c r="B405" s="73" t="s">
        <v>585</v>
      </c>
      <c r="C405" s="82"/>
      <c r="D405" s="83"/>
      <c r="E405" s="82"/>
      <c r="F405" s="84"/>
      <c r="G405" s="82"/>
      <c r="H405" s="77"/>
      <c r="I405" s="78"/>
      <c r="J405" s="78"/>
      <c r="K405" s="79"/>
      <c r="M405" s="72" t="s">
        <v>219</v>
      </c>
      <c r="N405" s="85">
        <v>44671.061030092591</v>
      </c>
    </row>
    <row r="406" spans="1:14" x14ac:dyDescent="0.35">
      <c r="A406" s="73" t="s">
        <v>612</v>
      </c>
      <c r="B406" s="73" t="s">
        <v>585</v>
      </c>
      <c r="C406" s="82"/>
      <c r="D406" s="83"/>
      <c r="E406" s="82"/>
      <c r="F406" s="84"/>
      <c r="G406" s="82"/>
      <c r="H406" s="77"/>
      <c r="I406" s="78"/>
      <c r="J406" s="78"/>
      <c r="K406" s="79"/>
      <c r="M406" s="72" t="s">
        <v>219</v>
      </c>
      <c r="N406" s="85">
        <v>44671.061030092591</v>
      </c>
    </row>
    <row r="407" spans="1:14" x14ac:dyDescent="0.35">
      <c r="A407" s="73" t="s">
        <v>613</v>
      </c>
      <c r="B407" s="73" t="s">
        <v>585</v>
      </c>
      <c r="C407" s="82"/>
      <c r="D407" s="83"/>
      <c r="E407" s="82"/>
      <c r="F407" s="84"/>
      <c r="G407" s="82"/>
      <c r="H407" s="77"/>
      <c r="I407" s="78"/>
      <c r="J407" s="78"/>
      <c r="K407" s="79"/>
      <c r="M407" s="72" t="s">
        <v>219</v>
      </c>
      <c r="N407" s="85">
        <v>44671.061030092591</v>
      </c>
    </row>
    <row r="408" spans="1:14" x14ac:dyDescent="0.35">
      <c r="A408" s="73" t="s">
        <v>614</v>
      </c>
      <c r="B408" s="73" t="s">
        <v>585</v>
      </c>
      <c r="C408" s="82"/>
      <c r="D408" s="83"/>
      <c r="E408" s="82"/>
      <c r="F408" s="84"/>
      <c r="G408" s="82"/>
      <c r="H408" s="77"/>
      <c r="I408" s="78"/>
      <c r="J408" s="78"/>
      <c r="K408" s="79"/>
      <c r="M408" s="72" t="s">
        <v>219</v>
      </c>
      <c r="N408" s="85">
        <v>44671.061030092591</v>
      </c>
    </row>
    <row r="409" spans="1:14" x14ac:dyDescent="0.35">
      <c r="A409" s="73" t="s">
        <v>615</v>
      </c>
      <c r="B409" s="73" t="s">
        <v>488</v>
      </c>
      <c r="C409" s="82"/>
      <c r="D409" s="83"/>
      <c r="E409" s="82"/>
      <c r="F409" s="84"/>
      <c r="G409" s="82"/>
      <c r="H409" s="77"/>
      <c r="I409" s="78"/>
      <c r="J409" s="78"/>
      <c r="K409" s="79"/>
      <c r="M409" s="72" t="s">
        <v>219</v>
      </c>
      <c r="N409" s="85">
        <v>44671.061030092591</v>
      </c>
    </row>
    <row r="410" spans="1:14" x14ac:dyDescent="0.35">
      <c r="A410" s="73" t="s">
        <v>615</v>
      </c>
      <c r="B410" s="73" t="s">
        <v>585</v>
      </c>
      <c r="C410" s="82"/>
      <c r="D410" s="83"/>
      <c r="E410" s="82"/>
      <c r="F410" s="84"/>
      <c r="G410" s="82"/>
      <c r="H410" s="77"/>
      <c r="I410" s="78"/>
      <c r="J410" s="78"/>
      <c r="K410" s="79"/>
      <c r="M410" s="72" t="s">
        <v>219</v>
      </c>
      <c r="N410" s="85">
        <v>44671.061030092591</v>
      </c>
    </row>
    <row r="411" spans="1:14" x14ac:dyDescent="0.35">
      <c r="A411" s="73" t="s">
        <v>616</v>
      </c>
      <c r="B411" s="73" t="s">
        <v>396</v>
      </c>
      <c r="C411" s="82"/>
      <c r="D411" s="83"/>
      <c r="E411" s="82"/>
      <c r="F411" s="84"/>
      <c r="G411" s="82"/>
      <c r="H411" s="77"/>
      <c r="I411" s="78"/>
      <c r="J411" s="78"/>
      <c r="K411" s="79"/>
      <c r="M411" s="72" t="s">
        <v>219</v>
      </c>
      <c r="N411" s="85">
        <v>44671.061030092591</v>
      </c>
    </row>
    <row r="412" spans="1:14" x14ac:dyDescent="0.35">
      <c r="A412" s="73" t="s">
        <v>616</v>
      </c>
      <c r="B412" s="73" t="s">
        <v>585</v>
      </c>
      <c r="C412" s="82"/>
      <c r="D412" s="83"/>
      <c r="E412" s="82"/>
      <c r="F412" s="84"/>
      <c r="G412" s="82"/>
      <c r="H412" s="77"/>
      <c r="I412" s="78"/>
      <c r="J412" s="78"/>
      <c r="K412" s="79"/>
      <c r="M412" s="72" t="s">
        <v>219</v>
      </c>
      <c r="N412" s="85">
        <v>44671.061030092591</v>
      </c>
    </row>
    <row r="413" spans="1:14" x14ac:dyDescent="0.35">
      <c r="A413" s="73" t="s">
        <v>617</v>
      </c>
      <c r="B413" s="73" t="s">
        <v>585</v>
      </c>
      <c r="C413" s="82"/>
      <c r="D413" s="83"/>
      <c r="E413" s="82"/>
      <c r="F413" s="84"/>
      <c r="G413" s="82"/>
      <c r="H413" s="77"/>
      <c r="I413" s="78"/>
      <c r="J413" s="78"/>
      <c r="K413" s="79"/>
      <c r="M413" s="72" t="s">
        <v>219</v>
      </c>
      <c r="N413" s="85">
        <v>44671.061030092591</v>
      </c>
    </row>
    <row r="414" spans="1:14" x14ac:dyDescent="0.35">
      <c r="A414" s="73" t="s">
        <v>618</v>
      </c>
      <c r="B414" s="73" t="s">
        <v>585</v>
      </c>
      <c r="C414" s="82"/>
      <c r="D414" s="83"/>
      <c r="E414" s="82"/>
      <c r="F414" s="84"/>
      <c r="G414" s="82"/>
      <c r="H414" s="77"/>
      <c r="I414" s="78"/>
      <c r="J414" s="78"/>
      <c r="K414" s="79"/>
      <c r="M414" s="72" t="s">
        <v>219</v>
      </c>
      <c r="N414" s="85">
        <v>44671.061030092591</v>
      </c>
    </row>
    <row r="415" spans="1:14" x14ac:dyDescent="0.35">
      <c r="A415" s="73" t="s">
        <v>619</v>
      </c>
      <c r="B415" s="73" t="s">
        <v>585</v>
      </c>
      <c r="C415" s="82"/>
      <c r="D415" s="83"/>
      <c r="E415" s="82"/>
      <c r="F415" s="84"/>
      <c r="G415" s="82"/>
      <c r="H415" s="77"/>
      <c r="I415" s="78"/>
      <c r="J415" s="78"/>
      <c r="K415" s="79"/>
      <c r="M415" s="72" t="s">
        <v>219</v>
      </c>
      <c r="N415" s="85">
        <v>44671.061030092591</v>
      </c>
    </row>
    <row r="416" spans="1:14" x14ac:dyDescent="0.35">
      <c r="A416" s="73" t="s">
        <v>620</v>
      </c>
      <c r="B416" s="73" t="s">
        <v>585</v>
      </c>
      <c r="C416" s="82"/>
      <c r="D416" s="83"/>
      <c r="E416" s="82"/>
      <c r="F416" s="84"/>
      <c r="G416" s="82"/>
      <c r="H416" s="77"/>
      <c r="I416" s="78"/>
      <c r="J416" s="78"/>
      <c r="K416" s="79"/>
      <c r="M416" s="72" t="s">
        <v>219</v>
      </c>
      <c r="N416" s="85">
        <v>44671.061030092591</v>
      </c>
    </row>
    <row r="417" spans="1:14" x14ac:dyDescent="0.35">
      <c r="A417" s="73" t="s">
        <v>621</v>
      </c>
      <c r="B417" s="73" t="s">
        <v>585</v>
      </c>
      <c r="C417" s="82"/>
      <c r="D417" s="83"/>
      <c r="E417" s="82"/>
      <c r="F417" s="84"/>
      <c r="G417" s="82"/>
      <c r="H417" s="77"/>
      <c r="I417" s="78"/>
      <c r="J417" s="78"/>
      <c r="K417" s="79"/>
      <c r="M417" s="72" t="s">
        <v>219</v>
      </c>
      <c r="N417" s="85">
        <v>44671.061030092591</v>
      </c>
    </row>
    <row r="418" spans="1:14" x14ac:dyDescent="0.35">
      <c r="A418" s="73" t="s">
        <v>622</v>
      </c>
      <c r="B418" s="73" t="s">
        <v>585</v>
      </c>
      <c r="C418" s="82"/>
      <c r="D418" s="83"/>
      <c r="E418" s="82"/>
      <c r="F418" s="84"/>
      <c r="G418" s="82"/>
      <c r="H418" s="77"/>
      <c r="I418" s="78"/>
      <c r="J418" s="78"/>
      <c r="K418" s="79"/>
      <c r="M418" s="72" t="s">
        <v>219</v>
      </c>
      <c r="N418" s="85">
        <v>44671.061030092591</v>
      </c>
    </row>
    <row r="419" spans="1:14" x14ac:dyDescent="0.35">
      <c r="A419" s="73" t="s">
        <v>623</v>
      </c>
      <c r="B419" s="73" t="s">
        <v>585</v>
      </c>
      <c r="C419" s="82"/>
      <c r="D419" s="83"/>
      <c r="E419" s="82"/>
      <c r="F419" s="84"/>
      <c r="G419" s="82"/>
      <c r="H419" s="77"/>
      <c r="I419" s="78"/>
      <c r="J419" s="78"/>
      <c r="K419" s="79"/>
      <c r="M419" s="72" t="s">
        <v>219</v>
      </c>
      <c r="N419" s="85">
        <v>44671.061030092591</v>
      </c>
    </row>
    <row r="420" spans="1:14" x14ac:dyDescent="0.35">
      <c r="A420" s="73" t="s">
        <v>624</v>
      </c>
      <c r="B420" s="73" t="s">
        <v>585</v>
      </c>
      <c r="C420" s="82"/>
      <c r="D420" s="83"/>
      <c r="E420" s="82"/>
      <c r="F420" s="84"/>
      <c r="G420" s="82"/>
      <c r="H420" s="77"/>
      <c r="I420" s="78"/>
      <c r="J420" s="78"/>
      <c r="K420" s="79"/>
      <c r="M420" s="72" t="s">
        <v>219</v>
      </c>
      <c r="N420" s="85">
        <v>44671.061030092591</v>
      </c>
    </row>
    <row r="421" spans="1:14" x14ac:dyDescent="0.35">
      <c r="A421" s="73" t="s">
        <v>625</v>
      </c>
      <c r="B421" s="73" t="s">
        <v>585</v>
      </c>
      <c r="C421" s="82"/>
      <c r="D421" s="83"/>
      <c r="E421" s="82"/>
      <c r="F421" s="84"/>
      <c r="G421" s="82"/>
      <c r="H421" s="77"/>
      <c r="I421" s="78"/>
      <c r="J421" s="78"/>
      <c r="K421" s="79"/>
      <c r="M421" s="72" t="s">
        <v>219</v>
      </c>
      <c r="N421" s="85">
        <v>44671.061030092591</v>
      </c>
    </row>
    <row r="422" spans="1:14" x14ac:dyDescent="0.35">
      <c r="A422" s="73" t="s">
        <v>626</v>
      </c>
      <c r="B422" s="73" t="s">
        <v>585</v>
      </c>
      <c r="C422" s="82"/>
      <c r="D422" s="83"/>
      <c r="E422" s="82"/>
      <c r="F422" s="84"/>
      <c r="G422" s="82"/>
      <c r="H422" s="77"/>
      <c r="I422" s="78"/>
      <c r="J422" s="78"/>
      <c r="K422" s="79"/>
      <c r="M422" s="72" t="s">
        <v>219</v>
      </c>
      <c r="N422" s="85">
        <v>44671.061030092591</v>
      </c>
    </row>
    <row r="423" spans="1:14" x14ac:dyDescent="0.35">
      <c r="A423" s="73" t="s">
        <v>627</v>
      </c>
      <c r="B423" s="73" t="s">
        <v>218</v>
      </c>
      <c r="C423" s="82"/>
      <c r="D423" s="83"/>
      <c r="E423" s="82"/>
      <c r="F423" s="84"/>
      <c r="G423" s="82"/>
      <c r="H423" s="77"/>
      <c r="I423" s="78"/>
      <c r="J423" s="78"/>
      <c r="K423" s="79"/>
      <c r="M423" s="72" t="s">
        <v>219</v>
      </c>
      <c r="N423" s="85">
        <v>44671.061030092591</v>
      </c>
    </row>
    <row r="424" spans="1:14" x14ac:dyDescent="0.35">
      <c r="A424" s="73" t="s">
        <v>627</v>
      </c>
      <c r="B424" s="73" t="s">
        <v>396</v>
      </c>
      <c r="C424" s="82"/>
      <c r="D424" s="83"/>
      <c r="E424" s="82"/>
      <c r="F424" s="84"/>
      <c r="G424" s="82"/>
      <c r="H424" s="77"/>
      <c r="I424" s="78"/>
      <c r="J424" s="78"/>
      <c r="K424" s="79"/>
      <c r="M424" s="72" t="s">
        <v>219</v>
      </c>
      <c r="N424" s="85">
        <v>44671.061030092591</v>
      </c>
    </row>
    <row r="425" spans="1:14" x14ac:dyDescent="0.35">
      <c r="A425" s="73" t="s">
        <v>627</v>
      </c>
      <c r="B425" s="73" t="s">
        <v>585</v>
      </c>
      <c r="C425" s="82"/>
      <c r="D425" s="83"/>
      <c r="E425" s="82"/>
      <c r="F425" s="84"/>
      <c r="G425" s="82"/>
      <c r="H425" s="77"/>
      <c r="I425" s="78"/>
      <c r="J425" s="78"/>
      <c r="K425" s="79"/>
      <c r="M425" s="72" t="s">
        <v>219</v>
      </c>
      <c r="N425" s="85">
        <v>44671.061030092591</v>
      </c>
    </row>
    <row r="426" spans="1:14" x14ac:dyDescent="0.35">
      <c r="A426" s="73" t="s">
        <v>628</v>
      </c>
      <c r="B426" s="73" t="s">
        <v>585</v>
      </c>
      <c r="C426" s="82"/>
      <c r="D426" s="83"/>
      <c r="E426" s="82"/>
      <c r="F426" s="84"/>
      <c r="G426" s="82"/>
      <c r="H426" s="77"/>
      <c r="I426" s="78"/>
      <c r="J426" s="78"/>
      <c r="K426" s="79"/>
      <c r="M426" s="72" t="s">
        <v>219</v>
      </c>
      <c r="N426" s="85">
        <v>44671.061030092591</v>
      </c>
    </row>
    <row r="427" spans="1:14" x14ac:dyDescent="0.35">
      <c r="A427" s="73" t="s">
        <v>629</v>
      </c>
      <c r="B427" s="73" t="s">
        <v>585</v>
      </c>
      <c r="C427" s="82"/>
      <c r="D427" s="83"/>
      <c r="E427" s="82"/>
      <c r="F427" s="84"/>
      <c r="G427" s="82"/>
      <c r="H427" s="77"/>
      <c r="I427" s="78"/>
      <c r="J427" s="78"/>
      <c r="K427" s="79"/>
      <c r="M427" s="72" t="s">
        <v>219</v>
      </c>
      <c r="N427" s="85">
        <v>44671.061030092591</v>
      </c>
    </row>
    <row r="428" spans="1:14" x14ac:dyDescent="0.35">
      <c r="A428" s="73" t="s">
        <v>630</v>
      </c>
      <c r="B428" s="73" t="s">
        <v>585</v>
      </c>
      <c r="C428" s="82"/>
      <c r="D428" s="83"/>
      <c r="E428" s="82"/>
      <c r="F428" s="84"/>
      <c r="G428" s="82"/>
      <c r="H428" s="77"/>
      <c r="I428" s="78"/>
      <c r="J428" s="78"/>
      <c r="K428" s="79"/>
      <c r="M428" s="72" t="s">
        <v>219</v>
      </c>
      <c r="N428" s="85">
        <v>44671.061030092591</v>
      </c>
    </row>
    <row r="429" spans="1:14" x14ac:dyDescent="0.35">
      <c r="A429" s="73" t="s">
        <v>631</v>
      </c>
      <c r="B429" s="73" t="s">
        <v>585</v>
      </c>
      <c r="C429" s="82"/>
      <c r="D429" s="83"/>
      <c r="E429" s="82"/>
      <c r="F429" s="84"/>
      <c r="G429" s="82"/>
      <c r="H429" s="77"/>
      <c r="I429" s="78"/>
      <c r="J429" s="78"/>
      <c r="K429" s="79"/>
      <c r="M429" s="72" t="s">
        <v>219</v>
      </c>
      <c r="N429" s="85">
        <v>44671.061030092591</v>
      </c>
    </row>
    <row r="430" spans="1:14" x14ac:dyDescent="0.35">
      <c r="A430" s="73" t="s">
        <v>632</v>
      </c>
      <c r="B430" s="73" t="s">
        <v>585</v>
      </c>
      <c r="C430" s="82"/>
      <c r="D430" s="83"/>
      <c r="E430" s="82"/>
      <c r="F430" s="84"/>
      <c r="G430" s="82"/>
      <c r="H430" s="77"/>
      <c r="I430" s="78"/>
      <c r="J430" s="78"/>
      <c r="K430" s="79"/>
      <c r="M430" s="72" t="s">
        <v>219</v>
      </c>
      <c r="N430" s="85">
        <v>44671.061030092591</v>
      </c>
    </row>
    <row r="431" spans="1:14" x14ac:dyDescent="0.35">
      <c r="A431" s="73" t="s">
        <v>633</v>
      </c>
      <c r="B431" s="73" t="s">
        <v>585</v>
      </c>
      <c r="C431" s="82"/>
      <c r="D431" s="83"/>
      <c r="E431" s="82"/>
      <c r="F431" s="84"/>
      <c r="G431" s="82"/>
      <c r="H431" s="77"/>
      <c r="I431" s="78"/>
      <c r="J431" s="78"/>
      <c r="K431" s="79"/>
      <c r="M431" s="72" t="s">
        <v>219</v>
      </c>
      <c r="N431" s="85">
        <v>44671.061030092591</v>
      </c>
    </row>
    <row r="432" spans="1:14" x14ac:dyDescent="0.35">
      <c r="A432" s="73" t="s">
        <v>634</v>
      </c>
      <c r="B432" s="73" t="s">
        <v>585</v>
      </c>
      <c r="C432" s="82"/>
      <c r="D432" s="83"/>
      <c r="E432" s="82"/>
      <c r="F432" s="84"/>
      <c r="G432" s="82"/>
      <c r="H432" s="77"/>
      <c r="I432" s="78"/>
      <c r="J432" s="78"/>
      <c r="K432" s="79"/>
      <c r="M432" s="72" t="s">
        <v>219</v>
      </c>
      <c r="N432" s="85">
        <v>44671.061030092591</v>
      </c>
    </row>
    <row r="433" spans="1:14" x14ac:dyDescent="0.35">
      <c r="A433" s="73" t="s">
        <v>635</v>
      </c>
      <c r="B433" s="73" t="s">
        <v>585</v>
      </c>
      <c r="C433" s="82"/>
      <c r="D433" s="83"/>
      <c r="E433" s="82"/>
      <c r="F433" s="84"/>
      <c r="G433" s="82"/>
      <c r="H433" s="77"/>
      <c r="I433" s="78"/>
      <c r="J433" s="78"/>
      <c r="K433" s="79"/>
      <c r="M433" s="72" t="s">
        <v>219</v>
      </c>
      <c r="N433" s="85">
        <v>44671.061030092591</v>
      </c>
    </row>
    <row r="434" spans="1:14" x14ac:dyDescent="0.35">
      <c r="A434" s="73" t="s">
        <v>636</v>
      </c>
      <c r="B434" s="73" t="s">
        <v>396</v>
      </c>
      <c r="C434" s="82"/>
      <c r="D434" s="83"/>
      <c r="E434" s="82"/>
      <c r="F434" s="84"/>
      <c r="G434" s="82"/>
      <c r="H434" s="77"/>
      <c r="I434" s="78"/>
      <c r="J434" s="78"/>
      <c r="K434" s="79"/>
      <c r="M434" s="72" t="s">
        <v>219</v>
      </c>
      <c r="N434" s="85">
        <v>44671.061030092591</v>
      </c>
    </row>
    <row r="435" spans="1:14" x14ac:dyDescent="0.35">
      <c r="A435" s="73" t="s">
        <v>636</v>
      </c>
      <c r="B435" s="73" t="s">
        <v>585</v>
      </c>
      <c r="C435" s="82"/>
      <c r="D435" s="83"/>
      <c r="E435" s="82"/>
      <c r="F435" s="84"/>
      <c r="G435" s="82"/>
      <c r="H435" s="77"/>
      <c r="I435" s="78"/>
      <c r="J435" s="78"/>
      <c r="K435" s="79"/>
      <c r="M435" s="72" t="s">
        <v>219</v>
      </c>
      <c r="N435" s="85">
        <v>44671.061030092591</v>
      </c>
    </row>
    <row r="436" spans="1:14" x14ac:dyDescent="0.35">
      <c r="A436" s="73" t="s">
        <v>637</v>
      </c>
      <c r="B436" s="73" t="s">
        <v>585</v>
      </c>
      <c r="C436" s="82"/>
      <c r="D436" s="83"/>
      <c r="E436" s="82"/>
      <c r="F436" s="84"/>
      <c r="G436" s="82"/>
      <c r="H436" s="77"/>
      <c r="I436" s="78"/>
      <c r="J436" s="78"/>
      <c r="K436" s="79"/>
      <c r="M436" s="72" t="s">
        <v>219</v>
      </c>
      <c r="N436" s="85">
        <v>44671.061030092591</v>
      </c>
    </row>
    <row r="437" spans="1:14" x14ac:dyDescent="0.35">
      <c r="A437" s="73" t="s">
        <v>638</v>
      </c>
      <c r="B437" s="73" t="s">
        <v>585</v>
      </c>
      <c r="C437" s="82"/>
      <c r="D437" s="83"/>
      <c r="E437" s="82"/>
      <c r="F437" s="84"/>
      <c r="G437" s="82"/>
      <c r="H437" s="77"/>
      <c r="I437" s="78"/>
      <c r="J437" s="78"/>
      <c r="K437" s="79"/>
      <c r="M437" s="72" t="s">
        <v>219</v>
      </c>
      <c r="N437" s="85">
        <v>44671.061030092591</v>
      </c>
    </row>
    <row r="438" spans="1:14" x14ac:dyDescent="0.35">
      <c r="A438" s="73" t="s">
        <v>639</v>
      </c>
      <c r="B438" s="73" t="s">
        <v>585</v>
      </c>
      <c r="C438" s="82"/>
      <c r="D438" s="83"/>
      <c r="E438" s="82"/>
      <c r="F438" s="84"/>
      <c r="G438" s="82"/>
      <c r="H438" s="77"/>
      <c r="I438" s="78"/>
      <c r="J438" s="78"/>
      <c r="K438" s="79"/>
      <c r="M438" s="72" t="s">
        <v>219</v>
      </c>
      <c r="N438" s="85">
        <v>44671.061030092591</v>
      </c>
    </row>
    <row r="439" spans="1:14" x14ac:dyDescent="0.35">
      <c r="A439" s="73" t="s">
        <v>640</v>
      </c>
      <c r="B439" s="73" t="s">
        <v>585</v>
      </c>
      <c r="C439" s="82"/>
      <c r="D439" s="83"/>
      <c r="E439" s="82"/>
      <c r="F439" s="84"/>
      <c r="G439" s="82"/>
      <c r="H439" s="77"/>
      <c r="I439" s="78"/>
      <c r="J439" s="78"/>
      <c r="K439" s="79"/>
      <c r="M439" s="72" t="s">
        <v>219</v>
      </c>
      <c r="N439" s="85">
        <v>44671.061030092591</v>
      </c>
    </row>
    <row r="440" spans="1:14" x14ac:dyDescent="0.35">
      <c r="A440" s="73" t="s">
        <v>641</v>
      </c>
      <c r="B440" s="73" t="s">
        <v>585</v>
      </c>
      <c r="C440" s="82"/>
      <c r="D440" s="83"/>
      <c r="E440" s="82"/>
      <c r="F440" s="84"/>
      <c r="G440" s="82"/>
      <c r="H440" s="77"/>
      <c r="I440" s="78"/>
      <c r="J440" s="78"/>
      <c r="K440" s="79"/>
      <c r="M440" s="72" t="s">
        <v>219</v>
      </c>
      <c r="N440" s="85">
        <v>44671.061030092591</v>
      </c>
    </row>
    <row r="441" spans="1:14" x14ac:dyDescent="0.35">
      <c r="A441" s="73" t="s">
        <v>642</v>
      </c>
      <c r="B441" s="73" t="s">
        <v>488</v>
      </c>
      <c r="C441" s="82"/>
      <c r="D441" s="83"/>
      <c r="E441" s="82"/>
      <c r="F441" s="84"/>
      <c r="G441" s="82"/>
      <c r="H441" s="77"/>
      <c r="I441" s="78"/>
      <c r="J441" s="78"/>
      <c r="K441" s="79"/>
      <c r="M441" s="72" t="s">
        <v>219</v>
      </c>
      <c r="N441" s="85">
        <v>44671.061030092591</v>
      </c>
    </row>
    <row r="442" spans="1:14" x14ac:dyDescent="0.35">
      <c r="A442" s="73" t="s">
        <v>642</v>
      </c>
      <c r="B442" s="73" t="s">
        <v>585</v>
      </c>
      <c r="C442" s="82"/>
      <c r="D442" s="83"/>
      <c r="E442" s="82"/>
      <c r="F442" s="84"/>
      <c r="G442" s="82"/>
      <c r="H442" s="77"/>
      <c r="I442" s="78"/>
      <c r="J442" s="78"/>
      <c r="K442" s="79"/>
      <c r="M442" s="72" t="s">
        <v>219</v>
      </c>
      <c r="N442" s="85">
        <v>44671.061030092591</v>
      </c>
    </row>
    <row r="443" spans="1:14" x14ac:dyDescent="0.35">
      <c r="A443" s="73" t="s">
        <v>643</v>
      </c>
      <c r="B443" s="73" t="s">
        <v>585</v>
      </c>
      <c r="C443" s="82"/>
      <c r="D443" s="83"/>
      <c r="E443" s="82"/>
      <c r="F443" s="84"/>
      <c r="G443" s="82"/>
      <c r="H443" s="77"/>
      <c r="I443" s="78"/>
      <c r="J443" s="78"/>
      <c r="K443" s="79"/>
      <c r="M443" s="72" t="s">
        <v>219</v>
      </c>
      <c r="N443" s="85">
        <v>44671.061030092591</v>
      </c>
    </row>
    <row r="444" spans="1:14" x14ac:dyDescent="0.35">
      <c r="A444" s="73" t="s">
        <v>644</v>
      </c>
      <c r="B444" s="73" t="s">
        <v>585</v>
      </c>
      <c r="C444" s="82"/>
      <c r="D444" s="83"/>
      <c r="E444" s="82"/>
      <c r="F444" s="84"/>
      <c r="G444" s="82"/>
      <c r="H444" s="77"/>
      <c r="I444" s="78"/>
      <c r="J444" s="78"/>
      <c r="K444" s="79"/>
      <c r="M444" s="72" t="s">
        <v>219</v>
      </c>
      <c r="N444" s="85">
        <v>44671.061030092591</v>
      </c>
    </row>
    <row r="445" spans="1:14" x14ac:dyDescent="0.35">
      <c r="A445" s="73" t="s">
        <v>645</v>
      </c>
      <c r="B445" s="73" t="s">
        <v>585</v>
      </c>
      <c r="C445" s="82"/>
      <c r="D445" s="83"/>
      <c r="E445" s="82"/>
      <c r="F445" s="84"/>
      <c r="G445" s="82"/>
      <c r="H445" s="77"/>
      <c r="I445" s="78"/>
      <c r="J445" s="78"/>
      <c r="K445" s="79"/>
      <c r="M445" s="72" t="s">
        <v>219</v>
      </c>
      <c r="N445" s="85">
        <v>44671.061030092591</v>
      </c>
    </row>
    <row r="446" spans="1:14" x14ac:dyDescent="0.35">
      <c r="A446" s="73" t="s">
        <v>646</v>
      </c>
      <c r="B446" s="73" t="s">
        <v>585</v>
      </c>
      <c r="C446" s="82"/>
      <c r="D446" s="83"/>
      <c r="E446" s="82"/>
      <c r="F446" s="84"/>
      <c r="G446" s="82"/>
      <c r="H446" s="77"/>
      <c r="I446" s="78"/>
      <c r="J446" s="78"/>
      <c r="K446" s="79"/>
      <c r="M446" s="72" t="s">
        <v>219</v>
      </c>
      <c r="N446" s="85">
        <v>44671.061030092591</v>
      </c>
    </row>
    <row r="447" spans="1:14" x14ac:dyDescent="0.35">
      <c r="A447" s="73" t="s">
        <v>647</v>
      </c>
      <c r="B447" s="73" t="s">
        <v>585</v>
      </c>
      <c r="C447" s="82"/>
      <c r="D447" s="83"/>
      <c r="E447" s="82"/>
      <c r="F447" s="84"/>
      <c r="G447" s="82"/>
      <c r="H447" s="77"/>
      <c r="I447" s="78"/>
      <c r="J447" s="78"/>
      <c r="K447" s="79"/>
      <c r="M447" s="72" t="s">
        <v>219</v>
      </c>
      <c r="N447" s="85">
        <v>44671.061030092591</v>
      </c>
    </row>
    <row r="448" spans="1:14" x14ac:dyDescent="0.35">
      <c r="A448" s="73" t="s">
        <v>648</v>
      </c>
      <c r="B448" s="73" t="s">
        <v>585</v>
      </c>
      <c r="C448" s="82"/>
      <c r="D448" s="83"/>
      <c r="E448" s="82"/>
      <c r="F448" s="84"/>
      <c r="G448" s="82"/>
      <c r="H448" s="77"/>
      <c r="I448" s="78"/>
      <c r="J448" s="78"/>
      <c r="K448" s="79"/>
      <c r="M448" s="72" t="s">
        <v>219</v>
      </c>
      <c r="N448" s="85">
        <v>44671.061030092591</v>
      </c>
    </row>
    <row r="449" spans="1:14" x14ac:dyDescent="0.35">
      <c r="A449" s="73" t="s">
        <v>649</v>
      </c>
      <c r="B449" s="73" t="s">
        <v>585</v>
      </c>
      <c r="C449" s="82"/>
      <c r="D449" s="83"/>
      <c r="E449" s="82"/>
      <c r="F449" s="84"/>
      <c r="G449" s="82"/>
      <c r="H449" s="77"/>
      <c r="I449" s="78"/>
      <c r="J449" s="78"/>
      <c r="K449" s="79"/>
      <c r="M449" s="72" t="s">
        <v>219</v>
      </c>
      <c r="N449" s="85">
        <v>44671.061030092591</v>
      </c>
    </row>
    <row r="450" spans="1:14" x14ac:dyDescent="0.35">
      <c r="A450" s="73" t="s">
        <v>650</v>
      </c>
      <c r="B450" s="73" t="s">
        <v>585</v>
      </c>
      <c r="C450" s="82"/>
      <c r="D450" s="83"/>
      <c r="E450" s="82"/>
      <c r="F450" s="84"/>
      <c r="G450" s="82"/>
      <c r="H450" s="77"/>
      <c r="I450" s="78"/>
      <c r="J450" s="78"/>
      <c r="K450" s="79"/>
      <c r="M450" s="72" t="s">
        <v>219</v>
      </c>
      <c r="N450" s="85">
        <v>44671.061030092591</v>
      </c>
    </row>
    <row r="451" spans="1:14" x14ac:dyDescent="0.35">
      <c r="A451" s="73" t="s">
        <v>651</v>
      </c>
      <c r="B451" s="73" t="s">
        <v>585</v>
      </c>
      <c r="C451" s="82"/>
      <c r="D451" s="83"/>
      <c r="E451" s="82"/>
      <c r="F451" s="84"/>
      <c r="G451" s="82"/>
      <c r="H451" s="77"/>
      <c r="I451" s="78"/>
      <c r="J451" s="78"/>
      <c r="K451" s="79"/>
      <c r="M451" s="72" t="s">
        <v>219</v>
      </c>
      <c r="N451" s="85">
        <v>44671.061030092591</v>
      </c>
    </row>
    <row r="452" spans="1:14" x14ac:dyDescent="0.35">
      <c r="A452" s="73" t="s">
        <v>652</v>
      </c>
      <c r="B452" s="73" t="s">
        <v>585</v>
      </c>
      <c r="C452" s="82"/>
      <c r="D452" s="83"/>
      <c r="E452" s="82"/>
      <c r="F452" s="84"/>
      <c r="G452" s="82"/>
      <c r="H452" s="77"/>
      <c r="I452" s="78"/>
      <c r="J452" s="78"/>
      <c r="K452" s="79"/>
      <c r="M452" s="72" t="s">
        <v>219</v>
      </c>
      <c r="N452" s="85">
        <v>44671.061030092591</v>
      </c>
    </row>
    <row r="453" spans="1:14" x14ac:dyDescent="0.35">
      <c r="A453" s="73" t="s">
        <v>653</v>
      </c>
      <c r="B453" s="73" t="s">
        <v>315</v>
      </c>
      <c r="C453" s="82"/>
      <c r="D453" s="83"/>
      <c r="E453" s="82"/>
      <c r="F453" s="84"/>
      <c r="G453" s="82"/>
      <c r="H453" s="77"/>
      <c r="I453" s="78"/>
      <c r="J453" s="78"/>
      <c r="K453" s="79"/>
      <c r="M453" s="72" t="s">
        <v>219</v>
      </c>
      <c r="N453" s="85">
        <v>44671.061030092591</v>
      </c>
    </row>
    <row r="454" spans="1:14" x14ac:dyDescent="0.35">
      <c r="A454" s="73" t="s">
        <v>653</v>
      </c>
      <c r="B454" s="73" t="s">
        <v>396</v>
      </c>
      <c r="C454" s="82"/>
      <c r="D454" s="83"/>
      <c r="E454" s="82"/>
      <c r="F454" s="84"/>
      <c r="G454" s="82"/>
      <c r="H454" s="77"/>
      <c r="I454" s="78"/>
      <c r="J454" s="78"/>
      <c r="K454" s="79"/>
      <c r="M454" s="72" t="s">
        <v>219</v>
      </c>
      <c r="N454" s="85">
        <v>44671.061030092591</v>
      </c>
    </row>
    <row r="455" spans="1:14" x14ac:dyDescent="0.35">
      <c r="A455" s="73" t="s">
        <v>653</v>
      </c>
      <c r="B455" s="73" t="s">
        <v>585</v>
      </c>
      <c r="C455" s="82"/>
      <c r="D455" s="83"/>
      <c r="E455" s="82"/>
      <c r="F455" s="84"/>
      <c r="G455" s="82"/>
      <c r="H455" s="77"/>
      <c r="I455" s="78"/>
      <c r="J455" s="78"/>
      <c r="K455" s="79"/>
      <c r="M455" s="72" t="s">
        <v>219</v>
      </c>
      <c r="N455" s="85">
        <v>44671.061030092591</v>
      </c>
    </row>
    <row r="456" spans="1:14" x14ac:dyDescent="0.35">
      <c r="A456" s="73" t="s">
        <v>654</v>
      </c>
      <c r="B456" s="73" t="s">
        <v>585</v>
      </c>
      <c r="C456" s="82"/>
      <c r="D456" s="83"/>
      <c r="E456" s="82"/>
      <c r="F456" s="84"/>
      <c r="G456" s="82"/>
      <c r="H456" s="77"/>
      <c r="I456" s="78"/>
      <c r="J456" s="78"/>
      <c r="K456" s="79"/>
      <c r="M456" s="72" t="s">
        <v>219</v>
      </c>
      <c r="N456" s="85">
        <v>44671.061030092591</v>
      </c>
    </row>
    <row r="457" spans="1:14" x14ac:dyDescent="0.35">
      <c r="A457" s="73" t="s">
        <v>655</v>
      </c>
      <c r="B457" s="73" t="s">
        <v>585</v>
      </c>
      <c r="C457" s="82"/>
      <c r="D457" s="83"/>
      <c r="E457" s="82"/>
      <c r="F457" s="84"/>
      <c r="G457" s="82"/>
      <c r="H457" s="77"/>
      <c r="I457" s="78"/>
      <c r="J457" s="78"/>
      <c r="K457" s="79"/>
      <c r="M457" s="72" t="s">
        <v>219</v>
      </c>
      <c r="N457" s="85">
        <v>44671.061030092591</v>
      </c>
    </row>
    <row r="458" spans="1:14" x14ac:dyDescent="0.35">
      <c r="A458" s="73" t="s">
        <v>656</v>
      </c>
      <c r="B458" s="73" t="s">
        <v>585</v>
      </c>
      <c r="C458" s="82"/>
      <c r="D458" s="83"/>
      <c r="E458" s="82"/>
      <c r="F458" s="84"/>
      <c r="G458" s="82"/>
      <c r="H458" s="77"/>
      <c r="I458" s="78"/>
      <c r="J458" s="78"/>
      <c r="K458" s="79"/>
      <c r="M458" s="72" t="s">
        <v>219</v>
      </c>
      <c r="N458" s="85">
        <v>44671.061030092591</v>
      </c>
    </row>
    <row r="459" spans="1:14" x14ac:dyDescent="0.35">
      <c r="A459" s="73" t="s">
        <v>657</v>
      </c>
      <c r="B459" s="73" t="s">
        <v>585</v>
      </c>
      <c r="C459" s="82"/>
      <c r="D459" s="83"/>
      <c r="E459" s="82"/>
      <c r="F459" s="84"/>
      <c r="G459" s="82"/>
      <c r="H459" s="77"/>
      <c r="I459" s="78"/>
      <c r="J459" s="78"/>
      <c r="K459" s="79"/>
      <c r="M459" s="72" t="s">
        <v>219</v>
      </c>
      <c r="N459" s="85">
        <v>44671.061030092591</v>
      </c>
    </row>
    <row r="460" spans="1:14" x14ac:dyDescent="0.35">
      <c r="A460" s="73" t="s">
        <v>658</v>
      </c>
      <c r="B460" s="73" t="s">
        <v>585</v>
      </c>
      <c r="C460" s="82"/>
      <c r="D460" s="83"/>
      <c r="E460" s="82"/>
      <c r="F460" s="84"/>
      <c r="G460" s="82"/>
      <c r="H460" s="77"/>
      <c r="I460" s="78"/>
      <c r="J460" s="78"/>
      <c r="K460" s="79"/>
      <c r="M460" s="72" t="s">
        <v>219</v>
      </c>
      <c r="N460" s="85">
        <v>44671.061030092591</v>
      </c>
    </row>
    <row r="461" spans="1:14" x14ac:dyDescent="0.35">
      <c r="A461" s="73" t="s">
        <v>659</v>
      </c>
      <c r="B461" s="73" t="s">
        <v>585</v>
      </c>
      <c r="C461" s="82"/>
      <c r="D461" s="83"/>
      <c r="E461" s="82"/>
      <c r="F461" s="84"/>
      <c r="G461" s="82"/>
      <c r="H461" s="77"/>
      <c r="I461" s="78"/>
      <c r="J461" s="78"/>
      <c r="K461" s="79"/>
      <c r="M461" s="72" t="s">
        <v>219</v>
      </c>
      <c r="N461" s="85">
        <v>44671.061030092591</v>
      </c>
    </row>
    <row r="462" spans="1:14" x14ac:dyDescent="0.35">
      <c r="A462" s="73" t="s">
        <v>660</v>
      </c>
      <c r="B462" s="73" t="s">
        <v>585</v>
      </c>
      <c r="C462" s="82"/>
      <c r="D462" s="83"/>
      <c r="E462" s="82"/>
      <c r="F462" s="84"/>
      <c r="G462" s="82"/>
      <c r="H462" s="77"/>
      <c r="I462" s="78"/>
      <c r="J462" s="78"/>
      <c r="K462" s="79"/>
      <c r="M462" s="72" t="s">
        <v>219</v>
      </c>
      <c r="N462" s="85">
        <v>44671.061030092591</v>
      </c>
    </row>
    <row r="463" spans="1:14" x14ac:dyDescent="0.35">
      <c r="A463" s="73" t="s">
        <v>661</v>
      </c>
      <c r="B463" s="73" t="s">
        <v>585</v>
      </c>
      <c r="C463" s="82"/>
      <c r="D463" s="83"/>
      <c r="E463" s="82"/>
      <c r="F463" s="84"/>
      <c r="G463" s="82"/>
      <c r="H463" s="77"/>
      <c r="I463" s="78"/>
      <c r="J463" s="78"/>
      <c r="K463" s="79"/>
      <c r="M463" s="72" t="s">
        <v>219</v>
      </c>
      <c r="N463" s="85">
        <v>44671.061030092591</v>
      </c>
    </row>
    <row r="464" spans="1:14" x14ac:dyDescent="0.35">
      <c r="A464" s="73" t="s">
        <v>662</v>
      </c>
      <c r="B464" s="73" t="s">
        <v>396</v>
      </c>
      <c r="C464" s="82"/>
      <c r="D464" s="83"/>
      <c r="E464" s="82"/>
      <c r="F464" s="84"/>
      <c r="G464" s="82"/>
      <c r="H464" s="77"/>
      <c r="I464" s="78"/>
      <c r="J464" s="78"/>
      <c r="K464" s="79"/>
      <c r="M464" s="72" t="s">
        <v>219</v>
      </c>
      <c r="N464" s="85">
        <v>44671.061030092591</v>
      </c>
    </row>
    <row r="465" spans="1:14" x14ac:dyDescent="0.35">
      <c r="A465" s="73" t="s">
        <v>662</v>
      </c>
      <c r="B465" s="73" t="s">
        <v>585</v>
      </c>
      <c r="C465" s="82"/>
      <c r="D465" s="83"/>
      <c r="E465" s="82"/>
      <c r="F465" s="84"/>
      <c r="G465" s="82"/>
      <c r="H465" s="77"/>
      <c r="I465" s="78"/>
      <c r="J465" s="78"/>
      <c r="K465" s="79"/>
      <c r="M465" s="72" t="s">
        <v>219</v>
      </c>
      <c r="N465" s="85">
        <v>44671.061030092591</v>
      </c>
    </row>
    <row r="466" spans="1:14" x14ac:dyDescent="0.35">
      <c r="A466" s="73" t="s">
        <v>663</v>
      </c>
      <c r="B466" s="73" t="s">
        <v>585</v>
      </c>
      <c r="C466" s="82"/>
      <c r="D466" s="83"/>
      <c r="E466" s="82"/>
      <c r="F466" s="84"/>
      <c r="G466" s="82"/>
      <c r="H466" s="77"/>
      <c r="I466" s="78"/>
      <c r="J466" s="78"/>
      <c r="K466" s="79"/>
      <c r="M466" s="72" t="s">
        <v>219</v>
      </c>
      <c r="N466" s="85">
        <v>44671.061030092591</v>
      </c>
    </row>
    <row r="467" spans="1:14" x14ac:dyDescent="0.35">
      <c r="A467" s="73" t="s">
        <v>664</v>
      </c>
      <c r="B467" s="73" t="s">
        <v>585</v>
      </c>
      <c r="C467" s="82"/>
      <c r="D467" s="83"/>
      <c r="E467" s="82"/>
      <c r="F467" s="84"/>
      <c r="G467" s="82"/>
      <c r="H467" s="77"/>
      <c r="I467" s="78"/>
      <c r="J467" s="78"/>
      <c r="K467" s="79"/>
      <c r="M467" s="72" t="s">
        <v>219</v>
      </c>
      <c r="N467" s="85">
        <v>44671.061030092591</v>
      </c>
    </row>
    <row r="468" spans="1:14" x14ac:dyDescent="0.35">
      <c r="A468" s="73" t="s">
        <v>665</v>
      </c>
      <c r="B468" s="73" t="s">
        <v>585</v>
      </c>
      <c r="C468" s="82"/>
      <c r="D468" s="83"/>
      <c r="E468" s="82"/>
      <c r="F468" s="84"/>
      <c r="G468" s="82"/>
      <c r="H468" s="77"/>
      <c r="I468" s="78"/>
      <c r="J468" s="78"/>
      <c r="K468" s="79"/>
      <c r="M468" s="72" t="s">
        <v>219</v>
      </c>
      <c r="N468" s="85">
        <v>44671.061030092591</v>
      </c>
    </row>
    <row r="469" spans="1:14" x14ac:dyDescent="0.35">
      <c r="A469" s="73" t="s">
        <v>666</v>
      </c>
      <c r="B469" s="73" t="s">
        <v>585</v>
      </c>
      <c r="C469" s="82"/>
      <c r="D469" s="83"/>
      <c r="E469" s="82"/>
      <c r="F469" s="84"/>
      <c r="G469" s="82"/>
      <c r="H469" s="77"/>
      <c r="I469" s="78"/>
      <c r="J469" s="78"/>
      <c r="K469" s="79"/>
      <c r="M469" s="72" t="s">
        <v>219</v>
      </c>
      <c r="N469" s="85">
        <v>44671.061030092591</v>
      </c>
    </row>
    <row r="470" spans="1:14" x14ac:dyDescent="0.35">
      <c r="A470" s="73" t="s">
        <v>667</v>
      </c>
      <c r="B470" s="73" t="s">
        <v>315</v>
      </c>
      <c r="C470" s="82"/>
      <c r="D470" s="83"/>
      <c r="E470" s="82"/>
      <c r="F470" s="84"/>
      <c r="G470" s="82"/>
      <c r="H470" s="77"/>
      <c r="I470" s="78"/>
      <c r="J470" s="78"/>
      <c r="K470" s="79"/>
      <c r="M470" s="72" t="s">
        <v>219</v>
      </c>
      <c r="N470" s="85">
        <v>44671.061030092591</v>
      </c>
    </row>
    <row r="471" spans="1:14" x14ac:dyDescent="0.35">
      <c r="A471" s="73" t="s">
        <v>667</v>
      </c>
      <c r="B471" s="73" t="s">
        <v>396</v>
      </c>
      <c r="C471" s="82"/>
      <c r="D471" s="83"/>
      <c r="E471" s="82"/>
      <c r="F471" s="84"/>
      <c r="G471" s="82"/>
      <c r="H471" s="77"/>
      <c r="I471" s="78"/>
      <c r="J471" s="78"/>
      <c r="K471" s="79"/>
      <c r="M471" s="72" t="s">
        <v>219</v>
      </c>
      <c r="N471" s="85">
        <v>44671.061030092591</v>
      </c>
    </row>
    <row r="472" spans="1:14" x14ac:dyDescent="0.35">
      <c r="A472" s="73" t="s">
        <v>667</v>
      </c>
      <c r="B472" s="73" t="s">
        <v>585</v>
      </c>
      <c r="C472" s="82"/>
      <c r="D472" s="83"/>
      <c r="E472" s="82"/>
      <c r="F472" s="84"/>
      <c r="G472" s="82"/>
      <c r="H472" s="77"/>
      <c r="I472" s="78"/>
      <c r="J472" s="78"/>
      <c r="K472" s="79"/>
      <c r="M472" s="72" t="s">
        <v>219</v>
      </c>
      <c r="N472" s="85">
        <v>44671.061030092591</v>
      </c>
    </row>
    <row r="473" spans="1:14" x14ac:dyDescent="0.35">
      <c r="A473" s="73" t="s">
        <v>668</v>
      </c>
      <c r="B473" s="73" t="s">
        <v>585</v>
      </c>
      <c r="C473" s="82"/>
      <c r="D473" s="83"/>
      <c r="E473" s="82"/>
      <c r="F473" s="84"/>
      <c r="G473" s="82"/>
      <c r="H473" s="77"/>
      <c r="I473" s="78"/>
      <c r="J473" s="78"/>
      <c r="K473" s="79"/>
      <c r="M473" s="72" t="s">
        <v>219</v>
      </c>
      <c r="N473" s="85">
        <v>44671.061030092591</v>
      </c>
    </row>
    <row r="474" spans="1:14" x14ac:dyDescent="0.35">
      <c r="A474" s="73" t="s">
        <v>669</v>
      </c>
      <c r="B474" s="73" t="s">
        <v>585</v>
      </c>
      <c r="C474" s="82"/>
      <c r="D474" s="83"/>
      <c r="E474" s="82"/>
      <c r="F474" s="84"/>
      <c r="G474" s="82"/>
      <c r="H474" s="77"/>
      <c r="I474" s="78"/>
      <c r="J474" s="78"/>
      <c r="K474" s="79"/>
      <c r="M474" s="72" t="s">
        <v>219</v>
      </c>
      <c r="N474" s="85">
        <v>44671.061030092591</v>
      </c>
    </row>
    <row r="475" spans="1:14" x14ac:dyDescent="0.35">
      <c r="A475" s="73" t="s">
        <v>670</v>
      </c>
      <c r="B475" s="73" t="s">
        <v>585</v>
      </c>
      <c r="C475" s="82"/>
      <c r="D475" s="83"/>
      <c r="E475" s="82"/>
      <c r="F475" s="84"/>
      <c r="G475" s="82"/>
      <c r="H475" s="77"/>
      <c r="I475" s="78"/>
      <c r="J475" s="78"/>
      <c r="K475" s="79"/>
      <c r="M475" s="72" t="s">
        <v>219</v>
      </c>
      <c r="N475" s="85">
        <v>44671.061030092591</v>
      </c>
    </row>
    <row r="476" spans="1:14" x14ac:dyDescent="0.35">
      <c r="A476" s="73" t="s">
        <v>671</v>
      </c>
      <c r="B476" s="73" t="s">
        <v>585</v>
      </c>
      <c r="C476" s="82"/>
      <c r="D476" s="83"/>
      <c r="E476" s="82"/>
      <c r="F476" s="84"/>
      <c r="G476" s="82"/>
      <c r="H476" s="77"/>
      <c r="I476" s="78"/>
      <c r="J476" s="78"/>
      <c r="K476" s="79"/>
      <c r="M476" s="72" t="s">
        <v>219</v>
      </c>
      <c r="N476" s="85">
        <v>44671.061030092591</v>
      </c>
    </row>
    <row r="477" spans="1:14" x14ac:dyDescent="0.35">
      <c r="A477" s="73" t="s">
        <v>672</v>
      </c>
      <c r="B477" s="73" t="s">
        <v>585</v>
      </c>
      <c r="C477" s="82"/>
      <c r="D477" s="83"/>
      <c r="E477" s="82"/>
      <c r="F477" s="84"/>
      <c r="G477" s="82"/>
      <c r="H477" s="77"/>
      <c r="I477" s="78"/>
      <c r="J477" s="78"/>
      <c r="K477" s="79"/>
      <c r="M477" s="72" t="s">
        <v>219</v>
      </c>
      <c r="N477" s="85">
        <v>44671.061030092591</v>
      </c>
    </row>
    <row r="478" spans="1:14" x14ac:dyDescent="0.35">
      <c r="A478" s="73" t="s">
        <v>673</v>
      </c>
      <c r="B478" s="73" t="s">
        <v>585</v>
      </c>
      <c r="C478" s="82"/>
      <c r="D478" s="83"/>
      <c r="E478" s="82"/>
      <c r="F478" s="84"/>
      <c r="G478" s="82"/>
      <c r="H478" s="77"/>
      <c r="I478" s="78"/>
      <c r="J478" s="78"/>
      <c r="K478" s="79"/>
      <c r="M478" s="72" t="s">
        <v>219</v>
      </c>
      <c r="N478" s="85">
        <v>44671.061030092591</v>
      </c>
    </row>
    <row r="479" spans="1:14" x14ac:dyDescent="0.35">
      <c r="A479" s="73" t="s">
        <v>674</v>
      </c>
      <c r="B479" s="73" t="s">
        <v>585</v>
      </c>
      <c r="C479" s="82"/>
      <c r="D479" s="83"/>
      <c r="E479" s="82"/>
      <c r="F479" s="84"/>
      <c r="G479" s="82"/>
      <c r="H479" s="77"/>
      <c r="I479" s="78"/>
      <c r="J479" s="78"/>
      <c r="K479" s="79"/>
      <c r="M479" s="72" t="s">
        <v>219</v>
      </c>
      <c r="N479" s="85">
        <v>44671.061030092591</v>
      </c>
    </row>
    <row r="480" spans="1:14" x14ac:dyDescent="0.35">
      <c r="A480" s="73" t="s">
        <v>675</v>
      </c>
      <c r="B480" s="73" t="s">
        <v>585</v>
      </c>
      <c r="C480" s="82"/>
      <c r="D480" s="83"/>
      <c r="E480" s="82"/>
      <c r="F480" s="84"/>
      <c r="G480" s="82"/>
      <c r="H480" s="77"/>
      <c r="I480" s="78"/>
      <c r="J480" s="78"/>
      <c r="K480" s="79"/>
      <c r="M480" s="72" t="s">
        <v>219</v>
      </c>
      <c r="N480" s="85">
        <v>44671.061030092591</v>
      </c>
    </row>
    <row r="481" spans="1:14" x14ac:dyDescent="0.35">
      <c r="A481" s="73" t="s">
        <v>676</v>
      </c>
      <c r="B481" s="73" t="s">
        <v>585</v>
      </c>
      <c r="C481" s="82"/>
      <c r="D481" s="83"/>
      <c r="E481" s="82"/>
      <c r="F481" s="84"/>
      <c r="G481" s="82"/>
      <c r="H481" s="77"/>
      <c r="I481" s="78"/>
      <c r="J481" s="78"/>
      <c r="K481" s="79"/>
      <c r="M481" s="72" t="s">
        <v>219</v>
      </c>
      <c r="N481" s="85">
        <v>44671.061030092591</v>
      </c>
    </row>
    <row r="482" spans="1:14" x14ac:dyDescent="0.35">
      <c r="A482" s="73" t="s">
        <v>677</v>
      </c>
      <c r="B482" s="73" t="s">
        <v>585</v>
      </c>
      <c r="C482" s="82"/>
      <c r="D482" s="83"/>
      <c r="E482" s="82"/>
      <c r="F482" s="84"/>
      <c r="G482" s="82"/>
      <c r="H482" s="77"/>
      <c r="I482" s="78"/>
      <c r="J482" s="78"/>
      <c r="K482" s="79"/>
      <c r="M482" s="72" t="s">
        <v>219</v>
      </c>
      <c r="N482" s="85">
        <v>44671.061030092591</v>
      </c>
    </row>
    <row r="483" spans="1:14" x14ac:dyDescent="0.35">
      <c r="A483" s="73" t="s">
        <v>678</v>
      </c>
      <c r="B483" s="73" t="s">
        <v>585</v>
      </c>
      <c r="C483" s="82"/>
      <c r="D483" s="83"/>
      <c r="E483" s="82"/>
      <c r="F483" s="84"/>
      <c r="G483" s="82"/>
      <c r="H483" s="77"/>
      <c r="I483" s="78"/>
      <c r="J483" s="78"/>
      <c r="K483" s="79"/>
      <c r="M483" s="72" t="s">
        <v>219</v>
      </c>
      <c r="N483" s="85">
        <v>44671.061030092591</v>
      </c>
    </row>
    <row r="484" spans="1:14" x14ac:dyDescent="0.35">
      <c r="A484" s="73" t="s">
        <v>679</v>
      </c>
      <c r="B484" s="73" t="s">
        <v>585</v>
      </c>
      <c r="C484" s="82"/>
      <c r="D484" s="83"/>
      <c r="E484" s="82"/>
      <c r="F484" s="84"/>
      <c r="G484" s="82"/>
      <c r="H484" s="77"/>
      <c r="I484" s="78"/>
      <c r="J484" s="78"/>
      <c r="K484" s="79"/>
      <c r="M484" s="72" t="s">
        <v>219</v>
      </c>
      <c r="N484" s="85">
        <v>44671.061030092591</v>
      </c>
    </row>
    <row r="485" spans="1:14" x14ac:dyDescent="0.35">
      <c r="A485" s="73" t="s">
        <v>680</v>
      </c>
      <c r="B485" s="73" t="s">
        <v>585</v>
      </c>
      <c r="C485" s="82"/>
      <c r="D485" s="83"/>
      <c r="E485" s="82"/>
      <c r="F485" s="84"/>
      <c r="G485" s="82"/>
      <c r="H485" s="77"/>
      <c r="I485" s="78"/>
      <c r="J485" s="78"/>
      <c r="K485" s="79"/>
      <c r="M485" s="72" t="s">
        <v>219</v>
      </c>
      <c r="N485" s="85">
        <v>44671.061030092591</v>
      </c>
    </row>
    <row r="486" spans="1:14" x14ac:dyDescent="0.35">
      <c r="A486" s="73" t="s">
        <v>681</v>
      </c>
      <c r="B486" s="73" t="s">
        <v>585</v>
      </c>
      <c r="C486" s="82"/>
      <c r="D486" s="83"/>
      <c r="E486" s="82"/>
      <c r="F486" s="84"/>
      <c r="G486" s="82"/>
      <c r="H486" s="77"/>
      <c r="I486" s="78"/>
      <c r="J486" s="78"/>
      <c r="K486" s="79"/>
      <c r="M486" s="72" t="s">
        <v>219</v>
      </c>
      <c r="N486" s="85">
        <v>44671.061030092591</v>
      </c>
    </row>
    <row r="487" spans="1:14" x14ac:dyDescent="0.35">
      <c r="A487" s="73" t="s">
        <v>682</v>
      </c>
      <c r="B487" s="73" t="s">
        <v>585</v>
      </c>
      <c r="C487" s="82"/>
      <c r="D487" s="83"/>
      <c r="E487" s="82"/>
      <c r="F487" s="84"/>
      <c r="G487" s="82"/>
      <c r="H487" s="77"/>
      <c r="I487" s="78"/>
      <c r="J487" s="78"/>
      <c r="K487" s="79"/>
      <c r="M487" s="72" t="s">
        <v>219</v>
      </c>
      <c r="N487" s="85">
        <v>44671.061030092591</v>
      </c>
    </row>
    <row r="488" spans="1:14" x14ac:dyDescent="0.35">
      <c r="A488" s="73" t="s">
        <v>683</v>
      </c>
      <c r="B488" s="73" t="s">
        <v>585</v>
      </c>
      <c r="C488" s="82"/>
      <c r="D488" s="83"/>
      <c r="E488" s="82"/>
      <c r="F488" s="84"/>
      <c r="G488" s="82"/>
      <c r="H488" s="77"/>
      <c r="I488" s="78"/>
      <c r="J488" s="78"/>
      <c r="K488" s="79"/>
      <c r="M488" s="72" t="s">
        <v>219</v>
      </c>
      <c r="N488" s="85">
        <v>44671.061030092591</v>
      </c>
    </row>
    <row r="489" spans="1:14" x14ac:dyDescent="0.35">
      <c r="A489" s="73" t="s">
        <v>684</v>
      </c>
      <c r="B489" s="73" t="s">
        <v>685</v>
      </c>
      <c r="C489" s="82"/>
      <c r="D489" s="83"/>
      <c r="E489" s="82"/>
      <c r="F489" s="84"/>
      <c r="G489" s="82"/>
      <c r="H489" s="77"/>
      <c r="I489" s="78"/>
      <c r="J489" s="78"/>
      <c r="K489" s="79"/>
      <c r="M489" s="72" t="s">
        <v>219</v>
      </c>
      <c r="N489" s="85">
        <v>44671.061030092591</v>
      </c>
    </row>
    <row r="490" spans="1:14" x14ac:dyDescent="0.35">
      <c r="A490" s="73" t="s">
        <v>686</v>
      </c>
      <c r="B490" s="73" t="s">
        <v>685</v>
      </c>
      <c r="C490" s="82"/>
      <c r="D490" s="83"/>
      <c r="E490" s="82"/>
      <c r="F490" s="84"/>
      <c r="G490" s="82"/>
      <c r="H490" s="77"/>
      <c r="I490" s="78"/>
      <c r="J490" s="78"/>
      <c r="K490" s="79"/>
      <c r="M490" s="72" t="s">
        <v>219</v>
      </c>
      <c r="N490" s="85">
        <v>44671.061030092591</v>
      </c>
    </row>
    <row r="491" spans="1:14" x14ac:dyDescent="0.35">
      <c r="A491" s="73" t="s">
        <v>687</v>
      </c>
      <c r="B491" s="73" t="s">
        <v>685</v>
      </c>
      <c r="C491" s="82"/>
      <c r="D491" s="83"/>
      <c r="E491" s="82"/>
      <c r="F491" s="84"/>
      <c r="G491" s="82"/>
      <c r="H491" s="77"/>
      <c r="I491" s="78"/>
      <c r="J491" s="78"/>
      <c r="K491" s="79"/>
      <c r="M491" s="72" t="s">
        <v>219</v>
      </c>
      <c r="N491" s="85">
        <v>44671.061030092591</v>
      </c>
    </row>
    <row r="492" spans="1:14" x14ac:dyDescent="0.35">
      <c r="A492" s="73" t="s">
        <v>688</v>
      </c>
      <c r="B492" s="73" t="s">
        <v>685</v>
      </c>
      <c r="C492" s="82"/>
      <c r="D492" s="83"/>
      <c r="E492" s="82"/>
      <c r="F492" s="84"/>
      <c r="G492" s="82"/>
      <c r="H492" s="77"/>
      <c r="I492" s="78"/>
      <c r="J492" s="78"/>
      <c r="K492" s="79"/>
      <c r="M492" s="72" t="s">
        <v>219</v>
      </c>
      <c r="N492" s="85">
        <v>44671.061030092591</v>
      </c>
    </row>
    <row r="493" spans="1:14" x14ac:dyDescent="0.35">
      <c r="A493" s="73" t="s">
        <v>689</v>
      </c>
      <c r="B493" s="73" t="s">
        <v>685</v>
      </c>
      <c r="C493" s="82"/>
      <c r="D493" s="83"/>
      <c r="E493" s="82"/>
      <c r="F493" s="84"/>
      <c r="G493" s="82"/>
      <c r="H493" s="77"/>
      <c r="I493" s="78"/>
      <c r="J493" s="78"/>
      <c r="K493" s="79"/>
      <c r="M493" s="72" t="s">
        <v>219</v>
      </c>
      <c r="N493" s="85">
        <v>44671.061030092591</v>
      </c>
    </row>
    <row r="494" spans="1:14" x14ac:dyDescent="0.35">
      <c r="A494" s="73" t="s">
        <v>690</v>
      </c>
      <c r="B494" s="73" t="s">
        <v>685</v>
      </c>
      <c r="C494" s="82"/>
      <c r="D494" s="83"/>
      <c r="E494" s="82"/>
      <c r="F494" s="84"/>
      <c r="G494" s="82"/>
      <c r="H494" s="77"/>
      <c r="I494" s="78"/>
      <c r="J494" s="78"/>
      <c r="K494" s="79"/>
      <c r="M494" s="72" t="s">
        <v>219</v>
      </c>
      <c r="N494" s="85">
        <v>44671.061030092591</v>
      </c>
    </row>
    <row r="495" spans="1:14" x14ac:dyDescent="0.35">
      <c r="A495" s="73" t="s">
        <v>691</v>
      </c>
      <c r="B495" s="73" t="s">
        <v>685</v>
      </c>
      <c r="C495" s="82"/>
      <c r="D495" s="83"/>
      <c r="E495" s="82"/>
      <c r="F495" s="84"/>
      <c r="G495" s="82"/>
      <c r="H495" s="77"/>
      <c r="I495" s="78"/>
      <c r="J495" s="78"/>
      <c r="K495" s="79"/>
      <c r="M495" s="72" t="s">
        <v>219</v>
      </c>
      <c r="N495" s="85">
        <v>44671.061030092591</v>
      </c>
    </row>
    <row r="496" spans="1:14" x14ac:dyDescent="0.35">
      <c r="A496" s="73" t="s">
        <v>692</v>
      </c>
      <c r="B496" s="73" t="s">
        <v>685</v>
      </c>
      <c r="C496" s="82"/>
      <c r="D496" s="83"/>
      <c r="E496" s="82"/>
      <c r="F496" s="84"/>
      <c r="G496" s="82"/>
      <c r="H496" s="77"/>
      <c r="I496" s="78"/>
      <c r="J496" s="78"/>
      <c r="K496" s="79"/>
      <c r="M496" s="72" t="s">
        <v>219</v>
      </c>
      <c r="N496" s="85">
        <v>44671.061030092591</v>
      </c>
    </row>
    <row r="497" spans="1:14" x14ac:dyDescent="0.35">
      <c r="A497" s="73" t="s">
        <v>693</v>
      </c>
      <c r="B497" s="73" t="s">
        <v>685</v>
      </c>
      <c r="C497" s="82"/>
      <c r="D497" s="83"/>
      <c r="E497" s="82"/>
      <c r="F497" s="84"/>
      <c r="G497" s="82"/>
      <c r="H497" s="77"/>
      <c r="I497" s="78"/>
      <c r="J497" s="78"/>
      <c r="K497" s="79"/>
      <c r="M497" s="72" t="s">
        <v>219</v>
      </c>
      <c r="N497" s="85">
        <v>44671.061030092591</v>
      </c>
    </row>
    <row r="498" spans="1:14" x14ac:dyDescent="0.35">
      <c r="A498" s="73" t="s">
        <v>694</v>
      </c>
      <c r="B498" s="73" t="s">
        <v>685</v>
      </c>
      <c r="C498" s="82"/>
      <c r="D498" s="83"/>
      <c r="E498" s="82"/>
      <c r="F498" s="84"/>
      <c r="G498" s="82"/>
      <c r="H498" s="77"/>
      <c r="I498" s="78"/>
      <c r="J498" s="78"/>
      <c r="K498" s="79"/>
      <c r="M498" s="72" t="s">
        <v>219</v>
      </c>
      <c r="N498" s="85">
        <v>44671.061030092591</v>
      </c>
    </row>
    <row r="499" spans="1:14" x14ac:dyDescent="0.35">
      <c r="A499" s="73" t="s">
        <v>695</v>
      </c>
      <c r="B499" s="73" t="s">
        <v>685</v>
      </c>
      <c r="C499" s="82"/>
      <c r="D499" s="83"/>
      <c r="E499" s="82"/>
      <c r="F499" s="84"/>
      <c r="G499" s="82"/>
      <c r="H499" s="77"/>
      <c r="I499" s="78"/>
      <c r="J499" s="78"/>
      <c r="K499" s="79"/>
      <c r="M499" s="72" t="s">
        <v>219</v>
      </c>
      <c r="N499" s="85">
        <v>44671.061030092591</v>
      </c>
    </row>
    <row r="500" spans="1:14" x14ac:dyDescent="0.35">
      <c r="A500" s="73" t="s">
        <v>696</v>
      </c>
      <c r="B500" s="73" t="s">
        <v>685</v>
      </c>
      <c r="C500" s="82"/>
      <c r="D500" s="83"/>
      <c r="E500" s="82"/>
      <c r="F500" s="84"/>
      <c r="G500" s="82"/>
      <c r="H500" s="77"/>
      <c r="I500" s="78"/>
      <c r="J500" s="78"/>
      <c r="K500" s="79"/>
      <c r="M500" s="72" t="s">
        <v>219</v>
      </c>
      <c r="N500" s="85">
        <v>44671.061030092591</v>
      </c>
    </row>
    <row r="501" spans="1:14" x14ac:dyDescent="0.35">
      <c r="A501" s="73" t="s">
        <v>697</v>
      </c>
      <c r="B501" s="73" t="s">
        <v>685</v>
      </c>
      <c r="C501" s="82"/>
      <c r="D501" s="83"/>
      <c r="E501" s="82"/>
      <c r="F501" s="84"/>
      <c r="G501" s="82"/>
      <c r="H501" s="77"/>
      <c r="I501" s="78"/>
      <c r="J501" s="78"/>
      <c r="K501" s="79"/>
      <c r="M501" s="72" t="s">
        <v>219</v>
      </c>
      <c r="N501" s="85">
        <v>44671.061030092591</v>
      </c>
    </row>
    <row r="502" spans="1:14" x14ac:dyDescent="0.35">
      <c r="A502" s="73" t="s">
        <v>698</v>
      </c>
      <c r="B502" s="73" t="s">
        <v>685</v>
      </c>
      <c r="C502" s="82"/>
      <c r="D502" s="83"/>
      <c r="E502" s="82"/>
      <c r="F502" s="84"/>
      <c r="G502" s="82"/>
      <c r="H502" s="77"/>
      <c r="I502" s="78"/>
      <c r="J502" s="78"/>
      <c r="K502" s="79"/>
      <c r="M502" s="72" t="s">
        <v>219</v>
      </c>
      <c r="N502" s="85">
        <v>44671.061030092591</v>
      </c>
    </row>
    <row r="503" spans="1:14" x14ac:dyDescent="0.35">
      <c r="A503" s="73" t="s">
        <v>699</v>
      </c>
      <c r="B503" s="73" t="s">
        <v>685</v>
      </c>
      <c r="C503" s="82"/>
      <c r="D503" s="83"/>
      <c r="E503" s="82"/>
      <c r="F503" s="84"/>
      <c r="G503" s="82"/>
      <c r="H503" s="77"/>
      <c r="I503" s="78"/>
      <c r="J503" s="78"/>
      <c r="K503" s="79"/>
      <c r="M503" s="72" t="s">
        <v>219</v>
      </c>
      <c r="N503" s="85">
        <v>44671.061030092591</v>
      </c>
    </row>
    <row r="504" spans="1:14" x14ac:dyDescent="0.35">
      <c r="A504" s="73" t="s">
        <v>700</v>
      </c>
      <c r="B504" s="73" t="s">
        <v>685</v>
      </c>
      <c r="C504" s="82"/>
      <c r="D504" s="83"/>
      <c r="E504" s="82"/>
      <c r="F504" s="84"/>
      <c r="G504" s="82"/>
      <c r="H504" s="77"/>
      <c r="I504" s="78"/>
      <c r="J504" s="78"/>
      <c r="K504" s="79"/>
      <c r="M504" s="72" t="s">
        <v>219</v>
      </c>
      <c r="N504" s="85">
        <v>44671.061030092591</v>
      </c>
    </row>
    <row r="505" spans="1:14" x14ac:dyDescent="0.35">
      <c r="A505" s="73" t="s">
        <v>701</v>
      </c>
      <c r="B505" s="73" t="s">
        <v>685</v>
      </c>
      <c r="C505" s="82"/>
      <c r="D505" s="83"/>
      <c r="E505" s="82"/>
      <c r="F505" s="84"/>
      <c r="G505" s="82"/>
      <c r="H505" s="77"/>
      <c r="I505" s="78"/>
      <c r="J505" s="78"/>
      <c r="K505" s="79"/>
      <c r="M505" s="72" t="s">
        <v>219</v>
      </c>
      <c r="N505" s="85">
        <v>44671.061030092591</v>
      </c>
    </row>
    <row r="506" spans="1:14" x14ac:dyDescent="0.35">
      <c r="A506" s="73" t="s">
        <v>702</v>
      </c>
      <c r="B506" s="73" t="s">
        <v>685</v>
      </c>
      <c r="C506" s="82"/>
      <c r="D506" s="83"/>
      <c r="E506" s="82"/>
      <c r="F506" s="84"/>
      <c r="G506" s="82"/>
      <c r="H506" s="77"/>
      <c r="I506" s="78"/>
      <c r="J506" s="78"/>
      <c r="K506" s="79"/>
      <c r="M506" s="72" t="s">
        <v>219</v>
      </c>
      <c r="N506" s="85">
        <v>44671.061030092591</v>
      </c>
    </row>
    <row r="507" spans="1:14" x14ac:dyDescent="0.35">
      <c r="A507" s="73" t="s">
        <v>703</v>
      </c>
      <c r="B507" s="73" t="s">
        <v>685</v>
      </c>
      <c r="C507" s="82"/>
      <c r="D507" s="83"/>
      <c r="E507" s="82"/>
      <c r="F507" s="84"/>
      <c r="G507" s="82"/>
      <c r="H507" s="77"/>
      <c r="I507" s="78"/>
      <c r="J507" s="78"/>
      <c r="K507" s="79"/>
      <c r="M507" s="72" t="s">
        <v>219</v>
      </c>
      <c r="N507" s="85">
        <v>44671.061030092591</v>
      </c>
    </row>
    <row r="508" spans="1:14" x14ac:dyDescent="0.35">
      <c r="A508" s="73" t="s">
        <v>704</v>
      </c>
      <c r="B508" s="73" t="s">
        <v>685</v>
      </c>
      <c r="C508" s="82"/>
      <c r="D508" s="83"/>
      <c r="E508" s="82"/>
      <c r="F508" s="84"/>
      <c r="G508" s="82"/>
      <c r="H508" s="77"/>
      <c r="I508" s="78"/>
      <c r="J508" s="78"/>
      <c r="K508" s="79"/>
      <c r="M508" s="72" t="s">
        <v>219</v>
      </c>
      <c r="N508" s="85">
        <v>44671.061030092591</v>
      </c>
    </row>
    <row r="509" spans="1:14" x14ac:dyDescent="0.35">
      <c r="A509" s="73" t="s">
        <v>705</v>
      </c>
      <c r="B509" s="73" t="s">
        <v>685</v>
      </c>
      <c r="C509" s="82"/>
      <c r="D509" s="83"/>
      <c r="E509" s="82"/>
      <c r="F509" s="84"/>
      <c r="G509" s="82"/>
      <c r="H509" s="77"/>
      <c r="I509" s="78"/>
      <c r="J509" s="78"/>
      <c r="K509" s="79"/>
      <c r="M509" s="72" t="s">
        <v>219</v>
      </c>
      <c r="N509" s="85">
        <v>44671.061030092591</v>
      </c>
    </row>
    <row r="510" spans="1:14" x14ac:dyDescent="0.35">
      <c r="A510" s="73" t="s">
        <v>706</v>
      </c>
      <c r="B510" s="73" t="s">
        <v>685</v>
      </c>
      <c r="C510" s="82"/>
      <c r="D510" s="83"/>
      <c r="E510" s="82"/>
      <c r="F510" s="84"/>
      <c r="G510" s="82"/>
      <c r="H510" s="77"/>
      <c r="I510" s="78"/>
      <c r="J510" s="78"/>
      <c r="K510" s="79"/>
      <c r="M510" s="72" t="s">
        <v>219</v>
      </c>
      <c r="N510" s="85">
        <v>44671.061030092591</v>
      </c>
    </row>
    <row r="511" spans="1:14" x14ac:dyDescent="0.35">
      <c r="A511" s="73" t="s">
        <v>707</v>
      </c>
      <c r="B511" s="73" t="s">
        <v>685</v>
      </c>
      <c r="C511" s="82"/>
      <c r="D511" s="83"/>
      <c r="E511" s="82"/>
      <c r="F511" s="84"/>
      <c r="G511" s="82"/>
      <c r="H511" s="77"/>
      <c r="I511" s="78"/>
      <c r="J511" s="78"/>
      <c r="K511" s="79"/>
      <c r="M511" s="72" t="s">
        <v>219</v>
      </c>
      <c r="N511" s="85">
        <v>44671.061030092591</v>
      </c>
    </row>
    <row r="512" spans="1:14" x14ac:dyDescent="0.35">
      <c r="A512" s="73" t="s">
        <v>708</v>
      </c>
      <c r="B512" s="73" t="s">
        <v>685</v>
      </c>
      <c r="C512" s="82"/>
      <c r="D512" s="83"/>
      <c r="E512" s="82"/>
      <c r="F512" s="84"/>
      <c r="G512" s="82"/>
      <c r="H512" s="77"/>
      <c r="I512" s="78"/>
      <c r="J512" s="78"/>
      <c r="K512" s="79"/>
      <c r="M512" s="72" t="s">
        <v>219</v>
      </c>
      <c r="N512" s="85">
        <v>44671.061030092591</v>
      </c>
    </row>
    <row r="513" spans="1:14" x14ac:dyDescent="0.35">
      <c r="A513" s="73" t="s">
        <v>709</v>
      </c>
      <c r="B513" s="73" t="s">
        <v>685</v>
      </c>
      <c r="C513" s="82"/>
      <c r="D513" s="83"/>
      <c r="E513" s="82"/>
      <c r="F513" s="84"/>
      <c r="G513" s="82"/>
      <c r="H513" s="77"/>
      <c r="I513" s="78"/>
      <c r="J513" s="78"/>
      <c r="K513" s="79"/>
      <c r="M513" s="72" t="s">
        <v>219</v>
      </c>
      <c r="N513" s="85">
        <v>44671.061030092591</v>
      </c>
    </row>
    <row r="514" spans="1:14" x14ac:dyDescent="0.35">
      <c r="A514" s="73" t="s">
        <v>710</v>
      </c>
      <c r="B514" s="73" t="s">
        <v>685</v>
      </c>
      <c r="C514" s="82"/>
      <c r="D514" s="83"/>
      <c r="E514" s="82"/>
      <c r="F514" s="84"/>
      <c r="G514" s="82"/>
      <c r="H514" s="77"/>
      <c r="I514" s="78"/>
      <c r="J514" s="78"/>
      <c r="K514" s="79"/>
      <c r="M514" s="72" t="s">
        <v>219</v>
      </c>
      <c r="N514" s="85">
        <v>44671.061030092591</v>
      </c>
    </row>
    <row r="515" spans="1:14" x14ac:dyDescent="0.35">
      <c r="A515" s="73" t="s">
        <v>711</v>
      </c>
      <c r="B515" s="73" t="s">
        <v>685</v>
      </c>
      <c r="C515" s="82"/>
      <c r="D515" s="83"/>
      <c r="E515" s="82"/>
      <c r="F515" s="84"/>
      <c r="G515" s="82"/>
      <c r="H515" s="77"/>
      <c r="I515" s="78"/>
      <c r="J515" s="78"/>
      <c r="K515" s="79"/>
      <c r="M515" s="72" t="s">
        <v>219</v>
      </c>
      <c r="N515" s="85">
        <v>44671.061030092591</v>
      </c>
    </row>
    <row r="516" spans="1:14" x14ac:dyDescent="0.35">
      <c r="A516" s="73" t="s">
        <v>712</v>
      </c>
      <c r="B516" s="73" t="s">
        <v>685</v>
      </c>
      <c r="C516" s="82"/>
      <c r="D516" s="83"/>
      <c r="E516" s="82"/>
      <c r="F516" s="84"/>
      <c r="G516" s="82"/>
      <c r="H516" s="77"/>
      <c r="I516" s="78"/>
      <c r="J516" s="78"/>
      <c r="K516" s="79"/>
      <c r="M516" s="72" t="s">
        <v>219</v>
      </c>
      <c r="N516" s="85">
        <v>44671.061030092591</v>
      </c>
    </row>
    <row r="517" spans="1:14" x14ac:dyDescent="0.35">
      <c r="A517" s="73" t="s">
        <v>713</v>
      </c>
      <c r="B517" s="73" t="s">
        <v>685</v>
      </c>
      <c r="C517" s="82"/>
      <c r="D517" s="83"/>
      <c r="E517" s="82"/>
      <c r="F517" s="84"/>
      <c r="G517" s="82"/>
      <c r="H517" s="77"/>
      <c r="I517" s="78"/>
      <c r="J517" s="78"/>
      <c r="K517" s="79"/>
      <c r="M517" s="72" t="s">
        <v>219</v>
      </c>
      <c r="N517" s="85">
        <v>44671.061030092591</v>
      </c>
    </row>
    <row r="518" spans="1:14" x14ac:dyDescent="0.35">
      <c r="A518" s="73" t="s">
        <v>714</v>
      </c>
      <c r="B518" s="73" t="s">
        <v>685</v>
      </c>
      <c r="C518" s="82"/>
      <c r="D518" s="83"/>
      <c r="E518" s="82"/>
      <c r="F518" s="84"/>
      <c r="G518" s="82"/>
      <c r="H518" s="77"/>
      <c r="I518" s="78"/>
      <c r="J518" s="78"/>
      <c r="K518" s="79"/>
      <c r="M518" s="72" t="s">
        <v>219</v>
      </c>
      <c r="N518" s="85">
        <v>44671.061030092591</v>
      </c>
    </row>
    <row r="519" spans="1:14" x14ac:dyDescent="0.35">
      <c r="A519" s="73" t="s">
        <v>715</v>
      </c>
      <c r="B519" s="73" t="s">
        <v>685</v>
      </c>
      <c r="C519" s="82"/>
      <c r="D519" s="83"/>
      <c r="E519" s="82"/>
      <c r="F519" s="84"/>
      <c r="G519" s="82"/>
      <c r="H519" s="77"/>
      <c r="I519" s="78"/>
      <c r="J519" s="78"/>
      <c r="K519" s="79"/>
      <c r="M519" s="72" t="s">
        <v>219</v>
      </c>
      <c r="N519" s="85">
        <v>44671.061030092591</v>
      </c>
    </row>
    <row r="520" spans="1:14" x14ac:dyDescent="0.35">
      <c r="A520" s="73" t="s">
        <v>716</v>
      </c>
      <c r="B520" s="73" t="s">
        <v>685</v>
      </c>
      <c r="C520" s="82"/>
      <c r="D520" s="83"/>
      <c r="E520" s="82"/>
      <c r="F520" s="84"/>
      <c r="G520" s="82"/>
      <c r="H520" s="77"/>
      <c r="I520" s="78"/>
      <c r="J520" s="78"/>
      <c r="K520" s="79"/>
      <c r="M520" s="72" t="s">
        <v>219</v>
      </c>
      <c r="N520" s="85">
        <v>44671.061030092591</v>
      </c>
    </row>
    <row r="521" spans="1:14" x14ac:dyDescent="0.35">
      <c r="A521" s="73" t="s">
        <v>717</v>
      </c>
      <c r="B521" s="73" t="s">
        <v>685</v>
      </c>
      <c r="C521" s="82"/>
      <c r="D521" s="83"/>
      <c r="E521" s="82"/>
      <c r="F521" s="84"/>
      <c r="G521" s="82"/>
      <c r="H521" s="77"/>
      <c r="I521" s="78"/>
      <c r="J521" s="78"/>
      <c r="K521" s="79"/>
      <c r="M521" s="72" t="s">
        <v>219</v>
      </c>
      <c r="N521" s="85">
        <v>44671.061030092591</v>
      </c>
    </row>
    <row r="522" spans="1:14" x14ac:dyDescent="0.35">
      <c r="A522" s="73" t="s">
        <v>718</v>
      </c>
      <c r="B522" s="73" t="s">
        <v>685</v>
      </c>
      <c r="C522" s="82"/>
      <c r="D522" s="83"/>
      <c r="E522" s="82"/>
      <c r="F522" s="84"/>
      <c r="G522" s="82"/>
      <c r="H522" s="77"/>
      <c r="I522" s="78"/>
      <c r="J522" s="78"/>
      <c r="K522" s="79"/>
      <c r="M522" s="72" t="s">
        <v>219</v>
      </c>
      <c r="N522" s="85">
        <v>44671.061030092591</v>
      </c>
    </row>
    <row r="523" spans="1:14" x14ac:dyDescent="0.35">
      <c r="A523" s="73" t="s">
        <v>719</v>
      </c>
      <c r="B523" s="73" t="s">
        <v>685</v>
      </c>
      <c r="C523" s="82"/>
      <c r="D523" s="83"/>
      <c r="E523" s="82"/>
      <c r="F523" s="84"/>
      <c r="G523" s="82"/>
      <c r="H523" s="77"/>
      <c r="I523" s="78"/>
      <c r="J523" s="78"/>
      <c r="K523" s="79"/>
      <c r="M523" s="72" t="s">
        <v>219</v>
      </c>
      <c r="N523" s="85">
        <v>44671.061030092591</v>
      </c>
    </row>
    <row r="524" spans="1:14" x14ac:dyDescent="0.35">
      <c r="A524" s="73" t="s">
        <v>720</v>
      </c>
      <c r="B524" s="73" t="s">
        <v>685</v>
      </c>
      <c r="C524" s="82"/>
      <c r="D524" s="83"/>
      <c r="E524" s="82"/>
      <c r="F524" s="84"/>
      <c r="G524" s="82"/>
      <c r="H524" s="77"/>
      <c r="I524" s="78"/>
      <c r="J524" s="78"/>
      <c r="K524" s="79"/>
      <c r="M524" s="72" t="s">
        <v>219</v>
      </c>
      <c r="N524" s="85">
        <v>44671.061030092591</v>
      </c>
    </row>
    <row r="525" spans="1:14" x14ac:dyDescent="0.35">
      <c r="A525" s="73" t="s">
        <v>721</v>
      </c>
      <c r="B525" s="73" t="s">
        <v>685</v>
      </c>
      <c r="C525" s="82"/>
      <c r="D525" s="83"/>
      <c r="E525" s="82"/>
      <c r="F525" s="84"/>
      <c r="G525" s="82"/>
      <c r="H525" s="77"/>
      <c r="I525" s="78"/>
      <c r="J525" s="78"/>
      <c r="K525" s="79"/>
      <c r="M525" s="72" t="s">
        <v>219</v>
      </c>
      <c r="N525" s="85">
        <v>44671.061030092591</v>
      </c>
    </row>
    <row r="526" spans="1:14" x14ac:dyDescent="0.35">
      <c r="A526" s="73" t="s">
        <v>722</v>
      </c>
      <c r="B526" s="73" t="s">
        <v>685</v>
      </c>
      <c r="C526" s="82"/>
      <c r="D526" s="83"/>
      <c r="E526" s="82"/>
      <c r="F526" s="84"/>
      <c r="G526" s="82"/>
      <c r="H526" s="77"/>
      <c r="I526" s="78"/>
      <c r="J526" s="78"/>
      <c r="K526" s="79"/>
      <c r="M526" s="72" t="s">
        <v>219</v>
      </c>
      <c r="N526" s="85">
        <v>44671.061030092591</v>
      </c>
    </row>
    <row r="527" spans="1:14" x14ac:dyDescent="0.35">
      <c r="A527" s="73" t="s">
        <v>723</v>
      </c>
      <c r="B527" s="73" t="s">
        <v>685</v>
      </c>
      <c r="C527" s="82"/>
      <c r="D527" s="83"/>
      <c r="E527" s="82"/>
      <c r="F527" s="84"/>
      <c r="G527" s="82"/>
      <c r="H527" s="77"/>
      <c r="I527" s="78"/>
      <c r="J527" s="78"/>
      <c r="K527" s="79"/>
      <c r="M527" s="72" t="s">
        <v>219</v>
      </c>
      <c r="N527" s="85">
        <v>44671.061030092591</v>
      </c>
    </row>
    <row r="528" spans="1:14" x14ac:dyDescent="0.35">
      <c r="A528" s="73" t="s">
        <v>724</v>
      </c>
      <c r="B528" s="73" t="s">
        <v>685</v>
      </c>
      <c r="C528" s="82"/>
      <c r="D528" s="83"/>
      <c r="E528" s="82"/>
      <c r="F528" s="84"/>
      <c r="G528" s="82"/>
      <c r="H528" s="77"/>
      <c r="I528" s="78"/>
      <c r="J528" s="78"/>
      <c r="K528" s="79"/>
      <c r="M528" s="72" t="s">
        <v>219</v>
      </c>
      <c r="N528" s="85">
        <v>44671.061030092591</v>
      </c>
    </row>
    <row r="529" spans="1:14" x14ac:dyDescent="0.35">
      <c r="A529" s="73" t="s">
        <v>725</v>
      </c>
      <c r="B529" s="73" t="s">
        <v>685</v>
      </c>
      <c r="C529" s="82"/>
      <c r="D529" s="83"/>
      <c r="E529" s="82"/>
      <c r="F529" s="84"/>
      <c r="G529" s="82"/>
      <c r="H529" s="77"/>
      <c r="I529" s="78"/>
      <c r="J529" s="78"/>
      <c r="K529" s="79"/>
      <c r="M529" s="72" t="s">
        <v>219</v>
      </c>
      <c r="N529" s="85">
        <v>44671.061030092591</v>
      </c>
    </row>
    <row r="530" spans="1:14" x14ac:dyDescent="0.35">
      <c r="A530" s="73" t="s">
        <v>726</v>
      </c>
      <c r="B530" s="73" t="s">
        <v>685</v>
      </c>
      <c r="C530" s="82"/>
      <c r="D530" s="83"/>
      <c r="E530" s="82"/>
      <c r="F530" s="84"/>
      <c r="G530" s="82"/>
      <c r="H530" s="77"/>
      <c r="I530" s="78"/>
      <c r="J530" s="78"/>
      <c r="K530" s="79"/>
      <c r="M530" s="72" t="s">
        <v>219</v>
      </c>
      <c r="N530" s="85">
        <v>44671.061030092591</v>
      </c>
    </row>
    <row r="531" spans="1:14" x14ac:dyDescent="0.35">
      <c r="A531" s="73" t="s">
        <v>727</v>
      </c>
      <c r="B531" s="73" t="s">
        <v>685</v>
      </c>
      <c r="C531" s="82"/>
      <c r="D531" s="83"/>
      <c r="E531" s="82"/>
      <c r="F531" s="84"/>
      <c r="G531" s="82"/>
      <c r="H531" s="77"/>
      <c r="I531" s="78"/>
      <c r="J531" s="78"/>
      <c r="K531" s="79"/>
      <c r="M531" s="72" t="s">
        <v>219</v>
      </c>
      <c r="N531" s="85">
        <v>44671.061030092591</v>
      </c>
    </row>
    <row r="532" spans="1:14" x14ac:dyDescent="0.35">
      <c r="A532" s="73" t="s">
        <v>728</v>
      </c>
      <c r="B532" s="73" t="s">
        <v>685</v>
      </c>
      <c r="C532" s="82"/>
      <c r="D532" s="83"/>
      <c r="E532" s="82"/>
      <c r="F532" s="84"/>
      <c r="G532" s="82"/>
      <c r="H532" s="77"/>
      <c r="I532" s="78"/>
      <c r="J532" s="78"/>
      <c r="K532" s="79"/>
      <c r="M532" s="72" t="s">
        <v>219</v>
      </c>
      <c r="N532" s="85">
        <v>44671.061030092591</v>
      </c>
    </row>
    <row r="533" spans="1:14" x14ac:dyDescent="0.35">
      <c r="A533" s="73" t="s">
        <v>729</v>
      </c>
      <c r="B533" s="73" t="s">
        <v>685</v>
      </c>
      <c r="C533" s="82"/>
      <c r="D533" s="83"/>
      <c r="E533" s="82"/>
      <c r="F533" s="84"/>
      <c r="G533" s="82"/>
      <c r="H533" s="77"/>
      <c r="I533" s="78"/>
      <c r="J533" s="78"/>
      <c r="K533" s="79"/>
      <c r="M533" s="72" t="s">
        <v>219</v>
      </c>
      <c r="N533" s="85">
        <v>44671.061030092591</v>
      </c>
    </row>
    <row r="534" spans="1:14" x14ac:dyDescent="0.35">
      <c r="A534" s="73" t="s">
        <v>730</v>
      </c>
      <c r="B534" s="73" t="s">
        <v>685</v>
      </c>
      <c r="C534" s="82"/>
      <c r="D534" s="83"/>
      <c r="E534" s="82"/>
      <c r="F534" s="84"/>
      <c r="G534" s="82"/>
      <c r="H534" s="77"/>
      <c r="I534" s="78"/>
      <c r="J534" s="78"/>
      <c r="K534" s="79"/>
      <c r="M534" s="72" t="s">
        <v>219</v>
      </c>
      <c r="N534" s="85">
        <v>44671.061030092591</v>
      </c>
    </row>
    <row r="535" spans="1:14" x14ac:dyDescent="0.35">
      <c r="A535" s="73" t="s">
        <v>731</v>
      </c>
      <c r="B535" s="73" t="s">
        <v>685</v>
      </c>
      <c r="C535" s="82"/>
      <c r="D535" s="83"/>
      <c r="E535" s="82"/>
      <c r="F535" s="84"/>
      <c r="G535" s="82"/>
      <c r="H535" s="77"/>
      <c r="I535" s="78"/>
      <c r="J535" s="78"/>
      <c r="K535" s="79"/>
      <c r="M535" s="72" t="s">
        <v>219</v>
      </c>
      <c r="N535" s="85">
        <v>44671.061030092591</v>
      </c>
    </row>
    <row r="536" spans="1:14" x14ac:dyDescent="0.35">
      <c r="A536" s="73" t="s">
        <v>732</v>
      </c>
      <c r="B536" s="73" t="s">
        <v>685</v>
      </c>
      <c r="C536" s="82"/>
      <c r="D536" s="83"/>
      <c r="E536" s="82"/>
      <c r="F536" s="84"/>
      <c r="G536" s="82"/>
      <c r="H536" s="77"/>
      <c r="I536" s="78"/>
      <c r="J536" s="78"/>
      <c r="K536" s="79"/>
      <c r="M536" s="72" t="s">
        <v>219</v>
      </c>
      <c r="N536" s="85">
        <v>44671.061030092591</v>
      </c>
    </row>
    <row r="537" spans="1:14" x14ac:dyDescent="0.35">
      <c r="A537" s="73" t="s">
        <v>733</v>
      </c>
      <c r="B537" s="73" t="s">
        <v>685</v>
      </c>
      <c r="C537" s="82"/>
      <c r="D537" s="83"/>
      <c r="E537" s="82"/>
      <c r="F537" s="84"/>
      <c r="G537" s="82"/>
      <c r="H537" s="77"/>
      <c r="I537" s="78"/>
      <c r="J537" s="78"/>
      <c r="K537" s="79"/>
      <c r="M537" s="72" t="s">
        <v>219</v>
      </c>
      <c r="N537" s="85">
        <v>44671.061030092591</v>
      </c>
    </row>
    <row r="538" spans="1:14" x14ac:dyDescent="0.35">
      <c r="A538" s="73" t="s">
        <v>734</v>
      </c>
      <c r="B538" s="73" t="s">
        <v>685</v>
      </c>
      <c r="C538" s="82"/>
      <c r="D538" s="83"/>
      <c r="E538" s="82"/>
      <c r="F538" s="84"/>
      <c r="G538" s="82"/>
      <c r="H538" s="77"/>
      <c r="I538" s="78"/>
      <c r="J538" s="78"/>
      <c r="K538" s="79"/>
      <c r="M538" s="72" t="s">
        <v>219</v>
      </c>
      <c r="N538" s="85">
        <v>44671.061030092591</v>
      </c>
    </row>
    <row r="539" spans="1:14" x14ac:dyDescent="0.35">
      <c r="A539" s="73" t="s">
        <v>735</v>
      </c>
      <c r="B539" s="73" t="s">
        <v>685</v>
      </c>
      <c r="C539" s="82"/>
      <c r="D539" s="83"/>
      <c r="E539" s="82"/>
      <c r="F539" s="84"/>
      <c r="G539" s="82"/>
      <c r="H539" s="77"/>
      <c r="I539" s="78"/>
      <c r="J539" s="78"/>
      <c r="K539" s="79"/>
      <c r="M539" s="72" t="s">
        <v>219</v>
      </c>
      <c r="N539" s="85">
        <v>44671.061030092591</v>
      </c>
    </row>
    <row r="540" spans="1:14" x14ac:dyDescent="0.35">
      <c r="A540" s="73" t="s">
        <v>736</v>
      </c>
      <c r="B540" s="73" t="s">
        <v>685</v>
      </c>
      <c r="C540" s="82"/>
      <c r="D540" s="83"/>
      <c r="E540" s="82"/>
      <c r="F540" s="84"/>
      <c r="G540" s="82"/>
      <c r="H540" s="77"/>
      <c r="I540" s="78"/>
      <c r="J540" s="78"/>
      <c r="K540" s="79"/>
      <c r="M540" s="72" t="s">
        <v>219</v>
      </c>
      <c r="N540" s="85">
        <v>44671.061030092591</v>
      </c>
    </row>
    <row r="541" spans="1:14" x14ac:dyDescent="0.35">
      <c r="A541" s="73" t="s">
        <v>737</v>
      </c>
      <c r="B541" s="73" t="s">
        <v>685</v>
      </c>
      <c r="C541" s="82"/>
      <c r="D541" s="83"/>
      <c r="E541" s="82"/>
      <c r="F541" s="84"/>
      <c r="G541" s="82"/>
      <c r="H541" s="77"/>
      <c r="I541" s="78"/>
      <c r="J541" s="78"/>
      <c r="K541" s="79"/>
      <c r="M541" s="72" t="s">
        <v>219</v>
      </c>
      <c r="N541" s="85">
        <v>44671.061030092591</v>
      </c>
    </row>
    <row r="542" spans="1:14" x14ac:dyDescent="0.35">
      <c r="A542" s="73" t="s">
        <v>738</v>
      </c>
      <c r="B542" s="73" t="s">
        <v>685</v>
      </c>
      <c r="C542" s="82"/>
      <c r="D542" s="83"/>
      <c r="E542" s="82"/>
      <c r="F542" s="84"/>
      <c r="G542" s="82"/>
      <c r="H542" s="77"/>
      <c r="I542" s="78"/>
      <c r="J542" s="78"/>
      <c r="K542" s="79"/>
      <c r="M542" s="72" t="s">
        <v>219</v>
      </c>
      <c r="N542" s="85">
        <v>44671.061030092591</v>
      </c>
    </row>
    <row r="543" spans="1:14" x14ac:dyDescent="0.35">
      <c r="A543" s="73" t="s">
        <v>739</v>
      </c>
      <c r="B543" s="73" t="s">
        <v>685</v>
      </c>
      <c r="C543" s="82"/>
      <c r="D543" s="83"/>
      <c r="E543" s="82"/>
      <c r="F543" s="84"/>
      <c r="G543" s="82"/>
      <c r="H543" s="77"/>
      <c r="I543" s="78"/>
      <c r="J543" s="78"/>
      <c r="K543" s="79"/>
      <c r="M543" s="72" t="s">
        <v>219</v>
      </c>
      <c r="N543" s="85">
        <v>44671.061030092591</v>
      </c>
    </row>
    <row r="544" spans="1:14" x14ac:dyDescent="0.35">
      <c r="A544" s="73" t="s">
        <v>740</v>
      </c>
      <c r="B544" s="73" t="s">
        <v>685</v>
      </c>
      <c r="C544" s="82"/>
      <c r="D544" s="83"/>
      <c r="E544" s="82"/>
      <c r="F544" s="84"/>
      <c r="G544" s="82"/>
      <c r="H544" s="77"/>
      <c r="I544" s="78"/>
      <c r="J544" s="78"/>
      <c r="K544" s="79"/>
      <c r="M544" s="72" t="s">
        <v>219</v>
      </c>
      <c r="N544" s="85">
        <v>44671.061030092591</v>
      </c>
    </row>
    <row r="545" spans="1:14" x14ac:dyDescent="0.35">
      <c r="A545" s="73" t="s">
        <v>741</v>
      </c>
      <c r="B545" s="73" t="s">
        <v>685</v>
      </c>
      <c r="C545" s="82"/>
      <c r="D545" s="83"/>
      <c r="E545" s="82"/>
      <c r="F545" s="84"/>
      <c r="G545" s="82"/>
      <c r="H545" s="77"/>
      <c r="I545" s="78"/>
      <c r="J545" s="78"/>
      <c r="K545" s="79"/>
      <c r="M545" s="72" t="s">
        <v>219</v>
      </c>
      <c r="N545" s="85">
        <v>44671.061030092591</v>
      </c>
    </row>
    <row r="546" spans="1:14" x14ac:dyDescent="0.35">
      <c r="A546" s="73" t="s">
        <v>742</v>
      </c>
      <c r="B546" s="73" t="s">
        <v>685</v>
      </c>
      <c r="C546" s="82"/>
      <c r="D546" s="83"/>
      <c r="E546" s="82"/>
      <c r="F546" s="84"/>
      <c r="G546" s="82"/>
      <c r="H546" s="77"/>
      <c r="I546" s="78"/>
      <c r="J546" s="78"/>
      <c r="K546" s="79"/>
      <c r="M546" s="72" t="s">
        <v>219</v>
      </c>
      <c r="N546" s="85">
        <v>44671.061030092591</v>
      </c>
    </row>
    <row r="547" spans="1:14" x14ac:dyDescent="0.35">
      <c r="A547" s="73" t="s">
        <v>743</v>
      </c>
      <c r="B547" s="73" t="s">
        <v>685</v>
      </c>
      <c r="C547" s="82"/>
      <c r="D547" s="83"/>
      <c r="E547" s="82"/>
      <c r="F547" s="84"/>
      <c r="G547" s="82"/>
      <c r="H547" s="77"/>
      <c r="I547" s="78"/>
      <c r="J547" s="78"/>
      <c r="K547" s="79"/>
      <c r="M547" s="72" t="s">
        <v>219</v>
      </c>
      <c r="N547" s="85">
        <v>44671.061030092591</v>
      </c>
    </row>
    <row r="548" spans="1:14" x14ac:dyDescent="0.35">
      <c r="A548" s="73" t="s">
        <v>744</v>
      </c>
      <c r="B548" s="73" t="s">
        <v>685</v>
      </c>
      <c r="C548" s="82"/>
      <c r="D548" s="83"/>
      <c r="E548" s="82"/>
      <c r="F548" s="84"/>
      <c r="G548" s="82"/>
      <c r="H548" s="77"/>
      <c r="I548" s="78"/>
      <c r="J548" s="78"/>
      <c r="K548" s="79"/>
      <c r="M548" s="72" t="s">
        <v>219</v>
      </c>
      <c r="N548" s="85">
        <v>44671.061030092591</v>
      </c>
    </row>
    <row r="549" spans="1:14" x14ac:dyDescent="0.35">
      <c r="A549" s="73" t="s">
        <v>745</v>
      </c>
      <c r="B549" s="73" t="s">
        <v>685</v>
      </c>
      <c r="C549" s="82"/>
      <c r="D549" s="83"/>
      <c r="E549" s="82"/>
      <c r="F549" s="84"/>
      <c r="G549" s="82"/>
      <c r="H549" s="77"/>
      <c r="I549" s="78"/>
      <c r="J549" s="78"/>
      <c r="K549" s="79"/>
      <c r="M549" s="72" t="s">
        <v>219</v>
      </c>
      <c r="N549" s="85">
        <v>44671.061030092591</v>
      </c>
    </row>
    <row r="550" spans="1:14" x14ac:dyDescent="0.35">
      <c r="A550" s="73" t="s">
        <v>746</v>
      </c>
      <c r="B550" s="73" t="s">
        <v>685</v>
      </c>
      <c r="C550" s="82"/>
      <c r="D550" s="83"/>
      <c r="E550" s="82"/>
      <c r="F550" s="84"/>
      <c r="G550" s="82"/>
      <c r="H550" s="77"/>
      <c r="I550" s="78"/>
      <c r="J550" s="78"/>
      <c r="K550" s="79"/>
      <c r="M550" s="72" t="s">
        <v>219</v>
      </c>
      <c r="N550" s="85">
        <v>44671.061030092591</v>
      </c>
    </row>
    <row r="551" spans="1:14" x14ac:dyDescent="0.35">
      <c r="A551" s="73" t="s">
        <v>747</v>
      </c>
      <c r="B551" s="73" t="s">
        <v>685</v>
      </c>
      <c r="C551" s="82"/>
      <c r="D551" s="83"/>
      <c r="E551" s="82"/>
      <c r="F551" s="84"/>
      <c r="G551" s="82"/>
      <c r="H551" s="77"/>
      <c r="I551" s="78"/>
      <c r="J551" s="78"/>
      <c r="K551" s="79"/>
      <c r="M551" s="72" t="s">
        <v>219</v>
      </c>
      <c r="N551" s="85">
        <v>44671.061030092591</v>
      </c>
    </row>
    <row r="552" spans="1:14" x14ac:dyDescent="0.35">
      <c r="A552" s="73" t="s">
        <v>748</v>
      </c>
      <c r="B552" s="73" t="s">
        <v>218</v>
      </c>
      <c r="C552" s="82"/>
      <c r="D552" s="83"/>
      <c r="E552" s="82"/>
      <c r="F552" s="84"/>
      <c r="G552" s="82"/>
      <c r="H552" s="77"/>
      <c r="I552" s="78"/>
      <c r="J552" s="78"/>
      <c r="K552" s="79"/>
      <c r="M552" s="72" t="s">
        <v>219</v>
      </c>
      <c r="N552" s="85">
        <v>44671.061030092591</v>
      </c>
    </row>
    <row r="553" spans="1:14" x14ac:dyDescent="0.35">
      <c r="A553" s="73" t="s">
        <v>748</v>
      </c>
      <c r="B553" s="73" t="s">
        <v>685</v>
      </c>
      <c r="C553" s="82"/>
      <c r="D553" s="83"/>
      <c r="E553" s="82"/>
      <c r="F553" s="84"/>
      <c r="G553" s="82"/>
      <c r="H553" s="77"/>
      <c r="I553" s="78"/>
      <c r="J553" s="78"/>
      <c r="K553" s="79"/>
      <c r="M553" s="72" t="s">
        <v>219</v>
      </c>
      <c r="N553" s="85">
        <v>44671.061030092591</v>
      </c>
    </row>
    <row r="554" spans="1:14" x14ac:dyDescent="0.35">
      <c r="A554" s="73" t="s">
        <v>749</v>
      </c>
      <c r="B554" s="73" t="s">
        <v>685</v>
      </c>
      <c r="C554" s="82"/>
      <c r="D554" s="83"/>
      <c r="E554" s="82"/>
      <c r="F554" s="84"/>
      <c r="G554" s="82"/>
      <c r="H554" s="77"/>
      <c r="I554" s="78"/>
      <c r="J554" s="78"/>
      <c r="K554" s="79"/>
      <c r="M554" s="72" t="s">
        <v>219</v>
      </c>
      <c r="N554" s="85">
        <v>44671.061030092591</v>
      </c>
    </row>
    <row r="555" spans="1:14" x14ac:dyDescent="0.35">
      <c r="A555" s="73" t="s">
        <v>750</v>
      </c>
      <c r="B555" s="73" t="s">
        <v>488</v>
      </c>
      <c r="C555" s="82"/>
      <c r="D555" s="83"/>
      <c r="E555" s="82"/>
      <c r="F555" s="84"/>
      <c r="G555" s="82"/>
      <c r="H555" s="77"/>
      <c r="I555" s="78"/>
      <c r="J555" s="78"/>
      <c r="K555" s="79"/>
      <c r="M555" s="72" t="s">
        <v>219</v>
      </c>
      <c r="N555" s="85">
        <v>44671.061030092591</v>
      </c>
    </row>
    <row r="556" spans="1:14" x14ac:dyDescent="0.35">
      <c r="A556" s="73" t="s">
        <v>750</v>
      </c>
      <c r="B556" s="73" t="s">
        <v>685</v>
      </c>
      <c r="C556" s="82"/>
      <c r="D556" s="83"/>
      <c r="E556" s="82"/>
      <c r="F556" s="84"/>
      <c r="G556" s="82"/>
      <c r="H556" s="77"/>
      <c r="I556" s="78"/>
      <c r="J556" s="78"/>
      <c r="K556" s="79"/>
      <c r="M556" s="72" t="s">
        <v>219</v>
      </c>
      <c r="N556" s="85">
        <v>44671.061030092591</v>
      </c>
    </row>
    <row r="557" spans="1:14" x14ac:dyDescent="0.35">
      <c r="A557" s="73" t="s">
        <v>751</v>
      </c>
      <c r="B557" s="73" t="s">
        <v>685</v>
      </c>
      <c r="C557" s="82"/>
      <c r="D557" s="83"/>
      <c r="E557" s="82"/>
      <c r="F557" s="84"/>
      <c r="G557" s="82"/>
      <c r="H557" s="77"/>
      <c r="I557" s="78"/>
      <c r="J557" s="78"/>
      <c r="K557" s="79"/>
      <c r="M557" s="72" t="s">
        <v>219</v>
      </c>
      <c r="N557" s="85">
        <v>44671.061030092591</v>
      </c>
    </row>
    <row r="558" spans="1:14" x14ac:dyDescent="0.35">
      <c r="A558" s="73" t="s">
        <v>752</v>
      </c>
      <c r="B558" s="73" t="s">
        <v>685</v>
      </c>
      <c r="C558" s="82"/>
      <c r="D558" s="83"/>
      <c r="E558" s="82"/>
      <c r="F558" s="84"/>
      <c r="G558" s="82"/>
      <c r="H558" s="77"/>
      <c r="I558" s="78"/>
      <c r="J558" s="78"/>
      <c r="K558" s="79"/>
      <c r="M558" s="72" t="s">
        <v>219</v>
      </c>
      <c r="N558" s="85">
        <v>44671.061030092591</v>
      </c>
    </row>
    <row r="559" spans="1:14" x14ac:dyDescent="0.35">
      <c r="A559" s="73" t="s">
        <v>753</v>
      </c>
      <c r="B559" s="73" t="s">
        <v>685</v>
      </c>
      <c r="C559" s="82"/>
      <c r="D559" s="83"/>
      <c r="E559" s="82"/>
      <c r="F559" s="84"/>
      <c r="G559" s="82"/>
      <c r="H559" s="77"/>
      <c r="I559" s="78"/>
      <c r="J559" s="78"/>
      <c r="K559" s="79"/>
      <c r="M559" s="72" t="s">
        <v>219</v>
      </c>
      <c r="N559" s="85">
        <v>44671.061030092591</v>
      </c>
    </row>
    <row r="560" spans="1:14" x14ac:dyDescent="0.35">
      <c r="A560" s="73" t="s">
        <v>754</v>
      </c>
      <c r="B560" s="73" t="s">
        <v>685</v>
      </c>
      <c r="C560" s="82"/>
      <c r="D560" s="83"/>
      <c r="E560" s="82"/>
      <c r="F560" s="84"/>
      <c r="G560" s="82"/>
      <c r="H560" s="77"/>
      <c r="I560" s="78"/>
      <c r="J560" s="78"/>
      <c r="K560" s="79"/>
      <c r="M560" s="72" t="s">
        <v>219</v>
      </c>
      <c r="N560" s="85">
        <v>44671.061030092591</v>
      </c>
    </row>
    <row r="561" spans="1:14" x14ac:dyDescent="0.35">
      <c r="A561" s="73" t="s">
        <v>755</v>
      </c>
      <c r="B561" s="73" t="s">
        <v>685</v>
      </c>
      <c r="C561" s="82"/>
      <c r="D561" s="83"/>
      <c r="E561" s="82"/>
      <c r="F561" s="84"/>
      <c r="G561" s="82"/>
      <c r="H561" s="77"/>
      <c r="I561" s="78"/>
      <c r="J561" s="78"/>
      <c r="K561" s="79"/>
      <c r="M561" s="72" t="s">
        <v>219</v>
      </c>
      <c r="N561" s="85">
        <v>44671.061030092591</v>
      </c>
    </row>
    <row r="562" spans="1:14" x14ac:dyDescent="0.35">
      <c r="A562" s="73" t="s">
        <v>756</v>
      </c>
      <c r="B562" s="73" t="s">
        <v>685</v>
      </c>
      <c r="C562" s="82"/>
      <c r="D562" s="83"/>
      <c r="E562" s="82"/>
      <c r="F562" s="84"/>
      <c r="G562" s="82"/>
      <c r="H562" s="77"/>
      <c r="I562" s="78"/>
      <c r="J562" s="78"/>
      <c r="K562" s="79"/>
      <c r="M562" s="72" t="s">
        <v>219</v>
      </c>
      <c r="N562" s="85">
        <v>44671.061030092591</v>
      </c>
    </row>
    <row r="563" spans="1:14" x14ac:dyDescent="0.35">
      <c r="A563" s="73" t="s">
        <v>757</v>
      </c>
      <c r="B563" s="73" t="s">
        <v>685</v>
      </c>
      <c r="C563" s="82"/>
      <c r="D563" s="83"/>
      <c r="E563" s="82"/>
      <c r="F563" s="84"/>
      <c r="G563" s="82"/>
      <c r="H563" s="77"/>
      <c r="I563" s="78"/>
      <c r="J563" s="78"/>
      <c r="K563" s="79"/>
      <c r="M563" s="72" t="s">
        <v>219</v>
      </c>
      <c r="N563" s="85">
        <v>44671.061030092591</v>
      </c>
    </row>
    <row r="564" spans="1:14" x14ac:dyDescent="0.35">
      <c r="A564" s="73" t="s">
        <v>758</v>
      </c>
      <c r="B564" s="73" t="s">
        <v>685</v>
      </c>
      <c r="C564" s="82"/>
      <c r="D564" s="83"/>
      <c r="E564" s="82"/>
      <c r="F564" s="84"/>
      <c r="G564" s="82"/>
      <c r="H564" s="77"/>
      <c r="I564" s="78"/>
      <c r="J564" s="78"/>
      <c r="K564" s="79"/>
      <c r="M564" s="72" t="s">
        <v>219</v>
      </c>
      <c r="N564" s="85">
        <v>44671.061030092591</v>
      </c>
    </row>
    <row r="565" spans="1:14" x14ac:dyDescent="0.35">
      <c r="A565" s="73" t="s">
        <v>759</v>
      </c>
      <c r="B565" s="73" t="s">
        <v>685</v>
      </c>
      <c r="C565" s="82"/>
      <c r="D565" s="83"/>
      <c r="E565" s="82"/>
      <c r="F565" s="84"/>
      <c r="G565" s="82"/>
      <c r="H565" s="77"/>
      <c r="I565" s="78"/>
      <c r="J565" s="78"/>
      <c r="K565" s="79"/>
      <c r="M565" s="72" t="s">
        <v>219</v>
      </c>
      <c r="N565" s="85">
        <v>44671.061030092591</v>
      </c>
    </row>
    <row r="566" spans="1:14" x14ac:dyDescent="0.35">
      <c r="A566" s="73" t="s">
        <v>760</v>
      </c>
      <c r="B566" s="73" t="s">
        <v>585</v>
      </c>
      <c r="C566" s="82"/>
      <c r="D566" s="83"/>
      <c r="E566" s="82"/>
      <c r="F566" s="84"/>
      <c r="G566" s="82"/>
      <c r="H566" s="77"/>
      <c r="I566" s="78"/>
      <c r="J566" s="78"/>
      <c r="K566" s="79"/>
      <c r="M566" s="72" t="s">
        <v>219</v>
      </c>
      <c r="N566" s="85">
        <v>44671.061030092591</v>
      </c>
    </row>
    <row r="567" spans="1:14" x14ac:dyDescent="0.35">
      <c r="A567" s="73" t="s">
        <v>760</v>
      </c>
      <c r="B567" s="73" t="s">
        <v>685</v>
      </c>
      <c r="C567" s="82"/>
      <c r="D567" s="83"/>
      <c r="E567" s="82"/>
      <c r="F567" s="84"/>
      <c r="G567" s="82"/>
      <c r="H567" s="77"/>
      <c r="I567" s="78"/>
      <c r="J567" s="78"/>
      <c r="K567" s="79"/>
      <c r="M567" s="72" t="s">
        <v>219</v>
      </c>
      <c r="N567" s="85">
        <v>44671.061030092591</v>
      </c>
    </row>
    <row r="568" spans="1:14" x14ac:dyDescent="0.35">
      <c r="A568" s="73" t="s">
        <v>761</v>
      </c>
      <c r="B568" s="73" t="s">
        <v>685</v>
      </c>
      <c r="C568" s="82"/>
      <c r="D568" s="83"/>
      <c r="E568" s="82"/>
      <c r="F568" s="84"/>
      <c r="G568" s="82"/>
      <c r="H568" s="77"/>
      <c r="I568" s="78"/>
      <c r="J568" s="78"/>
      <c r="K568" s="79"/>
      <c r="M568" s="72" t="s">
        <v>219</v>
      </c>
      <c r="N568" s="85">
        <v>44671.061030092591</v>
      </c>
    </row>
    <row r="569" spans="1:14" x14ac:dyDescent="0.35">
      <c r="A569" s="73" t="s">
        <v>762</v>
      </c>
      <c r="B569" s="73" t="s">
        <v>396</v>
      </c>
      <c r="C569" s="82"/>
      <c r="D569" s="83"/>
      <c r="E569" s="82"/>
      <c r="F569" s="84"/>
      <c r="G569" s="82"/>
      <c r="H569" s="77"/>
      <c r="I569" s="78"/>
      <c r="J569" s="78"/>
      <c r="K569" s="79"/>
      <c r="M569" s="72" t="s">
        <v>219</v>
      </c>
      <c r="N569" s="85">
        <v>44671.061030092591</v>
      </c>
    </row>
    <row r="570" spans="1:14" x14ac:dyDescent="0.35">
      <c r="A570" s="73" t="s">
        <v>762</v>
      </c>
      <c r="B570" s="73" t="s">
        <v>685</v>
      </c>
      <c r="C570" s="82"/>
      <c r="D570" s="83"/>
      <c r="E570" s="82"/>
      <c r="F570" s="84"/>
      <c r="G570" s="82"/>
      <c r="H570" s="77"/>
      <c r="I570" s="78"/>
      <c r="J570" s="78"/>
      <c r="K570" s="79"/>
      <c r="M570" s="72" t="s">
        <v>219</v>
      </c>
      <c r="N570" s="85">
        <v>44671.061030092591</v>
      </c>
    </row>
    <row r="571" spans="1:14" x14ac:dyDescent="0.35">
      <c r="A571" s="73" t="s">
        <v>763</v>
      </c>
      <c r="B571" s="73" t="s">
        <v>685</v>
      </c>
      <c r="C571" s="82"/>
      <c r="D571" s="83"/>
      <c r="E571" s="82"/>
      <c r="F571" s="84"/>
      <c r="G571" s="82"/>
      <c r="H571" s="77"/>
      <c r="I571" s="78"/>
      <c r="J571" s="78"/>
      <c r="K571" s="79"/>
      <c r="M571" s="72" t="s">
        <v>219</v>
      </c>
      <c r="N571" s="85">
        <v>44671.061030092591</v>
      </c>
    </row>
    <row r="572" spans="1:14" x14ac:dyDescent="0.35">
      <c r="A572" s="73" t="s">
        <v>764</v>
      </c>
      <c r="B572" s="73" t="s">
        <v>685</v>
      </c>
      <c r="C572" s="82"/>
      <c r="D572" s="83"/>
      <c r="E572" s="82"/>
      <c r="F572" s="84"/>
      <c r="G572" s="82"/>
      <c r="H572" s="77"/>
      <c r="I572" s="78"/>
      <c r="J572" s="78"/>
      <c r="K572" s="79"/>
      <c r="M572" s="72" t="s">
        <v>219</v>
      </c>
      <c r="N572" s="85">
        <v>44671.061030092591</v>
      </c>
    </row>
    <row r="573" spans="1:14" x14ac:dyDescent="0.35">
      <c r="A573" s="73" t="s">
        <v>765</v>
      </c>
      <c r="B573" s="73" t="s">
        <v>685</v>
      </c>
      <c r="C573" s="82"/>
      <c r="D573" s="83"/>
      <c r="E573" s="82"/>
      <c r="F573" s="84"/>
      <c r="G573" s="82"/>
      <c r="H573" s="77"/>
      <c r="I573" s="78"/>
      <c r="J573" s="78"/>
      <c r="K573" s="79"/>
      <c r="M573" s="72" t="s">
        <v>219</v>
      </c>
      <c r="N573" s="85">
        <v>44671.061030092591</v>
      </c>
    </row>
    <row r="574" spans="1:14" x14ac:dyDescent="0.35">
      <c r="A574" s="73" t="s">
        <v>766</v>
      </c>
      <c r="B574" s="73" t="s">
        <v>685</v>
      </c>
      <c r="C574" s="82"/>
      <c r="D574" s="83"/>
      <c r="E574" s="82"/>
      <c r="F574" s="84"/>
      <c r="G574" s="82"/>
      <c r="H574" s="77"/>
      <c r="I574" s="78"/>
      <c r="J574" s="78"/>
      <c r="K574" s="79"/>
      <c r="M574" s="72" t="s">
        <v>219</v>
      </c>
      <c r="N574" s="85">
        <v>44671.061030092591</v>
      </c>
    </row>
    <row r="575" spans="1:14" x14ac:dyDescent="0.35">
      <c r="A575" s="73" t="s">
        <v>767</v>
      </c>
      <c r="B575" s="73" t="s">
        <v>685</v>
      </c>
      <c r="C575" s="82"/>
      <c r="D575" s="83"/>
      <c r="E575" s="82"/>
      <c r="F575" s="84"/>
      <c r="G575" s="82"/>
      <c r="H575" s="77"/>
      <c r="I575" s="78"/>
      <c r="J575" s="78"/>
      <c r="K575" s="79"/>
      <c r="M575" s="72" t="s">
        <v>219</v>
      </c>
      <c r="N575" s="85">
        <v>44671.061030092591</v>
      </c>
    </row>
    <row r="576" spans="1:14" x14ac:dyDescent="0.35">
      <c r="A576" s="73" t="s">
        <v>768</v>
      </c>
      <c r="B576" s="73" t="s">
        <v>685</v>
      </c>
      <c r="C576" s="82"/>
      <c r="D576" s="83"/>
      <c r="E576" s="82"/>
      <c r="F576" s="84"/>
      <c r="G576" s="82"/>
      <c r="H576" s="77"/>
      <c r="I576" s="78"/>
      <c r="J576" s="78"/>
      <c r="K576" s="79"/>
      <c r="M576" s="72" t="s">
        <v>219</v>
      </c>
      <c r="N576" s="85">
        <v>44671.061030092591</v>
      </c>
    </row>
    <row r="577" spans="1:14" x14ac:dyDescent="0.35">
      <c r="A577" s="73" t="s">
        <v>769</v>
      </c>
      <c r="B577" s="73" t="s">
        <v>685</v>
      </c>
      <c r="C577" s="82"/>
      <c r="D577" s="83"/>
      <c r="E577" s="82"/>
      <c r="F577" s="84"/>
      <c r="G577" s="82"/>
      <c r="H577" s="77"/>
      <c r="I577" s="78"/>
      <c r="J577" s="78"/>
      <c r="K577" s="79"/>
      <c r="M577" s="72" t="s">
        <v>219</v>
      </c>
      <c r="N577" s="85">
        <v>44671.061030092591</v>
      </c>
    </row>
    <row r="578" spans="1:14" x14ac:dyDescent="0.35">
      <c r="A578" s="73" t="s">
        <v>770</v>
      </c>
      <c r="B578" s="73" t="s">
        <v>685</v>
      </c>
      <c r="C578" s="82"/>
      <c r="D578" s="83"/>
      <c r="E578" s="82"/>
      <c r="F578" s="84"/>
      <c r="G578" s="82"/>
      <c r="H578" s="77"/>
      <c r="I578" s="78"/>
      <c r="J578" s="78"/>
      <c r="K578" s="79"/>
      <c r="M578" s="72" t="s">
        <v>219</v>
      </c>
      <c r="N578" s="85">
        <v>44671.061030092591</v>
      </c>
    </row>
    <row r="579" spans="1:14" x14ac:dyDescent="0.35">
      <c r="A579" s="73" t="s">
        <v>771</v>
      </c>
      <c r="B579" s="73" t="s">
        <v>685</v>
      </c>
      <c r="C579" s="82"/>
      <c r="D579" s="83"/>
      <c r="E579" s="82"/>
      <c r="F579" s="84"/>
      <c r="G579" s="82"/>
      <c r="H579" s="77"/>
      <c r="I579" s="78"/>
      <c r="J579" s="78"/>
      <c r="K579" s="79"/>
      <c r="M579" s="72" t="s">
        <v>219</v>
      </c>
      <c r="N579" s="85">
        <v>44671.061030092591</v>
      </c>
    </row>
    <row r="580" spans="1:14" x14ac:dyDescent="0.35">
      <c r="A580" s="73" t="s">
        <v>772</v>
      </c>
      <c r="B580" s="73" t="s">
        <v>685</v>
      </c>
      <c r="C580" s="82"/>
      <c r="D580" s="83"/>
      <c r="E580" s="82"/>
      <c r="F580" s="84"/>
      <c r="G580" s="82"/>
      <c r="H580" s="77"/>
      <c r="I580" s="78"/>
      <c r="J580" s="78"/>
      <c r="K580" s="79"/>
      <c r="M580" s="72" t="s">
        <v>219</v>
      </c>
      <c r="N580" s="85">
        <v>44671.061030092591</v>
      </c>
    </row>
    <row r="581" spans="1:14" x14ac:dyDescent="0.35">
      <c r="A581" s="73" t="s">
        <v>773</v>
      </c>
      <c r="B581" s="73" t="s">
        <v>774</v>
      </c>
      <c r="C581" s="82"/>
      <c r="D581" s="83"/>
      <c r="E581" s="82"/>
      <c r="F581" s="84"/>
      <c r="G581" s="82"/>
      <c r="H581" s="77"/>
      <c r="I581" s="78"/>
      <c r="J581" s="78"/>
      <c r="K581" s="79"/>
      <c r="M581" s="72" t="s">
        <v>219</v>
      </c>
      <c r="N581" s="85">
        <v>44671.061030092591</v>
      </c>
    </row>
    <row r="582" spans="1:14" x14ac:dyDescent="0.35">
      <c r="A582" s="73" t="s">
        <v>775</v>
      </c>
      <c r="B582" s="73" t="s">
        <v>774</v>
      </c>
      <c r="C582" s="82"/>
      <c r="D582" s="83"/>
      <c r="E582" s="82"/>
      <c r="F582" s="84"/>
      <c r="G582" s="82"/>
      <c r="H582" s="77"/>
      <c r="I582" s="78"/>
      <c r="J582" s="78"/>
      <c r="K582" s="79"/>
      <c r="M582" s="72" t="s">
        <v>219</v>
      </c>
      <c r="N582" s="85">
        <v>44671.061030092591</v>
      </c>
    </row>
    <row r="583" spans="1:14" x14ac:dyDescent="0.35">
      <c r="A583" s="73" t="s">
        <v>776</v>
      </c>
      <c r="B583" s="73" t="s">
        <v>774</v>
      </c>
      <c r="C583" s="82"/>
      <c r="D583" s="83"/>
      <c r="E583" s="82"/>
      <c r="F583" s="84"/>
      <c r="G583" s="82"/>
      <c r="H583" s="77"/>
      <c r="I583" s="78"/>
      <c r="J583" s="78"/>
      <c r="K583" s="79"/>
      <c r="M583" s="72" t="s">
        <v>219</v>
      </c>
      <c r="N583" s="85">
        <v>44671.061030092591</v>
      </c>
    </row>
    <row r="584" spans="1:14" x14ac:dyDescent="0.35">
      <c r="A584" s="73" t="s">
        <v>777</v>
      </c>
      <c r="B584" s="73" t="s">
        <v>774</v>
      </c>
      <c r="C584" s="82"/>
      <c r="D584" s="83"/>
      <c r="E584" s="82"/>
      <c r="F584" s="84"/>
      <c r="G584" s="82"/>
      <c r="H584" s="77"/>
      <c r="I584" s="78"/>
      <c r="J584" s="78"/>
      <c r="K584" s="79"/>
      <c r="M584" s="72" t="s">
        <v>219</v>
      </c>
      <c r="N584" s="85">
        <v>44671.061030092591</v>
      </c>
    </row>
    <row r="585" spans="1:14" x14ac:dyDescent="0.35">
      <c r="A585" s="73" t="s">
        <v>778</v>
      </c>
      <c r="B585" s="73" t="s">
        <v>774</v>
      </c>
      <c r="C585" s="82"/>
      <c r="D585" s="83"/>
      <c r="E585" s="82"/>
      <c r="F585" s="84"/>
      <c r="G585" s="82"/>
      <c r="H585" s="77"/>
      <c r="I585" s="78"/>
      <c r="J585" s="78"/>
      <c r="K585" s="79"/>
      <c r="M585" s="72" t="s">
        <v>219</v>
      </c>
      <c r="N585" s="85">
        <v>44671.061030092591</v>
      </c>
    </row>
    <row r="586" spans="1:14" x14ac:dyDescent="0.35">
      <c r="A586" s="73" t="s">
        <v>779</v>
      </c>
      <c r="B586" s="73" t="s">
        <v>774</v>
      </c>
      <c r="C586" s="82"/>
      <c r="D586" s="83"/>
      <c r="E586" s="82"/>
      <c r="F586" s="84"/>
      <c r="G586" s="82"/>
      <c r="H586" s="77"/>
      <c r="I586" s="78"/>
      <c r="J586" s="78"/>
      <c r="K586" s="79"/>
      <c r="M586" s="72" t="s">
        <v>219</v>
      </c>
      <c r="N586" s="85">
        <v>44671.061030092591</v>
      </c>
    </row>
    <row r="587" spans="1:14" x14ac:dyDescent="0.35">
      <c r="A587" s="73" t="s">
        <v>780</v>
      </c>
      <c r="B587" s="73" t="s">
        <v>774</v>
      </c>
      <c r="C587" s="82"/>
      <c r="D587" s="83"/>
      <c r="E587" s="82"/>
      <c r="F587" s="84"/>
      <c r="G587" s="82"/>
      <c r="H587" s="77"/>
      <c r="I587" s="78"/>
      <c r="J587" s="78"/>
      <c r="K587" s="79"/>
      <c r="M587" s="72" t="s">
        <v>219</v>
      </c>
      <c r="N587" s="85">
        <v>44671.061030092591</v>
      </c>
    </row>
    <row r="588" spans="1:14" x14ac:dyDescent="0.35">
      <c r="A588" s="73" t="s">
        <v>781</v>
      </c>
      <c r="B588" s="73" t="s">
        <v>774</v>
      </c>
      <c r="C588" s="82"/>
      <c r="D588" s="83"/>
      <c r="E588" s="82"/>
      <c r="F588" s="84"/>
      <c r="G588" s="82"/>
      <c r="H588" s="77"/>
      <c r="I588" s="78"/>
      <c r="J588" s="78"/>
      <c r="K588" s="79"/>
      <c r="M588" s="72" t="s">
        <v>219</v>
      </c>
      <c r="N588" s="85">
        <v>44671.061030092591</v>
      </c>
    </row>
    <row r="589" spans="1:14" x14ac:dyDescent="0.35">
      <c r="A589" s="73" t="s">
        <v>782</v>
      </c>
      <c r="B589" s="73" t="s">
        <v>774</v>
      </c>
      <c r="C589" s="82"/>
      <c r="D589" s="83"/>
      <c r="E589" s="82"/>
      <c r="F589" s="84"/>
      <c r="G589" s="82"/>
      <c r="H589" s="77"/>
      <c r="I589" s="78"/>
      <c r="J589" s="78"/>
      <c r="K589" s="79"/>
      <c r="M589" s="72" t="s">
        <v>219</v>
      </c>
      <c r="N589" s="85">
        <v>44671.061030092591</v>
      </c>
    </row>
    <row r="590" spans="1:14" x14ac:dyDescent="0.35">
      <c r="A590" s="73" t="s">
        <v>783</v>
      </c>
      <c r="B590" s="73" t="s">
        <v>685</v>
      </c>
      <c r="C590" s="82"/>
      <c r="D590" s="83"/>
      <c r="E590" s="82"/>
      <c r="F590" s="84"/>
      <c r="G590" s="82"/>
      <c r="H590" s="77"/>
      <c r="I590" s="78"/>
      <c r="J590" s="78"/>
      <c r="K590" s="79"/>
      <c r="M590" s="72" t="s">
        <v>219</v>
      </c>
      <c r="N590" s="85">
        <v>44671.061030092591</v>
      </c>
    </row>
    <row r="591" spans="1:14" x14ac:dyDescent="0.35">
      <c r="A591" s="73" t="s">
        <v>783</v>
      </c>
      <c r="B591" s="73" t="s">
        <v>774</v>
      </c>
      <c r="C591" s="82"/>
      <c r="D591" s="83"/>
      <c r="E591" s="82"/>
      <c r="F591" s="84"/>
      <c r="G591" s="82"/>
      <c r="H591" s="77"/>
      <c r="I591" s="78"/>
      <c r="J591" s="78"/>
      <c r="K591" s="79"/>
      <c r="M591" s="72" t="s">
        <v>219</v>
      </c>
      <c r="N591" s="85">
        <v>44671.061030092591</v>
      </c>
    </row>
    <row r="592" spans="1:14" x14ac:dyDescent="0.35">
      <c r="A592" s="73" t="s">
        <v>784</v>
      </c>
      <c r="B592" s="73" t="s">
        <v>774</v>
      </c>
      <c r="C592" s="82"/>
      <c r="D592" s="83"/>
      <c r="E592" s="82"/>
      <c r="F592" s="84"/>
      <c r="G592" s="82"/>
      <c r="H592" s="77"/>
      <c r="I592" s="78"/>
      <c r="J592" s="78"/>
      <c r="K592" s="79"/>
      <c r="M592" s="72" t="s">
        <v>219</v>
      </c>
      <c r="N592" s="85">
        <v>44671.061030092591</v>
      </c>
    </row>
    <row r="593" spans="1:14" x14ac:dyDescent="0.35">
      <c r="A593" s="73" t="s">
        <v>785</v>
      </c>
      <c r="B593" s="73" t="s">
        <v>774</v>
      </c>
      <c r="C593" s="82"/>
      <c r="D593" s="83"/>
      <c r="E593" s="82"/>
      <c r="F593" s="84"/>
      <c r="G593" s="82"/>
      <c r="H593" s="77"/>
      <c r="I593" s="78"/>
      <c r="J593" s="78"/>
      <c r="K593" s="79"/>
      <c r="M593" s="72" t="s">
        <v>219</v>
      </c>
      <c r="N593" s="85">
        <v>44671.061030092591</v>
      </c>
    </row>
    <row r="594" spans="1:14" x14ac:dyDescent="0.35">
      <c r="A594" s="73" t="s">
        <v>786</v>
      </c>
      <c r="B594" s="73" t="s">
        <v>774</v>
      </c>
      <c r="C594" s="82"/>
      <c r="D594" s="83"/>
      <c r="E594" s="82"/>
      <c r="F594" s="84"/>
      <c r="G594" s="82"/>
      <c r="H594" s="77"/>
      <c r="I594" s="78"/>
      <c r="J594" s="78"/>
      <c r="K594" s="79"/>
      <c r="M594" s="72" t="s">
        <v>219</v>
      </c>
      <c r="N594" s="85">
        <v>44671.061030092591</v>
      </c>
    </row>
    <row r="595" spans="1:14" x14ac:dyDescent="0.35">
      <c r="A595" s="73" t="s">
        <v>787</v>
      </c>
      <c r="B595" s="73" t="s">
        <v>774</v>
      </c>
      <c r="C595" s="82"/>
      <c r="D595" s="83"/>
      <c r="E595" s="82"/>
      <c r="F595" s="84"/>
      <c r="G595" s="82"/>
      <c r="H595" s="77"/>
      <c r="I595" s="78"/>
      <c r="J595" s="78"/>
      <c r="K595" s="79"/>
      <c r="M595" s="72" t="s">
        <v>219</v>
      </c>
      <c r="N595" s="85">
        <v>44671.061030092591</v>
      </c>
    </row>
    <row r="596" spans="1:14" x14ac:dyDescent="0.35">
      <c r="A596" s="73" t="s">
        <v>788</v>
      </c>
      <c r="B596" s="73" t="s">
        <v>774</v>
      </c>
      <c r="C596" s="82"/>
      <c r="D596" s="83"/>
      <c r="E596" s="82"/>
      <c r="F596" s="84"/>
      <c r="G596" s="82"/>
      <c r="H596" s="77"/>
      <c r="I596" s="78"/>
      <c r="J596" s="78"/>
      <c r="K596" s="79"/>
      <c r="M596" s="72" t="s">
        <v>219</v>
      </c>
      <c r="N596" s="85">
        <v>44671.061030092591</v>
      </c>
    </row>
    <row r="597" spans="1:14" x14ac:dyDescent="0.35">
      <c r="A597" s="73" t="s">
        <v>789</v>
      </c>
      <c r="B597" s="73" t="s">
        <v>774</v>
      </c>
      <c r="C597" s="82"/>
      <c r="D597" s="83"/>
      <c r="E597" s="82"/>
      <c r="F597" s="84"/>
      <c r="G597" s="82"/>
      <c r="H597" s="77"/>
      <c r="I597" s="78"/>
      <c r="J597" s="78"/>
      <c r="K597" s="79"/>
      <c r="M597" s="72" t="s">
        <v>219</v>
      </c>
      <c r="N597" s="85">
        <v>44671.061030092591</v>
      </c>
    </row>
    <row r="598" spans="1:14" x14ac:dyDescent="0.35">
      <c r="A598" s="73" t="s">
        <v>790</v>
      </c>
      <c r="B598" s="73" t="s">
        <v>774</v>
      </c>
      <c r="C598" s="82"/>
      <c r="D598" s="83"/>
      <c r="E598" s="82"/>
      <c r="F598" s="84"/>
      <c r="G598" s="82"/>
      <c r="H598" s="77"/>
      <c r="I598" s="78"/>
      <c r="J598" s="78"/>
      <c r="K598" s="79"/>
      <c r="M598" s="72" t="s">
        <v>219</v>
      </c>
      <c r="N598" s="85">
        <v>44671.061030092591</v>
      </c>
    </row>
    <row r="599" spans="1:14" x14ac:dyDescent="0.35">
      <c r="A599" s="73" t="s">
        <v>791</v>
      </c>
      <c r="B599" s="73" t="s">
        <v>774</v>
      </c>
      <c r="C599" s="82"/>
      <c r="D599" s="83"/>
      <c r="E599" s="82"/>
      <c r="F599" s="84"/>
      <c r="G599" s="82"/>
      <c r="H599" s="77"/>
      <c r="I599" s="78"/>
      <c r="J599" s="78"/>
      <c r="K599" s="79"/>
      <c r="M599" s="72" t="s">
        <v>219</v>
      </c>
      <c r="N599" s="85">
        <v>44671.061030092591</v>
      </c>
    </row>
    <row r="600" spans="1:14" x14ac:dyDescent="0.35">
      <c r="A600" s="73" t="s">
        <v>792</v>
      </c>
      <c r="B600" s="73" t="s">
        <v>774</v>
      </c>
      <c r="C600" s="82"/>
      <c r="D600" s="83"/>
      <c r="E600" s="82"/>
      <c r="F600" s="84"/>
      <c r="G600" s="82"/>
      <c r="H600" s="77"/>
      <c r="I600" s="78"/>
      <c r="J600" s="78"/>
      <c r="K600" s="79"/>
      <c r="M600" s="72" t="s">
        <v>219</v>
      </c>
      <c r="N600" s="85">
        <v>44671.061030092591</v>
      </c>
    </row>
    <row r="601" spans="1:14" x14ac:dyDescent="0.35">
      <c r="A601" s="73" t="s">
        <v>793</v>
      </c>
      <c r="B601" s="73" t="s">
        <v>774</v>
      </c>
      <c r="C601" s="82"/>
      <c r="D601" s="83"/>
      <c r="E601" s="82"/>
      <c r="F601" s="84"/>
      <c r="G601" s="82"/>
      <c r="H601" s="77"/>
      <c r="I601" s="78"/>
      <c r="J601" s="78"/>
      <c r="K601" s="79"/>
      <c r="M601" s="72" t="s">
        <v>219</v>
      </c>
      <c r="N601" s="85">
        <v>44671.061030092591</v>
      </c>
    </row>
    <row r="602" spans="1:14" x14ac:dyDescent="0.35">
      <c r="A602" s="73" t="s">
        <v>794</v>
      </c>
      <c r="B602" s="73" t="s">
        <v>774</v>
      </c>
      <c r="C602" s="82"/>
      <c r="D602" s="83"/>
      <c r="E602" s="82"/>
      <c r="F602" s="84"/>
      <c r="G602" s="82"/>
      <c r="H602" s="77"/>
      <c r="I602" s="78"/>
      <c r="J602" s="78"/>
      <c r="K602" s="79"/>
      <c r="M602" s="72" t="s">
        <v>219</v>
      </c>
      <c r="N602" s="85">
        <v>44671.061030092591</v>
      </c>
    </row>
    <row r="603" spans="1:14" x14ac:dyDescent="0.35">
      <c r="A603" s="73" t="s">
        <v>795</v>
      </c>
      <c r="B603" s="73" t="s">
        <v>774</v>
      </c>
      <c r="C603" s="82"/>
      <c r="D603" s="83"/>
      <c r="E603" s="82"/>
      <c r="F603" s="84"/>
      <c r="G603" s="82"/>
      <c r="H603" s="77"/>
      <c r="I603" s="78"/>
      <c r="J603" s="78"/>
      <c r="K603" s="79"/>
      <c r="M603" s="72" t="s">
        <v>219</v>
      </c>
      <c r="N603" s="85">
        <v>44671.061030092591</v>
      </c>
    </row>
    <row r="604" spans="1:14" x14ac:dyDescent="0.35">
      <c r="A604" s="73" t="s">
        <v>796</v>
      </c>
      <c r="B604" s="73" t="s">
        <v>774</v>
      </c>
      <c r="C604" s="82"/>
      <c r="D604" s="83"/>
      <c r="E604" s="82"/>
      <c r="F604" s="84"/>
      <c r="G604" s="82"/>
      <c r="H604" s="77"/>
      <c r="I604" s="78"/>
      <c r="J604" s="78"/>
      <c r="K604" s="79"/>
      <c r="M604" s="72" t="s">
        <v>219</v>
      </c>
      <c r="N604" s="85">
        <v>44671.061030092591</v>
      </c>
    </row>
    <row r="605" spans="1:14" x14ac:dyDescent="0.35">
      <c r="A605" s="73" t="s">
        <v>797</v>
      </c>
      <c r="B605" s="73" t="s">
        <v>774</v>
      </c>
      <c r="C605" s="82"/>
      <c r="D605" s="83"/>
      <c r="E605" s="82"/>
      <c r="F605" s="84"/>
      <c r="G605" s="82"/>
      <c r="H605" s="77"/>
      <c r="I605" s="78"/>
      <c r="J605" s="78"/>
      <c r="K605" s="79"/>
      <c r="M605" s="72" t="s">
        <v>219</v>
      </c>
      <c r="N605" s="85">
        <v>44671.061030092591</v>
      </c>
    </row>
    <row r="606" spans="1:14" x14ac:dyDescent="0.35">
      <c r="A606" s="73" t="s">
        <v>798</v>
      </c>
      <c r="B606" s="73" t="s">
        <v>774</v>
      </c>
      <c r="C606" s="82"/>
      <c r="D606" s="83"/>
      <c r="E606" s="82"/>
      <c r="F606" s="84"/>
      <c r="G606" s="82"/>
      <c r="H606" s="77"/>
      <c r="I606" s="78"/>
      <c r="J606" s="78"/>
      <c r="K606" s="79"/>
      <c r="M606" s="72" t="s">
        <v>219</v>
      </c>
      <c r="N606" s="85">
        <v>44671.061030092591</v>
      </c>
    </row>
    <row r="607" spans="1:14" x14ac:dyDescent="0.35">
      <c r="A607" s="73" t="s">
        <v>799</v>
      </c>
      <c r="B607" s="73" t="s">
        <v>774</v>
      </c>
      <c r="C607" s="82"/>
      <c r="D607" s="83"/>
      <c r="E607" s="82"/>
      <c r="F607" s="84"/>
      <c r="G607" s="82"/>
      <c r="H607" s="77"/>
      <c r="I607" s="78"/>
      <c r="J607" s="78"/>
      <c r="K607" s="79"/>
      <c r="M607" s="72" t="s">
        <v>219</v>
      </c>
      <c r="N607" s="85">
        <v>44671.061030092591</v>
      </c>
    </row>
    <row r="608" spans="1:14" x14ac:dyDescent="0.35">
      <c r="A608" s="73" t="s">
        <v>800</v>
      </c>
      <c r="B608" s="73" t="s">
        <v>774</v>
      </c>
      <c r="C608" s="82"/>
      <c r="D608" s="83"/>
      <c r="E608" s="82"/>
      <c r="F608" s="84"/>
      <c r="G608" s="82"/>
      <c r="H608" s="77"/>
      <c r="I608" s="78"/>
      <c r="J608" s="78"/>
      <c r="K608" s="79"/>
      <c r="M608" s="72" t="s">
        <v>219</v>
      </c>
      <c r="N608" s="85">
        <v>44671.061030092591</v>
      </c>
    </row>
    <row r="609" spans="1:14" x14ac:dyDescent="0.35">
      <c r="A609" s="73" t="s">
        <v>801</v>
      </c>
      <c r="B609" s="73" t="s">
        <v>774</v>
      </c>
      <c r="C609" s="82"/>
      <c r="D609" s="83"/>
      <c r="E609" s="82"/>
      <c r="F609" s="84"/>
      <c r="G609" s="82"/>
      <c r="H609" s="77"/>
      <c r="I609" s="78"/>
      <c r="J609" s="78"/>
      <c r="K609" s="79"/>
      <c r="M609" s="72" t="s">
        <v>219</v>
      </c>
      <c r="N609" s="85">
        <v>44671.061030092591</v>
      </c>
    </row>
    <row r="610" spans="1:14" x14ac:dyDescent="0.35">
      <c r="A610" s="73" t="s">
        <v>802</v>
      </c>
      <c r="B610" s="73" t="s">
        <v>774</v>
      </c>
      <c r="C610" s="82"/>
      <c r="D610" s="83"/>
      <c r="E610" s="82"/>
      <c r="F610" s="84"/>
      <c r="G610" s="82"/>
      <c r="H610" s="77"/>
      <c r="I610" s="78"/>
      <c r="J610" s="78"/>
      <c r="K610" s="79"/>
      <c r="M610" s="72" t="s">
        <v>219</v>
      </c>
      <c r="N610" s="85">
        <v>44671.061030092591</v>
      </c>
    </row>
    <row r="611" spans="1:14" x14ac:dyDescent="0.35">
      <c r="A611" s="73" t="s">
        <v>803</v>
      </c>
      <c r="B611" s="73" t="s">
        <v>774</v>
      </c>
      <c r="C611" s="82"/>
      <c r="D611" s="83"/>
      <c r="E611" s="82"/>
      <c r="F611" s="84"/>
      <c r="G611" s="82"/>
      <c r="H611" s="77"/>
      <c r="I611" s="78"/>
      <c r="J611" s="78"/>
      <c r="K611" s="79"/>
      <c r="M611" s="72" t="s">
        <v>219</v>
      </c>
      <c r="N611" s="85">
        <v>44671.061030092591</v>
      </c>
    </row>
    <row r="612" spans="1:14" x14ac:dyDescent="0.35">
      <c r="A612" s="73" t="s">
        <v>804</v>
      </c>
      <c r="B612" s="73" t="s">
        <v>774</v>
      </c>
      <c r="C612" s="82"/>
      <c r="D612" s="83"/>
      <c r="E612" s="82"/>
      <c r="F612" s="84"/>
      <c r="G612" s="82"/>
      <c r="H612" s="77"/>
      <c r="I612" s="78"/>
      <c r="J612" s="78"/>
      <c r="K612" s="79"/>
      <c r="M612" s="72" t="s">
        <v>219</v>
      </c>
      <c r="N612" s="85">
        <v>44671.061030092591</v>
      </c>
    </row>
    <row r="613" spans="1:14" x14ac:dyDescent="0.35">
      <c r="A613" s="73" t="s">
        <v>805</v>
      </c>
      <c r="B613" s="73" t="s">
        <v>774</v>
      </c>
      <c r="C613" s="82"/>
      <c r="D613" s="83"/>
      <c r="E613" s="82"/>
      <c r="F613" s="84"/>
      <c r="G613" s="82"/>
      <c r="H613" s="77"/>
      <c r="I613" s="78"/>
      <c r="J613" s="78"/>
      <c r="K613" s="79"/>
      <c r="M613" s="72" t="s">
        <v>219</v>
      </c>
      <c r="N613" s="85">
        <v>44671.061030092591</v>
      </c>
    </row>
    <row r="614" spans="1:14" x14ac:dyDescent="0.35">
      <c r="A614" s="73" t="s">
        <v>806</v>
      </c>
      <c r="B614" s="73" t="s">
        <v>218</v>
      </c>
      <c r="C614" s="82"/>
      <c r="D614" s="83"/>
      <c r="E614" s="82"/>
      <c r="F614" s="84"/>
      <c r="G614" s="82"/>
      <c r="H614" s="77"/>
      <c r="I614" s="78"/>
      <c r="J614" s="78"/>
      <c r="K614" s="79"/>
      <c r="M614" s="72" t="s">
        <v>219</v>
      </c>
      <c r="N614" s="85">
        <v>44671.061030092591</v>
      </c>
    </row>
    <row r="615" spans="1:14" x14ac:dyDescent="0.35">
      <c r="A615" s="73" t="s">
        <v>806</v>
      </c>
      <c r="B615" s="73" t="s">
        <v>774</v>
      </c>
      <c r="C615" s="82"/>
      <c r="D615" s="83"/>
      <c r="E615" s="82"/>
      <c r="F615" s="84"/>
      <c r="G615" s="82"/>
      <c r="H615" s="77"/>
      <c r="I615" s="78"/>
      <c r="J615" s="78"/>
      <c r="K615" s="79"/>
      <c r="M615" s="72" t="s">
        <v>219</v>
      </c>
      <c r="N615" s="85">
        <v>44671.061030092591</v>
      </c>
    </row>
    <row r="616" spans="1:14" x14ac:dyDescent="0.35">
      <c r="A616" s="73" t="s">
        <v>807</v>
      </c>
      <c r="B616" s="73" t="s">
        <v>774</v>
      </c>
      <c r="C616" s="82"/>
      <c r="D616" s="83"/>
      <c r="E616" s="82"/>
      <c r="F616" s="84"/>
      <c r="G616" s="82"/>
      <c r="H616" s="77"/>
      <c r="I616" s="78"/>
      <c r="J616" s="78"/>
      <c r="K616" s="79"/>
      <c r="M616" s="72" t="s">
        <v>219</v>
      </c>
      <c r="N616" s="85">
        <v>44671.061030092591</v>
      </c>
    </row>
    <row r="617" spans="1:14" x14ac:dyDescent="0.35">
      <c r="A617" s="73" t="s">
        <v>808</v>
      </c>
      <c r="B617" s="73" t="s">
        <v>774</v>
      </c>
      <c r="C617" s="82"/>
      <c r="D617" s="83"/>
      <c r="E617" s="82"/>
      <c r="F617" s="84"/>
      <c r="G617" s="82"/>
      <c r="H617" s="77"/>
      <c r="I617" s="78"/>
      <c r="J617" s="78"/>
      <c r="K617" s="79"/>
      <c r="M617" s="72" t="s">
        <v>219</v>
      </c>
      <c r="N617" s="85">
        <v>44671.061030092591</v>
      </c>
    </row>
    <row r="618" spans="1:14" x14ac:dyDescent="0.35">
      <c r="A618" s="73" t="s">
        <v>809</v>
      </c>
      <c r="B618" s="73" t="s">
        <v>774</v>
      </c>
      <c r="C618" s="82"/>
      <c r="D618" s="83"/>
      <c r="E618" s="82"/>
      <c r="F618" s="84"/>
      <c r="G618" s="82"/>
      <c r="H618" s="77"/>
      <c r="I618" s="78"/>
      <c r="J618" s="78"/>
      <c r="K618" s="79"/>
      <c r="M618" s="72" t="s">
        <v>219</v>
      </c>
      <c r="N618" s="85">
        <v>44671.061030092591</v>
      </c>
    </row>
    <row r="619" spans="1:14" x14ac:dyDescent="0.35">
      <c r="A619" s="73" t="s">
        <v>810</v>
      </c>
      <c r="B619" s="73" t="s">
        <v>774</v>
      </c>
      <c r="C619" s="82"/>
      <c r="D619" s="83"/>
      <c r="E619" s="82"/>
      <c r="F619" s="84"/>
      <c r="G619" s="82"/>
      <c r="H619" s="77"/>
      <c r="I619" s="78"/>
      <c r="J619" s="78"/>
      <c r="K619" s="79"/>
      <c r="M619" s="72" t="s">
        <v>219</v>
      </c>
      <c r="N619" s="85">
        <v>44671.061030092591</v>
      </c>
    </row>
    <row r="620" spans="1:14" x14ac:dyDescent="0.35">
      <c r="A620" s="73" t="s">
        <v>811</v>
      </c>
      <c r="B620" s="73" t="s">
        <v>774</v>
      </c>
      <c r="C620" s="82"/>
      <c r="D620" s="83"/>
      <c r="E620" s="82"/>
      <c r="F620" s="84"/>
      <c r="G620" s="82"/>
      <c r="H620" s="77"/>
      <c r="I620" s="78"/>
      <c r="J620" s="78"/>
      <c r="K620" s="79"/>
      <c r="M620" s="72" t="s">
        <v>219</v>
      </c>
      <c r="N620" s="85">
        <v>44671.061030092591</v>
      </c>
    </row>
    <row r="621" spans="1:14" x14ac:dyDescent="0.35">
      <c r="A621" s="73" t="s">
        <v>812</v>
      </c>
      <c r="B621" s="73" t="s">
        <v>774</v>
      </c>
      <c r="C621" s="82"/>
      <c r="D621" s="83"/>
      <c r="E621" s="82"/>
      <c r="F621" s="84"/>
      <c r="G621" s="82"/>
      <c r="H621" s="77"/>
      <c r="I621" s="78"/>
      <c r="J621" s="78"/>
      <c r="K621" s="79"/>
      <c r="M621" s="72" t="s">
        <v>219</v>
      </c>
      <c r="N621" s="85">
        <v>44671.061030092591</v>
      </c>
    </row>
    <row r="622" spans="1:14" x14ac:dyDescent="0.35">
      <c r="A622" s="73" t="s">
        <v>813</v>
      </c>
      <c r="B622" s="73" t="s">
        <v>774</v>
      </c>
      <c r="C622" s="82"/>
      <c r="D622" s="83"/>
      <c r="E622" s="82"/>
      <c r="F622" s="84"/>
      <c r="G622" s="82"/>
      <c r="H622" s="77"/>
      <c r="I622" s="78"/>
      <c r="J622" s="78"/>
      <c r="K622" s="79"/>
      <c r="M622" s="72" t="s">
        <v>219</v>
      </c>
      <c r="N622" s="85">
        <v>44671.061030092591</v>
      </c>
    </row>
    <row r="623" spans="1:14" x14ac:dyDescent="0.35">
      <c r="A623" s="73" t="s">
        <v>814</v>
      </c>
      <c r="B623" s="73" t="s">
        <v>774</v>
      </c>
      <c r="C623" s="82"/>
      <c r="D623" s="83"/>
      <c r="E623" s="82"/>
      <c r="F623" s="84"/>
      <c r="G623" s="82"/>
      <c r="H623" s="77"/>
      <c r="I623" s="78"/>
      <c r="J623" s="78"/>
      <c r="K623" s="79"/>
      <c r="M623" s="72" t="s">
        <v>219</v>
      </c>
      <c r="N623" s="85">
        <v>44671.061030092591</v>
      </c>
    </row>
    <row r="624" spans="1:14" x14ac:dyDescent="0.35">
      <c r="A624" s="73" t="s">
        <v>815</v>
      </c>
      <c r="B624" s="73" t="s">
        <v>774</v>
      </c>
      <c r="C624" s="82"/>
      <c r="D624" s="83"/>
      <c r="E624" s="82"/>
      <c r="F624" s="84"/>
      <c r="G624" s="82"/>
      <c r="H624" s="77"/>
      <c r="I624" s="78"/>
      <c r="J624" s="78"/>
      <c r="K624" s="79"/>
      <c r="M624" s="72" t="s">
        <v>219</v>
      </c>
      <c r="N624" s="85">
        <v>44671.061030092591</v>
      </c>
    </row>
    <row r="625" spans="1:14" x14ac:dyDescent="0.35">
      <c r="A625" s="73" t="s">
        <v>816</v>
      </c>
      <c r="B625" s="73" t="s">
        <v>774</v>
      </c>
      <c r="C625" s="82"/>
      <c r="D625" s="83"/>
      <c r="E625" s="82"/>
      <c r="F625" s="84"/>
      <c r="G625" s="82"/>
      <c r="H625" s="77"/>
      <c r="I625" s="78"/>
      <c r="J625" s="78"/>
      <c r="K625" s="79"/>
      <c r="M625" s="72" t="s">
        <v>219</v>
      </c>
      <c r="N625" s="85">
        <v>44671.061030092591</v>
      </c>
    </row>
    <row r="626" spans="1:14" x14ac:dyDescent="0.35">
      <c r="A626" s="73" t="s">
        <v>817</v>
      </c>
      <c r="B626" s="73" t="s">
        <v>774</v>
      </c>
      <c r="C626" s="82"/>
      <c r="D626" s="83"/>
      <c r="E626" s="82"/>
      <c r="F626" s="84"/>
      <c r="G626" s="82"/>
      <c r="H626" s="77"/>
      <c r="I626" s="78"/>
      <c r="J626" s="78"/>
      <c r="K626" s="79"/>
      <c r="M626" s="72" t="s">
        <v>219</v>
      </c>
      <c r="N626" s="85">
        <v>44671.061030092591</v>
      </c>
    </row>
    <row r="627" spans="1:14" x14ac:dyDescent="0.35">
      <c r="A627" s="73" t="s">
        <v>818</v>
      </c>
      <c r="B627" s="73" t="s">
        <v>774</v>
      </c>
      <c r="C627" s="82"/>
      <c r="D627" s="83"/>
      <c r="E627" s="82"/>
      <c r="F627" s="84"/>
      <c r="G627" s="82"/>
      <c r="H627" s="77"/>
      <c r="I627" s="78"/>
      <c r="J627" s="78"/>
      <c r="K627" s="79"/>
      <c r="M627" s="72" t="s">
        <v>219</v>
      </c>
      <c r="N627" s="85">
        <v>44671.061030092591</v>
      </c>
    </row>
    <row r="628" spans="1:14" x14ac:dyDescent="0.35">
      <c r="A628" s="73" t="s">
        <v>819</v>
      </c>
      <c r="B628" s="73" t="s">
        <v>774</v>
      </c>
      <c r="C628" s="82"/>
      <c r="D628" s="83"/>
      <c r="E628" s="82"/>
      <c r="F628" s="84"/>
      <c r="G628" s="82"/>
      <c r="H628" s="77"/>
      <c r="I628" s="78"/>
      <c r="J628" s="78"/>
      <c r="K628" s="79"/>
      <c r="M628" s="72" t="s">
        <v>219</v>
      </c>
      <c r="N628" s="85">
        <v>44671.061030092591</v>
      </c>
    </row>
    <row r="629" spans="1:14" x14ac:dyDescent="0.35">
      <c r="A629" s="73" t="s">
        <v>820</v>
      </c>
      <c r="B629" s="73" t="s">
        <v>774</v>
      </c>
      <c r="C629" s="82"/>
      <c r="D629" s="83"/>
      <c r="E629" s="82"/>
      <c r="F629" s="84"/>
      <c r="G629" s="82"/>
      <c r="H629" s="77"/>
      <c r="I629" s="78"/>
      <c r="J629" s="78"/>
      <c r="K629" s="79"/>
      <c r="M629" s="72" t="s">
        <v>219</v>
      </c>
      <c r="N629" s="85">
        <v>44671.061030092591</v>
      </c>
    </row>
    <row r="630" spans="1:14" x14ac:dyDescent="0.35">
      <c r="A630" s="73" t="s">
        <v>821</v>
      </c>
      <c r="B630" s="73" t="s">
        <v>774</v>
      </c>
      <c r="C630" s="82"/>
      <c r="D630" s="83"/>
      <c r="E630" s="82"/>
      <c r="F630" s="84"/>
      <c r="G630" s="82"/>
      <c r="H630" s="77"/>
      <c r="I630" s="78"/>
      <c r="J630" s="78"/>
      <c r="K630" s="79"/>
      <c r="M630" s="72" t="s">
        <v>219</v>
      </c>
      <c r="N630" s="85">
        <v>44671.061030092591</v>
      </c>
    </row>
    <row r="631" spans="1:14" x14ac:dyDescent="0.35">
      <c r="A631" s="73" t="s">
        <v>822</v>
      </c>
      <c r="B631" s="73" t="s">
        <v>218</v>
      </c>
      <c r="C631" s="82"/>
      <c r="D631" s="83"/>
      <c r="E631" s="82"/>
      <c r="F631" s="84"/>
      <c r="G631" s="82"/>
      <c r="H631" s="77"/>
      <c r="I631" s="78"/>
      <c r="J631" s="78"/>
      <c r="K631" s="79"/>
      <c r="M631" s="72" t="s">
        <v>219</v>
      </c>
      <c r="N631" s="85">
        <v>44671.061030092591</v>
      </c>
    </row>
    <row r="632" spans="1:14" x14ac:dyDescent="0.35">
      <c r="A632" s="73" t="s">
        <v>822</v>
      </c>
      <c r="B632" s="73" t="s">
        <v>774</v>
      </c>
      <c r="C632" s="82"/>
      <c r="D632" s="83"/>
      <c r="E632" s="82"/>
      <c r="F632" s="84"/>
      <c r="G632" s="82"/>
      <c r="H632" s="77"/>
      <c r="I632" s="78"/>
      <c r="J632" s="78"/>
      <c r="K632" s="79"/>
      <c r="M632" s="72" t="s">
        <v>219</v>
      </c>
      <c r="N632" s="85">
        <v>44671.061030092591</v>
      </c>
    </row>
    <row r="633" spans="1:14" x14ac:dyDescent="0.35">
      <c r="A633" s="73" t="s">
        <v>823</v>
      </c>
      <c r="B633" s="73" t="s">
        <v>774</v>
      </c>
      <c r="C633" s="82"/>
      <c r="D633" s="83"/>
      <c r="E633" s="82"/>
      <c r="F633" s="84"/>
      <c r="G633" s="82"/>
      <c r="H633" s="77"/>
      <c r="I633" s="78"/>
      <c r="J633" s="78"/>
      <c r="K633" s="79"/>
      <c r="M633" s="72" t="s">
        <v>219</v>
      </c>
      <c r="N633" s="85">
        <v>44671.061030092591</v>
      </c>
    </row>
    <row r="634" spans="1:14" x14ac:dyDescent="0.35">
      <c r="A634" s="73" t="s">
        <v>824</v>
      </c>
      <c r="B634" s="73" t="s">
        <v>774</v>
      </c>
      <c r="C634" s="82"/>
      <c r="D634" s="83"/>
      <c r="E634" s="82"/>
      <c r="F634" s="84"/>
      <c r="G634" s="82"/>
      <c r="H634" s="77"/>
      <c r="I634" s="78"/>
      <c r="J634" s="78"/>
      <c r="K634" s="79"/>
      <c r="M634" s="72" t="s">
        <v>219</v>
      </c>
      <c r="N634" s="85">
        <v>44671.061030092591</v>
      </c>
    </row>
    <row r="635" spans="1:14" x14ac:dyDescent="0.35">
      <c r="A635" s="73" t="s">
        <v>825</v>
      </c>
      <c r="B635" s="73" t="s">
        <v>774</v>
      </c>
      <c r="C635" s="82"/>
      <c r="D635" s="83"/>
      <c r="E635" s="82"/>
      <c r="F635" s="84"/>
      <c r="G635" s="82"/>
      <c r="H635" s="77"/>
      <c r="I635" s="78"/>
      <c r="J635" s="78"/>
      <c r="K635" s="79"/>
      <c r="M635" s="72" t="s">
        <v>219</v>
      </c>
      <c r="N635" s="85">
        <v>44671.061030092591</v>
      </c>
    </row>
    <row r="636" spans="1:14" x14ac:dyDescent="0.35">
      <c r="A636" s="73" t="s">
        <v>826</v>
      </c>
      <c r="B636" s="73" t="s">
        <v>218</v>
      </c>
      <c r="C636" s="82"/>
      <c r="D636" s="83"/>
      <c r="E636" s="82"/>
      <c r="F636" s="84"/>
      <c r="G636" s="82"/>
      <c r="H636" s="77"/>
      <c r="I636" s="78"/>
      <c r="J636" s="78"/>
      <c r="K636" s="79"/>
      <c r="M636" s="72" t="s">
        <v>219</v>
      </c>
      <c r="N636" s="85">
        <v>44671.061030092591</v>
      </c>
    </row>
    <row r="637" spans="1:14" x14ac:dyDescent="0.35">
      <c r="A637" s="73" t="s">
        <v>826</v>
      </c>
      <c r="B637" s="73" t="s">
        <v>685</v>
      </c>
      <c r="C637" s="82"/>
      <c r="D637" s="83"/>
      <c r="E637" s="82"/>
      <c r="F637" s="84"/>
      <c r="G637" s="82"/>
      <c r="H637" s="77"/>
      <c r="I637" s="78"/>
      <c r="J637" s="78"/>
      <c r="K637" s="79"/>
      <c r="M637" s="72" t="s">
        <v>219</v>
      </c>
      <c r="N637" s="85">
        <v>44671.061030092591</v>
      </c>
    </row>
    <row r="638" spans="1:14" x14ac:dyDescent="0.35">
      <c r="A638" s="73" t="s">
        <v>826</v>
      </c>
      <c r="B638" s="73" t="s">
        <v>774</v>
      </c>
      <c r="C638" s="82"/>
      <c r="D638" s="83"/>
      <c r="E638" s="82"/>
      <c r="F638" s="84"/>
      <c r="G638" s="82"/>
      <c r="H638" s="77"/>
      <c r="I638" s="78"/>
      <c r="J638" s="78"/>
      <c r="K638" s="79"/>
      <c r="M638" s="72" t="s">
        <v>219</v>
      </c>
      <c r="N638" s="85">
        <v>44671.061030092591</v>
      </c>
    </row>
    <row r="639" spans="1:14" x14ac:dyDescent="0.35">
      <c r="A639" s="73" t="s">
        <v>827</v>
      </c>
      <c r="B639" s="73" t="s">
        <v>774</v>
      </c>
      <c r="C639" s="82"/>
      <c r="D639" s="83"/>
      <c r="E639" s="82"/>
      <c r="F639" s="84"/>
      <c r="G639" s="82"/>
      <c r="H639" s="77"/>
      <c r="I639" s="78"/>
      <c r="J639" s="78"/>
      <c r="K639" s="79"/>
      <c r="M639" s="72" t="s">
        <v>219</v>
      </c>
      <c r="N639" s="85">
        <v>44671.061030092591</v>
      </c>
    </row>
    <row r="640" spans="1:14" x14ac:dyDescent="0.35">
      <c r="A640" s="73" t="s">
        <v>828</v>
      </c>
      <c r="B640" s="73" t="s">
        <v>685</v>
      </c>
      <c r="C640" s="82"/>
      <c r="D640" s="83"/>
      <c r="E640" s="82"/>
      <c r="F640" s="84"/>
      <c r="G640" s="82"/>
      <c r="H640" s="77"/>
      <c r="I640" s="78"/>
      <c r="J640" s="78"/>
      <c r="K640" s="79"/>
      <c r="M640" s="72" t="s">
        <v>219</v>
      </c>
      <c r="N640" s="85">
        <v>44671.061030092591</v>
      </c>
    </row>
    <row r="641" spans="1:14" x14ac:dyDescent="0.35">
      <c r="A641" s="73" t="s">
        <v>828</v>
      </c>
      <c r="B641" s="73" t="s">
        <v>774</v>
      </c>
      <c r="C641" s="82"/>
      <c r="D641" s="83"/>
      <c r="E641" s="82"/>
      <c r="F641" s="84"/>
      <c r="G641" s="82"/>
      <c r="H641" s="77"/>
      <c r="I641" s="78"/>
      <c r="J641" s="78"/>
      <c r="K641" s="79"/>
      <c r="M641" s="72" t="s">
        <v>219</v>
      </c>
      <c r="N641" s="85">
        <v>44671.061030092591</v>
      </c>
    </row>
    <row r="642" spans="1:14" x14ac:dyDescent="0.35">
      <c r="A642" s="73" t="s">
        <v>829</v>
      </c>
      <c r="B642" s="73" t="s">
        <v>774</v>
      </c>
      <c r="C642" s="82"/>
      <c r="D642" s="83"/>
      <c r="E642" s="82"/>
      <c r="F642" s="84"/>
      <c r="G642" s="82"/>
      <c r="H642" s="77"/>
      <c r="I642" s="78"/>
      <c r="J642" s="78"/>
      <c r="K642" s="79"/>
      <c r="M642" s="72" t="s">
        <v>219</v>
      </c>
      <c r="N642" s="85">
        <v>44671.061030092591</v>
      </c>
    </row>
    <row r="643" spans="1:14" x14ac:dyDescent="0.35">
      <c r="A643" s="73" t="s">
        <v>830</v>
      </c>
      <c r="B643" s="73" t="s">
        <v>774</v>
      </c>
      <c r="C643" s="82"/>
      <c r="D643" s="83"/>
      <c r="E643" s="82"/>
      <c r="F643" s="84"/>
      <c r="G643" s="82"/>
      <c r="H643" s="77"/>
      <c r="I643" s="78"/>
      <c r="J643" s="78"/>
      <c r="K643" s="79"/>
      <c r="M643" s="72" t="s">
        <v>219</v>
      </c>
      <c r="N643" s="85">
        <v>44671.061030092591</v>
      </c>
    </row>
    <row r="644" spans="1:14" x14ac:dyDescent="0.35">
      <c r="A644" s="73" t="s">
        <v>831</v>
      </c>
      <c r="B644" s="73" t="s">
        <v>774</v>
      </c>
      <c r="C644" s="82"/>
      <c r="D644" s="83"/>
      <c r="E644" s="82"/>
      <c r="F644" s="84"/>
      <c r="G644" s="82"/>
      <c r="H644" s="77"/>
      <c r="I644" s="78"/>
      <c r="J644" s="78"/>
      <c r="K644" s="79"/>
      <c r="M644" s="72" t="s">
        <v>219</v>
      </c>
      <c r="N644" s="85">
        <v>44671.061030092591</v>
      </c>
    </row>
    <row r="645" spans="1:14" x14ac:dyDescent="0.35">
      <c r="A645" s="73" t="s">
        <v>832</v>
      </c>
      <c r="B645" s="73" t="s">
        <v>774</v>
      </c>
      <c r="C645" s="82"/>
      <c r="D645" s="83"/>
      <c r="E645" s="82"/>
      <c r="F645" s="84"/>
      <c r="G645" s="82"/>
      <c r="H645" s="77"/>
      <c r="I645" s="78"/>
      <c r="J645" s="78"/>
      <c r="K645" s="79"/>
      <c r="M645" s="72" t="s">
        <v>219</v>
      </c>
      <c r="N645" s="85">
        <v>44671.061030092591</v>
      </c>
    </row>
    <row r="646" spans="1:14" x14ac:dyDescent="0.35">
      <c r="A646" s="73" t="s">
        <v>833</v>
      </c>
      <c r="B646" s="73" t="s">
        <v>685</v>
      </c>
      <c r="C646" s="82"/>
      <c r="D646" s="83"/>
      <c r="E646" s="82"/>
      <c r="F646" s="84"/>
      <c r="G646" s="82"/>
      <c r="H646" s="77"/>
      <c r="I646" s="78"/>
      <c r="J646" s="78"/>
      <c r="K646" s="79"/>
      <c r="M646" s="72" t="s">
        <v>219</v>
      </c>
      <c r="N646" s="85">
        <v>44671.061030092591</v>
      </c>
    </row>
    <row r="647" spans="1:14" x14ac:dyDescent="0.35">
      <c r="A647" s="73" t="s">
        <v>833</v>
      </c>
      <c r="B647" s="73" t="s">
        <v>774</v>
      </c>
      <c r="C647" s="82"/>
      <c r="D647" s="83"/>
      <c r="E647" s="82"/>
      <c r="F647" s="84"/>
      <c r="G647" s="82"/>
      <c r="H647" s="77"/>
      <c r="I647" s="78"/>
      <c r="J647" s="78"/>
      <c r="K647" s="79"/>
      <c r="M647" s="72" t="s">
        <v>219</v>
      </c>
      <c r="N647" s="85">
        <v>44671.061030092591</v>
      </c>
    </row>
    <row r="648" spans="1:14" x14ac:dyDescent="0.35">
      <c r="A648" s="73" t="s">
        <v>834</v>
      </c>
      <c r="B648" s="73" t="s">
        <v>774</v>
      </c>
      <c r="C648" s="82"/>
      <c r="D648" s="83"/>
      <c r="E648" s="82"/>
      <c r="F648" s="84"/>
      <c r="G648" s="82"/>
      <c r="H648" s="77"/>
      <c r="I648" s="78"/>
      <c r="J648" s="78"/>
      <c r="K648" s="79"/>
      <c r="M648" s="72" t="s">
        <v>219</v>
      </c>
      <c r="N648" s="85">
        <v>44671.061030092591</v>
      </c>
    </row>
    <row r="649" spans="1:14" x14ac:dyDescent="0.35">
      <c r="A649" s="73" t="s">
        <v>835</v>
      </c>
      <c r="B649" s="73" t="s">
        <v>774</v>
      </c>
      <c r="C649" s="82"/>
      <c r="D649" s="83"/>
      <c r="E649" s="82"/>
      <c r="F649" s="84"/>
      <c r="G649" s="82"/>
      <c r="H649" s="77"/>
      <c r="I649" s="78"/>
      <c r="J649" s="78"/>
      <c r="K649" s="79"/>
      <c r="M649" s="72" t="s">
        <v>219</v>
      </c>
      <c r="N649" s="85">
        <v>44671.061030092591</v>
      </c>
    </row>
    <row r="650" spans="1:14" x14ac:dyDescent="0.35">
      <c r="A650" s="73" t="s">
        <v>836</v>
      </c>
      <c r="B650" s="73" t="s">
        <v>774</v>
      </c>
      <c r="C650" s="82"/>
      <c r="D650" s="83"/>
      <c r="E650" s="82"/>
      <c r="F650" s="84"/>
      <c r="G650" s="82"/>
      <c r="H650" s="77"/>
      <c r="I650" s="78"/>
      <c r="J650" s="78"/>
      <c r="K650" s="79"/>
      <c r="M650" s="72" t="s">
        <v>219</v>
      </c>
      <c r="N650" s="85">
        <v>44671.061030092591</v>
      </c>
    </row>
    <row r="651" spans="1:14" x14ac:dyDescent="0.35">
      <c r="A651" s="73" t="s">
        <v>837</v>
      </c>
      <c r="B651" s="73" t="s">
        <v>774</v>
      </c>
      <c r="C651" s="82"/>
      <c r="D651" s="83"/>
      <c r="E651" s="82"/>
      <c r="F651" s="84"/>
      <c r="G651" s="82"/>
      <c r="H651" s="77"/>
      <c r="I651" s="78"/>
      <c r="J651" s="78"/>
      <c r="K651" s="79"/>
      <c r="M651" s="72" t="s">
        <v>219</v>
      </c>
      <c r="N651" s="85">
        <v>44671.061030092591</v>
      </c>
    </row>
    <row r="652" spans="1:14" x14ac:dyDescent="0.35">
      <c r="A652" s="73" t="s">
        <v>838</v>
      </c>
      <c r="B652" s="73" t="s">
        <v>774</v>
      </c>
      <c r="C652" s="82"/>
      <c r="D652" s="83"/>
      <c r="E652" s="82"/>
      <c r="F652" s="84"/>
      <c r="G652" s="82"/>
      <c r="H652" s="77"/>
      <c r="I652" s="78"/>
      <c r="J652" s="78"/>
      <c r="K652" s="79"/>
      <c r="M652" s="72" t="s">
        <v>219</v>
      </c>
      <c r="N652" s="85">
        <v>44671.061030092591</v>
      </c>
    </row>
    <row r="653" spans="1:14" x14ac:dyDescent="0.35">
      <c r="A653" s="73" t="s">
        <v>839</v>
      </c>
      <c r="B653" s="73" t="s">
        <v>685</v>
      </c>
      <c r="C653" s="82"/>
      <c r="D653" s="83"/>
      <c r="E653" s="82"/>
      <c r="F653" s="84"/>
      <c r="G653" s="82"/>
      <c r="H653" s="77"/>
      <c r="I653" s="78"/>
      <c r="J653" s="78"/>
      <c r="K653" s="79"/>
      <c r="M653" s="72" t="s">
        <v>219</v>
      </c>
      <c r="N653" s="85">
        <v>44671.061030092591</v>
      </c>
    </row>
    <row r="654" spans="1:14" x14ac:dyDescent="0.35">
      <c r="A654" s="73" t="s">
        <v>839</v>
      </c>
      <c r="B654" s="73" t="s">
        <v>774</v>
      </c>
      <c r="C654" s="82"/>
      <c r="D654" s="83"/>
      <c r="E654" s="82"/>
      <c r="F654" s="84"/>
      <c r="G654" s="82"/>
      <c r="H654" s="77"/>
      <c r="I654" s="78"/>
      <c r="J654" s="78"/>
      <c r="K654" s="79"/>
      <c r="M654" s="72" t="s">
        <v>219</v>
      </c>
      <c r="N654" s="85">
        <v>44671.061030092591</v>
      </c>
    </row>
    <row r="655" spans="1:14" x14ac:dyDescent="0.35">
      <c r="A655" s="73" t="s">
        <v>840</v>
      </c>
      <c r="B655" s="73" t="s">
        <v>774</v>
      </c>
      <c r="C655" s="82"/>
      <c r="D655" s="83"/>
      <c r="E655" s="82"/>
      <c r="F655" s="84"/>
      <c r="G655" s="82"/>
      <c r="H655" s="77"/>
      <c r="I655" s="78"/>
      <c r="J655" s="78"/>
      <c r="K655" s="79"/>
      <c r="M655" s="72" t="s">
        <v>219</v>
      </c>
      <c r="N655" s="85">
        <v>44671.061030092591</v>
      </c>
    </row>
    <row r="656" spans="1:14" x14ac:dyDescent="0.35">
      <c r="A656" s="73" t="s">
        <v>841</v>
      </c>
      <c r="B656" s="73" t="s">
        <v>774</v>
      </c>
      <c r="C656" s="82"/>
      <c r="D656" s="83"/>
      <c r="E656" s="82"/>
      <c r="F656" s="84"/>
      <c r="G656" s="82"/>
      <c r="H656" s="77"/>
      <c r="I656" s="78"/>
      <c r="J656" s="78"/>
      <c r="K656" s="79"/>
      <c r="M656" s="72" t="s">
        <v>219</v>
      </c>
      <c r="N656" s="85">
        <v>44671.061030092591</v>
      </c>
    </row>
    <row r="657" spans="1:14" x14ac:dyDescent="0.35">
      <c r="A657" s="73" t="s">
        <v>842</v>
      </c>
      <c r="B657" s="73" t="s">
        <v>685</v>
      </c>
      <c r="C657" s="82"/>
      <c r="D657" s="83"/>
      <c r="E657" s="82"/>
      <c r="F657" s="84"/>
      <c r="G657" s="82"/>
      <c r="H657" s="77"/>
      <c r="I657" s="78"/>
      <c r="J657" s="78"/>
      <c r="K657" s="79"/>
      <c r="M657" s="72" t="s">
        <v>219</v>
      </c>
      <c r="N657" s="85">
        <v>44671.061030092591</v>
      </c>
    </row>
    <row r="658" spans="1:14" x14ac:dyDescent="0.35">
      <c r="A658" s="73" t="s">
        <v>842</v>
      </c>
      <c r="B658" s="73" t="s">
        <v>774</v>
      </c>
      <c r="C658" s="82"/>
      <c r="D658" s="83"/>
      <c r="E658" s="82"/>
      <c r="F658" s="84"/>
      <c r="G658" s="82"/>
      <c r="H658" s="77"/>
      <c r="I658" s="78"/>
      <c r="J658" s="78"/>
      <c r="K658" s="79"/>
      <c r="M658" s="72" t="s">
        <v>219</v>
      </c>
      <c r="N658" s="85">
        <v>44671.061030092591</v>
      </c>
    </row>
    <row r="659" spans="1:14" x14ac:dyDescent="0.35">
      <c r="A659" s="73" t="s">
        <v>843</v>
      </c>
      <c r="B659" s="73" t="s">
        <v>774</v>
      </c>
      <c r="C659" s="82"/>
      <c r="D659" s="83"/>
      <c r="E659" s="82"/>
      <c r="F659" s="84"/>
      <c r="G659" s="82"/>
      <c r="H659" s="77"/>
      <c r="I659" s="78"/>
      <c r="J659" s="78"/>
      <c r="K659" s="79"/>
      <c r="M659" s="72" t="s">
        <v>219</v>
      </c>
      <c r="N659" s="85">
        <v>44671.061030092591</v>
      </c>
    </row>
    <row r="660" spans="1:14" x14ac:dyDescent="0.35">
      <c r="A660" s="73" t="s">
        <v>844</v>
      </c>
      <c r="B660" s="73" t="s">
        <v>774</v>
      </c>
      <c r="C660" s="82"/>
      <c r="D660" s="83"/>
      <c r="E660" s="82"/>
      <c r="F660" s="84"/>
      <c r="G660" s="82"/>
      <c r="H660" s="77"/>
      <c r="I660" s="78"/>
      <c r="J660" s="78"/>
      <c r="K660" s="79"/>
      <c r="M660" s="72" t="s">
        <v>219</v>
      </c>
      <c r="N660" s="85">
        <v>44671.061030092591</v>
      </c>
    </row>
    <row r="661" spans="1:14" x14ac:dyDescent="0.35">
      <c r="A661" s="73" t="s">
        <v>845</v>
      </c>
      <c r="B661" s="73" t="s">
        <v>774</v>
      </c>
      <c r="C661" s="82"/>
      <c r="D661" s="83"/>
      <c r="E661" s="82"/>
      <c r="F661" s="84"/>
      <c r="G661" s="82"/>
      <c r="H661" s="77"/>
      <c r="I661" s="78"/>
      <c r="J661" s="78"/>
      <c r="K661" s="79"/>
      <c r="M661" s="72" t="s">
        <v>219</v>
      </c>
      <c r="N661" s="85">
        <v>44671.061030092591</v>
      </c>
    </row>
    <row r="662" spans="1:14" x14ac:dyDescent="0.35">
      <c r="A662" s="73" t="s">
        <v>846</v>
      </c>
      <c r="B662" s="73" t="s">
        <v>774</v>
      </c>
      <c r="C662" s="82"/>
      <c r="D662" s="83"/>
      <c r="E662" s="82"/>
      <c r="F662" s="84"/>
      <c r="G662" s="82"/>
      <c r="H662" s="77"/>
      <c r="I662" s="78"/>
      <c r="J662" s="78"/>
      <c r="K662" s="79"/>
      <c r="M662" s="72" t="s">
        <v>219</v>
      </c>
      <c r="N662" s="85">
        <v>44671.061030092591</v>
      </c>
    </row>
    <row r="663" spans="1:14" x14ac:dyDescent="0.35">
      <c r="A663" s="73" t="s">
        <v>847</v>
      </c>
      <c r="B663" s="73" t="s">
        <v>774</v>
      </c>
      <c r="C663" s="82"/>
      <c r="D663" s="83"/>
      <c r="E663" s="82"/>
      <c r="F663" s="84"/>
      <c r="G663" s="82"/>
      <c r="H663" s="77"/>
      <c r="I663" s="78"/>
      <c r="J663" s="78"/>
      <c r="K663" s="79"/>
      <c r="M663" s="72" t="s">
        <v>219</v>
      </c>
      <c r="N663" s="85">
        <v>44671.061030092591</v>
      </c>
    </row>
    <row r="664" spans="1:14" x14ac:dyDescent="0.35">
      <c r="A664" s="73" t="s">
        <v>848</v>
      </c>
      <c r="B664" s="73" t="s">
        <v>774</v>
      </c>
      <c r="C664" s="82"/>
      <c r="D664" s="83"/>
      <c r="E664" s="82"/>
      <c r="F664" s="84"/>
      <c r="G664" s="82"/>
      <c r="H664" s="77"/>
      <c r="I664" s="78"/>
      <c r="J664" s="78"/>
      <c r="K664" s="79"/>
      <c r="M664" s="72" t="s">
        <v>219</v>
      </c>
      <c r="N664" s="85">
        <v>44671.061030092591</v>
      </c>
    </row>
    <row r="665" spans="1:14" x14ac:dyDescent="0.35">
      <c r="A665" s="73" t="s">
        <v>849</v>
      </c>
      <c r="B665" s="73" t="s">
        <v>685</v>
      </c>
      <c r="C665" s="82"/>
      <c r="D665" s="83"/>
      <c r="E665" s="82"/>
      <c r="F665" s="84"/>
      <c r="G665" s="82"/>
      <c r="H665" s="77"/>
      <c r="I665" s="78"/>
      <c r="J665" s="78"/>
      <c r="K665" s="79"/>
      <c r="M665" s="72" t="s">
        <v>219</v>
      </c>
      <c r="N665" s="85">
        <v>44671.061030092591</v>
      </c>
    </row>
    <row r="666" spans="1:14" x14ac:dyDescent="0.35">
      <c r="A666" s="73" t="s">
        <v>849</v>
      </c>
      <c r="B666" s="73" t="s">
        <v>774</v>
      </c>
      <c r="C666" s="82"/>
      <c r="D666" s="83"/>
      <c r="E666" s="82"/>
      <c r="F666" s="84"/>
      <c r="G666" s="82"/>
      <c r="H666" s="77"/>
      <c r="I666" s="78"/>
      <c r="J666" s="78"/>
      <c r="K666" s="79"/>
      <c r="M666" s="72" t="s">
        <v>219</v>
      </c>
      <c r="N666" s="85">
        <v>44671.061030092591</v>
      </c>
    </row>
    <row r="667" spans="1:14" x14ac:dyDescent="0.35">
      <c r="A667" s="73" t="s">
        <v>850</v>
      </c>
      <c r="B667" s="73" t="s">
        <v>774</v>
      </c>
      <c r="C667" s="82"/>
      <c r="D667" s="83"/>
      <c r="E667" s="82"/>
      <c r="F667" s="84"/>
      <c r="G667" s="82"/>
      <c r="H667" s="77"/>
      <c r="I667" s="78"/>
      <c r="J667" s="78"/>
      <c r="K667" s="79"/>
      <c r="M667" s="72" t="s">
        <v>219</v>
      </c>
      <c r="N667" s="85">
        <v>44671.061030092591</v>
      </c>
    </row>
    <row r="668" spans="1:14" x14ac:dyDescent="0.35">
      <c r="A668" s="73" t="s">
        <v>851</v>
      </c>
      <c r="B668" s="73" t="s">
        <v>774</v>
      </c>
      <c r="C668" s="82"/>
      <c r="D668" s="83"/>
      <c r="E668" s="82"/>
      <c r="F668" s="84"/>
      <c r="G668" s="82"/>
      <c r="H668" s="77"/>
      <c r="I668" s="78"/>
      <c r="J668" s="78"/>
      <c r="K668" s="79"/>
      <c r="M668" s="72" t="s">
        <v>219</v>
      </c>
      <c r="N668" s="85">
        <v>44671.061030092591</v>
      </c>
    </row>
    <row r="669" spans="1:14" x14ac:dyDescent="0.35">
      <c r="A669" s="73" t="s">
        <v>852</v>
      </c>
      <c r="B669" s="73" t="s">
        <v>774</v>
      </c>
      <c r="C669" s="82"/>
      <c r="D669" s="83"/>
      <c r="E669" s="82"/>
      <c r="F669" s="84"/>
      <c r="G669" s="82"/>
      <c r="H669" s="77"/>
      <c r="I669" s="78"/>
      <c r="J669" s="78"/>
      <c r="K669" s="79"/>
      <c r="M669" s="72" t="s">
        <v>219</v>
      </c>
      <c r="N669" s="85">
        <v>44671.061030092591</v>
      </c>
    </row>
    <row r="670" spans="1:14" x14ac:dyDescent="0.35">
      <c r="A670" s="73" t="s">
        <v>853</v>
      </c>
      <c r="B670" s="73" t="s">
        <v>774</v>
      </c>
      <c r="C670" s="82"/>
      <c r="D670" s="83"/>
      <c r="E670" s="82"/>
      <c r="F670" s="84"/>
      <c r="G670" s="82"/>
      <c r="H670" s="77"/>
      <c r="I670" s="78"/>
      <c r="J670" s="78"/>
      <c r="K670" s="79"/>
      <c r="M670" s="72" t="s">
        <v>219</v>
      </c>
      <c r="N670" s="85">
        <v>44671.061030092591</v>
      </c>
    </row>
    <row r="671" spans="1:14" x14ac:dyDescent="0.35">
      <c r="A671" s="73" t="s">
        <v>854</v>
      </c>
      <c r="B671" s="73" t="s">
        <v>774</v>
      </c>
      <c r="C671" s="82"/>
      <c r="D671" s="83"/>
      <c r="E671" s="82"/>
      <c r="F671" s="84"/>
      <c r="G671" s="82"/>
      <c r="H671" s="77"/>
      <c r="I671" s="78"/>
      <c r="J671" s="78"/>
      <c r="K671" s="79"/>
      <c r="M671" s="72" t="s">
        <v>219</v>
      </c>
      <c r="N671" s="85">
        <v>44671.061030092591</v>
      </c>
    </row>
    <row r="672" spans="1:14" x14ac:dyDescent="0.35">
      <c r="A672" s="73" t="s">
        <v>855</v>
      </c>
      <c r="B672" s="73" t="s">
        <v>315</v>
      </c>
      <c r="C672" s="82"/>
      <c r="D672" s="83"/>
      <c r="E672" s="82"/>
      <c r="F672" s="84"/>
      <c r="G672" s="82"/>
      <c r="H672" s="77"/>
      <c r="I672" s="78"/>
      <c r="J672" s="78"/>
      <c r="K672" s="79"/>
      <c r="M672" s="72" t="s">
        <v>219</v>
      </c>
      <c r="N672" s="85">
        <v>44671.061030092591</v>
      </c>
    </row>
    <row r="673" spans="1:14" x14ac:dyDescent="0.35">
      <c r="A673" s="73" t="s">
        <v>855</v>
      </c>
      <c r="B673" s="73" t="s">
        <v>774</v>
      </c>
      <c r="C673" s="82"/>
      <c r="D673" s="83"/>
      <c r="E673" s="82"/>
      <c r="F673" s="84"/>
      <c r="G673" s="82"/>
      <c r="H673" s="77"/>
      <c r="I673" s="78"/>
      <c r="J673" s="78"/>
      <c r="K673" s="79"/>
      <c r="M673" s="72" t="s">
        <v>219</v>
      </c>
      <c r="N673" s="85">
        <v>44671.061030092591</v>
      </c>
    </row>
    <row r="674" spans="1:14" x14ac:dyDescent="0.35">
      <c r="A674" s="73" t="s">
        <v>856</v>
      </c>
      <c r="B674" s="73" t="s">
        <v>774</v>
      </c>
      <c r="C674" s="82"/>
      <c r="D674" s="83"/>
      <c r="E674" s="82"/>
      <c r="F674" s="84"/>
      <c r="G674" s="82"/>
      <c r="H674" s="77"/>
      <c r="I674" s="78"/>
      <c r="J674" s="78"/>
      <c r="K674" s="79"/>
      <c r="M674" s="72" t="s">
        <v>219</v>
      </c>
      <c r="N674" s="85">
        <v>44671.061030092591</v>
      </c>
    </row>
    <row r="675" spans="1:14" x14ac:dyDescent="0.35">
      <c r="A675" s="73" t="s">
        <v>857</v>
      </c>
      <c r="B675" s="73" t="s">
        <v>774</v>
      </c>
      <c r="C675" s="82"/>
      <c r="D675" s="83"/>
      <c r="E675" s="82"/>
      <c r="F675" s="84"/>
      <c r="G675" s="82"/>
      <c r="H675" s="77"/>
      <c r="I675" s="78"/>
      <c r="J675" s="78"/>
      <c r="K675" s="79"/>
      <c r="M675" s="72" t="s">
        <v>219</v>
      </c>
      <c r="N675" s="85">
        <v>44671.061030092591</v>
      </c>
    </row>
    <row r="676" spans="1:14" x14ac:dyDescent="0.35">
      <c r="A676" s="73" t="s">
        <v>858</v>
      </c>
      <c r="B676" s="73" t="s">
        <v>774</v>
      </c>
      <c r="C676" s="82"/>
      <c r="D676" s="83"/>
      <c r="E676" s="82"/>
      <c r="F676" s="84"/>
      <c r="G676" s="82"/>
      <c r="H676" s="77"/>
      <c r="I676" s="78"/>
      <c r="J676" s="78"/>
      <c r="K676" s="79"/>
      <c r="M676" s="72" t="s">
        <v>219</v>
      </c>
      <c r="N676" s="85">
        <v>44671.061030092591</v>
      </c>
    </row>
    <row r="677" spans="1:14" x14ac:dyDescent="0.35">
      <c r="A677" s="73" t="s">
        <v>859</v>
      </c>
      <c r="B677" s="73" t="s">
        <v>315</v>
      </c>
      <c r="C677" s="82"/>
      <c r="D677" s="83"/>
      <c r="E677" s="82"/>
      <c r="F677" s="84"/>
      <c r="G677" s="82"/>
      <c r="H677" s="77"/>
      <c r="I677" s="78"/>
      <c r="J677" s="78"/>
      <c r="K677" s="79"/>
      <c r="M677" s="72" t="s">
        <v>219</v>
      </c>
      <c r="N677" s="85">
        <v>44671.061030092591</v>
      </c>
    </row>
    <row r="678" spans="1:14" x14ac:dyDescent="0.35">
      <c r="A678" s="73" t="s">
        <v>859</v>
      </c>
      <c r="B678" s="73" t="s">
        <v>685</v>
      </c>
      <c r="C678" s="82"/>
      <c r="D678" s="83"/>
      <c r="E678" s="82"/>
      <c r="F678" s="84"/>
      <c r="G678" s="82"/>
      <c r="H678" s="77"/>
      <c r="I678" s="78"/>
      <c r="J678" s="78"/>
      <c r="K678" s="79"/>
      <c r="M678" s="72" t="s">
        <v>219</v>
      </c>
      <c r="N678" s="85">
        <v>44671.061030092591</v>
      </c>
    </row>
    <row r="679" spans="1:14" x14ac:dyDescent="0.35">
      <c r="A679" s="73" t="s">
        <v>859</v>
      </c>
      <c r="B679" s="73" t="s">
        <v>774</v>
      </c>
      <c r="C679" s="82"/>
      <c r="D679" s="83"/>
      <c r="E679" s="82"/>
      <c r="F679" s="84"/>
      <c r="G679" s="82"/>
      <c r="H679" s="77"/>
      <c r="I679" s="78"/>
      <c r="J679" s="78"/>
      <c r="K679" s="79"/>
      <c r="M679" s="72" t="s">
        <v>219</v>
      </c>
      <c r="N679" s="85">
        <v>44671.061030092591</v>
      </c>
    </row>
    <row r="680" spans="1:14" x14ac:dyDescent="0.35">
      <c r="A680" s="73" t="s">
        <v>860</v>
      </c>
      <c r="B680" s="73" t="s">
        <v>685</v>
      </c>
      <c r="C680" s="82"/>
      <c r="D680" s="83"/>
      <c r="E680" s="82"/>
      <c r="F680" s="84"/>
      <c r="G680" s="82"/>
      <c r="H680" s="77"/>
      <c r="I680" s="78"/>
      <c r="J680" s="78"/>
      <c r="K680" s="79"/>
      <c r="M680" s="72" t="s">
        <v>219</v>
      </c>
      <c r="N680" s="85">
        <v>44671.061030092591</v>
      </c>
    </row>
    <row r="681" spans="1:14" x14ac:dyDescent="0.35">
      <c r="A681" s="73" t="s">
        <v>860</v>
      </c>
      <c r="B681" s="73" t="s">
        <v>774</v>
      </c>
      <c r="C681" s="82"/>
      <c r="D681" s="83"/>
      <c r="E681" s="82"/>
      <c r="F681" s="84"/>
      <c r="G681" s="82"/>
      <c r="H681" s="77"/>
      <c r="I681" s="78"/>
      <c r="J681" s="78"/>
      <c r="K681" s="79"/>
      <c r="M681" s="72" t="s">
        <v>219</v>
      </c>
      <c r="N681" s="85">
        <v>44671.061030092591</v>
      </c>
    </row>
    <row r="682" spans="1:14" x14ac:dyDescent="0.35">
      <c r="A682" s="73" t="s">
        <v>861</v>
      </c>
      <c r="B682" s="73" t="s">
        <v>774</v>
      </c>
      <c r="C682" s="82"/>
      <c r="D682" s="83"/>
      <c r="E682" s="82"/>
      <c r="F682" s="84"/>
      <c r="G682" s="82"/>
      <c r="H682" s="77"/>
      <c r="I682" s="78"/>
      <c r="J682" s="78"/>
      <c r="K682" s="79"/>
      <c r="M682" s="72" t="s">
        <v>219</v>
      </c>
      <c r="N682" s="85">
        <v>44671.061030092591</v>
      </c>
    </row>
    <row r="683" spans="1:14" x14ac:dyDescent="0.35">
      <c r="A683" s="73" t="s">
        <v>862</v>
      </c>
      <c r="B683" s="73" t="s">
        <v>774</v>
      </c>
      <c r="C683" s="82"/>
      <c r="D683" s="83"/>
      <c r="E683" s="82"/>
      <c r="F683" s="84"/>
      <c r="G683" s="82"/>
      <c r="H683" s="77"/>
      <c r="I683" s="78"/>
      <c r="J683" s="78"/>
      <c r="K683" s="79"/>
      <c r="M683" s="72" t="s">
        <v>219</v>
      </c>
      <c r="N683" s="85">
        <v>44671.061030092591</v>
      </c>
    </row>
    <row r="684" spans="1:14" x14ac:dyDescent="0.35">
      <c r="A684" s="73" t="s">
        <v>863</v>
      </c>
      <c r="B684" s="73" t="s">
        <v>315</v>
      </c>
      <c r="C684" s="82"/>
      <c r="D684" s="83"/>
      <c r="E684" s="82"/>
      <c r="F684" s="84"/>
      <c r="G684" s="82"/>
      <c r="H684" s="77"/>
      <c r="I684" s="78"/>
      <c r="J684" s="78"/>
      <c r="K684" s="79"/>
      <c r="M684" s="72" t="s">
        <v>219</v>
      </c>
      <c r="N684" s="85">
        <v>44671.061030092591</v>
      </c>
    </row>
    <row r="685" spans="1:14" x14ac:dyDescent="0.35">
      <c r="A685" s="73" t="s">
        <v>863</v>
      </c>
      <c r="B685" s="73" t="s">
        <v>774</v>
      </c>
      <c r="C685" s="82"/>
      <c r="D685" s="83"/>
      <c r="E685" s="82"/>
      <c r="F685" s="84"/>
      <c r="G685" s="82"/>
      <c r="H685" s="77"/>
      <c r="I685" s="78"/>
      <c r="J685" s="78"/>
      <c r="K685" s="79"/>
      <c r="M685" s="72" t="s">
        <v>219</v>
      </c>
      <c r="N685" s="85">
        <v>44671.061030092591</v>
      </c>
    </row>
    <row r="686" spans="1:14" x14ac:dyDescent="0.35">
      <c r="A686" s="73" t="s">
        <v>864</v>
      </c>
      <c r="B686" s="73" t="s">
        <v>774</v>
      </c>
      <c r="C686" s="82"/>
      <c r="D686" s="83"/>
      <c r="E686" s="82"/>
      <c r="F686" s="84"/>
      <c r="G686" s="82"/>
      <c r="H686" s="77"/>
      <c r="I686" s="78"/>
      <c r="J686" s="78"/>
      <c r="K686" s="79"/>
      <c r="M686" s="72" t="s">
        <v>219</v>
      </c>
      <c r="N686" s="85">
        <v>44671.061030092591</v>
      </c>
    </row>
    <row r="687" spans="1:14" x14ac:dyDescent="0.35">
      <c r="A687" s="73" t="s">
        <v>865</v>
      </c>
      <c r="B687" s="73" t="s">
        <v>685</v>
      </c>
      <c r="C687" s="82"/>
      <c r="D687" s="83"/>
      <c r="E687" s="82"/>
      <c r="F687" s="84"/>
      <c r="G687" s="82"/>
      <c r="H687" s="77"/>
      <c r="I687" s="78"/>
      <c r="J687" s="78"/>
      <c r="K687" s="79"/>
      <c r="M687" s="72" t="s">
        <v>219</v>
      </c>
      <c r="N687" s="85">
        <v>44671.061030092591</v>
      </c>
    </row>
    <row r="688" spans="1:14" x14ac:dyDescent="0.35">
      <c r="A688" s="73" t="s">
        <v>865</v>
      </c>
      <c r="B688" s="73" t="s">
        <v>774</v>
      </c>
      <c r="C688" s="82"/>
      <c r="D688" s="83"/>
      <c r="E688" s="82"/>
      <c r="F688" s="84"/>
      <c r="G688" s="82"/>
      <c r="H688" s="77"/>
      <c r="I688" s="78"/>
      <c r="J688" s="78"/>
      <c r="K688" s="79"/>
      <c r="M688" s="72" t="s">
        <v>219</v>
      </c>
      <c r="N688" s="85">
        <v>44671.061030092591</v>
      </c>
    </row>
    <row r="689" spans="1:14" x14ac:dyDescent="0.35">
      <c r="A689" s="73" t="s">
        <v>866</v>
      </c>
      <c r="B689" s="73" t="s">
        <v>774</v>
      </c>
      <c r="C689" s="82"/>
      <c r="D689" s="83"/>
      <c r="E689" s="82"/>
      <c r="F689" s="84"/>
      <c r="G689" s="82"/>
      <c r="H689" s="77"/>
      <c r="I689" s="78"/>
      <c r="J689" s="78"/>
      <c r="K689" s="79"/>
      <c r="M689" s="72" t="s">
        <v>219</v>
      </c>
      <c r="N689" s="85">
        <v>44671.061030092591</v>
      </c>
    </row>
    <row r="690" spans="1:14" x14ac:dyDescent="0.35">
      <c r="A690" s="73" t="s">
        <v>867</v>
      </c>
      <c r="B690" s="73" t="s">
        <v>315</v>
      </c>
      <c r="C690" s="82"/>
      <c r="D690" s="83"/>
      <c r="E690" s="82"/>
      <c r="F690" s="84"/>
      <c r="G690" s="82"/>
      <c r="H690" s="77"/>
      <c r="I690" s="78"/>
      <c r="J690" s="78"/>
      <c r="K690" s="79"/>
      <c r="M690" s="72" t="s">
        <v>219</v>
      </c>
      <c r="N690" s="85">
        <v>44671.061030092591</v>
      </c>
    </row>
    <row r="691" spans="1:14" x14ac:dyDescent="0.35">
      <c r="A691" s="73" t="s">
        <v>867</v>
      </c>
      <c r="B691" s="73" t="s">
        <v>685</v>
      </c>
      <c r="C691" s="82"/>
      <c r="D691" s="83"/>
      <c r="E691" s="82"/>
      <c r="F691" s="84"/>
      <c r="G691" s="82"/>
      <c r="H691" s="77"/>
      <c r="I691" s="78"/>
      <c r="J691" s="78"/>
      <c r="K691" s="79"/>
      <c r="M691" s="72" t="s">
        <v>219</v>
      </c>
      <c r="N691" s="85">
        <v>44671.061030092591</v>
      </c>
    </row>
    <row r="692" spans="1:14" x14ac:dyDescent="0.35">
      <c r="A692" s="73" t="s">
        <v>867</v>
      </c>
      <c r="B692" s="73" t="s">
        <v>774</v>
      </c>
      <c r="C692" s="82"/>
      <c r="D692" s="83"/>
      <c r="E692" s="82"/>
      <c r="F692" s="84"/>
      <c r="G692" s="82"/>
      <c r="H692" s="77"/>
      <c r="I692" s="78"/>
      <c r="J692" s="78"/>
      <c r="K692" s="79"/>
      <c r="M692" s="72" t="s">
        <v>219</v>
      </c>
      <c r="N692" s="85">
        <v>44671.061030092591</v>
      </c>
    </row>
    <row r="693" spans="1:14" x14ac:dyDescent="0.35">
      <c r="A693" s="73" t="s">
        <v>868</v>
      </c>
      <c r="B693" s="73" t="s">
        <v>315</v>
      </c>
      <c r="C693" s="82"/>
      <c r="D693" s="83"/>
      <c r="E693" s="82"/>
      <c r="F693" s="84"/>
      <c r="G693" s="82"/>
      <c r="H693" s="77"/>
      <c r="I693" s="78"/>
      <c r="J693" s="78"/>
      <c r="K693" s="79"/>
      <c r="M693" s="72" t="s">
        <v>219</v>
      </c>
      <c r="N693" s="85">
        <v>44671.061030092591</v>
      </c>
    </row>
    <row r="694" spans="1:14" x14ac:dyDescent="0.35">
      <c r="A694" s="73" t="s">
        <v>868</v>
      </c>
      <c r="B694" s="73" t="s">
        <v>396</v>
      </c>
      <c r="C694" s="82"/>
      <c r="D694" s="83"/>
      <c r="E694" s="82"/>
      <c r="F694" s="84"/>
      <c r="G694" s="82"/>
      <c r="H694" s="77"/>
      <c r="I694" s="78"/>
      <c r="J694" s="78"/>
      <c r="K694" s="79"/>
      <c r="M694" s="72" t="s">
        <v>219</v>
      </c>
      <c r="N694" s="85">
        <v>44671.061030092591</v>
      </c>
    </row>
    <row r="695" spans="1:14" x14ac:dyDescent="0.35">
      <c r="A695" s="73" t="s">
        <v>868</v>
      </c>
      <c r="B695" s="73" t="s">
        <v>774</v>
      </c>
      <c r="C695" s="82"/>
      <c r="D695" s="83"/>
      <c r="E695" s="82"/>
      <c r="F695" s="84"/>
      <c r="G695" s="82"/>
      <c r="H695" s="77"/>
      <c r="I695" s="78"/>
      <c r="J695" s="78"/>
      <c r="K695" s="79"/>
      <c r="M695" s="72" t="s">
        <v>219</v>
      </c>
      <c r="N695" s="85">
        <v>44671.061030092591</v>
      </c>
    </row>
    <row r="696" spans="1:14" x14ac:dyDescent="0.35">
      <c r="A696" s="73" t="s">
        <v>869</v>
      </c>
      <c r="B696" s="73" t="s">
        <v>396</v>
      </c>
      <c r="C696" s="82"/>
      <c r="D696" s="83"/>
      <c r="E696" s="82"/>
      <c r="F696" s="84"/>
      <c r="G696" s="82"/>
      <c r="H696" s="77"/>
      <c r="I696" s="78"/>
      <c r="J696" s="78"/>
      <c r="K696" s="79"/>
      <c r="M696" s="72" t="s">
        <v>219</v>
      </c>
      <c r="N696" s="85">
        <v>44671.061030092591</v>
      </c>
    </row>
    <row r="697" spans="1:14" x14ac:dyDescent="0.35">
      <c r="A697" s="73" t="s">
        <v>869</v>
      </c>
      <c r="B697" s="73" t="s">
        <v>774</v>
      </c>
      <c r="C697" s="82"/>
      <c r="D697" s="83"/>
      <c r="E697" s="82"/>
      <c r="F697" s="84"/>
      <c r="G697" s="82"/>
      <c r="H697" s="77"/>
      <c r="I697" s="78"/>
      <c r="J697" s="78"/>
      <c r="K697" s="79"/>
      <c r="M697" s="72" t="s">
        <v>219</v>
      </c>
      <c r="N697" s="85">
        <v>44671.061030092591</v>
      </c>
    </row>
    <row r="698" spans="1:14" x14ac:dyDescent="0.35">
      <c r="A698" s="73" t="s">
        <v>870</v>
      </c>
      <c r="B698" s="73" t="s">
        <v>774</v>
      </c>
      <c r="C698" s="82"/>
      <c r="D698" s="83"/>
      <c r="E698" s="82"/>
      <c r="F698" s="84"/>
      <c r="G698" s="82"/>
      <c r="H698" s="77"/>
      <c r="I698" s="78"/>
      <c r="J698" s="78"/>
      <c r="K698" s="79"/>
      <c r="M698" s="72" t="s">
        <v>219</v>
      </c>
      <c r="N698" s="85">
        <v>44671.061030092591</v>
      </c>
    </row>
    <row r="699" spans="1:14" x14ac:dyDescent="0.35">
      <c r="A699" s="73" t="s">
        <v>871</v>
      </c>
      <c r="B699" s="73" t="s">
        <v>774</v>
      </c>
      <c r="C699" s="82"/>
      <c r="D699" s="83"/>
      <c r="E699" s="82"/>
      <c r="F699" s="84"/>
      <c r="G699" s="82"/>
      <c r="H699" s="77"/>
      <c r="I699" s="78"/>
      <c r="J699" s="78"/>
      <c r="K699" s="79"/>
      <c r="M699" s="72" t="s">
        <v>219</v>
      </c>
      <c r="N699" s="85">
        <v>44671.061030092591</v>
      </c>
    </row>
    <row r="700" spans="1:14" x14ac:dyDescent="0.35">
      <c r="A700" s="73" t="s">
        <v>872</v>
      </c>
      <c r="B700" s="73" t="s">
        <v>774</v>
      </c>
      <c r="C700" s="82"/>
      <c r="D700" s="83"/>
      <c r="E700" s="82"/>
      <c r="F700" s="84"/>
      <c r="G700" s="82"/>
      <c r="H700" s="77"/>
      <c r="I700" s="78"/>
      <c r="J700" s="78"/>
      <c r="K700" s="79"/>
      <c r="M700" s="72" t="s">
        <v>219</v>
      </c>
      <c r="N700" s="85">
        <v>44671.061030092591</v>
      </c>
    </row>
    <row r="701" spans="1:14" x14ac:dyDescent="0.35">
      <c r="A701" s="73" t="s">
        <v>873</v>
      </c>
      <c r="B701" s="73" t="s">
        <v>685</v>
      </c>
      <c r="C701" s="82"/>
      <c r="D701" s="83"/>
      <c r="E701" s="82"/>
      <c r="F701" s="84"/>
      <c r="G701" s="82"/>
      <c r="H701" s="77"/>
      <c r="I701" s="78"/>
      <c r="J701" s="78"/>
      <c r="K701" s="79"/>
      <c r="M701" s="72" t="s">
        <v>219</v>
      </c>
      <c r="N701" s="85">
        <v>44671.061030092591</v>
      </c>
    </row>
    <row r="702" spans="1:14" x14ac:dyDescent="0.35">
      <c r="A702" s="73" t="s">
        <v>873</v>
      </c>
      <c r="B702" s="73" t="s">
        <v>774</v>
      </c>
      <c r="C702" s="82"/>
      <c r="D702" s="83"/>
      <c r="E702" s="82"/>
      <c r="F702" s="84"/>
      <c r="G702" s="82"/>
      <c r="H702" s="77"/>
      <c r="I702" s="78"/>
      <c r="J702" s="78"/>
      <c r="K702" s="79"/>
      <c r="M702" s="72" t="s">
        <v>219</v>
      </c>
      <c r="N702" s="85">
        <v>44671.061030092591</v>
      </c>
    </row>
    <row r="703" spans="1:14" x14ac:dyDescent="0.35">
      <c r="A703" s="73" t="s">
        <v>218</v>
      </c>
      <c r="B703" s="73" t="s">
        <v>874</v>
      </c>
      <c r="C703" s="82"/>
      <c r="D703" s="83"/>
      <c r="E703" s="82"/>
      <c r="F703" s="84"/>
      <c r="G703" s="82"/>
      <c r="H703" s="77"/>
      <c r="I703" s="78"/>
      <c r="J703" s="78"/>
      <c r="K703" s="79"/>
      <c r="M703" s="72" t="s">
        <v>219</v>
      </c>
      <c r="N703" s="85">
        <v>44671.061030092591</v>
      </c>
    </row>
    <row r="704" spans="1:14" x14ac:dyDescent="0.35">
      <c r="A704" s="73" t="s">
        <v>218</v>
      </c>
      <c r="B704" s="73" t="s">
        <v>875</v>
      </c>
      <c r="C704" s="82"/>
      <c r="D704" s="83"/>
      <c r="E704" s="82"/>
      <c r="F704" s="84"/>
      <c r="G704" s="82"/>
      <c r="H704" s="77"/>
      <c r="I704" s="78"/>
      <c r="J704" s="78"/>
      <c r="K704" s="79"/>
      <c r="M704" s="72" t="s">
        <v>219</v>
      </c>
      <c r="N704" s="85">
        <v>44671.061030092591</v>
      </c>
    </row>
    <row r="705" spans="1:14" x14ac:dyDescent="0.35">
      <c r="A705" s="73" t="s">
        <v>218</v>
      </c>
      <c r="B705" s="73" t="s">
        <v>876</v>
      </c>
      <c r="C705" s="82"/>
      <c r="D705" s="83"/>
      <c r="E705" s="82"/>
      <c r="F705" s="84"/>
      <c r="G705" s="82"/>
      <c r="H705" s="77"/>
      <c r="I705" s="78"/>
      <c r="J705" s="78"/>
      <c r="K705" s="79"/>
      <c r="M705" s="72" t="s">
        <v>219</v>
      </c>
      <c r="N705" s="85">
        <v>44671.061030092591</v>
      </c>
    </row>
    <row r="706" spans="1:14" x14ac:dyDescent="0.35">
      <c r="A706" s="73" t="s">
        <v>218</v>
      </c>
      <c r="B706" s="73" t="s">
        <v>877</v>
      </c>
      <c r="C706" s="82"/>
      <c r="D706" s="83"/>
      <c r="E706" s="82"/>
      <c r="F706" s="84"/>
      <c r="G706" s="82"/>
      <c r="H706" s="77"/>
      <c r="I706" s="78"/>
      <c r="J706" s="78"/>
      <c r="K706" s="79"/>
      <c r="M706" s="72" t="s">
        <v>219</v>
      </c>
      <c r="N706" s="85">
        <v>44671.061030092591</v>
      </c>
    </row>
    <row r="707" spans="1:14" x14ac:dyDescent="0.35">
      <c r="A707" s="73" t="s">
        <v>218</v>
      </c>
      <c r="B707" s="73" t="s">
        <v>878</v>
      </c>
      <c r="C707" s="82"/>
      <c r="D707" s="83"/>
      <c r="E707" s="82"/>
      <c r="F707" s="84"/>
      <c r="G707" s="82"/>
      <c r="H707" s="77"/>
      <c r="I707" s="78"/>
      <c r="J707" s="78"/>
      <c r="K707" s="79"/>
      <c r="M707" s="72" t="s">
        <v>219</v>
      </c>
      <c r="N707" s="85">
        <v>44671.061030092591</v>
      </c>
    </row>
    <row r="708" spans="1:14" x14ac:dyDescent="0.35">
      <c r="A708" s="73" t="s">
        <v>218</v>
      </c>
      <c r="B708" s="73" t="s">
        <v>879</v>
      </c>
      <c r="C708" s="82"/>
      <c r="D708" s="83"/>
      <c r="E708" s="82"/>
      <c r="F708" s="84"/>
      <c r="G708" s="82"/>
      <c r="H708" s="77"/>
      <c r="I708" s="78"/>
      <c r="J708" s="78"/>
      <c r="K708" s="79"/>
      <c r="M708" s="72" t="s">
        <v>219</v>
      </c>
      <c r="N708" s="85">
        <v>44671.061030092591</v>
      </c>
    </row>
    <row r="709" spans="1:14" x14ac:dyDescent="0.35">
      <c r="A709" s="73" t="s">
        <v>218</v>
      </c>
      <c r="B709" s="73" t="s">
        <v>880</v>
      </c>
      <c r="C709" s="82"/>
      <c r="D709" s="83"/>
      <c r="E709" s="82"/>
      <c r="F709" s="84"/>
      <c r="G709" s="82"/>
      <c r="H709" s="77"/>
      <c r="I709" s="78"/>
      <c r="J709" s="78"/>
      <c r="K709" s="79"/>
      <c r="M709" s="72" t="s">
        <v>219</v>
      </c>
      <c r="N709" s="85">
        <v>44671.061030092591</v>
      </c>
    </row>
    <row r="710" spans="1:14" x14ac:dyDescent="0.35">
      <c r="A710" s="73" t="s">
        <v>218</v>
      </c>
      <c r="B710" s="73" t="s">
        <v>881</v>
      </c>
      <c r="C710" s="82"/>
      <c r="D710" s="83"/>
      <c r="E710" s="82"/>
      <c r="F710" s="84"/>
      <c r="G710" s="82"/>
      <c r="H710" s="77"/>
      <c r="I710" s="78"/>
      <c r="J710" s="78"/>
      <c r="K710" s="79"/>
      <c r="M710" s="72" t="s">
        <v>219</v>
      </c>
      <c r="N710" s="85">
        <v>44671.061030092591</v>
      </c>
    </row>
    <row r="711" spans="1:14" x14ac:dyDescent="0.35">
      <c r="A711" s="73" t="s">
        <v>218</v>
      </c>
      <c r="B711" s="73" t="s">
        <v>882</v>
      </c>
      <c r="C711" s="82"/>
      <c r="D711" s="83"/>
      <c r="E711" s="82"/>
      <c r="F711" s="84"/>
      <c r="G711" s="82"/>
      <c r="H711" s="77"/>
      <c r="I711" s="78"/>
      <c r="J711" s="78"/>
      <c r="K711" s="79"/>
      <c r="M711" s="72" t="s">
        <v>219</v>
      </c>
      <c r="N711" s="85">
        <v>44671.061030092591</v>
      </c>
    </row>
    <row r="712" spans="1:14" x14ac:dyDescent="0.35">
      <c r="A712" s="73" t="s">
        <v>218</v>
      </c>
      <c r="B712" s="73" t="s">
        <v>883</v>
      </c>
      <c r="C712" s="82"/>
      <c r="D712" s="83"/>
      <c r="E712" s="82"/>
      <c r="F712" s="84"/>
      <c r="G712" s="82"/>
      <c r="H712" s="77"/>
      <c r="I712" s="78"/>
      <c r="J712" s="78"/>
      <c r="K712" s="79"/>
      <c r="M712" s="72" t="s">
        <v>219</v>
      </c>
      <c r="N712" s="85">
        <v>44671.061030092591</v>
      </c>
    </row>
    <row r="713" spans="1:14" x14ac:dyDescent="0.35">
      <c r="A713" s="73" t="s">
        <v>218</v>
      </c>
      <c r="B713" s="73" t="s">
        <v>884</v>
      </c>
      <c r="C713" s="82"/>
      <c r="D713" s="83"/>
      <c r="E713" s="82"/>
      <c r="F713" s="84"/>
      <c r="G713" s="82"/>
      <c r="H713" s="77"/>
      <c r="I713" s="78"/>
      <c r="J713" s="78"/>
      <c r="K713" s="79"/>
      <c r="M713" s="72" t="s">
        <v>219</v>
      </c>
      <c r="N713" s="85">
        <v>44671.061030092591</v>
      </c>
    </row>
    <row r="714" spans="1:14" x14ac:dyDescent="0.35">
      <c r="A714" s="73" t="s">
        <v>218</v>
      </c>
      <c r="B714" s="73" t="s">
        <v>885</v>
      </c>
      <c r="C714" s="82"/>
      <c r="D714" s="83"/>
      <c r="E714" s="82"/>
      <c r="F714" s="84"/>
      <c r="G714" s="82"/>
      <c r="H714" s="77"/>
      <c r="I714" s="78"/>
      <c r="J714" s="78"/>
      <c r="K714" s="79"/>
      <c r="M714" s="72" t="s">
        <v>219</v>
      </c>
      <c r="N714" s="85">
        <v>44671.061030092591</v>
      </c>
    </row>
    <row r="715" spans="1:14" x14ac:dyDescent="0.35">
      <c r="A715" s="73" t="s">
        <v>218</v>
      </c>
      <c r="B715" s="73" t="s">
        <v>886</v>
      </c>
      <c r="C715" s="82"/>
      <c r="D715" s="83"/>
      <c r="E715" s="82"/>
      <c r="F715" s="84"/>
      <c r="G715" s="82"/>
      <c r="H715" s="77"/>
      <c r="I715" s="78"/>
      <c r="J715" s="78"/>
      <c r="K715" s="79"/>
      <c r="M715" s="72" t="s">
        <v>219</v>
      </c>
      <c r="N715" s="85">
        <v>44671.061030092591</v>
      </c>
    </row>
    <row r="716" spans="1:14" x14ac:dyDescent="0.35">
      <c r="A716" s="73" t="s">
        <v>218</v>
      </c>
      <c r="B716" s="73" t="s">
        <v>887</v>
      </c>
      <c r="C716" s="82"/>
      <c r="D716" s="83"/>
      <c r="E716" s="82"/>
      <c r="F716" s="84"/>
      <c r="G716" s="82"/>
      <c r="H716" s="77"/>
      <c r="I716" s="78"/>
      <c r="J716" s="78"/>
      <c r="K716" s="79"/>
      <c r="M716" s="72" t="s">
        <v>219</v>
      </c>
      <c r="N716" s="85">
        <v>44671.061030092591</v>
      </c>
    </row>
    <row r="717" spans="1:14" x14ac:dyDescent="0.35">
      <c r="A717" s="73" t="s">
        <v>218</v>
      </c>
      <c r="B717" s="73" t="s">
        <v>888</v>
      </c>
      <c r="C717" s="82"/>
      <c r="D717" s="83"/>
      <c r="E717" s="82"/>
      <c r="F717" s="84"/>
      <c r="G717" s="82"/>
      <c r="H717" s="77"/>
      <c r="I717" s="78"/>
      <c r="J717" s="78"/>
      <c r="K717" s="79"/>
      <c r="M717" s="72" t="s">
        <v>219</v>
      </c>
      <c r="N717" s="85">
        <v>44671.061030092591</v>
      </c>
    </row>
    <row r="718" spans="1:14" x14ac:dyDescent="0.35">
      <c r="A718" s="73" t="s">
        <v>218</v>
      </c>
      <c r="B718" s="73" t="s">
        <v>889</v>
      </c>
      <c r="C718" s="82"/>
      <c r="D718" s="83"/>
      <c r="E718" s="82"/>
      <c r="F718" s="84"/>
      <c r="G718" s="82"/>
      <c r="H718" s="77"/>
      <c r="I718" s="78"/>
      <c r="J718" s="78"/>
      <c r="K718" s="79"/>
      <c r="M718" s="72" t="s">
        <v>219</v>
      </c>
      <c r="N718" s="85">
        <v>44671.061030092591</v>
      </c>
    </row>
    <row r="719" spans="1:14" x14ac:dyDescent="0.35">
      <c r="A719" s="73" t="s">
        <v>218</v>
      </c>
      <c r="B719" s="73" t="s">
        <v>890</v>
      </c>
      <c r="C719" s="82"/>
      <c r="D719" s="83"/>
      <c r="E719" s="82"/>
      <c r="F719" s="84"/>
      <c r="G719" s="82"/>
      <c r="H719" s="77"/>
      <c r="I719" s="78"/>
      <c r="J719" s="78"/>
      <c r="K719" s="79"/>
      <c r="M719" s="72" t="s">
        <v>219</v>
      </c>
      <c r="N719" s="85">
        <v>44671.061030092591</v>
      </c>
    </row>
    <row r="720" spans="1:14" x14ac:dyDescent="0.35">
      <c r="A720" s="73" t="s">
        <v>218</v>
      </c>
      <c r="B720" s="73" t="s">
        <v>891</v>
      </c>
      <c r="C720" s="82"/>
      <c r="D720" s="83"/>
      <c r="E720" s="82"/>
      <c r="F720" s="84"/>
      <c r="G720" s="82"/>
      <c r="H720" s="77"/>
      <c r="I720" s="78"/>
      <c r="J720" s="78"/>
      <c r="K720" s="79"/>
      <c r="M720" s="72" t="s">
        <v>219</v>
      </c>
      <c r="N720" s="85">
        <v>44671.061030092591</v>
      </c>
    </row>
    <row r="721" spans="1:14" x14ac:dyDescent="0.35">
      <c r="A721" s="73" t="s">
        <v>218</v>
      </c>
      <c r="B721" s="73" t="s">
        <v>892</v>
      </c>
      <c r="C721" s="82"/>
      <c r="D721" s="83"/>
      <c r="E721" s="82"/>
      <c r="F721" s="84"/>
      <c r="G721" s="82"/>
      <c r="H721" s="77"/>
      <c r="I721" s="78"/>
      <c r="J721" s="78"/>
      <c r="K721" s="79"/>
      <c r="M721" s="72" t="s">
        <v>219</v>
      </c>
      <c r="N721" s="85">
        <v>44671.061030092591</v>
      </c>
    </row>
    <row r="722" spans="1:14" x14ac:dyDescent="0.35">
      <c r="A722" s="73" t="s">
        <v>218</v>
      </c>
      <c r="B722" s="73" t="s">
        <v>893</v>
      </c>
      <c r="C722" s="82"/>
      <c r="D722" s="83"/>
      <c r="E722" s="82"/>
      <c r="F722" s="84"/>
      <c r="G722" s="82"/>
      <c r="H722" s="77"/>
      <c r="I722" s="78"/>
      <c r="J722" s="78"/>
      <c r="K722" s="79"/>
      <c r="M722" s="72" t="s">
        <v>219</v>
      </c>
      <c r="N722" s="85">
        <v>44671.061030092591</v>
      </c>
    </row>
    <row r="723" spans="1:14" x14ac:dyDescent="0.35">
      <c r="A723" s="73" t="s">
        <v>218</v>
      </c>
      <c r="B723" s="73" t="s">
        <v>894</v>
      </c>
      <c r="C723" s="82"/>
      <c r="D723" s="83"/>
      <c r="E723" s="82"/>
      <c r="F723" s="84"/>
      <c r="G723" s="82"/>
      <c r="H723" s="77"/>
      <c r="I723" s="78"/>
      <c r="J723" s="78"/>
      <c r="K723" s="79"/>
      <c r="M723" s="72" t="s">
        <v>219</v>
      </c>
      <c r="N723" s="85">
        <v>44671.061030092591</v>
      </c>
    </row>
    <row r="724" spans="1:14" x14ac:dyDescent="0.35">
      <c r="A724" s="73" t="s">
        <v>218</v>
      </c>
      <c r="B724" s="73" t="s">
        <v>895</v>
      </c>
      <c r="C724" s="82"/>
      <c r="D724" s="83"/>
      <c r="E724" s="82"/>
      <c r="F724" s="84"/>
      <c r="G724" s="82"/>
      <c r="H724" s="77"/>
      <c r="I724" s="78"/>
      <c r="J724" s="78"/>
      <c r="K724" s="79"/>
      <c r="M724" s="72" t="s">
        <v>219</v>
      </c>
      <c r="N724" s="85">
        <v>44671.061030092591</v>
      </c>
    </row>
    <row r="725" spans="1:14" x14ac:dyDescent="0.35">
      <c r="A725" s="73" t="s">
        <v>218</v>
      </c>
      <c r="B725" s="73" t="s">
        <v>896</v>
      </c>
      <c r="C725" s="82"/>
      <c r="D725" s="83"/>
      <c r="E725" s="82"/>
      <c r="F725" s="84"/>
      <c r="G725" s="82"/>
      <c r="H725" s="77"/>
      <c r="I725" s="78"/>
      <c r="J725" s="78"/>
      <c r="K725" s="79"/>
      <c r="M725" s="72" t="s">
        <v>219</v>
      </c>
      <c r="N725" s="85">
        <v>44671.061030092591</v>
      </c>
    </row>
    <row r="726" spans="1:14" x14ac:dyDescent="0.35">
      <c r="A726" s="73" t="s">
        <v>218</v>
      </c>
      <c r="B726" s="73" t="s">
        <v>897</v>
      </c>
      <c r="C726" s="82"/>
      <c r="D726" s="83"/>
      <c r="E726" s="82"/>
      <c r="F726" s="84"/>
      <c r="G726" s="82"/>
      <c r="H726" s="77"/>
      <c r="I726" s="78"/>
      <c r="J726" s="78"/>
      <c r="K726" s="79"/>
      <c r="M726" s="72" t="s">
        <v>219</v>
      </c>
      <c r="N726" s="85">
        <v>44671.061030092591</v>
      </c>
    </row>
    <row r="727" spans="1:14" x14ac:dyDescent="0.35">
      <c r="A727" s="73" t="s">
        <v>218</v>
      </c>
      <c r="B727" s="73" t="s">
        <v>898</v>
      </c>
      <c r="C727" s="82"/>
      <c r="D727" s="83"/>
      <c r="E727" s="82"/>
      <c r="F727" s="84"/>
      <c r="G727" s="82"/>
      <c r="H727" s="77"/>
      <c r="I727" s="78"/>
      <c r="J727" s="78"/>
      <c r="K727" s="79"/>
      <c r="M727" s="72" t="s">
        <v>219</v>
      </c>
      <c r="N727" s="85">
        <v>44671.061030092591</v>
      </c>
    </row>
    <row r="728" spans="1:14" x14ac:dyDescent="0.35">
      <c r="A728" s="73" t="s">
        <v>218</v>
      </c>
      <c r="B728" s="73" t="s">
        <v>899</v>
      </c>
      <c r="C728" s="82"/>
      <c r="D728" s="83"/>
      <c r="E728" s="82"/>
      <c r="F728" s="84"/>
      <c r="G728" s="82"/>
      <c r="H728" s="77"/>
      <c r="I728" s="78"/>
      <c r="J728" s="78"/>
      <c r="K728" s="79"/>
      <c r="M728" s="72" t="s">
        <v>219</v>
      </c>
      <c r="N728" s="85">
        <v>44671.061030092591</v>
      </c>
    </row>
    <row r="729" spans="1:14" x14ac:dyDescent="0.35">
      <c r="A729" s="73" t="s">
        <v>218</v>
      </c>
      <c r="B729" s="73" t="s">
        <v>900</v>
      </c>
      <c r="C729" s="82"/>
      <c r="D729" s="83"/>
      <c r="E729" s="82"/>
      <c r="F729" s="84"/>
      <c r="G729" s="82"/>
      <c r="H729" s="77"/>
      <c r="I729" s="78"/>
      <c r="J729" s="78"/>
      <c r="K729" s="79"/>
      <c r="M729" s="72" t="s">
        <v>219</v>
      </c>
      <c r="N729" s="85">
        <v>44671.061030092591</v>
      </c>
    </row>
    <row r="730" spans="1:14" x14ac:dyDescent="0.35">
      <c r="A730" s="73" t="s">
        <v>218</v>
      </c>
      <c r="B730" s="73" t="s">
        <v>901</v>
      </c>
      <c r="C730" s="82"/>
      <c r="D730" s="83"/>
      <c r="E730" s="82"/>
      <c r="F730" s="84"/>
      <c r="G730" s="82"/>
      <c r="H730" s="77"/>
      <c r="I730" s="78"/>
      <c r="J730" s="78"/>
      <c r="K730" s="79"/>
      <c r="M730" s="72" t="s">
        <v>219</v>
      </c>
      <c r="N730" s="85">
        <v>44671.061030092591</v>
      </c>
    </row>
    <row r="731" spans="1:14" x14ac:dyDescent="0.35">
      <c r="A731" s="73" t="s">
        <v>218</v>
      </c>
      <c r="B731" s="73" t="s">
        <v>902</v>
      </c>
      <c r="C731" s="82"/>
      <c r="D731" s="83"/>
      <c r="E731" s="82"/>
      <c r="F731" s="84"/>
      <c r="G731" s="82"/>
      <c r="H731" s="77"/>
      <c r="I731" s="78"/>
      <c r="J731" s="78"/>
      <c r="K731" s="79"/>
      <c r="M731" s="72" t="s">
        <v>219</v>
      </c>
      <c r="N731" s="85">
        <v>44671.061030092591</v>
      </c>
    </row>
    <row r="732" spans="1:14" x14ac:dyDescent="0.35">
      <c r="A732" s="73" t="s">
        <v>218</v>
      </c>
      <c r="B732" s="73" t="s">
        <v>903</v>
      </c>
      <c r="C732" s="82"/>
      <c r="D732" s="83"/>
      <c r="E732" s="82"/>
      <c r="F732" s="84"/>
      <c r="G732" s="82"/>
      <c r="H732" s="77"/>
      <c r="I732" s="78"/>
      <c r="J732" s="78"/>
      <c r="K732" s="79"/>
      <c r="M732" s="72" t="s">
        <v>219</v>
      </c>
      <c r="N732" s="85">
        <v>44671.061030092591</v>
      </c>
    </row>
    <row r="733" spans="1:14" x14ac:dyDescent="0.35">
      <c r="A733" s="73" t="s">
        <v>218</v>
      </c>
      <c r="B733" s="73" t="s">
        <v>904</v>
      </c>
      <c r="C733" s="82"/>
      <c r="D733" s="83"/>
      <c r="E733" s="82"/>
      <c r="F733" s="84"/>
      <c r="G733" s="82"/>
      <c r="H733" s="77"/>
      <c r="I733" s="78"/>
      <c r="J733" s="78"/>
      <c r="K733" s="79"/>
      <c r="M733" s="72" t="s">
        <v>219</v>
      </c>
      <c r="N733" s="85">
        <v>44671.061030092591</v>
      </c>
    </row>
    <row r="734" spans="1:14" x14ac:dyDescent="0.35">
      <c r="A734" s="73" t="s">
        <v>218</v>
      </c>
      <c r="B734" s="73" t="s">
        <v>905</v>
      </c>
      <c r="C734" s="82"/>
      <c r="D734" s="83"/>
      <c r="E734" s="82"/>
      <c r="F734" s="84"/>
      <c r="G734" s="82"/>
      <c r="H734" s="77"/>
      <c r="I734" s="78"/>
      <c r="J734" s="78"/>
      <c r="K734" s="79"/>
      <c r="M734" s="72" t="s">
        <v>219</v>
      </c>
      <c r="N734" s="85">
        <v>44671.061030092591</v>
      </c>
    </row>
    <row r="735" spans="1:14" x14ac:dyDescent="0.35">
      <c r="A735" s="73" t="s">
        <v>218</v>
      </c>
      <c r="B735" s="73" t="s">
        <v>906</v>
      </c>
      <c r="C735" s="82"/>
      <c r="D735" s="83"/>
      <c r="E735" s="82"/>
      <c r="F735" s="84"/>
      <c r="G735" s="82"/>
      <c r="H735" s="77"/>
      <c r="I735" s="78"/>
      <c r="J735" s="78"/>
      <c r="K735" s="79"/>
      <c r="M735" s="72" t="s">
        <v>219</v>
      </c>
      <c r="N735" s="85">
        <v>44671.061030092591</v>
      </c>
    </row>
    <row r="736" spans="1:14" x14ac:dyDescent="0.35">
      <c r="A736" s="73" t="s">
        <v>218</v>
      </c>
      <c r="B736" s="73" t="s">
        <v>907</v>
      </c>
      <c r="C736" s="82"/>
      <c r="D736" s="83"/>
      <c r="E736" s="82"/>
      <c r="F736" s="84"/>
      <c r="G736" s="82"/>
      <c r="H736" s="77"/>
      <c r="I736" s="78"/>
      <c r="J736" s="78"/>
      <c r="K736" s="79"/>
      <c r="M736" s="72" t="s">
        <v>219</v>
      </c>
      <c r="N736" s="85">
        <v>44671.061030092591</v>
      </c>
    </row>
    <row r="737" spans="1:14" x14ac:dyDescent="0.35">
      <c r="A737" s="73" t="s">
        <v>218</v>
      </c>
      <c r="B737" s="73" t="s">
        <v>908</v>
      </c>
      <c r="C737" s="82"/>
      <c r="D737" s="83"/>
      <c r="E737" s="82"/>
      <c r="F737" s="84"/>
      <c r="G737" s="82"/>
      <c r="H737" s="77"/>
      <c r="I737" s="78"/>
      <c r="J737" s="78"/>
      <c r="K737" s="79"/>
      <c r="M737" s="72" t="s">
        <v>219</v>
      </c>
      <c r="N737" s="85">
        <v>44671.061030092591</v>
      </c>
    </row>
    <row r="738" spans="1:14" x14ac:dyDescent="0.35">
      <c r="A738" s="73" t="s">
        <v>218</v>
      </c>
      <c r="B738" s="73" t="s">
        <v>909</v>
      </c>
      <c r="C738" s="82"/>
      <c r="D738" s="83"/>
      <c r="E738" s="82"/>
      <c r="F738" s="84"/>
      <c r="G738" s="82"/>
      <c r="H738" s="77"/>
      <c r="I738" s="78"/>
      <c r="J738" s="78"/>
      <c r="K738" s="79"/>
      <c r="M738" s="72" t="s">
        <v>219</v>
      </c>
      <c r="N738" s="85">
        <v>44671.061030092591</v>
      </c>
    </row>
    <row r="739" spans="1:14" x14ac:dyDescent="0.35">
      <c r="A739" s="73" t="s">
        <v>218</v>
      </c>
      <c r="B739" s="73" t="s">
        <v>910</v>
      </c>
      <c r="C739" s="82"/>
      <c r="D739" s="83"/>
      <c r="E739" s="82"/>
      <c r="F739" s="84"/>
      <c r="G739" s="82"/>
      <c r="H739" s="77"/>
      <c r="I739" s="78"/>
      <c r="J739" s="78"/>
      <c r="K739" s="79"/>
      <c r="M739" s="72" t="s">
        <v>219</v>
      </c>
      <c r="N739" s="85">
        <v>44671.061030092591</v>
      </c>
    </row>
    <row r="740" spans="1:14" x14ac:dyDescent="0.35">
      <c r="A740" s="73" t="s">
        <v>218</v>
      </c>
      <c r="B740" s="73" t="s">
        <v>911</v>
      </c>
      <c r="C740" s="82"/>
      <c r="D740" s="83"/>
      <c r="E740" s="82"/>
      <c r="F740" s="84"/>
      <c r="G740" s="82"/>
      <c r="H740" s="77"/>
      <c r="I740" s="78"/>
      <c r="J740" s="78"/>
      <c r="K740" s="79"/>
      <c r="M740" s="72" t="s">
        <v>219</v>
      </c>
      <c r="N740" s="85">
        <v>44671.061030092591</v>
      </c>
    </row>
    <row r="741" spans="1:14" x14ac:dyDescent="0.35">
      <c r="A741" s="73" t="s">
        <v>218</v>
      </c>
      <c r="B741" s="73" t="s">
        <v>912</v>
      </c>
      <c r="C741" s="82"/>
      <c r="D741" s="83"/>
      <c r="E741" s="82"/>
      <c r="F741" s="84"/>
      <c r="G741" s="82"/>
      <c r="H741" s="77"/>
      <c r="I741" s="78"/>
      <c r="J741" s="78"/>
      <c r="K741" s="79"/>
      <c r="M741" s="72" t="s">
        <v>219</v>
      </c>
      <c r="N741" s="85">
        <v>44671.061030092591</v>
      </c>
    </row>
    <row r="742" spans="1:14" x14ac:dyDescent="0.35">
      <c r="A742" s="73" t="s">
        <v>218</v>
      </c>
      <c r="B742" s="73" t="s">
        <v>913</v>
      </c>
      <c r="C742" s="82"/>
      <c r="D742" s="83"/>
      <c r="E742" s="82"/>
      <c r="F742" s="84"/>
      <c r="G742" s="82"/>
      <c r="H742" s="77"/>
      <c r="I742" s="78"/>
      <c r="J742" s="78"/>
      <c r="K742" s="79"/>
      <c r="M742" s="72" t="s">
        <v>219</v>
      </c>
      <c r="N742" s="85">
        <v>44671.061030092591</v>
      </c>
    </row>
    <row r="743" spans="1:14" x14ac:dyDescent="0.35">
      <c r="A743" s="73" t="s">
        <v>218</v>
      </c>
      <c r="B743" s="73" t="s">
        <v>914</v>
      </c>
      <c r="C743" s="82"/>
      <c r="D743" s="83"/>
      <c r="E743" s="82"/>
      <c r="F743" s="84"/>
      <c r="G743" s="82"/>
      <c r="H743" s="77"/>
      <c r="I743" s="78"/>
      <c r="J743" s="78"/>
      <c r="K743" s="79"/>
      <c r="M743" s="72" t="s">
        <v>219</v>
      </c>
      <c r="N743" s="85">
        <v>44671.061030092591</v>
      </c>
    </row>
    <row r="744" spans="1:14" x14ac:dyDescent="0.35">
      <c r="A744" s="73" t="s">
        <v>218</v>
      </c>
      <c r="B744" s="73" t="s">
        <v>915</v>
      </c>
      <c r="C744" s="82"/>
      <c r="D744" s="83"/>
      <c r="E744" s="82"/>
      <c r="F744" s="84"/>
      <c r="G744" s="82"/>
      <c r="H744" s="77"/>
      <c r="I744" s="78"/>
      <c r="J744" s="78"/>
      <c r="K744" s="79"/>
      <c r="M744" s="72" t="s">
        <v>219</v>
      </c>
      <c r="N744" s="85">
        <v>44671.061030092591</v>
      </c>
    </row>
    <row r="745" spans="1:14" x14ac:dyDescent="0.35">
      <c r="A745" s="73" t="s">
        <v>218</v>
      </c>
      <c r="B745" s="73" t="s">
        <v>916</v>
      </c>
      <c r="C745" s="82"/>
      <c r="D745" s="83"/>
      <c r="E745" s="82"/>
      <c r="F745" s="84"/>
      <c r="G745" s="82"/>
      <c r="H745" s="77"/>
      <c r="I745" s="78"/>
      <c r="J745" s="78"/>
      <c r="K745" s="79"/>
      <c r="M745" s="72" t="s">
        <v>219</v>
      </c>
      <c r="N745" s="85">
        <v>44671.061030092591</v>
      </c>
    </row>
    <row r="746" spans="1:14" x14ac:dyDescent="0.35">
      <c r="A746" s="73" t="s">
        <v>218</v>
      </c>
      <c r="B746" s="73" t="s">
        <v>917</v>
      </c>
      <c r="C746" s="82"/>
      <c r="D746" s="83"/>
      <c r="E746" s="82"/>
      <c r="F746" s="84"/>
      <c r="G746" s="82"/>
      <c r="H746" s="77"/>
      <c r="I746" s="78"/>
      <c r="J746" s="78"/>
      <c r="K746" s="79"/>
      <c r="M746" s="72" t="s">
        <v>219</v>
      </c>
      <c r="N746" s="85">
        <v>44671.061030092591</v>
      </c>
    </row>
    <row r="747" spans="1:14" x14ac:dyDescent="0.35">
      <c r="A747" s="73" t="s">
        <v>218</v>
      </c>
      <c r="B747" s="73" t="s">
        <v>918</v>
      </c>
      <c r="C747" s="82"/>
      <c r="D747" s="83"/>
      <c r="E747" s="82"/>
      <c r="F747" s="84"/>
      <c r="G747" s="82"/>
      <c r="H747" s="77"/>
      <c r="I747" s="78"/>
      <c r="J747" s="78"/>
      <c r="K747" s="79"/>
      <c r="M747" s="72" t="s">
        <v>219</v>
      </c>
      <c r="N747" s="85">
        <v>44671.061030092591</v>
      </c>
    </row>
    <row r="748" spans="1:14" x14ac:dyDescent="0.35">
      <c r="A748" s="73" t="s">
        <v>218</v>
      </c>
      <c r="B748" s="73" t="s">
        <v>919</v>
      </c>
      <c r="C748" s="82"/>
      <c r="D748" s="83"/>
      <c r="E748" s="82"/>
      <c r="F748" s="84"/>
      <c r="G748" s="82"/>
      <c r="H748" s="77"/>
      <c r="I748" s="78"/>
      <c r="J748" s="78"/>
      <c r="K748" s="79"/>
      <c r="M748" s="72" t="s">
        <v>219</v>
      </c>
      <c r="N748" s="85">
        <v>44671.061030092591</v>
      </c>
    </row>
    <row r="749" spans="1:14" x14ac:dyDescent="0.35">
      <c r="A749" s="73" t="s">
        <v>218</v>
      </c>
      <c r="B749" s="73" t="s">
        <v>920</v>
      </c>
      <c r="C749" s="82"/>
      <c r="D749" s="83"/>
      <c r="E749" s="82"/>
      <c r="F749" s="84"/>
      <c r="G749" s="82"/>
      <c r="H749" s="77"/>
      <c r="I749" s="78"/>
      <c r="J749" s="78"/>
      <c r="K749" s="79"/>
      <c r="M749" s="72" t="s">
        <v>219</v>
      </c>
      <c r="N749" s="85">
        <v>44671.061030092591</v>
      </c>
    </row>
    <row r="750" spans="1:14" x14ac:dyDescent="0.35">
      <c r="A750" s="73" t="s">
        <v>218</v>
      </c>
      <c r="B750" s="73" t="s">
        <v>921</v>
      </c>
      <c r="C750" s="82"/>
      <c r="D750" s="83"/>
      <c r="E750" s="82"/>
      <c r="F750" s="84"/>
      <c r="G750" s="82"/>
      <c r="H750" s="77"/>
      <c r="I750" s="78"/>
      <c r="J750" s="78"/>
      <c r="K750" s="79"/>
      <c r="M750" s="72" t="s">
        <v>219</v>
      </c>
      <c r="N750" s="85">
        <v>44671.061030092591</v>
      </c>
    </row>
    <row r="751" spans="1:14" x14ac:dyDescent="0.35">
      <c r="A751" s="73" t="s">
        <v>218</v>
      </c>
      <c r="B751" s="73" t="s">
        <v>922</v>
      </c>
      <c r="C751" s="82"/>
      <c r="D751" s="83"/>
      <c r="E751" s="82"/>
      <c r="F751" s="84"/>
      <c r="G751" s="82"/>
      <c r="H751" s="77"/>
      <c r="I751" s="78"/>
      <c r="J751" s="78"/>
      <c r="K751" s="79"/>
      <c r="M751" s="72" t="s">
        <v>219</v>
      </c>
      <c r="N751" s="85">
        <v>44671.061030092591</v>
      </c>
    </row>
    <row r="752" spans="1:14" x14ac:dyDescent="0.35">
      <c r="A752" s="73" t="s">
        <v>218</v>
      </c>
      <c r="B752" s="73" t="s">
        <v>923</v>
      </c>
      <c r="C752" s="82"/>
      <c r="D752" s="83"/>
      <c r="E752" s="82"/>
      <c r="F752" s="84"/>
      <c r="G752" s="82"/>
      <c r="H752" s="77"/>
      <c r="I752" s="78"/>
      <c r="J752" s="78"/>
      <c r="K752" s="79"/>
      <c r="M752" s="72" t="s">
        <v>219</v>
      </c>
      <c r="N752" s="85">
        <v>44671.061030092591</v>
      </c>
    </row>
    <row r="753" spans="1:14" x14ac:dyDescent="0.35">
      <c r="A753" s="73" t="s">
        <v>218</v>
      </c>
      <c r="B753" s="73" t="s">
        <v>924</v>
      </c>
      <c r="C753" s="82"/>
      <c r="D753" s="83"/>
      <c r="E753" s="82"/>
      <c r="F753" s="84"/>
      <c r="G753" s="82"/>
      <c r="H753" s="77"/>
      <c r="I753" s="78"/>
      <c r="J753" s="78"/>
      <c r="K753" s="79"/>
      <c r="M753" s="72" t="s">
        <v>219</v>
      </c>
      <c r="N753" s="85">
        <v>44671.061030092591</v>
      </c>
    </row>
    <row r="754" spans="1:14" x14ac:dyDescent="0.35">
      <c r="A754" s="73" t="s">
        <v>218</v>
      </c>
      <c r="B754" s="73" t="s">
        <v>925</v>
      </c>
      <c r="C754" s="82"/>
      <c r="D754" s="83"/>
      <c r="E754" s="82"/>
      <c r="F754" s="84"/>
      <c r="G754" s="82"/>
      <c r="H754" s="77"/>
      <c r="I754" s="78"/>
      <c r="J754" s="78"/>
      <c r="K754" s="79"/>
      <c r="M754" s="72" t="s">
        <v>219</v>
      </c>
      <c r="N754" s="85">
        <v>44671.061030092591</v>
      </c>
    </row>
    <row r="755" spans="1:14" x14ac:dyDescent="0.35">
      <c r="A755" s="73" t="s">
        <v>218</v>
      </c>
      <c r="B755" s="73" t="s">
        <v>926</v>
      </c>
      <c r="C755" s="82"/>
      <c r="D755" s="83"/>
      <c r="E755" s="82"/>
      <c r="F755" s="84"/>
      <c r="G755" s="82"/>
      <c r="H755" s="77"/>
      <c r="I755" s="78"/>
      <c r="J755" s="78"/>
      <c r="K755" s="79"/>
      <c r="M755" s="72" t="s">
        <v>219</v>
      </c>
      <c r="N755" s="85">
        <v>44671.061030092591</v>
      </c>
    </row>
    <row r="756" spans="1:14" x14ac:dyDescent="0.35">
      <c r="A756" s="73" t="s">
        <v>218</v>
      </c>
      <c r="B756" s="73" t="s">
        <v>927</v>
      </c>
      <c r="C756" s="82"/>
      <c r="D756" s="83"/>
      <c r="E756" s="82"/>
      <c r="F756" s="84"/>
      <c r="G756" s="82"/>
      <c r="H756" s="77"/>
      <c r="I756" s="78"/>
      <c r="J756" s="78"/>
      <c r="K756" s="79"/>
      <c r="M756" s="72" t="s">
        <v>219</v>
      </c>
      <c r="N756" s="85">
        <v>44671.061030092591</v>
      </c>
    </row>
    <row r="757" spans="1:14" x14ac:dyDescent="0.35">
      <c r="A757" s="73" t="s">
        <v>218</v>
      </c>
      <c r="B757" s="73" t="s">
        <v>928</v>
      </c>
      <c r="C757" s="82"/>
      <c r="D757" s="83"/>
      <c r="E757" s="82"/>
      <c r="F757" s="84"/>
      <c r="G757" s="82"/>
      <c r="H757" s="77"/>
      <c r="I757" s="78"/>
      <c r="J757" s="78"/>
      <c r="K757" s="79"/>
      <c r="M757" s="72" t="s">
        <v>219</v>
      </c>
      <c r="N757" s="85">
        <v>44671.061030092591</v>
      </c>
    </row>
    <row r="758" spans="1:14" x14ac:dyDescent="0.35">
      <c r="A758" s="73" t="s">
        <v>218</v>
      </c>
      <c r="B758" s="73" t="s">
        <v>929</v>
      </c>
      <c r="C758" s="82"/>
      <c r="D758" s="83"/>
      <c r="E758" s="82"/>
      <c r="F758" s="84"/>
      <c r="G758" s="82"/>
      <c r="H758" s="77"/>
      <c r="I758" s="78"/>
      <c r="J758" s="78"/>
      <c r="K758" s="79"/>
      <c r="M758" s="72" t="s">
        <v>219</v>
      </c>
      <c r="N758" s="85">
        <v>44671.061030092591</v>
      </c>
    </row>
    <row r="759" spans="1:14" x14ac:dyDescent="0.35">
      <c r="A759" s="73" t="s">
        <v>218</v>
      </c>
      <c r="B759" s="73" t="s">
        <v>930</v>
      </c>
      <c r="C759" s="82"/>
      <c r="D759" s="83"/>
      <c r="E759" s="82"/>
      <c r="F759" s="84"/>
      <c r="G759" s="82"/>
      <c r="H759" s="77"/>
      <c r="I759" s="78"/>
      <c r="J759" s="78"/>
      <c r="K759" s="79"/>
      <c r="M759" s="72" t="s">
        <v>219</v>
      </c>
      <c r="N759" s="85">
        <v>44671.061030092591</v>
      </c>
    </row>
    <row r="760" spans="1:14" x14ac:dyDescent="0.35">
      <c r="A760" s="73" t="s">
        <v>218</v>
      </c>
      <c r="B760" s="73" t="s">
        <v>931</v>
      </c>
      <c r="C760" s="82"/>
      <c r="D760" s="83"/>
      <c r="E760" s="82"/>
      <c r="F760" s="84"/>
      <c r="G760" s="82"/>
      <c r="H760" s="77"/>
      <c r="I760" s="78"/>
      <c r="J760" s="78"/>
      <c r="K760" s="79"/>
      <c r="M760" s="72" t="s">
        <v>219</v>
      </c>
      <c r="N760" s="85">
        <v>44671.061030092591</v>
      </c>
    </row>
    <row r="761" spans="1:14" x14ac:dyDescent="0.35">
      <c r="A761" s="73" t="s">
        <v>218</v>
      </c>
      <c r="B761" s="73" t="s">
        <v>932</v>
      </c>
      <c r="C761" s="82"/>
      <c r="D761" s="83"/>
      <c r="E761" s="82"/>
      <c r="F761" s="84"/>
      <c r="G761" s="82"/>
      <c r="H761" s="77"/>
      <c r="I761" s="78"/>
      <c r="J761" s="78"/>
      <c r="K761" s="79"/>
      <c r="M761" s="72" t="s">
        <v>219</v>
      </c>
      <c r="N761" s="85">
        <v>44671.061030092591</v>
      </c>
    </row>
    <row r="762" spans="1:14" x14ac:dyDescent="0.35">
      <c r="A762" s="73" t="s">
        <v>218</v>
      </c>
      <c r="B762" s="73" t="s">
        <v>933</v>
      </c>
      <c r="C762" s="82"/>
      <c r="D762" s="83"/>
      <c r="E762" s="82"/>
      <c r="F762" s="84"/>
      <c r="G762" s="82"/>
      <c r="H762" s="77"/>
      <c r="I762" s="78"/>
      <c r="J762" s="78"/>
      <c r="K762" s="79"/>
      <c r="M762" s="72" t="s">
        <v>219</v>
      </c>
      <c r="N762" s="85">
        <v>44671.061030092591</v>
      </c>
    </row>
    <row r="763" spans="1:14" x14ac:dyDescent="0.35">
      <c r="A763" s="73" t="s">
        <v>218</v>
      </c>
      <c r="B763" s="73" t="s">
        <v>934</v>
      </c>
      <c r="C763" s="82"/>
      <c r="D763" s="83"/>
      <c r="E763" s="82"/>
      <c r="F763" s="84"/>
      <c r="G763" s="82"/>
      <c r="H763" s="77"/>
      <c r="I763" s="78"/>
      <c r="J763" s="78"/>
      <c r="K763" s="79"/>
      <c r="M763" s="72" t="s">
        <v>219</v>
      </c>
      <c r="N763" s="85">
        <v>44671.061030092591</v>
      </c>
    </row>
    <row r="764" spans="1:14" x14ac:dyDescent="0.35">
      <c r="A764" s="73" t="s">
        <v>218</v>
      </c>
      <c r="B764" s="73" t="s">
        <v>935</v>
      </c>
      <c r="C764" s="82"/>
      <c r="D764" s="83"/>
      <c r="E764" s="82"/>
      <c r="F764" s="84"/>
      <c r="G764" s="82"/>
      <c r="H764" s="77"/>
      <c r="I764" s="78"/>
      <c r="J764" s="78"/>
      <c r="K764" s="79"/>
      <c r="M764" s="72" t="s">
        <v>219</v>
      </c>
      <c r="N764" s="85">
        <v>44671.061030092591</v>
      </c>
    </row>
    <row r="765" spans="1:14" x14ac:dyDescent="0.35">
      <c r="A765" s="73" t="s">
        <v>218</v>
      </c>
      <c r="B765" s="73" t="s">
        <v>936</v>
      </c>
      <c r="C765" s="82"/>
      <c r="D765" s="83"/>
      <c r="E765" s="82"/>
      <c r="F765" s="84"/>
      <c r="G765" s="82"/>
      <c r="H765" s="77"/>
      <c r="I765" s="78"/>
      <c r="J765" s="78"/>
      <c r="K765" s="79"/>
      <c r="M765" s="72" t="s">
        <v>219</v>
      </c>
      <c r="N765" s="85">
        <v>44671.061030092591</v>
      </c>
    </row>
    <row r="766" spans="1:14" x14ac:dyDescent="0.35">
      <c r="A766" s="73" t="s">
        <v>218</v>
      </c>
      <c r="B766" s="73" t="s">
        <v>937</v>
      </c>
      <c r="C766" s="82"/>
      <c r="D766" s="83"/>
      <c r="E766" s="82"/>
      <c r="F766" s="84"/>
      <c r="G766" s="82"/>
      <c r="H766" s="77"/>
      <c r="I766" s="78"/>
      <c r="J766" s="78"/>
      <c r="K766" s="79"/>
      <c r="M766" s="72" t="s">
        <v>219</v>
      </c>
      <c r="N766" s="85">
        <v>44671.061030092591</v>
      </c>
    </row>
    <row r="767" spans="1:14" x14ac:dyDescent="0.35">
      <c r="A767" s="73" t="s">
        <v>218</v>
      </c>
      <c r="B767" s="73" t="s">
        <v>938</v>
      </c>
      <c r="C767" s="82"/>
      <c r="D767" s="83"/>
      <c r="E767" s="82"/>
      <c r="F767" s="84"/>
      <c r="G767" s="82"/>
      <c r="H767" s="77"/>
      <c r="I767" s="78"/>
      <c r="J767" s="78"/>
      <c r="K767" s="79"/>
      <c r="M767" s="72" t="s">
        <v>219</v>
      </c>
      <c r="N767" s="85">
        <v>44671.061030092591</v>
      </c>
    </row>
    <row r="768" spans="1:14" x14ac:dyDescent="0.35">
      <c r="A768" s="73" t="s">
        <v>218</v>
      </c>
      <c r="B768" s="73" t="s">
        <v>939</v>
      </c>
      <c r="C768" s="82"/>
      <c r="D768" s="83"/>
      <c r="E768" s="82"/>
      <c r="F768" s="84"/>
      <c r="G768" s="82"/>
      <c r="H768" s="77"/>
      <c r="I768" s="78"/>
      <c r="J768" s="78"/>
      <c r="K768" s="79"/>
      <c r="M768" s="72" t="s">
        <v>219</v>
      </c>
      <c r="N768" s="85">
        <v>44671.061030092591</v>
      </c>
    </row>
    <row r="769" spans="1:14" x14ac:dyDescent="0.35">
      <c r="A769" s="73" t="s">
        <v>218</v>
      </c>
      <c r="B769" s="73" t="s">
        <v>940</v>
      </c>
      <c r="C769" s="82"/>
      <c r="D769" s="83"/>
      <c r="E769" s="82"/>
      <c r="F769" s="84"/>
      <c r="G769" s="82"/>
      <c r="H769" s="77"/>
      <c r="I769" s="78"/>
      <c r="J769" s="78"/>
      <c r="K769" s="79"/>
      <c r="M769" s="72" t="s">
        <v>219</v>
      </c>
      <c r="N769" s="85">
        <v>44671.061030092591</v>
      </c>
    </row>
    <row r="770" spans="1:14" x14ac:dyDescent="0.35">
      <c r="A770" s="73" t="s">
        <v>218</v>
      </c>
      <c r="B770" s="73" t="s">
        <v>941</v>
      </c>
      <c r="C770" s="82"/>
      <c r="D770" s="83"/>
      <c r="E770" s="82"/>
      <c r="F770" s="84"/>
      <c r="G770" s="82"/>
      <c r="H770" s="77"/>
      <c r="I770" s="78"/>
      <c r="J770" s="78"/>
      <c r="K770" s="79"/>
      <c r="M770" s="72" t="s">
        <v>219</v>
      </c>
      <c r="N770" s="85">
        <v>44671.061030092591</v>
      </c>
    </row>
    <row r="771" spans="1:14" x14ac:dyDescent="0.35">
      <c r="A771" s="73" t="s">
        <v>218</v>
      </c>
      <c r="B771" s="73" t="s">
        <v>942</v>
      </c>
      <c r="C771" s="82"/>
      <c r="D771" s="83"/>
      <c r="E771" s="82"/>
      <c r="F771" s="84"/>
      <c r="G771" s="82"/>
      <c r="H771" s="77"/>
      <c r="I771" s="78"/>
      <c r="J771" s="78"/>
      <c r="K771" s="79"/>
      <c r="M771" s="72" t="s">
        <v>219</v>
      </c>
      <c r="N771" s="85">
        <v>44671.061030092591</v>
      </c>
    </row>
    <row r="772" spans="1:14" x14ac:dyDescent="0.35">
      <c r="A772" s="73" t="s">
        <v>218</v>
      </c>
      <c r="B772" s="73" t="s">
        <v>943</v>
      </c>
      <c r="C772" s="82"/>
      <c r="D772" s="83"/>
      <c r="E772" s="82"/>
      <c r="F772" s="84"/>
      <c r="G772" s="82"/>
      <c r="H772" s="77"/>
      <c r="I772" s="78"/>
      <c r="J772" s="78"/>
      <c r="K772" s="79"/>
      <c r="M772" s="72" t="s">
        <v>219</v>
      </c>
      <c r="N772" s="85">
        <v>44671.061030092591</v>
      </c>
    </row>
    <row r="773" spans="1:14" x14ac:dyDescent="0.35">
      <c r="A773" s="73" t="s">
        <v>218</v>
      </c>
      <c r="B773" s="73" t="s">
        <v>944</v>
      </c>
      <c r="C773" s="82"/>
      <c r="D773" s="83"/>
      <c r="E773" s="82"/>
      <c r="F773" s="84"/>
      <c r="G773" s="82"/>
      <c r="H773" s="77"/>
      <c r="I773" s="78"/>
      <c r="J773" s="78"/>
      <c r="K773" s="79"/>
      <c r="M773" s="72" t="s">
        <v>219</v>
      </c>
      <c r="N773" s="85">
        <v>44671.061030092591</v>
      </c>
    </row>
    <row r="774" spans="1:14" x14ac:dyDescent="0.35">
      <c r="A774" s="73" t="s">
        <v>218</v>
      </c>
      <c r="B774" s="73" t="s">
        <v>945</v>
      </c>
      <c r="C774" s="82"/>
      <c r="D774" s="83"/>
      <c r="E774" s="82"/>
      <c r="F774" s="84"/>
      <c r="G774" s="82"/>
      <c r="H774" s="77"/>
      <c r="I774" s="78"/>
      <c r="J774" s="78"/>
      <c r="K774" s="79"/>
      <c r="M774" s="72" t="s">
        <v>219</v>
      </c>
      <c r="N774" s="85">
        <v>44671.061030092591</v>
      </c>
    </row>
    <row r="775" spans="1:14" x14ac:dyDescent="0.35">
      <c r="A775" s="73" t="s">
        <v>218</v>
      </c>
      <c r="B775" s="73" t="s">
        <v>946</v>
      </c>
      <c r="C775" s="82"/>
      <c r="D775" s="83"/>
      <c r="E775" s="82"/>
      <c r="F775" s="84"/>
      <c r="G775" s="82"/>
      <c r="H775" s="77"/>
      <c r="I775" s="78"/>
      <c r="J775" s="78"/>
      <c r="K775" s="79"/>
      <c r="M775" s="72" t="s">
        <v>219</v>
      </c>
      <c r="N775" s="85">
        <v>44671.061030092591</v>
      </c>
    </row>
    <row r="776" spans="1:14" x14ac:dyDescent="0.35">
      <c r="A776" s="73" t="s">
        <v>218</v>
      </c>
      <c r="B776" s="73" t="s">
        <v>947</v>
      </c>
      <c r="C776" s="82"/>
      <c r="D776" s="83"/>
      <c r="E776" s="82"/>
      <c r="F776" s="84"/>
      <c r="G776" s="82"/>
      <c r="H776" s="77"/>
      <c r="I776" s="78"/>
      <c r="J776" s="78"/>
      <c r="K776" s="79"/>
      <c r="M776" s="72" t="s">
        <v>219</v>
      </c>
      <c r="N776" s="85">
        <v>44671.061030092591</v>
      </c>
    </row>
    <row r="777" spans="1:14" x14ac:dyDescent="0.35">
      <c r="A777" s="73" t="s">
        <v>218</v>
      </c>
      <c r="B777" s="73" t="s">
        <v>948</v>
      </c>
      <c r="C777" s="82"/>
      <c r="D777" s="83"/>
      <c r="E777" s="82"/>
      <c r="F777" s="84"/>
      <c r="G777" s="82"/>
      <c r="H777" s="77"/>
      <c r="I777" s="78"/>
      <c r="J777" s="78"/>
      <c r="K777" s="79"/>
      <c r="M777" s="72" t="s">
        <v>219</v>
      </c>
      <c r="N777" s="85">
        <v>44671.061030092591</v>
      </c>
    </row>
    <row r="778" spans="1:14" x14ac:dyDescent="0.35">
      <c r="A778" s="73" t="s">
        <v>218</v>
      </c>
      <c r="B778" s="73" t="s">
        <v>949</v>
      </c>
      <c r="C778" s="82"/>
      <c r="D778" s="83"/>
      <c r="E778" s="82"/>
      <c r="F778" s="84"/>
      <c r="G778" s="82"/>
      <c r="H778" s="77"/>
      <c r="I778" s="78"/>
      <c r="J778" s="78"/>
      <c r="K778" s="79"/>
      <c r="M778" s="72" t="s">
        <v>219</v>
      </c>
      <c r="N778" s="85">
        <v>44671.061030092591</v>
      </c>
    </row>
    <row r="779" spans="1:14" x14ac:dyDescent="0.35">
      <c r="A779" s="73" t="s">
        <v>218</v>
      </c>
      <c r="B779" s="73" t="s">
        <v>950</v>
      </c>
      <c r="C779" s="82"/>
      <c r="D779" s="83"/>
      <c r="E779" s="82"/>
      <c r="F779" s="84"/>
      <c r="G779" s="82"/>
      <c r="H779" s="77"/>
      <c r="I779" s="78"/>
      <c r="J779" s="78"/>
      <c r="K779" s="79"/>
      <c r="M779" s="72" t="s">
        <v>219</v>
      </c>
      <c r="N779" s="85">
        <v>44671.061030092591</v>
      </c>
    </row>
    <row r="780" spans="1:14" x14ac:dyDescent="0.35">
      <c r="A780" s="73" t="s">
        <v>218</v>
      </c>
      <c r="B780" s="73" t="s">
        <v>951</v>
      </c>
      <c r="C780" s="82"/>
      <c r="D780" s="83"/>
      <c r="E780" s="82"/>
      <c r="F780" s="84"/>
      <c r="G780" s="82"/>
      <c r="H780" s="77"/>
      <c r="I780" s="78"/>
      <c r="J780" s="78"/>
      <c r="K780" s="79"/>
      <c r="M780" s="72" t="s">
        <v>219</v>
      </c>
      <c r="N780" s="85">
        <v>44671.061030092591</v>
      </c>
    </row>
    <row r="781" spans="1:14" x14ac:dyDescent="0.35">
      <c r="A781" s="73" t="s">
        <v>218</v>
      </c>
      <c r="B781" s="73" t="s">
        <v>952</v>
      </c>
      <c r="C781" s="82"/>
      <c r="D781" s="83"/>
      <c r="E781" s="82"/>
      <c r="F781" s="84"/>
      <c r="G781" s="82"/>
      <c r="H781" s="77"/>
      <c r="I781" s="78"/>
      <c r="J781" s="78"/>
      <c r="K781" s="79"/>
      <c r="M781" s="72" t="s">
        <v>219</v>
      </c>
      <c r="N781" s="85">
        <v>44671.061030092591</v>
      </c>
    </row>
    <row r="782" spans="1:14" x14ac:dyDescent="0.35">
      <c r="A782" s="73" t="s">
        <v>218</v>
      </c>
      <c r="B782" s="73" t="s">
        <v>953</v>
      </c>
      <c r="C782" s="82"/>
      <c r="D782" s="83"/>
      <c r="E782" s="82"/>
      <c r="F782" s="84"/>
      <c r="G782" s="82"/>
      <c r="H782" s="77"/>
      <c r="I782" s="78"/>
      <c r="J782" s="78"/>
      <c r="K782" s="79"/>
      <c r="M782" s="72" t="s">
        <v>219</v>
      </c>
      <c r="N782" s="85">
        <v>44671.061030092591</v>
      </c>
    </row>
    <row r="783" spans="1:14" x14ac:dyDescent="0.35">
      <c r="A783" s="73" t="s">
        <v>218</v>
      </c>
      <c r="B783" s="73" t="s">
        <v>954</v>
      </c>
      <c r="C783" s="82"/>
      <c r="D783" s="83"/>
      <c r="E783" s="82"/>
      <c r="F783" s="84"/>
      <c r="G783" s="82"/>
      <c r="H783" s="77"/>
      <c r="I783" s="78"/>
      <c r="J783" s="78"/>
      <c r="K783" s="79"/>
      <c r="M783" s="72" t="s">
        <v>219</v>
      </c>
      <c r="N783" s="85">
        <v>44671.061030092591</v>
      </c>
    </row>
    <row r="784" spans="1:14" x14ac:dyDescent="0.35">
      <c r="A784" s="73" t="s">
        <v>218</v>
      </c>
      <c r="B784" s="73" t="s">
        <v>955</v>
      </c>
      <c r="C784" s="82"/>
      <c r="D784" s="83"/>
      <c r="E784" s="82"/>
      <c r="F784" s="84"/>
      <c r="G784" s="82"/>
      <c r="H784" s="77"/>
      <c r="I784" s="78"/>
      <c r="J784" s="78"/>
      <c r="K784" s="79"/>
      <c r="M784" s="72" t="s">
        <v>219</v>
      </c>
      <c r="N784" s="85">
        <v>44671.061030092591</v>
      </c>
    </row>
    <row r="785" spans="1:14" x14ac:dyDescent="0.35">
      <c r="A785" s="73" t="s">
        <v>218</v>
      </c>
      <c r="B785" s="73" t="s">
        <v>956</v>
      </c>
      <c r="C785" s="82"/>
      <c r="D785" s="83"/>
      <c r="E785" s="82"/>
      <c r="F785" s="84"/>
      <c r="G785" s="82"/>
      <c r="H785" s="77"/>
      <c r="I785" s="78"/>
      <c r="J785" s="78"/>
      <c r="K785" s="79"/>
      <c r="M785" s="72" t="s">
        <v>219</v>
      </c>
      <c r="N785" s="85">
        <v>44671.061030092591</v>
      </c>
    </row>
    <row r="786" spans="1:14" x14ac:dyDescent="0.35">
      <c r="A786" s="73" t="s">
        <v>218</v>
      </c>
      <c r="B786" s="73" t="s">
        <v>957</v>
      </c>
      <c r="C786" s="82"/>
      <c r="D786" s="83"/>
      <c r="E786" s="82"/>
      <c r="F786" s="84"/>
      <c r="G786" s="82"/>
      <c r="H786" s="77"/>
      <c r="I786" s="78"/>
      <c r="J786" s="78"/>
      <c r="K786" s="79"/>
      <c r="M786" s="72" t="s">
        <v>219</v>
      </c>
      <c r="N786" s="85">
        <v>44671.061030092591</v>
      </c>
    </row>
    <row r="787" spans="1:14" x14ac:dyDescent="0.35">
      <c r="A787" s="73" t="s">
        <v>218</v>
      </c>
      <c r="B787" s="73" t="s">
        <v>958</v>
      </c>
      <c r="C787" s="82"/>
      <c r="D787" s="83"/>
      <c r="E787" s="82"/>
      <c r="F787" s="84"/>
      <c r="G787" s="82"/>
      <c r="H787" s="77"/>
      <c r="I787" s="78"/>
      <c r="J787" s="78"/>
      <c r="K787" s="79"/>
      <c r="M787" s="72" t="s">
        <v>219</v>
      </c>
      <c r="N787" s="85">
        <v>44671.061030092591</v>
      </c>
    </row>
    <row r="788" spans="1:14" x14ac:dyDescent="0.35">
      <c r="A788" s="73" t="s">
        <v>218</v>
      </c>
      <c r="B788" s="73" t="s">
        <v>959</v>
      </c>
      <c r="C788" s="82"/>
      <c r="D788" s="83"/>
      <c r="E788" s="82"/>
      <c r="F788" s="84"/>
      <c r="G788" s="82"/>
      <c r="H788" s="77"/>
      <c r="I788" s="78"/>
      <c r="J788" s="78"/>
      <c r="K788" s="79"/>
      <c r="M788" s="72" t="s">
        <v>219</v>
      </c>
      <c r="N788" s="85">
        <v>44671.061030092591</v>
      </c>
    </row>
    <row r="789" spans="1:14" x14ac:dyDescent="0.35">
      <c r="A789" s="73" t="s">
        <v>218</v>
      </c>
      <c r="B789" s="73" t="s">
        <v>960</v>
      </c>
      <c r="C789" s="82"/>
      <c r="D789" s="83"/>
      <c r="E789" s="82"/>
      <c r="F789" s="84"/>
      <c r="G789" s="82"/>
      <c r="H789" s="77"/>
      <c r="I789" s="78"/>
      <c r="J789" s="78"/>
      <c r="K789" s="79"/>
      <c r="M789" s="72" t="s">
        <v>219</v>
      </c>
      <c r="N789" s="85">
        <v>44671.061030092591</v>
      </c>
    </row>
    <row r="790" spans="1:14" x14ac:dyDescent="0.35">
      <c r="A790" s="73" t="s">
        <v>218</v>
      </c>
      <c r="B790" s="73" t="s">
        <v>961</v>
      </c>
      <c r="C790" s="82"/>
      <c r="D790" s="83"/>
      <c r="E790" s="82"/>
      <c r="F790" s="84"/>
      <c r="G790" s="82"/>
      <c r="H790" s="77"/>
      <c r="I790" s="78"/>
      <c r="J790" s="78"/>
      <c r="K790" s="79"/>
      <c r="M790" s="72" t="s">
        <v>219</v>
      </c>
      <c r="N790" s="85">
        <v>44671.061030092591</v>
      </c>
    </row>
    <row r="791" spans="1:14" x14ac:dyDescent="0.35">
      <c r="A791" s="73" t="s">
        <v>218</v>
      </c>
      <c r="B791" s="73" t="s">
        <v>962</v>
      </c>
      <c r="C791" s="82"/>
      <c r="D791" s="83"/>
      <c r="E791" s="82"/>
      <c r="F791" s="84"/>
      <c r="G791" s="82"/>
      <c r="H791" s="77"/>
      <c r="I791" s="78"/>
      <c r="J791" s="78"/>
      <c r="K791" s="79"/>
      <c r="M791" s="72" t="s">
        <v>219</v>
      </c>
      <c r="N791" s="85">
        <v>44671.061030092591</v>
      </c>
    </row>
    <row r="792" spans="1:14" x14ac:dyDescent="0.35">
      <c r="A792" s="73" t="s">
        <v>218</v>
      </c>
      <c r="B792" s="73" t="s">
        <v>963</v>
      </c>
      <c r="C792" s="82"/>
      <c r="D792" s="83"/>
      <c r="E792" s="82"/>
      <c r="F792" s="84"/>
      <c r="G792" s="82"/>
      <c r="H792" s="77"/>
      <c r="I792" s="78"/>
      <c r="J792" s="78"/>
      <c r="K792" s="79"/>
      <c r="M792" s="72" t="s">
        <v>219</v>
      </c>
      <c r="N792" s="85">
        <v>44671.061030092591</v>
      </c>
    </row>
    <row r="793" spans="1:14" x14ac:dyDescent="0.35">
      <c r="A793" s="73" t="s">
        <v>218</v>
      </c>
      <c r="B793" s="73" t="s">
        <v>964</v>
      </c>
      <c r="C793" s="82"/>
      <c r="D793" s="83"/>
      <c r="E793" s="82"/>
      <c r="F793" s="84"/>
      <c r="G793" s="82"/>
      <c r="H793" s="77"/>
      <c r="I793" s="78"/>
      <c r="J793" s="78"/>
      <c r="K793" s="79"/>
      <c r="M793" s="72" t="s">
        <v>219</v>
      </c>
      <c r="N793" s="85">
        <v>44671.061030092591</v>
      </c>
    </row>
    <row r="794" spans="1:14" x14ac:dyDescent="0.35">
      <c r="A794" s="73" t="s">
        <v>218</v>
      </c>
      <c r="B794" s="73" t="s">
        <v>965</v>
      </c>
      <c r="C794" s="82"/>
      <c r="D794" s="83"/>
      <c r="E794" s="82"/>
      <c r="F794" s="84"/>
      <c r="G794" s="82"/>
      <c r="H794" s="77"/>
      <c r="I794" s="78"/>
      <c r="J794" s="78"/>
      <c r="K794" s="79"/>
      <c r="M794" s="72" t="s">
        <v>219</v>
      </c>
      <c r="N794" s="85">
        <v>44671.061030092591</v>
      </c>
    </row>
    <row r="795" spans="1:14" x14ac:dyDescent="0.35">
      <c r="A795" s="73" t="s">
        <v>218</v>
      </c>
      <c r="B795" s="73" t="s">
        <v>966</v>
      </c>
      <c r="C795" s="82"/>
      <c r="D795" s="83"/>
      <c r="E795" s="82"/>
      <c r="F795" s="84"/>
      <c r="G795" s="82"/>
      <c r="H795" s="77"/>
      <c r="I795" s="78"/>
      <c r="J795" s="78"/>
      <c r="K795" s="79"/>
      <c r="M795" s="72" t="s">
        <v>219</v>
      </c>
      <c r="N795" s="85">
        <v>44671.061030092591</v>
      </c>
    </row>
    <row r="796" spans="1:14" x14ac:dyDescent="0.35">
      <c r="A796" s="73" t="s">
        <v>315</v>
      </c>
      <c r="B796" s="73" t="s">
        <v>967</v>
      </c>
      <c r="C796" s="82"/>
      <c r="D796" s="83"/>
      <c r="E796" s="82"/>
      <c r="F796" s="84"/>
      <c r="G796" s="82"/>
      <c r="H796" s="77"/>
      <c r="I796" s="78"/>
      <c r="J796" s="78"/>
      <c r="K796" s="79"/>
      <c r="M796" s="72" t="s">
        <v>219</v>
      </c>
      <c r="N796" s="85">
        <v>44671.061030092591</v>
      </c>
    </row>
    <row r="797" spans="1:14" x14ac:dyDescent="0.35">
      <c r="A797" s="73" t="s">
        <v>315</v>
      </c>
      <c r="B797" s="73" t="s">
        <v>968</v>
      </c>
      <c r="C797" s="82"/>
      <c r="D797" s="83"/>
      <c r="E797" s="82"/>
      <c r="F797" s="84"/>
      <c r="G797" s="82"/>
      <c r="H797" s="77"/>
      <c r="I797" s="78"/>
      <c r="J797" s="78"/>
      <c r="K797" s="79"/>
      <c r="M797" s="72" t="s">
        <v>219</v>
      </c>
      <c r="N797" s="85">
        <v>44671.061030092591</v>
      </c>
    </row>
    <row r="798" spans="1:14" x14ac:dyDescent="0.35">
      <c r="A798" s="73" t="s">
        <v>315</v>
      </c>
      <c r="B798" s="73" t="s">
        <v>969</v>
      </c>
      <c r="C798" s="82"/>
      <c r="D798" s="83"/>
      <c r="E798" s="82"/>
      <c r="F798" s="84"/>
      <c r="G798" s="82"/>
      <c r="H798" s="77"/>
      <c r="I798" s="78"/>
      <c r="J798" s="78"/>
      <c r="K798" s="79"/>
      <c r="M798" s="72" t="s">
        <v>219</v>
      </c>
      <c r="N798" s="85">
        <v>44671.061030092591</v>
      </c>
    </row>
    <row r="799" spans="1:14" x14ac:dyDescent="0.35">
      <c r="A799" s="73" t="s">
        <v>315</v>
      </c>
      <c r="B799" s="73" t="s">
        <v>970</v>
      </c>
      <c r="C799" s="82"/>
      <c r="D799" s="83"/>
      <c r="E799" s="82"/>
      <c r="F799" s="84"/>
      <c r="G799" s="82"/>
      <c r="H799" s="77"/>
      <c r="I799" s="78"/>
      <c r="J799" s="78"/>
      <c r="K799" s="79"/>
      <c r="M799" s="72" t="s">
        <v>219</v>
      </c>
      <c r="N799" s="85">
        <v>44671.061030092591</v>
      </c>
    </row>
    <row r="800" spans="1:14" x14ac:dyDescent="0.35">
      <c r="A800" s="73" t="s">
        <v>315</v>
      </c>
      <c r="B800" s="73" t="s">
        <v>971</v>
      </c>
      <c r="C800" s="82"/>
      <c r="D800" s="83"/>
      <c r="E800" s="82"/>
      <c r="F800" s="84"/>
      <c r="G800" s="82"/>
      <c r="H800" s="77"/>
      <c r="I800" s="78"/>
      <c r="J800" s="78"/>
      <c r="K800" s="79"/>
      <c r="M800" s="72" t="s">
        <v>219</v>
      </c>
      <c r="N800" s="85">
        <v>44671.061030092591</v>
      </c>
    </row>
    <row r="801" spans="1:14" x14ac:dyDescent="0.35">
      <c r="A801" s="73" t="s">
        <v>315</v>
      </c>
      <c r="B801" s="73" t="s">
        <v>972</v>
      </c>
      <c r="C801" s="82"/>
      <c r="D801" s="83"/>
      <c r="E801" s="82"/>
      <c r="F801" s="84"/>
      <c r="G801" s="82"/>
      <c r="H801" s="77"/>
      <c r="I801" s="78"/>
      <c r="J801" s="78"/>
      <c r="K801" s="79"/>
      <c r="M801" s="72" t="s">
        <v>219</v>
      </c>
      <c r="N801" s="85">
        <v>44671.061030092591</v>
      </c>
    </row>
    <row r="802" spans="1:14" x14ac:dyDescent="0.35">
      <c r="A802" s="73" t="s">
        <v>315</v>
      </c>
      <c r="B802" s="73" t="s">
        <v>973</v>
      </c>
      <c r="C802" s="82"/>
      <c r="D802" s="83"/>
      <c r="E802" s="82"/>
      <c r="F802" s="84"/>
      <c r="G802" s="82"/>
      <c r="H802" s="77"/>
      <c r="I802" s="78"/>
      <c r="J802" s="78"/>
      <c r="K802" s="79"/>
      <c r="M802" s="72" t="s">
        <v>219</v>
      </c>
      <c r="N802" s="85">
        <v>44671.061030092591</v>
      </c>
    </row>
    <row r="803" spans="1:14" x14ac:dyDescent="0.35">
      <c r="A803" s="73" t="s">
        <v>315</v>
      </c>
      <c r="B803" s="73" t="s">
        <v>974</v>
      </c>
      <c r="C803" s="82"/>
      <c r="D803" s="83"/>
      <c r="E803" s="82"/>
      <c r="F803" s="84"/>
      <c r="G803" s="82"/>
      <c r="H803" s="77"/>
      <c r="I803" s="78"/>
      <c r="J803" s="78"/>
      <c r="K803" s="79"/>
      <c r="M803" s="72" t="s">
        <v>219</v>
      </c>
      <c r="N803" s="85">
        <v>44671.061030092591</v>
      </c>
    </row>
    <row r="804" spans="1:14" x14ac:dyDescent="0.35">
      <c r="A804" s="73" t="s">
        <v>315</v>
      </c>
      <c r="B804" s="73" t="s">
        <v>975</v>
      </c>
      <c r="C804" s="82"/>
      <c r="D804" s="83"/>
      <c r="E804" s="82"/>
      <c r="F804" s="84"/>
      <c r="G804" s="82"/>
      <c r="H804" s="77"/>
      <c r="I804" s="78"/>
      <c r="J804" s="78"/>
      <c r="K804" s="79"/>
      <c r="M804" s="72" t="s">
        <v>219</v>
      </c>
      <c r="N804" s="85">
        <v>44671.061030092591</v>
      </c>
    </row>
    <row r="805" spans="1:14" x14ac:dyDescent="0.35">
      <c r="A805" s="73" t="s">
        <v>315</v>
      </c>
      <c r="B805" s="73" t="s">
        <v>976</v>
      </c>
      <c r="C805" s="82"/>
      <c r="D805" s="83"/>
      <c r="E805" s="82"/>
      <c r="F805" s="84"/>
      <c r="G805" s="82"/>
      <c r="H805" s="77"/>
      <c r="I805" s="78"/>
      <c r="J805" s="78"/>
      <c r="K805" s="79"/>
      <c r="M805" s="72" t="s">
        <v>219</v>
      </c>
      <c r="N805" s="85">
        <v>44671.061030092591</v>
      </c>
    </row>
    <row r="806" spans="1:14" x14ac:dyDescent="0.35">
      <c r="A806" s="73" t="s">
        <v>315</v>
      </c>
      <c r="B806" s="73" t="s">
        <v>977</v>
      </c>
      <c r="C806" s="82"/>
      <c r="D806" s="83"/>
      <c r="E806" s="82"/>
      <c r="F806" s="84"/>
      <c r="G806" s="82"/>
      <c r="H806" s="77"/>
      <c r="I806" s="78"/>
      <c r="J806" s="78"/>
      <c r="K806" s="79"/>
      <c r="M806" s="72" t="s">
        <v>219</v>
      </c>
      <c r="N806" s="85">
        <v>44671.061030092591</v>
      </c>
    </row>
    <row r="807" spans="1:14" x14ac:dyDescent="0.35">
      <c r="A807" s="73" t="s">
        <v>315</v>
      </c>
      <c r="B807" s="73" t="s">
        <v>978</v>
      </c>
      <c r="C807" s="82"/>
      <c r="D807" s="83"/>
      <c r="E807" s="82"/>
      <c r="F807" s="84"/>
      <c r="G807" s="82"/>
      <c r="H807" s="77"/>
      <c r="I807" s="78"/>
      <c r="J807" s="78"/>
      <c r="K807" s="79"/>
      <c r="M807" s="72" t="s">
        <v>219</v>
      </c>
      <c r="N807" s="85">
        <v>44671.061030092591</v>
      </c>
    </row>
    <row r="808" spans="1:14" x14ac:dyDescent="0.35">
      <c r="A808" s="73" t="s">
        <v>315</v>
      </c>
      <c r="B808" s="73" t="s">
        <v>979</v>
      </c>
      <c r="C808" s="82"/>
      <c r="D808" s="83"/>
      <c r="E808" s="82"/>
      <c r="F808" s="84"/>
      <c r="G808" s="82"/>
      <c r="H808" s="77"/>
      <c r="I808" s="78"/>
      <c r="J808" s="78"/>
      <c r="K808" s="79"/>
      <c r="M808" s="72" t="s">
        <v>219</v>
      </c>
      <c r="N808" s="85">
        <v>44671.061030092591</v>
      </c>
    </row>
    <row r="809" spans="1:14" x14ac:dyDescent="0.35">
      <c r="A809" s="73" t="s">
        <v>315</v>
      </c>
      <c r="B809" s="73" t="s">
        <v>980</v>
      </c>
      <c r="C809" s="82"/>
      <c r="D809" s="83"/>
      <c r="E809" s="82"/>
      <c r="F809" s="84"/>
      <c r="G809" s="82"/>
      <c r="H809" s="77"/>
      <c r="I809" s="78"/>
      <c r="J809" s="78"/>
      <c r="K809" s="79"/>
      <c r="M809" s="72" t="s">
        <v>219</v>
      </c>
      <c r="N809" s="85">
        <v>44671.061030092591</v>
      </c>
    </row>
    <row r="810" spans="1:14" x14ac:dyDescent="0.35">
      <c r="A810" s="73" t="s">
        <v>315</v>
      </c>
      <c r="B810" s="73" t="s">
        <v>981</v>
      </c>
      <c r="C810" s="82"/>
      <c r="D810" s="83"/>
      <c r="E810" s="82"/>
      <c r="F810" s="84"/>
      <c r="G810" s="82"/>
      <c r="H810" s="77"/>
      <c r="I810" s="78"/>
      <c r="J810" s="78"/>
      <c r="K810" s="79"/>
      <c r="M810" s="72" t="s">
        <v>219</v>
      </c>
      <c r="N810" s="85">
        <v>44671.061030092591</v>
      </c>
    </row>
    <row r="811" spans="1:14" x14ac:dyDescent="0.35">
      <c r="A811" s="73" t="s">
        <v>315</v>
      </c>
      <c r="B811" s="73" t="s">
        <v>982</v>
      </c>
      <c r="C811" s="82"/>
      <c r="D811" s="83"/>
      <c r="E811" s="82"/>
      <c r="F811" s="84"/>
      <c r="G811" s="82"/>
      <c r="H811" s="77"/>
      <c r="I811" s="78"/>
      <c r="J811" s="78"/>
      <c r="K811" s="79"/>
      <c r="M811" s="72" t="s">
        <v>219</v>
      </c>
      <c r="N811" s="85">
        <v>44671.061030092591</v>
      </c>
    </row>
    <row r="812" spans="1:14" x14ac:dyDescent="0.35">
      <c r="A812" s="73" t="s">
        <v>315</v>
      </c>
      <c r="B812" s="73" t="s">
        <v>983</v>
      </c>
      <c r="C812" s="82"/>
      <c r="D812" s="83"/>
      <c r="E812" s="82"/>
      <c r="F812" s="84"/>
      <c r="G812" s="82"/>
      <c r="H812" s="77"/>
      <c r="I812" s="78"/>
      <c r="J812" s="78"/>
      <c r="K812" s="79"/>
      <c r="M812" s="72" t="s">
        <v>219</v>
      </c>
      <c r="N812" s="85">
        <v>44671.061030092591</v>
      </c>
    </row>
    <row r="813" spans="1:14" x14ac:dyDescent="0.35">
      <c r="A813" s="73" t="s">
        <v>315</v>
      </c>
      <c r="B813" s="73" t="s">
        <v>984</v>
      </c>
      <c r="C813" s="82"/>
      <c r="D813" s="83"/>
      <c r="E813" s="82"/>
      <c r="F813" s="84"/>
      <c r="G813" s="82"/>
      <c r="H813" s="77"/>
      <c r="I813" s="78"/>
      <c r="J813" s="78"/>
      <c r="K813" s="79"/>
      <c r="M813" s="72" t="s">
        <v>219</v>
      </c>
      <c r="N813" s="85">
        <v>44671.061030092591</v>
      </c>
    </row>
    <row r="814" spans="1:14" x14ac:dyDescent="0.35">
      <c r="A814" s="73" t="s">
        <v>315</v>
      </c>
      <c r="B814" s="73" t="s">
        <v>985</v>
      </c>
      <c r="C814" s="82"/>
      <c r="D814" s="83"/>
      <c r="E814" s="82"/>
      <c r="F814" s="84"/>
      <c r="G814" s="82"/>
      <c r="H814" s="77"/>
      <c r="I814" s="78"/>
      <c r="J814" s="78"/>
      <c r="K814" s="79"/>
      <c r="M814" s="72" t="s">
        <v>219</v>
      </c>
      <c r="N814" s="85">
        <v>44671.061030092591</v>
      </c>
    </row>
    <row r="815" spans="1:14" x14ac:dyDescent="0.35">
      <c r="A815" s="73" t="s">
        <v>315</v>
      </c>
      <c r="B815" s="73" t="s">
        <v>986</v>
      </c>
      <c r="C815" s="82"/>
      <c r="D815" s="83"/>
      <c r="E815" s="82"/>
      <c r="F815" s="84"/>
      <c r="G815" s="82"/>
      <c r="H815" s="77"/>
      <c r="I815" s="78"/>
      <c r="J815" s="78"/>
      <c r="K815" s="79"/>
      <c r="M815" s="72" t="s">
        <v>219</v>
      </c>
      <c r="N815" s="85">
        <v>44671.061030092591</v>
      </c>
    </row>
    <row r="816" spans="1:14" x14ac:dyDescent="0.35">
      <c r="A816" s="73" t="s">
        <v>315</v>
      </c>
      <c r="B816" s="73" t="s">
        <v>987</v>
      </c>
      <c r="C816" s="82"/>
      <c r="D816" s="83"/>
      <c r="E816" s="82"/>
      <c r="F816" s="84"/>
      <c r="G816" s="82"/>
      <c r="H816" s="77"/>
      <c r="I816" s="78"/>
      <c r="J816" s="78"/>
      <c r="K816" s="79"/>
      <c r="M816" s="72" t="s">
        <v>219</v>
      </c>
      <c r="N816" s="85">
        <v>44671.061030092591</v>
      </c>
    </row>
    <row r="817" spans="1:14" x14ac:dyDescent="0.35">
      <c r="A817" s="73" t="s">
        <v>315</v>
      </c>
      <c r="B817" s="73" t="s">
        <v>988</v>
      </c>
      <c r="C817" s="82"/>
      <c r="D817" s="83"/>
      <c r="E817" s="82"/>
      <c r="F817" s="84"/>
      <c r="G817" s="82"/>
      <c r="H817" s="77"/>
      <c r="I817" s="78"/>
      <c r="J817" s="78"/>
      <c r="K817" s="79"/>
      <c r="M817" s="72" t="s">
        <v>219</v>
      </c>
      <c r="N817" s="85">
        <v>44671.061030092591</v>
      </c>
    </row>
    <row r="818" spans="1:14" x14ac:dyDescent="0.35">
      <c r="A818" s="73" t="s">
        <v>315</v>
      </c>
      <c r="B818" s="73" t="s">
        <v>989</v>
      </c>
      <c r="C818" s="82"/>
      <c r="D818" s="83"/>
      <c r="E818" s="82"/>
      <c r="F818" s="84"/>
      <c r="G818" s="82"/>
      <c r="H818" s="77"/>
      <c r="I818" s="78"/>
      <c r="J818" s="78"/>
      <c r="K818" s="79"/>
      <c r="M818" s="72" t="s">
        <v>219</v>
      </c>
      <c r="N818" s="85">
        <v>44671.061030092591</v>
      </c>
    </row>
    <row r="819" spans="1:14" x14ac:dyDescent="0.35">
      <c r="A819" s="73" t="s">
        <v>315</v>
      </c>
      <c r="B819" s="73" t="s">
        <v>990</v>
      </c>
      <c r="C819" s="82"/>
      <c r="D819" s="83"/>
      <c r="E819" s="82"/>
      <c r="F819" s="84"/>
      <c r="G819" s="82"/>
      <c r="H819" s="77"/>
      <c r="I819" s="78"/>
      <c r="J819" s="78"/>
      <c r="K819" s="79"/>
      <c r="M819" s="72" t="s">
        <v>219</v>
      </c>
      <c r="N819" s="85">
        <v>44671.061030092591</v>
      </c>
    </row>
    <row r="820" spans="1:14" x14ac:dyDescent="0.35">
      <c r="A820" s="73" t="s">
        <v>315</v>
      </c>
      <c r="B820" s="73" t="s">
        <v>991</v>
      </c>
      <c r="C820" s="82"/>
      <c r="D820" s="83"/>
      <c r="E820" s="82"/>
      <c r="F820" s="84"/>
      <c r="G820" s="82"/>
      <c r="H820" s="77"/>
      <c r="I820" s="78"/>
      <c r="J820" s="78"/>
      <c r="K820" s="79"/>
      <c r="M820" s="72" t="s">
        <v>219</v>
      </c>
      <c r="N820" s="85">
        <v>44671.061030092591</v>
      </c>
    </row>
    <row r="821" spans="1:14" x14ac:dyDescent="0.35">
      <c r="A821" s="73" t="s">
        <v>315</v>
      </c>
      <c r="B821" s="73" t="s">
        <v>992</v>
      </c>
      <c r="C821" s="82"/>
      <c r="D821" s="83"/>
      <c r="E821" s="82"/>
      <c r="F821" s="84"/>
      <c r="G821" s="82"/>
      <c r="H821" s="77"/>
      <c r="I821" s="78"/>
      <c r="J821" s="78"/>
      <c r="K821" s="79"/>
      <c r="M821" s="72" t="s">
        <v>219</v>
      </c>
      <c r="N821" s="85">
        <v>44671.061030092591</v>
      </c>
    </row>
    <row r="822" spans="1:14" x14ac:dyDescent="0.35">
      <c r="A822" s="73" t="s">
        <v>315</v>
      </c>
      <c r="B822" s="73" t="s">
        <v>993</v>
      </c>
      <c r="C822" s="82"/>
      <c r="D822" s="83"/>
      <c r="E822" s="82"/>
      <c r="F822" s="84"/>
      <c r="G822" s="82"/>
      <c r="H822" s="77"/>
      <c r="I822" s="78"/>
      <c r="J822" s="78"/>
      <c r="K822" s="79"/>
      <c r="M822" s="72" t="s">
        <v>219</v>
      </c>
      <c r="N822" s="85">
        <v>44671.061030092591</v>
      </c>
    </row>
    <row r="823" spans="1:14" x14ac:dyDescent="0.35">
      <c r="A823" s="73" t="s">
        <v>315</v>
      </c>
      <c r="B823" s="73" t="s">
        <v>994</v>
      </c>
      <c r="C823" s="82"/>
      <c r="D823" s="83"/>
      <c r="E823" s="82"/>
      <c r="F823" s="84"/>
      <c r="G823" s="82"/>
      <c r="H823" s="77"/>
      <c r="I823" s="78"/>
      <c r="J823" s="78"/>
      <c r="K823" s="79"/>
      <c r="M823" s="72" t="s">
        <v>219</v>
      </c>
      <c r="N823" s="85">
        <v>44671.061030092591</v>
      </c>
    </row>
    <row r="824" spans="1:14" x14ac:dyDescent="0.35">
      <c r="A824" s="73" t="s">
        <v>315</v>
      </c>
      <c r="B824" s="73" t="s">
        <v>995</v>
      </c>
      <c r="C824" s="82"/>
      <c r="D824" s="83"/>
      <c r="E824" s="82"/>
      <c r="F824" s="84"/>
      <c r="G824" s="82"/>
      <c r="H824" s="77"/>
      <c r="I824" s="78"/>
      <c r="J824" s="78"/>
      <c r="K824" s="79"/>
      <c r="M824" s="72" t="s">
        <v>219</v>
      </c>
      <c r="N824" s="85">
        <v>44671.061030092591</v>
      </c>
    </row>
    <row r="825" spans="1:14" x14ac:dyDescent="0.35">
      <c r="A825" s="73" t="s">
        <v>315</v>
      </c>
      <c r="B825" s="73" t="s">
        <v>996</v>
      </c>
      <c r="C825" s="82"/>
      <c r="D825" s="83"/>
      <c r="E825" s="82"/>
      <c r="F825" s="84"/>
      <c r="G825" s="82"/>
      <c r="H825" s="77"/>
      <c r="I825" s="78"/>
      <c r="J825" s="78"/>
      <c r="K825" s="79"/>
      <c r="M825" s="72" t="s">
        <v>219</v>
      </c>
      <c r="N825" s="85">
        <v>44671.061030092591</v>
      </c>
    </row>
    <row r="826" spans="1:14" x14ac:dyDescent="0.35">
      <c r="A826" s="73" t="s">
        <v>315</v>
      </c>
      <c r="B826" s="73" t="s">
        <v>997</v>
      </c>
      <c r="C826" s="82"/>
      <c r="D826" s="83"/>
      <c r="E826" s="82"/>
      <c r="F826" s="84"/>
      <c r="G826" s="82"/>
      <c r="H826" s="77"/>
      <c r="I826" s="78"/>
      <c r="J826" s="78"/>
      <c r="K826" s="79"/>
      <c r="M826" s="72" t="s">
        <v>219</v>
      </c>
      <c r="N826" s="85">
        <v>44671.061030092591</v>
      </c>
    </row>
    <row r="827" spans="1:14" x14ac:dyDescent="0.35">
      <c r="A827" s="73" t="s">
        <v>315</v>
      </c>
      <c r="B827" s="73" t="s">
        <v>998</v>
      </c>
      <c r="C827" s="82"/>
      <c r="D827" s="83"/>
      <c r="E827" s="82"/>
      <c r="F827" s="84"/>
      <c r="G827" s="82"/>
      <c r="H827" s="77"/>
      <c r="I827" s="78"/>
      <c r="J827" s="78"/>
      <c r="K827" s="79"/>
      <c r="M827" s="72" t="s">
        <v>219</v>
      </c>
      <c r="N827" s="85">
        <v>44671.061030092591</v>
      </c>
    </row>
    <row r="828" spans="1:14" x14ac:dyDescent="0.35">
      <c r="A828" s="73" t="s">
        <v>315</v>
      </c>
      <c r="B828" s="73" t="s">
        <v>999</v>
      </c>
      <c r="C828" s="82"/>
      <c r="D828" s="83"/>
      <c r="E828" s="82"/>
      <c r="F828" s="84"/>
      <c r="G828" s="82"/>
      <c r="H828" s="77"/>
      <c r="I828" s="78"/>
      <c r="J828" s="78"/>
      <c r="K828" s="79"/>
      <c r="M828" s="72" t="s">
        <v>219</v>
      </c>
      <c r="N828" s="85">
        <v>44671.061030092591</v>
      </c>
    </row>
    <row r="829" spans="1:14" x14ac:dyDescent="0.35">
      <c r="A829" s="73" t="s">
        <v>315</v>
      </c>
      <c r="B829" s="73" t="s">
        <v>1000</v>
      </c>
      <c r="C829" s="82"/>
      <c r="D829" s="83"/>
      <c r="E829" s="82"/>
      <c r="F829" s="84"/>
      <c r="G829" s="82"/>
      <c r="H829" s="77"/>
      <c r="I829" s="78"/>
      <c r="J829" s="78"/>
      <c r="K829" s="79"/>
      <c r="M829" s="72" t="s">
        <v>219</v>
      </c>
      <c r="N829" s="85">
        <v>44671.061030092591</v>
      </c>
    </row>
    <row r="830" spans="1:14" x14ac:dyDescent="0.35">
      <c r="A830" s="73" t="s">
        <v>315</v>
      </c>
      <c r="B830" s="73" t="s">
        <v>1001</v>
      </c>
      <c r="C830" s="82"/>
      <c r="D830" s="83"/>
      <c r="E830" s="82"/>
      <c r="F830" s="84"/>
      <c r="G830" s="82"/>
      <c r="H830" s="77"/>
      <c r="I830" s="78"/>
      <c r="J830" s="78"/>
      <c r="K830" s="79"/>
      <c r="M830" s="72" t="s">
        <v>219</v>
      </c>
      <c r="N830" s="85">
        <v>44671.061030092591</v>
      </c>
    </row>
    <row r="831" spans="1:14" x14ac:dyDescent="0.35">
      <c r="A831" s="73" t="s">
        <v>315</v>
      </c>
      <c r="B831" s="73" t="s">
        <v>1002</v>
      </c>
      <c r="C831" s="82"/>
      <c r="D831" s="83"/>
      <c r="E831" s="82"/>
      <c r="F831" s="84"/>
      <c r="G831" s="82"/>
      <c r="H831" s="77"/>
      <c r="I831" s="78"/>
      <c r="J831" s="78"/>
      <c r="K831" s="79"/>
      <c r="M831" s="72" t="s">
        <v>219</v>
      </c>
      <c r="N831" s="85">
        <v>44671.061030092591</v>
      </c>
    </row>
    <row r="832" spans="1:14" x14ac:dyDescent="0.35">
      <c r="A832" s="73" t="s">
        <v>315</v>
      </c>
      <c r="B832" s="73" t="s">
        <v>1003</v>
      </c>
      <c r="C832" s="82"/>
      <c r="D832" s="83"/>
      <c r="E832" s="82"/>
      <c r="F832" s="84"/>
      <c r="G832" s="82"/>
      <c r="H832" s="77"/>
      <c r="I832" s="78"/>
      <c r="J832" s="78"/>
      <c r="K832" s="79"/>
      <c r="M832" s="72" t="s">
        <v>219</v>
      </c>
      <c r="N832" s="85">
        <v>44671.061030092591</v>
      </c>
    </row>
    <row r="833" spans="1:14" x14ac:dyDescent="0.35">
      <c r="A833" s="73" t="s">
        <v>315</v>
      </c>
      <c r="B833" s="73" t="s">
        <v>1004</v>
      </c>
      <c r="C833" s="82"/>
      <c r="D833" s="83"/>
      <c r="E833" s="82"/>
      <c r="F833" s="84"/>
      <c r="G833" s="82"/>
      <c r="H833" s="77"/>
      <c r="I833" s="78"/>
      <c r="J833" s="78"/>
      <c r="K833" s="79"/>
      <c r="M833" s="72" t="s">
        <v>219</v>
      </c>
      <c r="N833" s="85">
        <v>44671.061030092591</v>
      </c>
    </row>
    <row r="834" spans="1:14" x14ac:dyDescent="0.35">
      <c r="A834" s="73" t="s">
        <v>315</v>
      </c>
      <c r="B834" s="73" t="s">
        <v>1005</v>
      </c>
      <c r="C834" s="82"/>
      <c r="D834" s="83"/>
      <c r="E834" s="82"/>
      <c r="F834" s="84"/>
      <c r="G834" s="82"/>
      <c r="H834" s="77"/>
      <c r="I834" s="78"/>
      <c r="J834" s="78"/>
      <c r="K834" s="79"/>
      <c r="M834" s="72" t="s">
        <v>219</v>
      </c>
      <c r="N834" s="85">
        <v>44671.061030092591</v>
      </c>
    </row>
    <row r="835" spans="1:14" x14ac:dyDescent="0.35">
      <c r="A835" s="73" t="s">
        <v>315</v>
      </c>
      <c r="B835" s="73" t="s">
        <v>1006</v>
      </c>
      <c r="C835" s="82"/>
      <c r="D835" s="83"/>
      <c r="E835" s="82"/>
      <c r="F835" s="84"/>
      <c r="G835" s="82"/>
      <c r="H835" s="77"/>
      <c r="I835" s="78"/>
      <c r="J835" s="78"/>
      <c r="K835" s="79"/>
      <c r="M835" s="72" t="s">
        <v>219</v>
      </c>
      <c r="N835" s="85">
        <v>44671.061030092591</v>
      </c>
    </row>
    <row r="836" spans="1:14" x14ac:dyDescent="0.35">
      <c r="A836" s="73" t="s">
        <v>315</v>
      </c>
      <c r="B836" s="73" t="s">
        <v>1007</v>
      </c>
      <c r="C836" s="82"/>
      <c r="D836" s="83"/>
      <c r="E836" s="82"/>
      <c r="F836" s="84"/>
      <c r="G836" s="82"/>
      <c r="H836" s="77"/>
      <c r="I836" s="78"/>
      <c r="J836" s="78"/>
      <c r="K836" s="79"/>
      <c r="M836" s="72" t="s">
        <v>219</v>
      </c>
      <c r="N836" s="85">
        <v>44671.061030092591</v>
      </c>
    </row>
    <row r="837" spans="1:14" x14ac:dyDescent="0.35">
      <c r="A837" s="73" t="s">
        <v>315</v>
      </c>
      <c r="B837" s="73" t="s">
        <v>1008</v>
      </c>
      <c r="C837" s="82"/>
      <c r="D837" s="83"/>
      <c r="E837" s="82"/>
      <c r="F837" s="84"/>
      <c r="G837" s="82"/>
      <c r="H837" s="77"/>
      <c r="I837" s="78"/>
      <c r="J837" s="78"/>
      <c r="K837" s="79"/>
      <c r="M837" s="72" t="s">
        <v>219</v>
      </c>
      <c r="N837" s="85">
        <v>44671.061030092591</v>
      </c>
    </row>
    <row r="838" spans="1:14" x14ac:dyDescent="0.35">
      <c r="A838" s="73" t="s">
        <v>315</v>
      </c>
      <c r="B838" s="73" t="s">
        <v>1009</v>
      </c>
      <c r="C838" s="82"/>
      <c r="D838" s="83"/>
      <c r="E838" s="82"/>
      <c r="F838" s="84"/>
      <c r="G838" s="82"/>
      <c r="H838" s="77"/>
      <c r="I838" s="78"/>
      <c r="J838" s="78"/>
      <c r="K838" s="79"/>
      <c r="M838" s="72" t="s">
        <v>219</v>
      </c>
      <c r="N838" s="85">
        <v>44671.061030092591</v>
      </c>
    </row>
    <row r="839" spans="1:14" x14ac:dyDescent="0.35">
      <c r="A839" s="73" t="s">
        <v>315</v>
      </c>
      <c r="B839" s="73" t="s">
        <v>1010</v>
      </c>
      <c r="C839" s="82"/>
      <c r="D839" s="83"/>
      <c r="E839" s="82"/>
      <c r="F839" s="84"/>
      <c r="G839" s="82"/>
      <c r="H839" s="77"/>
      <c r="I839" s="78"/>
      <c r="J839" s="78"/>
      <c r="K839" s="79"/>
      <c r="M839" s="72" t="s">
        <v>219</v>
      </c>
      <c r="N839" s="85">
        <v>44671.061030092591</v>
      </c>
    </row>
    <row r="840" spans="1:14" x14ac:dyDescent="0.35">
      <c r="A840" s="73" t="s">
        <v>315</v>
      </c>
      <c r="B840" s="73" t="s">
        <v>1011</v>
      </c>
      <c r="C840" s="82"/>
      <c r="D840" s="83"/>
      <c r="E840" s="82"/>
      <c r="F840" s="84"/>
      <c r="G840" s="82"/>
      <c r="H840" s="77"/>
      <c r="I840" s="78"/>
      <c r="J840" s="78"/>
      <c r="K840" s="79"/>
      <c r="M840" s="72" t="s">
        <v>219</v>
      </c>
      <c r="N840" s="85">
        <v>44671.061030092591</v>
      </c>
    </row>
    <row r="841" spans="1:14" x14ac:dyDescent="0.35">
      <c r="A841" s="73" t="s">
        <v>315</v>
      </c>
      <c r="B841" s="73" t="s">
        <v>1012</v>
      </c>
      <c r="C841" s="82"/>
      <c r="D841" s="83"/>
      <c r="E841" s="82"/>
      <c r="F841" s="84"/>
      <c r="G841" s="82"/>
      <c r="H841" s="77"/>
      <c r="I841" s="78"/>
      <c r="J841" s="78"/>
      <c r="K841" s="79"/>
      <c r="M841" s="72" t="s">
        <v>219</v>
      </c>
      <c r="N841" s="85">
        <v>44671.061030092591</v>
      </c>
    </row>
    <row r="842" spans="1:14" x14ac:dyDescent="0.35">
      <c r="A842" s="73" t="s">
        <v>315</v>
      </c>
      <c r="B842" s="73" t="s">
        <v>1013</v>
      </c>
      <c r="C842" s="82"/>
      <c r="D842" s="83"/>
      <c r="E842" s="82"/>
      <c r="F842" s="84"/>
      <c r="G842" s="82"/>
      <c r="H842" s="77"/>
      <c r="I842" s="78"/>
      <c r="J842" s="78"/>
      <c r="K842" s="79"/>
      <c r="M842" s="72" t="s">
        <v>219</v>
      </c>
      <c r="N842" s="85">
        <v>44671.061030092591</v>
      </c>
    </row>
    <row r="843" spans="1:14" x14ac:dyDescent="0.35">
      <c r="A843" s="73" t="s">
        <v>315</v>
      </c>
      <c r="B843" s="73" t="s">
        <v>1014</v>
      </c>
      <c r="C843" s="82"/>
      <c r="D843" s="83"/>
      <c r="E843" s="82"/>
      <c r="F843" s="84"/>
      <c r="G843" s="82"/>
      <c r="H843" s="77"/>
      <c r="I843" s="78"/>
      <c r="J843" s="78"/>
      <c r="K843" s="79"/>
      <c r="M843" s="72" t="s">
        <v>219</v>
      </c>
      <c r="N843" s="85">
        <v>44671.061030092591</v>
      </c>
    </row>
    <row r="844" spans="1:14" x14ac:dyDescent="0.35">
      <c r="A844" s="73" t="s">
        <v>315</v>
      </c>
      <c r="B844" s="73" t="s">
        <v>1015</v>
      </c>
      <c r="C844" s="82"/>
      <c r="D844" s="83"/>
      <c r="E844" s="82"/>
      <c r="F844" s="84"/>
      <c r="G844" s="82"/>
      <c r="H844" s="77"/>
      <c r="I844" s="78"/>
      <c r="J844" s="78"/>
      <c r="K844" s="79"/>
      <c r="M844" s="72" t="s">
        <v>219</v>
      </c>
      <c r="N844" s="85">
        <v>44671.061030092591</v>
      </c>
    </row>
    <row r="845" spans="1:14" x14ac:dyDescent="0.35">
      <c r="A845" s="73" t="s">
        <v>315</v>
      </c>
      <c r="B845" s="73" t="s">
        <v>1016</v>
      </c>
      <c r="C845" s="82"/>
      <c r="D845" s="83"/>
      <c r="E845" s="82"/>
      <c r="F845" s="84"/>
      <c r="G845" s="82"/>
      <c r="H845" s="77"/>
      <c r="I845" s="78"/>
      <c r="J845" s="78"/>
      <c r="K845" s="79"/>
      <c r="M845" s="72" t="s">
        <v>219</v>
      </c>
      <c r="N845" s="85">
        <v>44671.061030092591</v>
      </c>
    </row>
    <row r="846" spans="1:14" x14ac:dyDescent="0.35">
      <c r="A846" s="73" t="s">
        <v>315</v>
      </c>
      <c r="B846" s="73" t="s">
        <v>1017</v>
      </c>
      <c r="C846" s="82"/>
      <c r="D846" s="83"/>
      <c r="E846" s="82"/>
      <c r="F846" s="84"/>
      <c r="G846" s="82"/>
      <c r="H846" s="77"/>
      <c r="I846" s="78"/>
      <c r="J846" s="78"/>
      <c r="K846" s="79"/>
      <c r="M846" s="72" t="s">
        <v>219</v>
      </c>
      <c r="N846" s="85">
        <v>44671.061030092591</v>
      </c>
    </row>
    <row r="847" spans="1:14" x14ac:dyDescent="0.35">
      <c r="A847" s="73" t="s">
        <v>315</v>
      </c>
      <c r="B847" s="73" t="s">
        <v>1018</v>
      </c>
      <c r="C847" s="82"/>
      <c r="D847" s="83"/>
      <c r="E847" s="82"/>
      <c r="F847" s="84"/>
      <c r="G847" s="82"/>
      <c r="H847" s="77"/>
      <c r="I847" s="78"/>
      <c r="J847" s="78"/>
      <c r="K847" s="79"/>
      <c r="M847" s="72" t="s">
        <v>219</v>
      </c>
      <c r="N847" s="85">
        <v>44671.061030092591</v>
      </c>
    </row>
    <row r="848" spans="1:14" x14ac:dyDescent="0.35">
      <c r="A848" s="73" t="s">
        <v>315</v>
      </c>
      <c r="B848" s="73" t="s">
        <v>1019</v>
      </c>
      <c r="C848" s="82"/>
      <c r="D848" s="83"/>
      <c r="E848" s="82"/>
      <c r="F848" s="84"/>
      <c r="G848" s="82"/>
      <c r="H848" s="77"/>
      <c r="I848" s="78"/>
      <c r="J848" s="78"/>
      <c r="K848" s="79"/>
      <c r="M848" s="72" t="s">
        <v>219</v>
      </c>
      <c r="N848" s="85">
        <v>44671.061030092591</v>
      </c>
    </row>
    <row r="849" spans="1:14" x14ac:dyDescent="0.35">
      <c r="A849" s="73" t="s">
        <v>315</v>
      </c>
      <c r="B849" s="73" t="s">
        <v>1020</v>
      </c>
      <c r="C849" s="82"/>
      <c r="D849" s="83"/>
      <c r="E849" s="82"/>
      <c r="F849" s="84"/>
      <c r="G849" s="82"/>
      <c r="H849" s="77"/>
      <c r="I849" s="78"/>
      <c r="J849" s="78"/>
      <c r="K849" s="79"/>
      <c r="M849" s="72" t="s">
        <v>219</v>
      </c>
      <c r="N849" s="85">
        <v>44671.061030092591</v>
      </c>
    </row>
    <row r="850" spans="1:14" x14ac:dyDescent="0.35">
      <c r="A850" s="73" t="s">
        <v>315</v>
      </c>
      <c r="B850" s="73" t="s">
        <v>1021</v>
      </c>
      <c r="C850" s="82"/>
      <c r="D850" s="83"/>
      <c r="E850" s="82"/>
      <c r="F850" s="84"/>
      <c r="G850" s="82"/>
      <c r="H850" s="77"/>
      <c r="I850" s="78"/>
      <c r="J850" s="78"/>
      <c r="K850" s="79"/>
      <c r="M850" s="72" t="s">
        <v>219</v>
      </c>
      <c r="N850" s="85">
        <v>44671.061030092591</v>
      </c>
    </row>
    <row r="851" spans="1:14" x14ac:dyDescent="0.35">
      <c r="A851" s="73" t="s">
        <v>315</v>
      </c>
      <c r="B851" s="73" t="s">
        <v>1022</v>
      </c>
      <c r="C851" s="82"/>
      <c r="D851" s="83"/>
      <c r="E851" s="82"/>
      <c r="F851" s="84"/>
      <c r="G851" s="82"/>
      <c r="H851" s="77"/>
      <c r="I851" s="78"/>
      <c r="J851" s="78"/>
      <c r="K851" s="79"/>
      <c r="M851" s="72" t="s">
        <v>219</v>
      </c>
      <c r="N851" s="85">
        <v>44671.061030092591</v>
      </c>
    </row>
    <row r="852" spans="1:14" x14ac:dyDescent="0.35">
      <c r="A852" s="73" t="s">
        <v>315</v>
      </c>
      <c r="B852" s="73" t="s">
        <v>1023</v>
      </c>
      <c r="C852" s="82"/>
      <c r="D852" s="83"/>
      <c r="E852" s="82"/>
      <c r="F852" s="84"/>
      <c r="G852" s="82"/>
      <c r="H852" s="77"/>
      <c r="I852" s="78"/>
      <c r="J852" s="78"/>
      <c r="K852" s="79"/>
      <c r="M852" s="72" t="s">
        <v>219</v>
      </c>
      <c r="N852" s="85">
        <v>44671.061030092591</v>
      </c>
    </row>
    <row r="853" spans="1:14" x14ac:dyDescent="0.35">
      <c r="A853" s="73" t="s">
        <v>315</v>
      </c>
      <c r="B853" s="73" t="s">
        <v>1024</v>
      </c>
      <c r="C853" s="82"/>
      <c r="D853" s="83"/>
      <c r="E853" s="82"/>
      <c r="F853" s="84"/>
      <c r="G853" s="82"/>
      <c r="H853" s="77"/>
      <c r="I853" s="78"/>
      <c r="J853" s="78"/>
      <c r="K853" s="79"/>
      <c r="M853" s="72" t="s">
        <v>219</v>
      </c>
      <c r="N853" s="85">
        <v>44671.061030092591</v>
      </c>
    </row>
    <row r="854" spans="1:14" x14ac:dyDescent="0.35">
      <c r="A854" s="73" t="s">
        <v>315</v>
      </c>
      <c r="B854" s="73" t="s">
        <v>1025</v>
      </c>
      <c r="C854" s="82"/>
      <c r="D854" s="83"/>
      <c r="E854" s="82"/>
      <c r="F854" s="84"/>
      <c r="G854" s="82"/>
      <c r="H854" s="77"/>
      <c r="I854" s="78"/>
      <c r="J854" s="78"/>
      <c r="K854" s="79"/>
      <c r="M854" s="72" t="s">
        <v>219</v>
      </c>
      <c r="N854" s="85">
        <v>44671.061030092591</v>
      </c>
    </row>
    <row r="855" spans="1:14" x14ac:dyDescent="0.35">
      <c r="A855" s="73" t="s">
        <v>315</v>
      </c>
      <c r="B855" s="73" t="s">
        <v>1026</v>
      </c>
      <c r="C855" s="82"/>
      <c r="D855" s="83"/>
      <c r="E855" s="82"/>
      <c r="F855" s="84"/>
      <c r="G855" s="82"/>
      <c r="H855" s="77"/>
      <c r="I855" s="78"/>
      <c r="J855" s="78"/>
      <c r="K855" s="79"/>
      <c r="M855" s="72" t="s">
        <v>219</v>
      </c>
      <c r="N855" s="85">
        <v>44671.061030092591</v>
      </c>
    </row>
    <row r="856" spans="1:14" x14ac:dyDescent="0.35">
      <c r="A856" s="73" t="s">
        <v>315</v>
      </c>
      <c r="B856" s="73" t="s">
        <v>1027</v>
      </c>
      <c r="C856" s="82"/>
      <c r="D856" s="83"/>
      <c r="E856" s="82"/>
      <c r="F856" s="84"/>
      <c r="G856" s="82"/>
      <c r="H856" s="77"/>
      <c r="I856" s="78"/>
      <c r="J856" s="78"/>
      <c r="K856" s="79"/>
      <c r="M856" s="72" t="s">
        <v>219</v>
      </c>
      <c r="N856" s="85">
        <v>44671.061030092591</v>
      </c>
    </row>
    <row r="857" spans="1:14" x14ac:dyDescent="0.35">
      <c r="A857" s="73" t="s">
        <v>315</v>
      </c>
      <c r="B857" s="73" t="s">
        <v>1028</v>
      </c>
      <c r="C857" s="82"/>
      <c r="D857" s="83"/>
      <c r="E857" s="82"/>
      <c r="F857" s="84"/>
      <c r="G857" s="82"/>
      <c r="H857" s="77"/>
      <c r="I857" s="78"/>
      <c r="J857" s="78"/>
      <c r="K857" s="79"/>
      <c r="M857" s="72" t="s">
        <v>219</v>
      </c>
      <c r="N857" s="85">
        <v>44671.061030092591</v>
      </c>
    </row>
    <row r="858" spans="1:14" x14ac:dyDescent="0.35">
      <c r="A858" s="73" t="s">
        <v>315</v>
      </c>
      <c r="B858" s="73" t="s">
        <v>1029</v>
      </c>
      <c r="C858" s="82"/>
      <c r="D858" s="83"/>
      <c r="E858" s="82"/>
      <c r="F858" s="84"/>
      <c r="G858" s="82"/>
      <c r="H858" s="77"/>
      <c r="I858" s="78"/>
      <c r="J858" s="78"/>
      <c r="K858" s="79"/>
      <c r="M858" s="72" t="s">
        <v>219</v>
      </c>
      <c r="N858" s="85">
        <v>44671.061030092591</v>
      </c>
    </row>
    <row r="859" spans="1:14" x14ac:dyDescent="0.35">
      <c r="A859" s="73" t="s">
        <v>315</v>
      </c>
      <c r="B859" s="73" t="s">
        <v>1030</v>
      </c>
      <c r="C859" s="82"/>
      <c r="D859" s="83"/>
      <c r="E859" s="82"/>
      <c r="F859" s="84"/>
      <c r="G859" s="82"/>
      <c r="H859" s="77"/>
      <c r="I859" s="78"/>
      <c r="J859" s="78"/>
      <c r="K859" s="79"/>
      <c r="M859" s="72" t="s">
        <v>219</v>
      </c>
      <c r="N859" s="85">
        <v>44671.061030092591</v>
      </c>
    </row>
    <row r="860" spans="1:14" x14ac:dyDescent="0.35">
      <c r="A860" s="73" t="s">
        <v>315</v>
      </c>
      <c r="B860" s="73" t="s">
        <v>1031</v>
      </c>
      <c r="C860" s="82"/>
      <c r="D860" s="83"/>
      <c r="E860" s="82"/>
      <c r="F860" s="84"/>
      <c r="G860" s="82"/>
      <c r="H860" s="77"/>
      <c r="I860" s="78"/>
      <c r="J860" s="78"/>
      <c r="K860" s="79"/>
      <c r="M860" s="72" t="s">
        <v>219</v>
      </c>
      <c r="N860" s="85">
        <v>44671.061030092591</v>
      </c>
    </row>
    <row r="861" spans="1:14" x14ac:dyDescent="0.35">
      <c r="A861" s="73" t="s">
        <v>315</v>
      </c>
      <c r="B861" s="73" t="s">
        <v>1032</v>
      </c>
      <c r="C861" s="82"/>
      <c r="D861" s="83"/>
      <c r="E861" s="82"/>
      <c r="F861" s="84"/>
      <c r="G861" s="82"/>
      <c r="H861" s="77"/>
      <c r="I861" s="78"/>
      <c r="J861" s="78"/>
      <c r="K861" s="79"/>
      <c r="M861" s="72" t="s">
        <v>219</v>
      </c>
      <c r="N861" s="85">
        <v>44671.061030092591</v>
      </c>
    </row>
    <row r="862" spans="1:14" x14ac:dyDescent="0.35">
      <c r="A862" s="73" t="s">
        <v>315</v>
      </c>
      <c r="B862" s="73" t="s">
        <v>1033</v>
      </c>
      <c r="C862" s="82"/>
      <c r="D862" s="83"/>
      <c r="E862" s="82"/>
      <c r="F862" s="84"/>
      <c r="G862" s="82"/>
      <c r="H862" s="77"/>
      <c r="I862" s="78"/>
      <c r="J862" s="78"/>
      <c r="K862" s="79"/>
      <c r="M862" s="72" t="s">
        <v>219</v>
      </c>
      <c r="N862" s="85">
        <v>44671.061030092591</v>
      </c>
    </row>
    <row r="863" spans="1:14" x14ac:dyDescent="0.35">
      <c r="A863" s="73" t="s">
        <v>396</v>
      </c>
      <c r="B863" s="73" t="s">
        <v>1034</v>
      </c>
      <c r="C863" s="82"/>
      <c r="D863" s="83"/>
      <c r="E863" s="82"/>
      <c r="F863" s="84"/>
      <c r="G863" s="82"/>
      <c r="H863" s="77"/>
      <c r="I863" s="78"/>
      <c r="J863" s="78"/>
      <c r="K863" s="79"/>
      <c r="M863" s="72" t="s">
        <v>219</v>
      </c>
      <c r="N863" s="85">
        <v>44671.061030092591</v>
      </c>
    </row>
    <row r="864" spans="1:14" x14ac:dyDescent="0.35">
      <c r="A864" s="73" t="s">
        <v>396</v>
      </c>
      <c r="B864" s="73" t="s">
        <v>1035</v>
      </c>
      <c r="C864" s="82"/>
      <c r="D864" s="83"/>
      <c r="E864" s="82"/>
      <c r="F864" s="84"/>
      <c r="G864" s="82"/>
      <c r="H864" s="77"/>
      <c r="I864" s="78"/>
      <c r="J864" s="78"/>
      <c r="K864" s="79"/>
      <c r="M864" s="72" t="s">
        <v>219</v>
      </c>
      <c r="N864" s="85">
        <v>44671.061030092591</v>
      </c>
    </row>
    <row r="865" spans="1:14" x14ac:dyDescent="0.35">
      <c r="A865" s="73" t="s">
        <v>396</v>
      </c>
      <c r="B865" s="73" t="s">
        <v>1036</v>
      </c>
      <c r="C865" s="82"/>
      <c r="D865" s="83"/>
      <c r="E865" s="82"/>
      <c r="F865" s="84"/>
      <c r="G865" s="82"/>
      <c r="H865" s="77"/>
      <c r="I865" s="78"/>
      <c r="J865" s="78"/>
      <c r="K865" s="79"/>
      <c r="M865" s="72" t="s">
        <v>219</v>
      </c>
      <c r="N865" s="85">
        <v>44671.061030092591</v>
      </c>
    </row>
    <row r="866" spans="1:14" x14ac:dyDescent="0.35">
      <c r="A866" s="73" t="s">
        <v>396</v>
      </c>
      <c r="B866" s="73" t="s">
        <v>1037</v>
      </c>
      <c r="C866" s="82"/>
      <c r="D866" s="83"/>
      <c r="E866" s="82"/>
      <c r="F866" s="84"/>
      <c r="G866" s="82"/>
      <c r="H866" s="77"/>
      <c r="I866" s="78"/>
      <c r="J866" s="78"/>
      <c r="K866" s="79"/>
      <c r="M866" s="72" t="s">
        <v>219</v>
      </c>
      <c r="N866" s="85">
        <v>44671.061030092591</v>
      </c>
    </row>
    <row r="867" spans="1:14" x14ac:dyDescent="0.35">
      <c r="A867" s="73" t="s">
        <v>396</v>
      </c>
      <c r="B867" s="73" t="s">
        <v>1038</v>
      </c>
      <c r="C867" s="82"/>
      <c r="D867" s="83"/>
      <c r="E867" s="82"/>
      <c r="F867" s="84"/>
      <c r="G867" s="82"/>
      <c r="H867" s="77"/>
      <c r="I867" s="78"/>
      <c r="J867" s="78"/>
      <c r="K867" s="79"/>
      <c r="M867" s="72" t="s">
        <v>219</v>
      </c>
      <c r="N867" s="85">
        <v>44671.061030092591</v>
      </c>
    </row>
    <row r="868" spans="1:14" x14ac:dyDescent="0.35">
      <c r="A868" s="73" t="s">
        <v>396</v>
      </c>
      <c r="B868" s="73" t="s">
        <v>1039</v>
      </c>
      <c r="C868" s="82"/>
      <c r="D868" s="83"/>
      <c r="E868" s="82"/>
      <c r="F868" s="84"/>
      <c r="G868" s="82"/>
      <c r="H868" s="77"/>
      <c r="I868" s="78"/>
      <c r="J868" s="78"/>
      <c r="K868" s="79"/>
      <c r="M868" s="72" t="s">
        <v>219</v>
      </c>
      <c r="N868" s="85">
        <v>44671.061030092591</v>
      </c>
    </row>
    <row r="869" spans="1:14" x14ac:dyDescent="0.35">
      <c r="A869" s="73" t="s">
        <v>396</v>
      </c>
      <c r="B869" s="73" t="s">
        <v>1040</v>
      </c>
      <c r="C869" s="82"/>
      <c r="D869" s="83"/>
      <c r="E869" s="82"/>
      <c r="F869" s="84"/>
      <c r="G869" s="82"/>
      <c r="H869" s="77"/>
      <c r="I869" s="78"/>
      <c r="J869" s="78"/>
      <c r="K869" s="79"/>
      <c r="M869" s="72" t="s">
        <v>219</v>
      </c>
      <c r="N869" s="85">
        <v>44671.061030092591</v>
      </c>
    </row>
    <row r="870" spans="1:14" x14ac:dyDescent="0.35">
      <c r="A870" s="73" t="s">
        <v>396</v>
      </c>
      <c r="B870" s="73" t="s">
        <v>1041</v>
      </c>
      <c r="C870" s="82"/>
      <c r="D870" s="83"/>
      <c r="E870" s="82"/>
      <c r="F870" s="84"/>
      <c r="G870" s="82"/>
      <c r="H870" s="77"/>
      <c r="I870" s="78"/>
      <c r="J870" s="78"/>
      <c r="K870" s="79"/>
      <c r="M870" s="72" t="s">
        <v>219</v>
      </c>
      <c r="N870" s="85">
        <v>44671.061030092591</v>
      </c>
    </row>
    <row r="871" spans="1:14" x14ac:dyDescent="0.35">
      <c r="A871" s="73" t="s">
        <v>396</v>
      </c>
      <c r="B871" s="73" t="s">
        <v>1042</v>
      </c>
      <c r="C871" s="82"/>
      <c r="D871" s="83"/>
      <c r="E871" s="82"/>
      <c r="F871" s="84"/>
      <c r="G871" s="82"/>
      <c r="H871" s="77"/>
      <c r="I871" s="78"/>
      <c r="J871" s="78"/>
      <c r="K871" s="79"/>
      <c r="M871" s="72" t="s">
        <v>219</v>
      </c>
      <c r="N871" s="85">
        <v>44671.061030092591</v>
      </c>
    </row>
    <row r="872" spans="1:14" x14ac:dyDescent="0.35">
      <c r="A872" s="73" t="s">
        <v>396</v>
      </c>
      <c r="B872" s="73" t="s">
        <v>1043</v>
      </c>
      <c r="C872" s="82"/>
      <c r="D872" s="83"/>
      <c r="E872" s="82"/>
      <c r="F872" s="84"/>
      <c r="G872" s="82"/>
      <c r="H872" s="77"/>
      <c r="I872" s="78"/>
      <c r="J872" s="78"/>
      <c r="K872" s="79"/>
      <c r="M872" s="72" t="s">
        <v>219</v>
      </c>
      <c r="N872" s="85">
        <v>44671.061030092591</v>
      </c>
    </row>
    <row r="873" spans="1:14" x14ac:dyDescent="0.35">
      <c r="A873" s="73" t="s">
        <v>396</v>
      </c>
      <c r="B873" s="73" t="s">
        <v>1044</v>
      </c>
      <c r="C873" s="82"/>
      <c r="D873" s="83"/>
      <c r="E873" s="82"/>
      <c r="F873" s="84"/>
      <c r="G873" s="82"/>
      <c r="H873" s="77"/>
      <c r="I873" s="78"/>
      <c r="J873" s="78"/>
      <c r="K873" s="79"/>
      <c r="M873" s="72" t="s">
        <v>219</v>
      </c>
      <c r="N873" s="85">
        <v>44671.061030092591</v>
      </c>
    </row>
    <row r="874" spans="1:14" x14ac:dyDescent="0.35">
      <c r="A874" s="73" t="s">
        <v>396</v>
      </c>
      <c r="B874" s="73" t="s">
        <v>1045</v>
      </c>
      <c r="C874" s="82"/>
      <c r="D874" s="83"/>
      <c r="E874" s="82"/>
      <c r="F874" s="84"/>
      <c r="G874" s="82"/>
      <c r="H874" s="77"/>
      <c r="I874" s="78"/>
      <c r="J874" s="78"/>
      <c r="K874" s="79"/>
      <c r="M874" s="72" t="s">
        <v>219</v>
      </c>
      <c r="N874" s="85">
        <v>44671.061030092591</v>
      </c>
    </row>
    <row r="875" spans="1:14" x14ac:dyDescent="0.35">
      <c r="A875" s="73" t="s">
        <v>396</v>
      </c>
      <c r="B875" s="73" t="s">
        <v>1046</v>
      </c>
      <c r="C875" s="82"/>
      <c r="D875" s="83"/>
      <c r="E875" s="82"/>
      <c r="F875" s="84"/>
      <c r="G875" s="82"/>
      <c r="H875" s="77"/>
      <c r="I875" s="78"/>
      <c r="J875" s="78"/>
      <c r="K875" s="79"/>
      <c r="M875" s="72" t="s">
        <v>219</v>
      </c>
      <c r="N875" s="85">
        <v>44671.061030092591</v>
      </c>
    </row>
    <row r="876" spans="1:14" x14ac:dyDescent="0.35">
      <c r="A876" s="73" t="s">
        <v>396</v>
      </c>
      <c r="B876" s="73" t="s">
        <v>1047</v>
      </c>
      <c r="C876" s="82"/>
      <c r="D876" s="83"/>
      <c r="E876" s="82"/>
      <c r="F876" s="84"/>
      <c r="G876" s="82"/>
      <c r="H876" s="77"/>
      <c r="I876" s="78"/>
      <c r="J876" s="78"/>
      <c r="K876" s="79"/>
      <c r="M876" s="72" t="s">
        <v>219</v>
      </c>
      <c r="N876" s="85">
        <v>44671.061030092591</v>
      </c>
    </row>
    <row r="877" spans="1:14" x14ac:dyDescent="0.35">
      <c r="A877" s="73" t="s">
        <v>396</v>
      </c>
      <c r="B877" s="73" t="s">
        <v>1048</v>
      </c>
      <c r="C877" s="82"/>
      <c r="D877" s="83"/>
      <c r="E877" s="82"/>
      <c r="F877" s="84"/>
      <c r="G877" s="82"/>
      <c r="H877" s="77"/>
      <c r="I877" s="78"/>
      <c r="J877" s="78"/>
      <c r="K877" s="79"/>
      <c r="M877" s="72" t="s">
        <v>219</v>
      </c>
      <c r="N877" s="85">
        <v>44671.061030092591</v>
      </c>
    </row>
    <row r="878" spans="1:14" x14ac:dyDescent="0.35">
      <c r="A878" s="73" t="s">
        <v>396</v>
      </c>
      <c r="B878" s="73" t="s">
        <v>1049</v>
      </c>
      <c r="C878" s="82"/>
      <c r="D878" s="83"/>
      <c r="E878" s="82"/>
      <c r="F878" s="84"/>
      <c r="G878" s="82"/>
      <c r="H878" s="77"/>
      <c r="I878" s="78"/>
      <c r="J878" s="78"/>
      <c r="K878" s="79"/>
      <c r="M878" s="72" t="s">
        <v>219</v>
      </c>
      <c r="N878" s="85">
        <v>44671.061030092591</v>
      </c>
    </row>
    <row r="879" spans="1:14" x14ac:dyDescent="0.35">
      <c r="A879" s="73" t="s">
        <v>315</v>
      </c>
      <c r="B879" s="73" t="s">
        <v>1050</v>
      </c>
      <c r="C879" s="82"/>
      <c r="D879" s="83"/>
      <c r="E879" s="82"/>
      <c r="F879" s="84"/>
      <c r="G879" s="82"/>
      <c r="H879" s="77"/>
      <c r="I879" s="78"/>
      <c r="J879" s="78"/>
      <c r="K879" s="79"/>
      <c r="M879" s="72" t="s">
        <v>219</v>
      </c>
      <c r="N879" s="85">
        <v>44671.061030092591</v>
      </c>
    </row>
    <row r="880" spans="1:14" x14ac:dyDescent="0.35">
      <c r="A880" s="73" t="s">
        <v>396</v>
      </c>
      <c r="B880" s="73" t="s">
        <v>1050</v>
      </c>
      <c r="C880" s="82"/>
      <c r="D880" s="83"/>
      <c r="E880" s="82"/>
      <c r="F880" s="84"/>
      <c r="G880" s="82"/>
      <c r="H880" s="77"/>
      <c r="I880" s="78"/>
      <c r="J880" s="78"/>
      <c r="K880" s="79"/>
      <c r="M880" s="72" t="s">
        <v>219</v>
      </c>
      <c r="N880" s="85">
        <v>44671.061030092591</v>
      </c>
    </row>
    <row r="881" spans="1:14" x14ac:dyDescent="0.35">
      <c r="A881" s="73" t="s">
        <v>396</v>
      </c>
      <c r="B881" s="73" t="s">
        <v>1051</v>
      </c>
      <c r="C881" s="82"/>
      <c r="D881" s="83"/>
      <c r="E881" s="82"/>
      <c r="F881" s="84"/>
      <c r="G881" s="82"/>
      <c r="H881" s="77"/>
      <c r="I881" s="78"/>
      <c r="J881" s="78"/>
      <c r="K881" s="79"/>
      <c r="M881" s="72" t="s">
        <v>219</v>
      </c>
      <c r="N881" s="85">
        <v>44671.061030092591</v>
      </c>
    </row>
    <row r="882" spans="1:14" x14ac:dyDescent="0.35">
      <c r="A882" s="73" t="s">
        <v>396</v>
      </c>
      <c r="B882" s="73" t="s">
        <v>1052</v>
      </c>
      <c r="C882" s="82"/>
      <c r="D882" s="83"/>
      <c r="E882" s="82"/>
      <c r="F882" s="84"/>
      <c r="G882" s="82"/>
      <c r="H882" s="77"/>
      <c r="I882" s="78"/>
      <c r="J882" s="78"/>
      <c r="K882" s="79"/>
      <c r="M882" s="72" t="s">
        <v>219</v>
      </c>
      <c r="N882" s="85">
        <v>44671.061030092591</v>
      </c>
    </row>
    <row r="883" spans="1:14" x14ac:dyDescent="0.35">
      <c r="A883" s="73" t="s">
        <v>396</v>
      </c>
      <c r="B883" s="73" t="s">
        <v>1053</v>
      </c>
      <c r="C883" s="82"/>
      <c r="D883" s="83"/>
      <c r="E883" s="82"/>
      <c r="F883" s="84"/>
      <c r="G883" s="82"/>
      <c r="H883" s="77"/>
      <c r="I883" s="78"/>
      <c r="J883" s="78"/>
      <c r="K883" s="79"/>
      <c r="M883" s="72" t="s">
        <v>219</v>
      </c>
      <c r="N883" s="85">
        <v>44671.061030092591</v>
      </c>
    </row>
    <row r="884" spans="1:14" x14ac:dyDescent="0.35">
      <c r="A884" s="73" t="s">
        <v>396</v>
      </c>
      <c r="B884" s="73" t="s">
        <v>1054</v>
      </c>
      <c r="C884" s="82"/>
      <c r="D884" s="83"/>
      <c r="E884" s="82"/>
      <c r="F884" s="84"/>
      <c r="G884" s="82"/>
      <c r="H884" s="77"/>
      <c r="I884" s="78"/>
      <c r="J884" s="78"/>
      <c r="K884" s="79"/>
      <c r="M884" s="72" t="s">
        <v>219</v>
      </c>
      <c r="N884" s="85">
        <v>44671.061030092591</v>
      </c>
    </row>
    <row r="885" spans="1:14" x14ac:dyDescent="0.35">
      <c r="A885" s="73" t="s">
        <v>396</v>
      </c>
      <c r="B885" s="73" t="s">
        <v>1055</v>
      </c>
      <c r="C885" s="82"/>
      <c r="D885" s="83"/>
      <c r="E885" s="82"/>
      <c r="F885" s="84"/>
      <c r="G885" s="82"/>
      <c r="H885" s="77"/>
      <c r="I885" s="78"/>
      <c r="J885" s="78"/>
      <c r="K885" s="79"/>
      <c r="M885" s="72" t="s">
        <v>219</v>
      </c>
      <c r="N885" s="85">
        <v>44671.061030092591</v>
      </c>
    </row>
    <row r="886" spans="1:14" x14ac:dyDescent="0.35">
      <c r="A886" s="73" t="s">
        <v>396</v>
      </c>
      <c r="B886" s="73" t="s">
        <v>1056</v>
      </c>
      <c r="C886" s="82"/>
      <c r="D886" s="83"/>
      <c r="E886" s="82"/>
      <c r="F886" s="84"/>
      <c r="G886" s="82"/>
      <c r="H886" s="77"/>
      <c r="I886" s="78"/>
      <c r="J886" s="78"/>
      <c r="K886" s="79"/>
      <c r="M886" s="72" t="s">
        <v>219</v>
      </c>
      <c r="N886" s="85">
        <v>44671.061030092591</v>
      </c>
    </row>
    <row r="887" spans="1:14" x14ac:dyDescent="0.35">
      <c r="A887" s="73" t="s">
        <v>396</v>
      </c>
      <c r="B887" s="73" t="s">
        <v>1057</v>
      </c>
      <c r="C887" s="82"/>
      <c r="D887" s="83"/>
      <c r="E887" s="82"/>
      <c r="F887" s="84"/>
      <c r="G887" s="82"/>
      <c r="H887" s="77"/>
      <c r="I887" s="78"/>
      <c r="J887" s="78"/>
      <c r="K887" s="79"/>
      <c r="M887" s="72" t="s">
        <v>219</v>
      </c>
      <c r="N887" s="85">
        <v>44671.061030092591</v>
      </c>
    </row>
    <row r="888" spans="1:14" x14ac:dyDescent="0.35">
      <c r="A888" s="73" t="s">
        <v>396</v>
      </c>
      <c r="B888" s="73" t="s">
        <v>1058</v>
      </c>
      <c r="C888" s="82"/>
      <c r="D888" s="83"/>
      <c r="E888" s="82"/>
      <c r="F888" s="84"/>
      <c r="G888" s="82"/>
      <c r="H888" s="77"/>
      <c r="I888" s="78"/>
      <c r="J888" s="78"/>
      <c r="K888" s="79"/>
      <c r="M888" s="72" t="s">
        <v>219</v>
      </c>
      <c r="N888" s="85">
        <v>44671.061030092591</v>
      </c>
    </row>
    <row r="889" spans="1:14" x14ac:dyDescent="0.35">
      <c r="A889" s="73" t="s">
        <v>396</v>
      </c>
      <c r="B889" s="73" t="s">
        <v>1059</v>
      </c>
      <c r="C889" s="82"/>
      <c r="D889" s="83"/>
      <c r="E889" s="82"/>
      <c r="F889" s="84"/>
      <c r="G889" s="82"/>
      <c r="H889" s="77"/>
      <c r="I889" s="78"/>
      <c r="J889" s="78"/>
      <c r="K889" s="79"/>
      <c r="M889" s="72" t="s">
        <v>219</v>
      </c>
      <c r="N889" s="85">
        <v>44671.061030092591</v>
      </c>
    </row>
    <row r="890" spans="1:14" x14ac:dyDescent="0.35">
      <c r="A890" s="73" t="s">
        <v>396</v>
      </c>
      <c r="B890" s="73" t="s">
        <v>1060</v>
      </c>
      <c r="C890" s="82"/>
      <c r="D890" s="83"/>
      <c r="E890" s="82"/>
      <c r="F890" s="84"/>
      <c r="G890" s="82"/>
      <c r="H890" s="77"/>
      <c r="I890" s="78"/>
      <c r="J890" s="78"/>
      <c r="K890" s="79"/>
      <c r="M890" s="72" t="s">
        <v>219</v>
      </c>
      <c r="N890" s="85">
        <v>44671.061030092591</v>
      </c>
    </row>
    <row r="891" spans="1:14" x14ac:dyDescent="0.35">
      <c r="A891" s="73" t="s">
        <v>396</v>
      </c>
      <c r="B891" s="73" t="s">
        <v>1061</v>
      </c>
      <c r="C891" s="82"/>
      <c r="D891" s="83"/>
      <c r="E891" s="82"/>
      <c r="F891" s="84"/>
      <c r="G891" s="82"/>
      <c r="H891" s="77"/>
      <c r="I891" s="78"/>
      <c r="J891" s="78"/>
      <c r="K891" s="79"/>
      <c r="M891" s="72" t="s">
        <v>219</v>
      </c>
      <c r="N891" s="85">
        <v>44671.061030092591</v>
      </c>
    </row>
    <row r="892" spans="1:14" x14ac:dyDescent="0.35">
      <c r="A892" s="73" t="s">
        <v>396</v>
      </c>
      <c r="B892" s="73" t="s">
        <v>1062</v>
      </c>
      <c r="C892" s="82"/>
      <c r="D892" s="83"/>
      <c r="E892" s="82"/>
      <c r="F892" s="84"/>
      <c r="G892" s="82"/>
      <c r="H892" s="77"/>
      <c r="I892" s="78"/>
      <c r="J892" s="78"/>
      <c r="K892" s="79"/>
      <c r="M892" s="72" t="s">
        <v>219</v>
      </c>
      <c r="N892" s="85">
        <v>44671.061030092591</v>
      </c>
    </row>
    <row r="893" spans="1:14" x14ac:dyDescent="0.35">
      <c r="A893" s="73" t="s">
        <v>396</v>
      </c>
      <c r="B893" s="73" t="s">
        <v>1063</v>
      </c>
      <c r="C893" s="82"/>
      <c r="D893" s="83"/>
      <c r="E893" s="82"/>
      <c r="F893" s="84"/>
      <c r="G893" s="82"/>
      <c r="H893" s="77"/>
      <c r="I893" s="78"/>
      <c r="J893" s="78"/>
      <c r="K893" s="79"/>
      <c r="M893" s="72" t="s">
        <v>219</v>
      </c>
      <c r="N893" s="85">
        <v>44671.061030092591</v>
      </c>
    </row>
    <row r="894" spans="1:14" x14ac:dyDescent="0.35">
      <c r="A894" s="73" t="s">
        <v>396</v>
      </c>
      <c r="B894" s="73" t="s">
        <v>1064</v>
      </c>
      <c r="C894" s="82"/>
      <c r="D894" s="83"/>
      <c r="E894" s="82"/>
      <c r="F894" s="84"/>
      <c r="G894" s="82"/>
      <c r="H894" s="77"/>
      <c r="I894" s="78"/>
      <c r="J894" s="78"/>
      <c r="K894" s="79"/>
      <c r="M894" s="72" t="s">
        <v>219</v>
      </c>
      <c r="N894" s="85">
        <v>44671.061030092591</v>
      </c>
    </row>
    <row r="895" spans="1:14" x14ac:dyDescent="0.35">
      <c r="A895" s="73" t="s">
        <v>396</v>
      </c>
      <c r="B895" s="73" t="s">
        <v>1065</v>
      </c>
      <c r="C895" s="82"/>
      <c r="D895" s="83"/>
      <c r="E895" s="82"/>
      <c r="F895" s="84"/>
      <c r="G895" s="82"/>
      <c r="H895" s="77"/>
      <c r="I895" s="78"/>
      <c r="J895" s="78"/>
      <c r="K895" s="79"/>
      <c r="M895" s="72" t="s">
        <v>219</v>
      </c>
      <c r="N895" s="85">
        <v>44671.061030092591</v>
      </c>
    </row>
    <row r="896" spans="1:14" x14ac:dyDescent="0.35">
      <c r="A896" s="73" t="s">
        <v>396</v>
      </c>
      <c r="B896" s="73" t="s">
        <v>1066</v>
      </c>
      <c r="C896" s="82"/>
      <c r="D896" s="83"/>
      <c r="E896" s="82"/>
      <c r="F896" s="84"/>
      <c r="G896" s="82"/>
      <c r="H896" s="77"/>
      <c r="I896" s="78"/>
      <c r="J896" s="78"/>
      <c r="K896" s="79"/>
      <c r="M896" s="72" t="s">
        <v>219</v>
      </c>
      <c r="N896" s="85">
        <v>44671.061030092591</v>
      </c>
    </row>
    <row r="897" spans="1:14" x14ac:dyDescent="0.35">
      <c r="A897" s="73" t="s">
        <v>396</v>
      </c>
      <c r="B897" s="73" t="s">
        <v>1067</v>
      </c>
      <c r="C897" s="82"/>
      <c r="D897" s="83"/>
      <c r="E897" s="82"/>
      <c r="F897" s="84"/>
      <c r="G897" s="82"/>
      <c r="H897" s="77"/>
      <c r="I897" s="78"/>
      <c r="J897" s="78"/>
      <c r="K897" s="79"/>
      <c r="M897" s="72" t="s">
        <v>219</v>
      </c>
      <c r="N897" s="85">
        <v>44671.061030092591</v>
      </c>
    </row>
    <row r="898" spans="1:14" x14ac:dyDescent="0.35">
      <c r="A898" s="73" t="s">
        <v>396</v>
      </c>
      <c r="B898" s="73" t="s">
        <v>1068</v>
      </c>
      <c r="C898" s="82"/>
      <c r="D898" s="83"/>
      <c r="E898" s="82"/>
      <c r="F898" s="84"/>
      <c r="G898" s="82"/>
      <c r="H898" s="77"/>
      <c r="I898" s="78"/>
      <c r="J898" s="78"/>
      <c r="K898" s="79"/>
      <c r="M898" s="72" t="s">
        <v>219</v>
      </c>
      <c r="N898" s="85">
        <v>44671.061030092591</v>
      </c>
    </row>
    <row r="899" spans="1:14" x14ac:dyDescent="0.35">
      <c r="A899" s="73" t="s">
        <v>396</v>
      </c>
      <c r="B899" s="73" t="s">
        <v>1069</v>
      </c>
      <c r="C899" s="82"/>
      <c r="D899" s="83"/>
      <c r="E899" s="82"/>
      <c r="F899" s="84"/>
      <c r="G899" s="82"/>
      <c r="H899" s="77"/>
      <c r="I899" s="78"/>
      <c r="J899" s="78"/>
      <c r="K899" s="79"/>
      <c r="M899" s="72" t="s">
        <v>219</v>
      </c>
      <c r="N899" s="85">
        <v>44671.061030092591</v>
      </c>
    </row>
    <row r="900" spans="1:14" x14ac:dyDescent="0.35">
      <c r="A900" s="73" t="s">
        <v>396</v>
      </c>
      <c r="B900" s="73" t="s">
        <v>1070</v>
      </c>
      <c r="C900" s="82"/>
      <c r="D900" s="83"/>
      <c r="E900" s="82"/>
      <c r="F900" s="84"/>
      <c r="G900" s="82"/>
      <c r="H900" s="77"/>
      <c r="I900" s="78"/>
      <c r="J900" s="78"/>
      <c r="K900" s="79"/>
      <c r="M900" s="72" t="s">
        <v>219</v>
      </c>
      <c r="N900" s="85">
        <v>44671.061030092591</v>
      </c>
    </row>
    <row r="901" spans="1:14" x14ac:dyDescent="0.35">
      <c r="A901" s="73" t="s">
        <v>396</v>
      </c>
      <c r="B901" s="73" t="s">
        <v>1071</v>
      </c>
      <c r="C901" s="82"/>
      <c r="D901" s="83"/>
      <c r="E901" s="82"/>
      <c r="F901" s="84"/>
      <c r="G901" s="82"/>
      <c r="H901" s="77"/>
      <c r="I901" s="78"/>
      <c r="J901" s="78"/>
      <c r="K901" s="79"/>
      <c r="M901" s="72" t="s">
        <v>219</v>
      </c>
      <c r="N901" s="85">
        <v>44671.061030092591</v>
      </c>
    </row>
    <row r="902" spans="1:14" x14ac:dyDescent="0.35">
      <c r="A902" s="73" t="s">
        <v>396</v>
      </c>
      <c r="B902" s="73" t="s">
        <v>1072</v>
      </c>
      <c r="C902" s="82"/>
      <c r="D902" s="83"/>
      <c r="E902" s="82"/>
      <c r="F902" s="84"/>
      <c r="G902" s="82"/>
      <c r="H902" s="77"/>
      <c r="I902" s="78"/>
      <c r="J902" s="78"/>
      <c r="K902" s="79"/>
      <c r="M902" s="72" t="s">
        <v>219</v>
      </c>
      <c r="N902" s="85">
        <v>44671.061030092591</v>
      </c>
    </row>
    <row r="903" spans="1:14" x14ac:dyDescent="0.35">
      <c r="A903" s="73" t="s">
        <v>396</v>
      </c>
      <c r="B903" s="73" t="s">
        <v>1073</v>
      </c>
      <c r="C903" s="82"/>
      <c r="D903" s="83"/>
      <c r="E903" s="82"/>
      <c r="F903" s="84"/>
      <c r="G903" s="82"/>
      <c r="H903" s="77"/>
      <c r="I903" s="78"/>
      <c r="J903" s="78"/>
      <c r="K903" s="79"/>
      <c r="M903" s="72" t="s">
        <v>219</v>
      </c>
      <c r="N903" s="85">
        <v>44671.061030092591</v>
      </c>
    </row>
    <row r="904" spans="1:14" x14ac:dyDescent="0.35">
      <c r="A904" s="73" t="s">
        <v>396</v>
      </c>
      <c r="B904" s="73" t="s">
        <v>1074</v>
      </c>
      <c r="C904" s="82"/>
      <c r="D904" s="83"/>
      <c r="E904" s="82"/>
      <c r="F904" s="84"/>
      <c r="G904" s="82"/>
      <c r="H904" s="77"/>
      <c r="I904" s="78"/>
      <c r="J904" s="78"/>
      <c r="K904" s="79"/>
      <c r="M904" s="72" t="s">
        <v>219</v>
      </c>
      <c r="N904" s="85">
        <v>44671.061030092591</v>
      </c>
    </row>
    <row r="905" spans="1:14" x14ac:dyDescent="0.35">
      <c r="A905" s="73" t="s">
        <v>396</v>
      </c>
      <c r="B905" s="73" t="s">
        <v>1075</v>
      </c>
      <c r="C905" s="82"/>
      <c r="D905" s="83"/>
      <c r="E905" s="82"/>
      <c r="F905" s="84"/>
      <c r="G905" s="82"/>
      <c r="H905" s="77"/>
      <c r="I905" s="78"/>
      <c r="J905" s="78"/>
      <c r="K905" s="79"/>
      <c r="M905" s="72" t="s">
        <v>219</v>
      </c>
      <c r="N905" s="85">
        <v>44671.061030092591</v>
      </c>
    </row>
    <row r="906" spans="1:14" x14ac:dyDescent="0.35">
      <c r="A906" s="73" t="s">
        <v>396</v>
      </c>
      <c r="B906" s="73" t="s">
        <v>1076</v>
      </c>
      <c r="C906" s="82"/>
      <c r="D906" s="83"/>
      <c r="E906" s="82"/>
      <c r="F906" s="84"/>
      <c r="G906" s="82"/>
      <c r="H906" s="77"/>
      <c r="I906" s="78"/>
      <c r="J906" s="78"/>
      <c r="K906" s="79"/>
      <c r="M906" s="72" t="s">
        <v>219</v>
      </c>
      <c r="N906" s="85">
        <v>44671.061030092591</v>
      </c>
    </row>
    <row r="907" spans="1:14" x14ac:dyDescent="0.35">
      <c r="A907" s="73" t="s">
        <v>396</v>
      </c>
      <c r="B907" s="73" t="s">
        <v>1077</v>
      </c>
      <c r="C907" s="82"/>
      <c r="D907" s="83"/>
      <c r="E907" s="82"/>
      <c r="F907" s="84"/>
      <c r="G907" s="82"/>
      <c r="H907" s="77"/>
      <c r="I907" s="78"/>
      <c r="J907" s="78"/>
      <c r="K907" s="79"/>
      <c r="M907" s="72" t="s">
        <v>219</v>
      </c>
      <c r="N907" s="85">
        <v>44671.061030092591</v>
      </c>
    </row>
    <row r="908" spans="1:14" x14ac:dyDescent="0.35">
      <c r="A908" s="73" t="s">
        <v>396</v>
      </c>
      <c r="B908" s="73" t="s">
        <v>1078</v>
      </c>
      <c r="C908" s="82"/>
      <c r="D908" s="83"/>
      <c r="E908" s="82"/>
      <c r="F908" s="84"/>
      <c r="G908" s="82"/>
      <c r="H908" s="77"/>
      <c r="I908" s="78"/>
      <c r="J908" s="78"/>
      <c r="K908" s="79"/>
      <c r="M908" s="72" t="s">
        <v>219</v>
      </c>
      <c r="N908" s="85">
        <v>44671.061030092591</v>
      </c>
    </row>
    <row r="909" spans="1:14" x14ac:dyDescent="0.35">
      <c r="A909" s="73" t="s">
        <v>396</v>
      </c>
      <c r="B909" s="73" t="s">
        <v>1079</v>
      </c>
      <c r="C909" s="82"/>
      <c r="D909" s="83"/>
      <c r="E909" s="82"/>
      <c r="F909" s="84"/>
      <c r="G909" s="82"/>
      <c r="H909" s="77"/>
      <c r="I909" s="78"/>
      <c r="J909" s="78"/>
      <c r="K909" s="79"/>
      <c r="M909" s="72" t="s">
        <v>219</v>
      </c>
      <c r="N909" s="85">
        <v>44671.061030092591</v>
      </c>
    </row>
    <row r="910" spans="1:14" x14ac:dyDescent="0.35">
      <c r="A910" s="73" t="s">
        <v>396</v>
      </c>
      <c r="B910" s="73" t="s">
        <v>1080</v>
      </c>
      <c r="C910" s="82"/>
      <c r="D910" s="83"/>
      <c r="E910" s="82"/>
      <c r="F910" s="84"/>
      <c r="G910" s="82"/>
      <c r="H910" s="77"/>
      <c r="I910" s="78"/>
      <c r="J910" s="78"/>
      <c r="K910" s="79"/>
      <c r="M910" s="72" t="s">
        <v>219</v>
      </c>
      <c r="N910" s="85">
        <v>44671.061030092591</v>
      </c>
    </row>
    <row r="911" spans="1:14" x14ac:dyDescent="0.35">
      <c r="A911" s="73" t="s">
        <v>396</v>
      </c>
      <c r="B911" s="73" t="s">
        <v>1081</v>
      </c>
      <c r="C911" s="82"/>
      <c r="D911" s="83"/>
      <c r="E911" s="82"/>
      <c r="F911" s="84"/>
      <c r="G911" s="82"/>
      <c r="H911" s="77"/>
      <c r="I911" s="78"/>
      <c r="J911" s="78"/>
      <c r="K911" s="79"/>
      <c r="M911" s="72" t="s">
        <v>219</v>
      </c>
      <c r="N911" s="85">
        <v>44671.061030092591</v>
      </c>
    </row>
    <row r="912" spans="1:14" x14ac:dyDescent="0.35">
      <c r="A912" s="73" t="s">
        <v>396</v>
      </c>
      <c r="B912" s="73" t="s">
        <v>1082</v>
      </c>
      <c r="C912" s="82"/>
      <c r="D912" s="83"/>
      <c r="E912" s="82"/>
      <c r="F912" s="84"/>
      <c r="G912" s="82"/>
      <c r="H912" s="77"/>
      <c r="I912" s="78"/>
      <c r="J912" s="78"/>
      <c r="K912" s="79"/>
      <c r="M912" s="72" t="s">
        <v>219</v>
      </c>
      <c r="N912" s="85">
        <v>44671.061030092591</v>
      </c>
    </row>
    <row r="913" spans="1:14" x14ac:dyDescent="0.35">
      <c r="A913" s="73" t="s">
        <v>396</v>
      </c>
      <c r="B913" s="73" t="s">
        <v>1083</v>
      </c>
      <c r="C913" s="82"/>
      <c r="D913" s="83"/>
      <c r="E913" s="82"/>
      <c r="F913" s="84"/>
      <c r="G913" s="82"/>
      <c r="H913" s="77"/>
      <c r="I913" s="78"/>
      <c r="J913" s="78"/>
      <c r="K913" s="79"/>
      <c r="M913" s="72" t="s">
        <v>219</v>
      </c>
      <c r="N913" s="85">
        <v>44671.061030092591</v>
      </c>
    </row>
    <row r="914" spans="1:14" x14ac:dyDescent="0.35">
      <c r="A914" s="73" t="s">
        <v>396</v>
      </c>
      <c r="B914" s="73" t="s">
        <v>1084</v>
      </c>
      <c r="C914" s="82"/>
      <c r="D914" s="83"/>
      <c r="E914" s="82"/>
      <c r="F914" s="84"/>
      <c r="G914" s="82"/>
      <c r="H914" s="77"/>
      <c r="I914" s="78"/>
      <c r="J914" s="78"/>
      <c r="K914" s="79"/>
      <c r="M914" s="72" t="s">
        <v>219</v>
      </c>
      <c r="N914" s="85">
        <v>44671.061030092591</v>
      </c>
    </row>
    <row r="915" spans="1:14" x14ac:dyDescent="0.35">
      <c r="A915" s="73" t="s">
        <v>396</v>
      </c>
      <c r="B915" s="73" t="s">
        <v>1085</v>
      </c>
      <c r="C915" s="82"/>
      <c r="D915" s="83"/>
      <c r="E915" s="82"/>
      <c r="F915" s="84"/>
      <c r="G915" s="82"/>
      <c r="H915" s="77"/>
      <c r="I915" s="78"/>
      <c r="J915" s="78"/>
      <c r="K915" s="79"/>
      <c r="M915" s="72" t="s">
        <v>219</v>
      </c>
      <c r="N915" s="85">
        <v>44671.061030092591</v>
      </c>
    </row>
    <row r="916" spans="1:14" x14ac:dyDescent="0.35">
      <c r="A916" s="73" t="s">
        <v>396</v>
      </c>
      <c r="B916" s="73" t="s">
        <v>1086</v>
      </c>
      <c r="C916" s="82"/>
      <c r="D916" s="83"/>
      <c r="E916" s="82"/>
      <c r="F916" s="84"/>
      <c r="G916" s="82"/>
      <c r="H916" s="77"/>
      <c r="I916" s="78"/>
      <c r="J916" s="78"/>
      <c r="K916" s="79"/>
      <c r="M916" s="72" t="s">
        <v>219</v>
      </c>
      <c r="N916" s="85">
        <v>44671.061030092591</v>
      </c>
    </row>
    <row r="917" spans="1:14" x14ac:dyDescent="0.35">
      <c r="A917" s="73" t="s">
        <v>396</v>
      </c>
      <c r="B917" s="73" t="s">
        <v>1087</v>
      </c>
      <c r="C917" s="82"/>
      <c r="D917" s="83"/>
      <c r="E917" s="82"/>
      <c r="F917" s="84"/>
      <c r="G917" s="82"/>
      <c r="H917" s="77"/>
      <c r="I917" s="78"/>
      <c r="J917" s="78"/>
      <c r="K917" s="79"/>
      <c r="M917" s="72" t="s">
        <v>219</v>
      </c>
      <c r="N917" s="85">
        <v>44671.061030092591</v>
      </c>
    </row>
    <row r="918" spans="1:14" x14ac:dyDescent="0.35">
      <c r="A918" s="73" t="s">
        <v>396</v>
      </c>
      <c r="B918" s="73" t="s">
        <v>1088</v>
      </c>
      <c r="C918" s="82"/>
      <c r="D918" s="83"/>
      <c r="E918" s="82"/>
      <c r="F918" s="84"/>
      <c r="G918" s="82"/>
      <c r="H918" s="77"/>
      <c r="I918" s="78"/>
      <c r="J918" s="78"/>
      <c r="K918" s="79"/>
      <c r="M918" s="72" t="s">
        <v>219</v>
      </c>
      <c r="N918" s="85">
        <v>44671.061030092591</v>
      </c>
    </row>
    <row r="919" spans="1:14" x14ac:dyDescent="0.35">
      <c r="A919" s="73" t="s">
        <v>396</v>
      </c>
      <c r="B919" s="73" t="s">
        <v>1089</v>
      </c>
      <c r="C919" s="82"/>
      <c r="D919" s="83"/>
      <c r="E919" s="82"/>
      <c r="F919" s="84"/>
      <c r="G919" s="82"/>
      <c r="H919" s="77"/>
      <c r="I919" s="78"/>
      <c r="J919" s="78"/>
      <c r="K919" s="79"/>
      <c r="M919" s="72" t="s">
        <v>219</v>
      </c>
      <c r="N919" s="85">
        <v>44671.061030092591</v>
      </c>
    </row>
    <row r="920" spans="1:14" x14ac:dyDescent="0.35">
      <c r="A920" s="73" t="s">
        <v>396</v>
      </c>
      <c r="B920" s="73" t="s">
        <v>1090</v>
      </c>
      <c r="C920" s="82"/>
      <c r="D920" s="83"/>
      <c r="E920" s="82"/>
      <c r="F920" s="84"/>
      <c r="G920" s="82"/>
      <c r="H920" s="77"/>
      <c r="I920" s="78"/>
      <c r="J920" s="78"/>
      <c r="K920" s="79"/>
      <c r="M920" s="72" t="s">
        <v>219</v>
      </c>
      <c r="N920" s="85">
        <v>44671.061030092591</v>
      </c>
    </row>
    <row r="921" spans="1:14" x14ac:dyDescent="0.35">
      <c r="A921" s="73" t="s">
        <v>396</v>
      </c>
      <c r="B921" s="73" t="s">
        <v>1091</v>
      </c>
      <c r="C921" s="82"/>
      <c r="D921" s="83"/>
      <c r="E921" s="82"/>
      <c r="F921" s="84"/>
      <c r="G921" s="82"/>
      <c r="H921" s="77"/>
      <c r="I921" s="78"/>
      <c r="J921" s="78"/>
      <c r="K921" s="79"/>
      <c r="M921" s="72" t="s">
        <v>219</v>
      </c>
      <c r="N921" s="85">
        <v>44671.061030092591</v>
      </c>
    </row>
    <row r="922" spans="1:14" x14ac:dyDescent="0.35">
      <c r="A922" s="73" t="s">
        <v>396</v>
      </c>
      <c r="B922" s="73" t="s">
        <v>1092</v>
      </c>
      <c r="C922" s="82"/>
      <c r="D922" s="83"/>
      <c r="E922" s="82"/>
      <c r="F922" s="84"/>
      <c r="G922" s="82"/>
      <c r="H922" s="77"/>
      <c r="I922" s="78"/>
      <c r="J922" s="78"/>
      <c r="K922" s="79"/>
      <c r="M922" s="72" t="s">
        <v>219</v>
      </c>
      <c r="N922" s="85">
        <v>44671.061030092591</v>
      </c>
    </row>
    <row r="923" spans="1:14" x14ac:dyDescent="0.35">
      <c r="A923" s="73" t="s">
        <v>396</v>
      </c>
      <c r="B923" s="73" t="s">
        <v>1093</v>
      </c>
      <c r="C923" s="82"/>
      <c r="D923" s="83"/>
      <c r="E923" s="82"/>
      <c r="F923" s="84"/>
      <c r="G923" s="82"/>
      <c r="H923" s="77"/>
      <c r="I923" s="78"/>
      <c r="J923" s="78"/>
      <c r="K923" s="79"/>
      <c r="M923" s="72" t="s">
        <v>219</v>
      </c>
      <c r="N923" s="85">
        <v>44671.061030092591</v>
      </c>
    </row>
    <row r="924" spans="1:14" x14ac:dyDescent="0.35">
      <c r="A924" s="73" t="s">
        <v>396</v>
      </c>
      <c r="B924" s="73" t="s">
        <v>1094</v>
      </c>
      <c r="C924" s="82"/>
      <c r="D924" s="83"/>
      <c r="E924" s="82"/>
      <c r="F924" s="84"/>
      <c r="G924" s="82"/>
      <c r="H924" s="77"/>
      <c r="I924" s="78"/>
      <c r="J924" s="78"/>
      <c r="K924" s="79"/>
      <c r="M924" s="72" t="s">
        <v>219</v>
      </c>
      <c r="N924" s="85">
        <v>44671.061030092591</v>
      </c>
    </row>
    <row r="925" spans="1:14" x14ac:dyDescent="0.35">
      <c r="A925" s="73" t="s">
        <v>396</v>
      </c>
      <c r="B925" s="73" t="s">
        <v>1095</v>
      </c>
      <c r="C925" s="82"/>
      <c r="D925" s="83"/>
      <c r="E925" s="82"/>
      <c r="F925" s="84"/>
      <c r="G925" s="82"/>
      <c r="H925" s="77"/>
      <c r="I925" s="78"/>
      <c r="J925" s="78"/>
      <c r="K925" s="79"/>
      <c r="M925" s="72" t="s">
        <v>219</v>
      </c>
      <c r="N925" s="85">
        <v>44671.061030092591</v>
      </c>
    </row>
    <row r="926" spans="1:14" x14ac:dyDescent="0.35">
      <c r="A926" s="73" t="s">
        <v>396</v>
      </c>
      <c r="B926" s="73" t="s">
        <v>1096</v>
      </c>
      <c r="C926" s="82"/>
      <c r="D926" s="83"/>
      <c r="E926" s="82"/>
      <c r="F926" s="84"/>
      <c r="G926" s="82"/>
      <c r="H926" s="77"/>
      <c r="I926" s="78"/>
      <c r="J926" s="78"/>
      <c r="K926" s="79"/>
      <c r="M926" s="72" t="s">
        <v>219</v>
      </c>
      <c r="N926" s="85">
        <v>44671.061030092591</v>
      </c>
    </row>
    <row r="927" spans="1:14" x14ac:dyDescent="0.35">
      <c r="A927" s="73" t="s">
        <v>396</v>
      </c>
      <c r="B927" s="73" t="s">
        <v>1097</v>
      </c>
      <c r="C927" s="82"/>
      <c r="D927" s="83"/>
      <c r="E927" s="82"/>
      <c r="F927" s="84"/>
      <c r="G927" s="82"/>
      <c r="H927" s="77"/>
      <c r="I927" s="78"/>
      <c r="J927" s="78"/>
      <c r="K927" s="79"/>
      <c r="M927" s="72" t="s">
        <v>219</v>
      </c>
      <c r="N927" s="85">
        <v>44671.061030092591</v>
      </c>
    </row>
    <row r="928" spans="1:14" x14ac:dyDescent="0.35">
      <c r="A928" s="73" t="s">
        <v>396</v>
      </c>
      <c r="B928" s="73" t="s">
        <v>1098</v>
      </c>
      <c r="C928" s="82"/>
      <c r="D928" s="83"/>
      <c r="E928" s="82"/>
      <c r="F928" s="84"/>
      <c r="G928" s="82"/>
      <c r="H928" s="77"/>
      <c r="I928" s="78"/>
      <c r="J928" s="78"/>
      <c r="K928" s="79"/>
      <c r="M928" s="72" t="s">
        <v>219</v>
      </c>
      <c r="N928" s="85">
        <v>44671.061030092591</v>
      </c>
    </row>
    <row r="929" spans="1:14" x14ac:dyDescent="0.35">
      <c r="A929" s="73" t="s">
        <v>396</v>
      </c>
      <c r="B929" s="73" t="s">
        <v>1099</v>
      </c>
      <c r="C929" s="82"/>
      <c r="D929" s="83"/>
      <c r="E929" s="82"/>
      <c r="F929" s="84"/>
      <c r="G929" s="82"/>
      <c r="H929" s="77"/>
      <c r="I929" s="78"/>
      <c r="J929" s="78"/>
      <c r="K929" s="79"/>
      <c r="M929" s="72" t="s">
        <v>219</v>
      </c>
      <c r="N929" s="85">
        <v>44671.061030092591</v>
      </c>
    </row>
    <row r="930" spans="1:14" x14ac:dyDescent="0.35">
      <c r="A930" s="73" t="s">
        <v>396</v>
      </c>
      <c r="B930" s="73" t="s">
        <v>1100</v>
      </c>
      <c r="C930" s="82"/>
      <c r="D930" s="83"/>
      <c r="E930" s="82"/>
      <c r="F930" s="84"/>
      <c r="G930" s="82"/>
      <c r="H930" s="77"/>
      <c r="I930" s="78"/>
      <c r="J930" s="78"/>
      <c r="K930" s="79"/>
      <c r="M930" s="72" t="s">
        <v>219</v>
      </c>
      <c r="N930" s="85">
        <v>44671.061030092591</v>
      </c>
    </row>
    <row r="931" spans="1:14" x14ac:dyDescent="0.35">
      <c r="A931" s="73" t="s">
        <v>396</v>
      </c>
      <c r="B931" s="73" t="s">
        <v>1101</v>
      </c>
      <c r="C931" s="82"/>
      <c r="D931" s="83"/>
      <c r="E931" s="82"/>
      <c r="F931" s="84"/>
      <c r="G931" s="82"/>
      <c r="H931" s="77"/>
      <c r="I931" s="78"/>
      <c r="J931" s="78"/>
      <c r="K931" s="79"/>
      <c r="M931" s="72" t="s">
        <v>219</v>
      </c>
      <c r="N931" s="85">
        <v>44671.061030092591</v>
      </c>
    </row>
    <row r="932" spans="1:14" x14ac:dyDescent="0.35">
      <c r="A932" s="73" t="s">
        <v>396</v>
      </c>
      <c r="B932" s="73" t="s">
        <v>1102</v>
      </c>
      <c r="C932" s="82"/>
      <c r="D932" s="83"/>
      <c r="E932" s="82"/>
      <c r="F932" s="84"/>
      <c r="G932" s="82"/>
      <c r="H932" s="77"/>
      <c r="I932" s="78"/>
      <c r="J932" s="78"/>
      <c r="K932" s="79"/>
      <c r="M932" s="72" t="s">
        <v>219</v>
      </c>
      <c r="N932" s="85">
        <v>44671.061030092591</v>
      </c>
    </row>
    <row r="933" spans="1:14" x14ac:dyDescent="0.35">
      <c r="A933" s="73" t="s">
        <v>396</v>
      </c>
      <c r="B933" s="73" t="s">
        <v>1103</v>
      </c>
      <c r="C933" s="82"/>
      <c r="D933" s="83"/>
      <c r="E933" s="82"/>
      <c r="F933" s="84"/>
      <c r="G933" s="82"/>
      <c r="H933" s="77"/>
      <c r="I933" s="78"/>
      <c r="J933" s="78"/>
      <c r="K933" s="79"/>
      <c r="M933" s="72" t="s">
        <v>219</v>
      </c>
      <c r="N933" s="85">
        <v>44671.061030092591</v>
      </c>
    </row>
    <row r="934" spans="1:14" x14ac:dyDescent="0.35">
      <c r="A934" s="73" t="s">
        <v>396</v>
      </c>
      <c r="B934" s="73" t="s">
        <v>1104</v>
      </c>
      <c r="C934" s="82"/>
      <c r="D934" s="83"/>
      <c r="E934" s="82"/>
      <c r="F934" s="84"/>
      <c r="G934" s="82"/>
      <c r="H934" s="77"/>
      <c r="I934" s="78"/>
      <c r="J934" s="78"/>
      <c r="K934" s="79"/>
      <c r="M934" s="72" t="s">
        <v>219</v>
      </c>
      <c r="N934" s="85">
        <v>44671.061030092591</v>
      </c>
    </row>
    <row r="935" spans="1:14" x14ac:dyDescent="0.35">
      <c r="A935" s="73" t="s">
        <v>396</v>
      </c>
      <c r="B935" s="73" t="s">
        <v>1105</v>
      </c>
      <c r="C935" s="82"/>
      <c r="D935" s="83"/>
      <c r="E935" s="82"/>
      <c r="F935" s="84"/>
      <c r="G935" s="82"/>
      <c r="H935" s="77"/>
      <c r="I935" s="78"/>
      <c r="J935" s="78"/>
      <c r="K935" s="79"/>
      <c r="M935" s="72" t="s">
        <v>219</v>
      </c>
      <c r="N935" s="85">
        <v>44671.061030092591</v>
      </c>
    </row>
    <row r="936" spans="1:14" x14ac:dyDescent="0.35">
      <c r="A936" s="73" t="s">
        <v>396</v>
      </c>
      <c r="B936" s="73" t="s">
        <v>1106</v>
      </c>
      <c r="C936" s="82"/>
      <c r="D936" s="83"/>
      <c r="E936" s="82"/>
      <c r="F936" s="84"/>
      <c r="G936" s="82"/>
      <c r="H936" s="77"/>
      <c r="I936" s="78"/>
      <c r="J936" s="78"/>
      <c r="K936" s="79"/>
      <c r="M936" s="72" t="s">
        <v>219</v>
      </c>
      <c r="N936" s="85">
        <v>44671.061030092591</v>
      </c>
    </row>
    <row r="937" spans="1:14" x14ac:dyDescent="0.35">
      <c r="A937" s="73" t="s">
        <v>396</v>
      </c>
      <c r="B937" s="73" t="s">
        <v>1107</v>
      </c>
      <c r="C937" s="82"/>
      <c r="D937" s="83"/>
      <c r="E937" s="82"/>
      <c r="F937" s="84"/>
      <c r="G937" s="82"/>
      <c r="H937" s="77"/>
      <c r="I937" s="78"/>
      <c r="J937" s="78"/>
      <c r="K937" s="79"/>
      <c r="M937" s="72" t="s">
        <v>219</v>
      </c>
      <c r="N937" s="85">
        <v>44671.061030092591</v>
      </c>
    </row>
    <row r="938" spans="1:14" x14ac:dyDescent="0.35">
      <c r="A938" s="73" t="s">
        <v>396</v>
      </c>
      <c r="B938" s="73" t="s">
        <v>1108</v>
      </c>
      <c r="C938" s="82"/>
      <c r="D938" s="83"/>
      <c r="E938" s="82"/>
      <c r="F938" s="84"/>
      <c r="G938" s="82"/>
      <c r="H938" s="77"/>
      <c r="I938" s="78"/>
      <c r="J938" s="78"/>
      <c r="K938" s="79"/>
      <c r="M938" s="72" t="s">
        <v>219</v>
      </c>
      <c r="N938" s="85">
        <v>44671.061030092591</v>
      </c>
    </row>
    <row r="939" spans="1:14" x14ac:dyDescent="0.35">
      <c r="A939" s="73" t="s">
        <v>396</v>
      </c>
      <c r="B939" s="73" t="s">
        <v>1109</v>
      </c>
      <c r="C939" s="82"/>
      <c r="D939" s="83"/>
      <c r="E939" s="82"/>
      <c r="F939" s="84"/>
      <c r="G939" s="82"/>
      <c r="H939" s="77"/>
      <c r="I939" s="78"/>
      <c r="J939" s="78"/>
      <c r="K939" s="79"/>
      <c r="M939" s="72" t="s">
        <v>219</v>
      </c>
      <c r="N939" s="85">
        <v>44671.061030092591</v>
      </c>
    </row>
    <row r="940" spans="1:14" x14ac:dyDescent="0.35">
      <c r="A940" s="73" t="s">
        <v>396</v>
      </c>
      <c r="B940" s="73" t="s">
        <v>1110</v>
      </c>
      <c r="C940" s="82"/>
      <c r="D940" s="83"/>
      <c r="E940" s="82"/>
      <c r="F940" s="84"/>
      <c r="G940" s="82"/>
      <c r="H940" s="77"/>
      <c r="I940" s="78"/>
      <c r="J940" s="78"/>
      <c r="K940" s="79"/>
      <c r="M940" s="72" t="s">
        <v>219</v>
      </c>
      <c r="N940" s="85">
        <v>44671.061030092591</v>
      </c>
    </row>
    <row r="941" spans="1:14" x14ac:dyDescent="0.35">
      <c r="A941" s="73" t="s">
        <v>396</v>
      </c>
      <c r="B941" s="73" t="s">
        <v>1111</v>
      </c>
      <c r="C941" s="82"/>
      <c r="D941" s="83"/>
      <c r="E941" s="82"/>
      <c r="F941" s="84"/>
      <c r="G941" s="82"/>
      <c r="H941" s="77"/>
      <c r="I941" s="78"/>
      <c r="J941" s="78"/>
      <c r="K941" s="79"/>
      <c r="M941" s="72" t="s">
        <v>219</v>
      </c>
      <c r="N941" s="85">
        <v>44671.061030092591</v>
      </c>
    </row>
    <row r="942" spans="1:14" x14ac:dyDescent="0.35">
      <c r="A942" s="73" t="s">
        <v>396</v>
      </c>
      <c r="B942" s="73" t="s">
        <v>1112</v>
      </c>
      <c r="C942" s="82"/>
      <c r="D942" s="83"/>
      <c r="E942" s="82"/>
      <c r="F942" s="84"/>
      <c r="G942" s="82"/>
      <c r="H942" s="77"/>
      <c r="I942" s="78"/>
      <c r="J942" s="78"/>
      <c r="K942" s="79"/>
      <c r="M942" s="72" t="s">
        <v>219</v>
      </c>
      <c r="N942" s="85">
        <v>44671.061030092591</v>
      </c>
    </row>
    <row r="943" spans="1:14" x14ac:dyDescent="0.35">
      <c r="A943" s="73" t="s">
        <v>396</v>
      </c>
      <c r="B943" s="73" t="s">
        <v>1113</v>
      </c>
      <c r="C943" s="82"/>
      <c r="D943" s="83"/>
      <c r="E943" s="82"/>
      <c r="F943" s="84"/>
      <c r="G943" s="82"/>
      <c r="H943" s="77"/>
      <c r="I943" s="78"/>
      <c r="J943" s="78"/>
      <c r="K943" s="79"/>
      <c r="M943" s="72" t="s">
        <v>219</v>
      </c>
      <c r="N943" s="85">
        <v>44671.061030092591</v>
      </c>
    </row>
    <row r="944" spans="1:14" x14ac:dyDescent="0.35">
      <c r="A944" s="73" t="s">
        <v>396</v>
      </c>
      <c r="B944" s="73" t="s">
        <v>1114</v>
      </c>
      <c r="C944" s="82"/>
      <c r="D944" s="83"/>
      <c r="E944" s="82"/>
      <c r="F944" s="84"/>
      <c r="G944" s="82"/>
      <c r="H944" s="77"/>
      <c r="I944" s="78"/>
      <c r="J944" s="78"/>
      <c r="K944" s="79"/>
      <c r="M944" s="72" t="s">
        <v>219</v>
      </c>
      <c r="N944" s="85">
        <v>44671.061030092591</v>
      </c>
    </row>
    <row r="945" spans="1:14" x14ac:dyDescent="0.35">
      <c r="A945" s="73" t="s">
        <v>396</v>
      </c>
      <c r="B945" s="73" t="s">
        <v>1115</v>
      </c>
      <c r="C945" s="82"/>
      <c r="D945" s="83"/>
      <c r="E945" s="82"/>
      <c r="F945" s="84"/>
      <c r="G945" s="82"/>
      <c r="H945" s="77"/>
      <c r="I945" s="78"/>
      <c r="J945" s="78"/>
      <c r="K945" s="79"/>
      <c r="M945" s="72" t="s">
        <v>219</v>
      </c>
      <c r="N945" s="85">
        <v>44671.061030092591</v>
      </c>
    </row>
    <row r="946" spans="1:14" x14ac:dyDescent="0.35">
      <c r="A946" s="73" t="s">
        <v>396</v>
      </c>
      <c r="B946" s="73" t="s">
        <v>1116</v>
      </c>
      <c r="C946" s="82"/>
      <c r="D946" s="83"/>
      <c r="E946" s="82"/>
      <c r="F946" s="84"/>
      <c r="G946" s="82"/>
      <c r="H946" s="77"/>
      <c r="I946" s="78"/>
      <c r="J946" s="78"/>
      <c r="K946" s="79"/>
      <c r="M946" s="72" t="s">
        <v>219</v>
      </c>
      <c r="N946" s="85">
        <v>44671.061030092591</v>
      </c>
    </row>
    <row r="947" spans="1:14" x14ac:dyDescent="0.35">
      <c r="A947" s="73" t="s">
        <v>396</v>
      </c>
      <c r="B947" s="73" t="s">
        <v>1117</v>
      </c>
      <c r="C947" s="82"/>
      <c r="D947" s="83"/>
      <c r="E947" s="82"/>
      <c r="F947" s="84"/>
      <c r="G947" s="82"/>
      <c r="H947" s="77"/>
      <c r="I947" s="78"/>
      <c r="J947" s="78"/>
      <c r="K947" s="79"/>
      <c r="M947" s="72" t="s">
        <v>219</v>
      </c>
      <c r="N947" s="85">
        <v>44671.061030092591</v>
      </c>
    </row>
    <row r="948" spans="1:14" x14ac:dyDescent="0.35">
      <c r="A948" s="73" t="s">
        <v>396</v>
      </c>
      <c r="B948" s="73" t="s">
        <v>1118</v>
      </c>
      <c r="C948" s="82"/>
      <c r="D948" s="83"/>
      <c r="E948" s="82"/>
      <c r="F948" s="84"/>
      <c r="G948" s="82"/>
      <c r="H948" s="77"/>
      <c r="I948" s="78"/>
      <c r="J948" s="78"/>
      <c r="K948" s="79"/>
      <c r="M948" s="72" t="s">
        <v>219</v>
      </c>
      <c r="N948" s="85">
        <v>44671.061030092591</v>
      </c>
    </row>
    <row r="949" spans="1:14" x14ac:dyDescent="0.35">
      <c r="A949" s="73" t="s">
        <v>315</v>
      </c>
      <c r="B949" s="73" t="s">
        <v>1119</v>
      </c>
      <c r="C949" s="82"/>
      <c r="D949" s="83"/>
      <c r="E949" s="82"/>
      <c r="F949" s="84"/>
      <c r="G949" s="82"/>
      <c r="H949" s="77"/>
      <c r="I949" s="78"/>
      <c r="J949" s="78"/>
      <c r="K949" s="79"/>
      <c r="M949" s="72" t="s">
        <v>219</v>
      </c>
      <c r="N949" s="85">
        <v>44671.061030092591</v>
      </c>
    </row>
    <row r="950" spans="1:14" x14ac:dyDescent="0.35">
      <c r="A950" s="73" t="s">
        <v>396</v>
      </c>
      <c r="B950" s="73" t="s">
        <v>1119</v>
      </c>
      <c r="C950" s="82"/>
      <c r="D950" s="83"/>
      <c r="E950" s="82"/>
      <c r="F950" s="84"/>
      <c r="G950" s="82"/>
      <c r="H950" s="77"/>
      <c r="I950" s="78"/>
      <c r="J950" s="78"/>
      <c r="K950" s="79"/>
      <c r="M950" s="72" t="s">
        <v>219</v>
      </c>
      <c r="N950" s="85">
        <v>44671.061030092591</v>
      </c>
    </row>
    <row r="951" spans="1:14" x14ac:dyDescent="0.35">
      <c r="A951" s="73" t="s">
        <v>396</v>
      </c>
      <c r="B951" s="73" t="s">
        <v>1120</v>
      </c>
      <c r="C951" s="82"/>
      <c r="D951" s="83"/>
      <c r="E951" s="82"/>
      <c r="F951" s="84"/>
      <c r="G951" s="82"/>
      <c r="H951" s="77"/>
      <c r="I951" s="78"/>
      <c r="J951" s="78"/>
      <c r="K951" s="79"/>
      <c r="M951" s="72" t="s">
        <v>219</v>
      </c>
      <c r="N951" s="85">
        <v>44671.061030092591</v>
      </c>
    </row>
    <row r="952" spans="1:14" x14ac:dyDescent="0.35">
      <c r="A952" s="73" t="s">
        <v>396</v>
      </c>
      <c r="B952" s="73" t="s">
        <v>1121</v>
      </c>
      <c r="C952" s="82"/>
      <c r="D952" s="83"/>
      <c r="E952" s="82"/>
      <c r="F952" s="84"/>
      <c r="G952" s="82"/>
      <c r="H952" s="77"/>
      <c r="I952" s="78"/>
      <c r="J952" s="78"/>
      <c r="K952" s="79"/>
      <c r="M952" s="72" t="s">
        <v>219</v>
      </c>
      <c r="N952" s="85">
        <v>44671.061030092591</v>
      </c>
    </row>
    <row r="953" spans="1:14" x14ac:dyDescent="0.35">
      <c r="A953" s="73" t="s">
        <v>396</v>
      </c>
      <c r="B953" s="73" t="s">
        <v>1122</v>
      </c>
      <c r="C953" s="82"/>
      <c r="D953" s="83"/>
      <c r="E953" s="82"/>
      <c r="F953" s="84"/>
      <c r="G953" s="82"/>
      <c r="H953" s="77"/>
      <c r="I953" s="78"/>
      <c r="J953" s="78"/>
      <c r="K953" s="79"/>
      <c r="M953" s="72" t="s">
        <v>219</v>
      </c>
      <c r="N953" s="85">
        <v>44671.061030092591</v>
      </c>
    </row>
    <row r="954" spans="1:14" x14ac:dyDescent="0.35">
      <c r="A954" s="73" t="s">
        <v>396</v>
      </c>
      <c r="B954" s="73" t="s">
        <v>1123</v>
      </c>
      <c r="C954" s="82"/>
      <c r="D954" s="83"/>
      <c r="E954" s="82"/>
      <c r="F954" s="84"/>
      <c r="G954" s="82"/>
      <c r="H954" s="77"/>
      <c r="I954" s="78"/>
      <c r="J954" s="78"/>
      <c r="K954" s="79"/>
      <c r="M954" s="72" t="s">
        <v>219</v>
      </c>
      <c r="N954" s="85">
        <v>44671.061030092591</v>
      </c>
    </row>
    <row r="955" spans="1:14" x14ac:dyDescent="0.35">
      <c r="A955" s="73" t="s">
        <v>396</v>
      </c>
      <c r="B955" s="73" t="s">
        <v>1124</v>
      </c>
      <c r="C955" s="82"/>
      <c r="D955" s="83"/>
      <c r="E955" s="82"/>
      <c r="F955" s="84"/>
      <c r="G955" s="82"/>
      <c r="H955" s="77"/>
      <c r="I955" s="78"/>
      <c r="J955" s="78"/>
      <c r="K955" s="79"/>
      <c r="M955" s="72" t="s">
        <v>219</v>
      </c>
      <c r="N955" s="85">
        <v>44671.061030092591</v>
      </c>
    </row>
    <row r="956" spans="1:14" x14ac:dyDescent="0.35">
      <c r="A956" s="73" t="s">
        <v>396</v>
      </c>
      <c r="B956" s="73" t="s">
        <v>1125</v>
      </c>
      <c r="C956" s="82"/>
      <c r="D956" s="83"/>
      <c r="E956" s="82"/>
      <c r="F956" s="84"/>
      <c r="G956" s="82"/>
      <c r="H956" s="77"/>
      <c r="I956" s="78"/>
      <c r="J956" s="78"/>
      <c r="K956" s="79"/>
      <c r="M956" s="72" t="s">
        <v>219</v>
      </c>
      <c r="N956" s="85">
        <v>44671.061030092591</v>
      </c>
    </row>
    <row r="957" spans="1:14" x14ac:dyDescent="0.35">
      <c r="A957" s="73" t="s">
        <v>396</v>
      </c>
      <c r="B957" s="73" t="s">
        <v>1126</v>
      </c>
      <c r="C957" s="82"/>
      <c r="D957" s="83"/>
      <c r="E957" s="82"/>
      <c r="F957" s="84"/>
      <c r="G957" s="82"/>
      <c r="H957" s="77"/>
      <c r="I957" s="78"/>
      <c r="J957" s="78"/>
      <c r="K957" s="79"/>
      <c r="M957" s="72" t="s">
        <v>219</v>
      </c>
      <c r="N957" s="85">
        <v>44671.061030092591</v>
      </c>
    </row>
    <row r="958" spans="1:14" x14ac:dyDescent="0.35">
      <c r="A958" s="73" t="s">
        <v>396</v>
      </c>
      <c r="B958" s="73" t="s">
        <v>1127</v>
      </c>
      <c r="C958" s="82"/>
      <c r="D958" s="83"/>
      <c r="E958" s="82"/>
      <c r="F958" s="84"/>
      <c r="G958" s="82"/>
      <c r="H958" s="77"/>
      <c r="I958" s="78"/>
      <c r="J958" s="78"/>
      <c r="K958" s="79"/>
      <c r="M958" s="72" t="s">
        <v>219</v>
      </c>
      <c r="N958" s="85">
        <v>44671.061030092591</v>
      </c>
    </row>
    <row r="959" spans="1:14" x14ac:dyDescent="0.35">
      <c r="A959" s="73" t="s">
        <v>396</v>
      </c>
      <c r="B959" s="73" t="s">
        <v>1128</v>
      </c>
      <c r="C959" s="82"/>
      <c r="D959" s="83"/>
      <c r="E959" s="82"/>
      <c r="F959" s="84"/>
      <c r="G959" s="82"/>
      <c r="H959" s="77"/>
      <c r="I959" s="78"/>
      <c r="J959" s="78"/>
      <c r="K959" s="79"/>
      <c r="M959" s="72" t="s">
        <v>219</v>
      </c>
      <c r="N959" s="85">
        <v>44671.061030092591</v>
      </c>
    </row>
    <row r="960" spans="1:14" x14ac:dyDescent="0.35">
      <c r="A960" s="73" t="s">
        <v>488</v>
      </c>
      <c r="B960" s="73" t="s">
        <v>1129</v>
      </c>
      <c r="C960" s="82"/>
      <c r="D960" s="83"/>
      <c r="E960" s="82"/>
      <c r="F960" s="84"/>
      <c r="G960" s="82"/>
      <c r="H960" s="77"/>
      <c r="I960" s="78"/>
      <c r="J960" s="78"/>
      <c r="K960" s="79"/>
      <c r="M960" s="72" t="s">
        <v>219</v>
      </c>
      <c r="N960" s="85">
        <v>44671.061030092591</v>
      </c>
    </row>
    <row r="961" spans="1:14" x14ac:dyDescent="0.35">
      <c r="A961" s="73" t="s">
        <v>488</v>
      </c>
      <c r="B961" s="73" t="s">
        <v>1130</v>
      </c>
      <c r="C961" s="82"/>
      <c r="D961" s="83"/>
      <c r="E961" s="82"/>
      <c r="F961" s="84"/>
      <c r="G961" s="82"/>
      <c r="H961" s="77"/>
      <c r="I961" s="78"/>
      <c r="J961" s="78"/>
      <c r="K961" s="79"/>
      <c r="M961" s="72" t="s">
        <v>219</v>
      </c>
      <c r="N961" s="85">
        <v>44671.061030092591</v>
      </c>
    </row>
    <row r="962" spans="1:14" x14ac:dyDescent="0.35">
      <c r="A962" s="73" t="s">
        <v>488</v>
      </c>
      <c r="B962" s="73" t="s">
        <v>1131</v>
      </c>
      <c r="C962" s="82"/>
      <c r="D962" s="83"/>
      <c r="E962" s="82"/>
      <c r="F962" s="84"/>
      <c r="G962" s="82"/>
      <c r="H962" s="77"/>
      <c r="I962" s="78"/>
      <c r="J962" s="78"/>
      <c r="K962" s="79"/>
      <c r="M962" s="72" t="s">
        <v>219</v>
      </c>
      <c r="N962" s="85">
        <v>44671.061030092591</v>
      </c>
    </row>
    <row r="963" spans="1:14" x14ac:dyDescent="0.35">
      <c r="A963" s="73" t="s">
        <v>488</v>
      </c>
      <c r="B963" s="73" t="s">
        <v>1132</v>
      </c>
      <c r="C963" s="82"/>
      <c r="D963" s="83"/>
      <c r="E963" s="82"/>
      <c r="F963" s="84"/>
      <c r="G963" s="82"/>
      <c r="H963" s="77"/>
      <c r="I963" s="78"/>
      <c r="J963" s="78"/>
      <c r="K963" s="79"/>
      <c r="M963" s="72" t="s">
        <v>219</v>
      </c>
      <c r="N963" s="85">
        <v>44671.061030092591</v>
      </c>
    </row>
    <row r="964" spans="1:14" x14ac:dyDescent="0.35">
      <c r="A964" s="73" t="s">
        <v>488</v>
      </c>
      <c r="B964" s="73" t="s">
        <v>1133</v>
      </c>
      <c r="C964" s="82"/>
      <c r="D964" s="83"/>
      <c r="E964" s="82"/>
      <c r="F964" s="84"/>
      <c r="G964" s="82"/>
      <c r="H964" s="77"/>
      <c r="I964" s="78"/>
      <c r="J964" s="78"/>
      <c r="K964" s="79"/>
      <c r="M964" s="72" t="s">
        <v>219</v>
      </c>
      <c r="N964" s="85">
        <v>44671.061030092591</v>
      </c>
    </row>
    <row r="965" spans="1:14" x14ac:dyDescent="0.35">
      <c r="A965" s="73" t="s">
        <v>488</v>
      </c>
      <c r="B965" s="73" t="s">
        <v>1134</v>
      </c>
      <c r="C965" s="82"/>
      <c r="D965" s="83"/>
      <c r="E965" s="82"/>
      <c r="F965" s="84"/>
      <c r="G965" s="82"/>
      <c r="H965" s="77"/>
      <c r="I965" s="78"/>
      <c r="J965" s="78"/>
      <c r="K965" s="79"/>
      <c r="M965" s="72" t="s">
        <v>219</v>
      </c>
      <c r="N965" s="85">
        <v>44671.061030092591</v>
      </c>
    </row>
    <row r="966" spans="1:14" x14ac:dyDescent="0.35">
      <c r="A966" s="73" t="s">
        <v>488</v>
      </c>
      <c r="B966" s="73" t="s">
        <v>1135</v>
      </c>
      <c r="C966" s="82"/>
      <c r="D966" s="83"/>
      <c r="E966" s="82"/>
      <c r="F966" s="84"/>
      <c r="G966" s="82"/>
      <c r="H966" s="77"/>
      <c r="I966" s="78"/>
      <c r="J966" s="78"/>
      <c r="K966" s="79"/>
      <c r="M966" s="72" t="s">
        <v>219</v>
      </c>
      <c r="N966" s="85">
        <v>44671.061030092591</v>
      </c>
    </row>
    <row r="967" spans="1:14" x14ac:dyDescent="0.35">
      <c r="A967" s="73" t="s">
        <v>488</v>
      </c>
      <c r="B967" s="73" t="s">
        <v>1136</v>
      </c>
      <c r="C967" s="82"/>
      <c r="D967" s="83"/>
      <c r="E967" s="82"/>
      <c r="F967" s="84"/>
      <c r="G967" s="82"/>
      <c r="H967" s="77"/>
      <c r="I967" s="78"/>
      <c r="J967" s="78"/>
      <c r="K967" s="79"/>
      <c r="M967" s="72" t="s">
        <v>219</v>
      </c>
      <c r="N967" s="85">
        <v>44671.061030092591</v>
      </c>
    </row>
    <row r="968" spans="1:14" x14ac:dyDescent="0.35">
      <c r="A968" s="73" t="s">
        <v>488</v>
      </c>
      <c r="B968" s="73" t="s">
        <v>1137</v>
      </c>
      <c r="C968" s="82"/>
      <c r="D968" s="83"/>
      <c r="E968" s="82"/>
      <c r="F968" s="84"/>
      <c r="G968" s="82"/>
      <c r="H968" s="77"/>
      <c r="I968" s="78"/>
      <c r="J968" s="78"/>
      <c r="K968" s="79"/>
      <c r="M968" s="72" t="s">
        <v>219</v>
      </c>
      <c r="N968" s="85">
        <v>44671.061030092591</v>
      </c>
    </row>
    <row r="969" spans="1:14" x14ac:dyDescent="0.35">
      <c r="A969" s="73" t="s">
        <v>488</v>
      </c>
      <c r="B969" s="73" t="s">
        <v>1138</v>
      </c>
      <c r="C969" s="82"/>
      <c r="D969" s="83"/>
      <c r="E969" s="82"/>
      <c r="F969" s="84"/>
      <c r="G969" s="82"/>
      <c r="H969" s="77"/>
      <c r="I969" s="78"/>
      <c r="J969" s="78"/>
      <c r="K969" s="79"/>
      <c r="M969" s="72" t="s">
        <v>219</v>
      </c>
      <c r="N969" s="85">
        <v>44671.061030092591</v>
      </c>
    </row>
    <row r="970" spans="1:14" x14ac:dyDescent="0.35">
      <c r="A970" s="73" t="s">
        <v>488</v>
      </c>
      <c r="B970" s="73" t="s">
        <v>1139</v>
      </c>
      <c r="C970" s="82"/>
      <c r="D970" s="83"/>
      <c r="E970" s="82"/>
      <c r="F970" s="84"/>
      <c r="G970" s="82"/>
      <c r="H970" s="77"/>
      <c r="I970" s="78"/>
      <c r="J970" s="78"/>
      <c r="K970" s="79"/>
      <c r="M970" s="72" t="s">
        <v>219</v>
      </c>
      <c r="N970" s="85">
        <v>44671.061030092591</v>
      </c>
    </row>
    <row r="971" spans="1:14" x14ac:dyDescent="0.35">
      <c r="A971" s="73" t="s">
        <v>315</v>
      </c>
      <c r="B971" s="73" t="s">
        <v>1140</v>
      </c>
      <c r="C971" s="82"/>
      <c r="D971" s="83"/>
      <c r="E971" s="82"/>
      <c r="F971" s="84"/>
      <c r="G971" s="82"/>
      <c r="H971" s="77"/>
      <c r="I971" s="78"/>
      <c r="J971" s="78"/>
      <c r="K971" s="79"/>
      <c r="M971" s="72" t="s">
        <v>219</v>
      </c>
      <c r="N971" s="85">
        <v>44671.061030092591</v>
      </c>
    </row>
    <row r="972" spans="1:14" x14ac:dyDescent="0.35">
      <c r="A972" s="73" t="s">
        <v>488</v>
      </c>
      <c r="B972" s="73" t="s">
        <v>1140</v>
      </c>
      <c r="C972" s="82"/>
      <c r="D972" s="83"/>
      <c r="E972" s="82"/>
      <c r="F972" s="84"/>
      <c r="G972" s="82"/>
      <c r="H972" s="77"/>
      <c r="I972" s="78"/>
      <c r="J972" s="78"/>
      <c r="K972" s="79"/>
      <c r="M972" s="72" t="s">
        <v>219</v>
      </c>
      <c r="N972" s="85">
        <v>44671.061030092591</v>
      </c>
    </row>
    <row r="973" spans="1:14" x14ac:dyDescent="0.35">
      <c r="A973" s="73" t="s">
        <v>488</v>
      </c>
      <c r="B973" s="73" t="s">
        <v>1141</v>
      </c>
      <c r="C973" s="82"/>
      <c r="D973" s="83"/>
      <c r="E973" s="82"/>
      <c r="F973" s="84"/>
      <c r="G973" s="82"/>
      <c r="H973" s="77"/>
      <c r="I973" s="78"/>
      <c r="J973" s="78"/>
      <c r="K973" s="79"/>
      <c r="M973" s="72" t="s">
        <v>219</v>
      </c>
      <c r="N973" s="85">
        <v>44671.061030092591</v>
      </c>
    </row>
    <row r="974" spans="1:14" x14ac:dyDescent="0.35">
      <c r="A974" s="73" t="s">
        <v>488</v>
      </c>
      <c r="B974" s="73" t="s">
        <v>1142</v>
      </c>
      <c r="C974" s="82"/>
      <c r="D974" s="83"/>
      <c r="E974" s="82"/>
      <c r="F974" s="84"/>
      <c r="G974" s="82"/>
      <c r="H974" s="77"/>
      <c r="I974" s="78"/>
      <c r="J974" s="78"/>
      <c r="K974" s="79"/>
      <c r="M974" s="72" t="s">
        <v>219</v>
      </c>
      <c r="N974" s="85">
        <v>44671.061030092591</v>
      </c>
    </row>
    <row r="975" spans="1:14" x14ac:dyDescent="0.35">
      <c r="A975" s="73" t="s">
        <v>488</v>
      </c>
      <c r="B975" s="73" t="s">
        <v>1143</v>
      </c>
      <c r="C975" s="82"/>
      <c r="D975" s="83"/>
      <c r="E975" s="82"/>
      <c r="F975" s="84"/>
      <c r="G975" s="82"/>
      <c r="H975" s="77"/>
      <c r="I975" s="78"/>
      <c r="J975" s="78"/>
      <c r="K975" s="79"/>
      <c r="M975" s="72" t="s">
        <v>219</v>
      </c>
      <c r="N975" s="85">
        <v>44671.061030092591</v>
      </c>
    </row>
    <row r="976" spans="1:14" x14ac:dyDescent="0.35">
      <c r="A976" s="73" t="s">
        <v>488</v>
      </c>
      <c r="B976" s="73" t="s">
        <v>1144</v>
      </c>
      <c r="C976" s="82"/>
      <c r="D976" s="83"/>
      <c r="E976" s="82"/>
      <c r="F976" s="84"/>
      <c r="G976" s="82"/>
      <c r="H976" s="77"/>
      <c r="I976" s="78"/>
      <c r="J976" s="78"/>
      <c r="K976" s="79"/>
      <c r="M976" s="72" t="s">
        <v>219</v>
      </c>
      <c r="N976" s="85">
        <v>44671.061030092591</v>
      </c>
    </row>
    <row r="977" spans="1:14" x14ac:dyDescent="0.35">
      <c r="A977" s="73" t="s">
        <v>488</v>
      </c>
      <c r="B977" s="73" t="s">
        <v>1145</v>
      </c>
      <c r="C977" s="82"/>
      <c r="D977" s="83"/>
      <c r="E977" s="82"/>
      <c r="F977" s="84"/>
      <c r="G977" s="82"/>
      <c r="H977" s="77"/>
      <c r="I977" s="78"/>
      <c r="J977" s="78"/>
      <c r="K977" s="79"/>
      <c r="M977" s="72" t="s">
        <v>219</v>
      </c>
      <c r="N977" s="85">
        <v>44671.061030092591</v>
      </c>
    </row>
    <row r="978" spans="1:14" x14ac:dyDescent="0.35">
      <c r="A978" s="73" t="s">
        <v>488</v>
      </c>
      <c r="B978" s="73" t="s">
        <v>1146</v>
      </c>
      <c r="C978" s="82"/>
      <c r="D978" s="83"/>
      <c r="E978" s="82"/>
      <c r="F978" s="84"/>
      <c r="G978" s="82"/>
      <c r="H978" s="77"/>
      <c r="I978" s="78"/>
      <c r="J978" s="78"/>
      <c r="K978" s="79"/>
      <c r="M978" s="72" t="s">
        <v>219</v>
      </c>
      <c r="N978" s="85">
        <v>44671.061030092591</v>
      </c>
    </row>
    <row r="979" spans="1:14" x14ac:dyDescent="0.35">
      <c r="A979" s="73" t="s">
        <v>488</v>
      </c>
      <c r="B979" s="73" t="s">
        <v>1147</v>
      </c>
      <c r="C979" s="82"/>
      <c r="D979" s="83"/>
      <c r="E979" s="82"/>
      <c r="F979" s="84"/>
      <c r="G979" s="82"/>
      <c r="H979" s="77"/>
      <c r="I979" s="78"/>
      <c r="J979" s="78"/>
      <c r="K979" s="79"/>
      <c r="M979" s="72" t="s">
        <v>219</v>
      </c>
      <c r="N979" s="85">
        <v>44671.061030092591</v>
      </c>
    </row>
    <row r="980" spans="1:14" x14ac:dyDescent="0.35">
      <c r="A980" s="73" t="s">
        <v>488</v>
      </c>
      <c r="B980" s="73" t="s">
        <v>1148</v>
      </c>
      <c r="C980" s="82"/>
      <c r="D980" s="83"/>
      <c r="E980" s="82"/>
      <c r="F980" s="84"/>
      <c r="G980" s="82"/>
      <c r="H980" s="77"/>
      <c r="I980" s="78"/>
      <c r="J980" s="78"/>
      <c r="K980" s="79"/>
      <c r="M980" s="72" t="s">
        <v>219</v>
      </c>
      <c r="N980" s="85">
        <v>44671.061030092591</v>
      </c>
    </row>
    <row r="981" spans="1:14" x14ac:dyDescent="0.35">
      <c r="A981" s="73" t="s">
        <v>488</v>
      </c>
      <c r="B981" s="73" t="s">
        <v>1149</v>
      </c>
      <c r="C981" s="82"/>
      <c r="D981" s="83"/>
      <c r="E981" s="82"/>
      <c r="F981" s="84"/>
      <c r="G981" s="82"/>
      <c r="H981" s="77"/>
      <c r="I981" s="78"/>
      <c r="J981" s="78"/>
      <c r="K981" s="79"/>
      <c r="M981" s="72" t="s">
        <v>219</v>
      </c>
      <c r="N981" s="85">
        <v>44671.061030092591</v>
      </c>
    </row>
    <row r="982" spans="1:14" x14ac:dyDescent="0.35">
      <c r="A982" s="73" t="s">
        <v>488</v>
      </c>
      <c r="B982" s="73" t="s">
        <v>1150</v>
      </c>
      <c r="C982" s="82"/>
      <c r="D982" s="83"/>
      <c r="E982" s="82"/>
      <c r="F982" s="84"/>
      <c r="G982" s="82"/>
      <c r="H982" s="77"/>
      <c r="I982" s="78"/>
      <c r="J982" s="78"/>
      <c r="K982" s="79"/>
      <c r="M982" s="72" t="s">
        <v>219</v>
      </c>
      <c r="N982" s="85">
        <v>44671.061030092591</v>
      </c>
    </row>
    <row r="983" spans="1:14" x14ac:dyDescent="0.35">
      <c r="A983" s="73" t="s">
        <v>488</v>
      </c>
      <c r="B983" s="73" t="s">
        <v>1151</v>
      </c>
      <c r="C983" s="82"/>
      <c r="D983" s="83"/>
      <c r="E983" s="82"/>
      <c r="F983" s="84"/>
      <c r="G983" s="82"/>
      <c r="H983" s="77"/>
      <c r="I983" s="78"/>
      <c r="J983" s="78"/>
      <c r="K983" s="79"/>
      <c r="M983" s="72" t="s">
        <v>219</v>
      </c>
      <c r="N983" s="85">
        <v>44671.061030092591</v>
      </c>
    </row>
    <row r="984" spans="1:14" x14ac:dyDescent="0.35">
      <c r="A984" s="73" t="s">
        <v>488</v>
      </c>
      <c r="B984" s="73" t="s">
        <v>1152</v>
      </c>
      <c r="C984" s="82"/>
      <c r="D984" s="83"/>
      <c r="E984" s="82"/>
      <c r="F984" s="84"/>
      <c r="G984" s="82"/>
      <c r="H984" s="77"/>
      <c r="I984" s="78"/>
      <c r="J984" s="78"/>
      <c r="K984" s="79"/>
      <c r="M984" s="72" t="s">
        <v>219</v>
      </c>
      <c r="N984" s="85">
        <v>44671.061030092591</v>
      </c>
    </row>
    <row r="985" spans="1:14" x14ac:dyDescent="0.35">
      <c r="A985" s="73" t="s">
        <v>488</v>
      </c>
      <c r="B985" s="73" t="s">
        <v>1153</v>
      </c>
      <c r="C985" s="82"/>
      <c r="D985" s="83"/>
      <c r="E985" s="82"/>
      <c r="F985" s="84"/>
      <c r="G985" s="82"/>
      <c r="H985" s="77"/>
      <c r="I985" s="78"/>
      <c r="J985" s="78"/>
      <c r="K985" s="79"/>
      <c r="M985" s="72" t="s">
        <v>219</v>
      </c>
      <c r="N985" s="85">
        <v>44671.061030092591</v>
      </c>
    </row>
    <row r="986" spans="1:14" x14ac:dyDescent="0.35">
      <c r="A986" s="73" t="s">
        <v>488</v>
      </c>
      <c r="B986" s="73" t="s">
        <v>1154</v>
      </c>
      <c r="C986" s="82"/>
      <c r="D986" s="83"/>
      <c r="E986" s="82"/>
      <c r="F986" s="84"/>
      <c r="G986" s="82"/>
      <c r="H986" s="77"/>
      <c r="I986" s="78"/>
      <c r="J986" s="78"/>
      <c r="K986" s="79"/>
      <c r="M986" s="72" t="s">
        <v>219</v>
      </c>
      <c r="N986" s="85">
        <v>44671.061030092591</v>
      </c>
    </row>
    <row r="987" spans="1:14" x14ac:dyDescent="0.35">
      <c r="A987" s="73" t="s">
        <v>488</v>
      </c>
      <c r="B987" s="73" t="s">
        <v>1155</v>
      </c>
      <c r="C987" s="82"/>
      <c r="D987" s="83"/>
      <c r="E987" s="82"/>
      <c r="F987" s="84"/>
      <c r="G987" s="82"/>
      <c r="H987" s="77"/>
      <c r="I987" s="78"/>
      <c r="J987" s="78"/>
      <c r="K987" s="79"/>
      <c r="M987" s="72" t="s">
        <v>219</v>
      </c>
      <c r="N987" s="85">
        <v>44671.061030092591</v>
      </c>
    </row>
    <row r="988" spans="1:14" x14ac:dyDescent="0.35">
      <c r="A988" s="73" t="s">
        <v>488</v>
      </c>
      <c r="B988" s="73" t="s">
        <v>1156</v>
      </c>
      <c r="C988" s="82"/>
      <c r="D988" s="83"/>
      <c r="E988" s="82"/>
      <c r="F988" s="84"/>
      <c r="G988" s="82"/>
      <c r="H988" s="77"/>
      <c r="I988" s="78"/>
      <c r="J988" s="78"/>
      <c r="K988" s="79"/>
      <c r="M988" s="72" t="s">
        <v>219</v>
      </c>
      <c r="N988" s="85">
        <v>44671.061030092591</v>
      </c>
    </row>
    <row r="989" spans="1:14" x14ac:dyDescent="0.35">
      <c r="A989" s="73" t="s">
        <v>488</v>
      </c>
      <c r="B989" s="73" t="s">
        <v>1157</v>
      </c>
      <c r="C989" s="82"/>
      <c r="D989" s="83"/>
      <c r="E989" s="82"/>
      <c r="F989" s="84"/>
      <c r="G989" s="82"/>
      <c r="H989" s="77"/>
      <c r="I989" s="78"/>
      <c r="J989" s="78"/>
      <c r="K989" s="79"/>
      <c r="M989" s="72" t="s">
        <v>219</v>
      </c>
      <c r="N989" s="85">
        <v>44671.061030092591</v>
      </c>
    </row>
    <row r="990" spans="1:14" x14ac:dyDescent="0.35">
      <c r="A990" s="73" t="s">
        <v>488</v>
      </c>
      <c r="B990" s="73" t="s">
        <v>1158</v>
      </c>
      <c r="C990" s="82"/>
      <c r="D990" s="83"/>
      <c r="E990" s="82"/>
      <c r="F990" s="84"/>
      <c r="G990" s="82"/>
      <c r="H990" s="77"/>
      <c r="I990" s="78"/>
      <c r="J990" s="78"/>
      <c r="K990" s="79"/>
      <c r="M990" s="72" t="s">
        <v>219</v>
      </c>
      <c r="N990" s="85">
        <v>44671.061030092591</v>
      </c>
    </row>
    <row r="991" spans="1:14" x14ac:dyDescent="0.35">
      <c r="A991" s="73" t="s">
        <v>488</v>
      </c>
      <c r="B991" s="73" t="s">
        <v>1159</v>
      </c>
      <c r="C991" s="82"/>
      <c r="D991" s="83"/>
      <c r="E991" s="82"/>
      <c r="F991" s="84"/>
      <c r="G991" s="82"/>
      <c r="H991" s="77"/>
      <c r="I991" s="78"/>
      <c r="J991" s="78"/>
      <c r="K991" s="79"/>
      <c r="M991" s="72" t="s">
        <v>219</v>
      </c>
      <c r="N991" s="85">
        <v>44671.061030092591</v>
      </c>
    </row>
    <row r="992" spans="1:14" x14ac:dyDescent="0.35">
      <c r="A992" s="73" t="s">
        <v>488</v>
      </c>
      <c r="B992" s="73" t="s">
        <v>1160</v>
      </c>
      <c r="C992" s="82"/>
      <c r="D992" s="83"/>
      <c r="E992" s="82"/>
      <c r="F992" s="84"/>
      <c r="G992" s="82"/>
      <c r="H992" s="77"/>
      <c r="I992" s="78"/>
      <c r="J992" s="78"/>
      <c r="K992" s="79"/>
      <c r="M992" s="72" t="s">
        <v>219</v>
      </c>
      <c r="N992" s="85">
        <v>44671.061030092591</v>
      </c>
    </row>
    <row r="993" spans="1:14" x14ac:dyDescent="0.35">
      <c r="A993" s="73" t="s">
        <v>488</v>
      </c>
      <c r="B993" s="73" t="s">
        <v>1161</v>
      </c>
      <c r="C993" s="82"/>
      <c r="D993" s="83"/>
      <c r="E993" s="82"/>
      <c r="F993" s="84"/>
      <c r="G993" s="82"/>
      <c r="H993" s="77"/>
      <c r="I993" s="78"/>
      <c r="J993" s="78"/>
      <c r="K993" s="79"/>
      <c r="M993" s="72" t="s">
        <v>219</v>
      </c>
      <c r="N993" s="85">
        <v>44671.061030092591</v>
      </c>
    </row>
    <row r="994" spans="1:14" x14ac:dyDescent="0.35">
      <c r="A994" s="73" t="s">
        <v>488</v>
      </c>
      <c r="B994" s="73" t="s">
        <v>1162</v>
      </c>
      <c r="C994" s="82"/>
      <c r="D994" s="83"/>
      <c r="E994" s="82"/>
      <c r="F994" s="84"/>
      <c r="G994" s="82"/>
      <c r="H994" s="77"/>
      <c r="I994" s="78"/>
      <c r="J994" s="78"/>
      <c r="K994" s="79"/>
      <c r="M994" s="72" t="s">
        <v>219</v>
      </c>
      <c r="N994" s="85">
        <v>44671.061030092591</v>
      </c>
    </row>
    <row r="995" spans="1:14" x14ac:dyDescent="0.35">
      <c r="A995" s="73" t="s">
        <v>488</v>
      </c>
      <c r="B995" s="73" t="s">
        <v>1163</v>
      </c>
      <c r="C995" s="82"/>
      <c r="D995" s="83"/>
      <c r="E995" s="82"/>
      <c r="F995" s="84"/>
      <c r="G995" s="82"/>
      <c r="H995" s="77"/>
      <c r="I995" s="78"/>
      <c r="J995" s="78"/>
      <c r="K995" s="79"/>
      <c r="M995" s="72" t="s">
        <v>219</v>
      </c>
      <c r="N995" s="85">
        <v>44671.061030092591</v>
      </c>
    </row>
    <row r="996" spans="1:14" x14ac:dyDescent="0.35">
      <c r="A996" s="73" t="s">
        <v>488</v>
      </c>
      <c r="B996" s="73" t="s">
        <v>1164</v>
      </c>
      <c r="C996" s="82"/>
      <c r="D996" s="83"/>
      <c r="E996" s="82"/>
      <c r="F996" s="84"/>
      <c r="G996" s="82"/>
      <c r="H996" s="77"/>
      <c r="I996" s="78"/>
      <c r="J996" s="78"/>
      <c r="K996" s="79"/>
      <c r="M996" s="72" t="s">
        <v>219</v>
      </c>
      <c r="N996" s="85">
        <v>44671.061030092591</v>
      </c>
    </row>
    <row r="997" spans="1:14" x14ac:dyDescent="0.35">
      <c r="A997" s="73" t="s">
        <v>488</v>
      </c>
      <c r="B997" s="73" t="s">
        <v>1165</v>
      </c>
      <c r="C997" s="82"/>
      <c r="D997" s="83"/>
      <c r="E997" s="82"/>
      <c r="F997" s="84"/>
      <c r="G997" s="82"/>
      <c r="H997" s="77"/>
      <c r="I997" s="78"/>
      <c r="J997" s="78"/>
      <c r="K997" s="79"/>
      <c r="M997" s="72" t="s">
        <v>219</v>
      </c>
      <c r="N997" s="85">
        <v>44671.061030092591</v>
      </c>
    </row>
    <row r="998" spans="1:14" x14ac:dyDescent="0.35">
      <c r="A998" s="73" t="s">
        <v>488</v>
      </c>
      <c r="B998" s="73" t="s">
        <v>1166</v>
      </c>
      <c r="C998" s="82"/>
      <c r="D998" s="83"/>
      <c r="E998" s="82"/>
      <c r="F998" s="84"/>
      <c r="G998" s="82"/>
      <c r="H998" s="77"/>
      <c r="I998" s="78"/>
      <c r="J998" s="78"/>
      <c r="K998" s="79"/>
      <c r="M998" s="72" t="s">
        <v>219</v>
      </c>
      <c r="N998" s="85">
        <v>44671.061030092591</v>
      </c>
    </row>
    <row r="999" spans="1:14" x14ac:dyDescent="0.35">
      <c r="A999" s="73" t="s">
        <v>488</v>
      </c>
      <c r="B999" s="73" t="s">
        <v>1167</v>
      </c>
      <c r="C999" s="82"/>
      <c r="D999" s="83"/>
      <c r="E999" s="82"/>
      <c r="F999" s="84"/>
      <c r="G999" s="82"/>
      <c r="H999" s="77"/>
      <c r="I999" s="78"/>
      <c r="J999" s="78"/>
      <c r="K999" s="79"/>
      <c r="M999" s="72" t="s">
        <v>219</v>
      </c>
      <c r="N999" s="85">
        <v>44671.061030092591</v>
      </c>
    </row>
    <row r="1000" spans="1:14" x14ac:dyDescent="0.35">
      <c r="A1000" s="73" t="s">
        <v>488</v>
      </c>
      <c r="B1000" s="73" t="s">
        <v>1168</v>
      </c>
      <c r="C1000" s="82"/>
      <c r="D1000" s="83"/>
      <c r="E1000" s="82"/>
      <c r="F1000" s="84"/>
      <c r="G1000" s="82"/>
      <c r="H1000" s="77"/>
      <c r="I1000" s="78"/>
      <c r="J1000" s="78"/>
      <c r="K1000" s="79"/>
      <c r="M1000" s="72" t="s">
        <v>219</v>
      </c>
      <c r="N1000" s="85">
        <v>44671.061030092591</v>
      </c>
    </row>
    <row r="1001" spans="1:14" x14ac:dyDescent="0.35">
      <c r="A1001" s="73" t="s">
        <v>488</v>
      </c>
      <c r="B1001" s="73" t="s">
        <v>1169</v>
      </c>
      <c r="C1001" s="82"/>
      <c r="D1001" s="83"/>
      <c r="E1001" s="82"/>
      <c r="F1001" s="84"/>
      <c r="G1001" s="82"/>
      <c r="H1001" s="77"/>
      <c r="I1001" s="78"/>
      <c r="J1001" s="78"/>
      <c r="K1001" s="79"/>
      <c r="M1001" s="72" t="s">
        <v>219</v>
      </c>
      <c r="N1001" s="85">
        <v>44671.061030092591</v>
      </c>
    </row>
    <row r="1002" spans="1:14" x14ac:dyDescent="0.35">
      <c r="A1002" s="73" t="s">
        <v>488</v>
      </c>
      <c r="B1002" s="73" t="s">
        <v>1170</v>
      </c>
      <c r="C1002" s="82"/>
      <c r="D1002" s="83"/>
      <c r="E1002" s="82"/>
      <c r="F1002" s="84"/>
      <c r="G1002" s="82"/>
      <c r="H1002" s="77"/>
      <c r="I1002" s="78"/>
      <c r="J1002" s="78"/>
      <c r="K1002" s="79"/>
      <c r="M1002" s="72" t="s">
        <v>219</v>
      </c>
      <c r="N1002" s="85">
        <v>44671.061030092591</v>
      </c>
    </row>
    <row r="1003" spans="1:14" x14ac:dyDescent="0.35">
      <c r="A1003" s="73" t="s">
        <v>488</v>
      </c>
      <c r="B1003" s="73" t="s">
        <v>1171</v>
      </c>
      <c r="C1003" s="82"/>
      <c r="D1003" s="83"/>
      <c r="E1003" s="82"/>
      <c r="F1003" s="84"/>
      <c r="G1003" s="82"/>
      <c r="H1003" s="77"/>
      <c r="I1003" s="78"/>
      <c r="J1003" s="78"/>
      <c r="K1003" s="79"/>
      <c r="M1003" s="72" t="s">
        <v>219</v>
      </c>
      <c r="N1003" s="85">
        <v>44671.061030092591</v>
      </c>
    </row>
    <row r="1004" spans="1:14" x14ac:dyDescent="0.35">
      <c r="A1004" s="73" t="s">
        <v>488</v>
      </c>
      <c r="B1004" s="73" t="s">
        <v>1172</v>
      </c>
      <c r="C1004" s="82"/>
      <c r="D1004" s="83"/>
      <c r="E1004" s="82"/>
      <c r="F1004" s="84"/>
      <c r="G1004" s="82"/>
      <c r="H1004" s="77"/>
      <c r="I1004" s="78"/>
      <c r="J1004" s="78"/>
      <c r="K1004" s="79"/>
      <c r="M1004" s="72" t="s">
        <v>219</v>
      </c>
      <c r="N1004" s="85">
        <v>44671.061030092591</v>
      </c>
    </row>
    <row r="1005" spans="1:14" x14ac:dyDescent="0.35">
      <c r="A1005" s="73" t="s">
        <v>488</v>
      </c>
      <c r="B1005" s="73" t="s">
        <v>1173</v>
      </c>
      <c r="C1005" s="82"/>
      <c r="D1005" s="83"/>
      <c r="E1005" s="82"/>
      <c r="F1005" s="84"/>
      <c r="G1005" s="82"/>
      <c r="H1005" s="77"/>
      <c r="I1005" s="78"/>
      <c r="J1005" s="78"/>
      <c r="K1005" s="79"/>
      <c r="M1005" s="72" t="s">
        <v>219</v>
      </c>
      <c r="N1005" s="85">
        <v>44671.061030092591</v>
      </c>
    </row>
    <row r="1006" spans="1:14" x14ac:dyDescent="0.35">
      <c r="A1006" s="73" t="s">
        <v>488</v>
      </c>
      <c r="B1006" s="73" t="s">
        <v>1174</v>
      </c>
      <c r="C1006" s="82"/>
      <c r="D1006" s="83"/>
      <c r="E1006" s="82"/>
      <c r="F1006" s="84"/>
      <c r="G1006" s="82"/>
      <c r="H1006" s="77"/>
      <c r="I1006" s="78"/>
      <c r="J1006" s="78"/>
      <c r="K1006" s="79"/>
      <c r="M1006" s="72" t="s">
        <v>219</v>
      </c>
      <c r="N1006" s="85">
        <v>44671.061030092591</v>
      </c>
    </row>
    <row r="1007" spans="1:14" x14ac:dyDescent="0.35">
      <c r="A1007" s="73" t="s">
        <v>488</v>
      </c>
      <c r="B1007" s="73" t="s">
        <v>1175</v>
      </c>
      <c r="C1007" s="82"/>
      <c r="D1007" s="83"/>
      <c r="E1007" s="82"/>
      <c r="F1007" s="84"/>
      <c r="G1007" s="82"/>
      <c r="H1007" s="77"/>
      <c r="I1007" s="78"/>
      <c r="J1007" s="78"/>
      <c r="K1007" s="79"/>
      <c r="M1007" s="72" t="s">
        <v>219</v>
      </c>
      <c r="N1007" s="85">
        <v>44671.061030092591</v>
      </c>
    </row>
    <row r="1008" spans="1:14" x14ac:dyDescent="0.35">
      <c r="A1008" s="73" t="s">
        <v>488</v>
      </c>
      <c r="B1008" s="73" t="s">
        <v>1176</v>
      </c>
      <c r="C1008" s="82"/>
      <c r="D1008" s="83"/>
      <c r="E1008" s="82"/>
      <c r="F1008" s="84"/>
      <c r="G1008" s="82"/>
      <c r="H1008" s="77"/>
      <c r="I1008" s="78"/>
      <c r="J1008" s="78"/>
      <c r="K1008" s="79"/>
      <c r="M1008" s="72" t="s">
        <v>219</v>
      </c>
      <c r="N1008" s="85">
        <v>44671.061030092591</v>
      </c>
    </row>
    <row r="1009" spans="1:14" x14ac:dyDescent="0.35">
      <c r="A1009" s="73" t="s">
        <v>488</v>
      </c>
      <c r="B1009" s="73" t="s">
        <v>1177</v>
      </c>
      <c r="C1009" s="82"/>
      <c r="D1009" s="83"/>
      <c r="E1009" s="82"/>
      <c r="F1009" s="84"/>
      <c r="G1009" s="82"/>
      <c r="H1009" s="77"/>
      <c r="I1009" s="78"/>
      <c r="J1009" s="78"/>
      <c r="K1009" s="79"/>
      <c r="M1009" s="72" t="s">
        <v>219</v>
      </c>
      <c r="N1009" s="85">
        <v>44671.061030092591</v>
      </c>
    </row>
    <row r="1010" spans="1:14" x14ac:dyDescent="0.35">
      <c r="A1010" s="73" t="s">
        <v>488</v>
      </c>
      <c r="B1010" s="73" t="s">
        <v>1178</v>
      </c>
      <c r="C1010" s="82"/>
      <c r="D1010" s="83"/>
      <c r="E1010" s="82"/>
      <c r="F1010" s="84"/>
      <c r="G1010" s="82"/>
      <c r="H1010" s="77"/>
      <c r="I1010" s="78"/>
      <c r="J1010" s="78"/>
      <c r="K1010" s="79"/>
      <c r="M1010" s="72" t="s">
        <v>219</v>
      </c>
      <c r="N1010" s="85">
        <v>44671.061030092591</v>
      </c>
    </row>
    <row r="1011" spans="1:14" x14ac:dyDescent="0.35">
      <c r="A1011" s="73" t="s">
        <v>488</v>
      </c>
      <c r="B1011" s="73" t="s">
        <v>1179</v>
      </c>
      <c r="C1011" s="82"/>
      <c r="D1011" s="83"/>
      <c r="E1011" s="82"/>
      <c r="F1011" s="84"/>
      <c r="G1011" s="82"/>
      <c r="H1011" s="77"/>
      <c r="I1011" s="78"/>
      <c r="J1011" s="78"/>
      <c r="K1011" s="79"/>
      <c r="M1011" s="72" t="s">
        <v>219</v>
      </c>
      <c r="N1011" s="85">
        <v>44671.061030092591</v>
      </c>
    </row>
    <row r="1012" spans="1:14" x14ac:dyDescent="0.35">
      <c r="A1012" s="73" t="s">
        <v>488</v>
      </c>
      <c r="B1012" s="73" t="s">
        <v>1180</v>
      </c>
      <c r="C1012" s="82"/>
      <c r="D1012" s="83"/>
      <c r="E1012" s="82"/>
      <c r="F1012" s="84"/>
      <c r="G1012" s="82"/>
      <c r="H1012" s="77"/>
      <c r="I1012" s="78"/>
      <c r="J1012" s="78"/>
      <c r="K1012" s="79"/>
      <c r="M1012" s="72" t="s">
        <v>219</v>
      </c>
      <c r="N1012" s="85">
        <v>44671.061030092591</v>
      </c>
    </row>
    <row r="1013" spans="1:14" x14ac:dyDescent="0.35">
      <c r="A1013" s="73" t="s">
        <v>488</v>
      </c>
      <c r="B1013" s="73" t="s">
        <v>1181</v>
      </c>
      <c r="C1013" s="82"/>
      <c r="D1013" s="83"/>
      <c r="E1013" s="82"/>
      <c r="F1013" s="84"/>
      <c r="G1013" s="82"/>
      <c r="H1013" s="77"/>
      <c r="I1013" s="78"/>
      <c r="J1013" s="78"/>
      <c r="K1013" s="79"/>
      <c r="M1013" s="72" t="s">
        <v>219</v>
      </c>
      <c r="N1013" s="85">
        <v>44671.061030092591</v>
      </c>
    </row>
    <row r="1014" spans="1:14" x14ac:dyDescent="0.35">
      <c r="A1014" s="73" t="s">
        <v>488</v>
      </c>
      <c r="B1014" s="73" t="s">
        <v>1182</v>
      </c>
      <c r="C1014" s="82"/>
      <c r="D1014" s="83"/>
      <c r="E1014" s="82"/>
      <c r="F1014" s="84"/>
      <c r="G1014" s="82"/>
      <c r="H1014" s="77"/>
      <c r="I1014" s="78"/>
      <c r="J1014" s="78"/>
      <c r="K1014" s="79"/>
      <c r="M1014" s="72" t="s">
        <v>219</v>
      </c>
      <c r="N1014" s="85">
        <v>44671.061030092591</v>
      </c>
    </row>
    <row r="1015" spans="1:14" x14ac:dyDescent="0.35">
      <c r="A1015" s="73" t="s">
        <v>488</v>
      </c>
      <c r="B1015" s="73" t="s">
        <v>1183</v>
      </c>
      <c r="C1015" s="82"/>
      <c r="D1015" s="83"/>
      <c r="E1015" s="82"/>
      <c r="F1015" s="84"/>
      <c r="G1015" s="82"/>
      <c r="H1015" s="77"/>
      <c r="I1015" s="78"/>
      <c r="J1015" s="78"/>
      <c r="K1015" s="79"/>
      <c r="M1015" s="72" t="s">
        <v>219</v>
      </c>
      <c r="N1015" s="85">
        <v>44671.061030092591</v>
      </c>
    </row>
    <row r="1016" spans="1:14" x14ac:dyDescent="0.35">
      <c r="A1016" s="73" t="s">
        <v>488</v>
      </c>
      <c r="B1016" s="73" t="s">
        <v>1184</v>
      </c>
      <c r="C1016" s="82"/>
      <c r="D1016" s="83"/>
      <c r="E1016" s="82"/>
      <c r="F1016" s="84"/>
      <c r="G1016" s="82"/>
      <c r="H1016" s="77"/>
      <c r="I1016" s="78"/>
      <c r="J1016" s="78"/>
      <c r="K1016" s="79"/>
      <c r="M1016" s="72" t="s">
        <v>219</v>
      </c>
      <c r="N1016" s="85">
        <v>44671.061030092591</v>
      </c>
    </row>
    <row r="1017" spans="1:14" x14ac:dyDescent="0.35">
      <c r="A1017" s="73" t="s">
        <v>488</v>
      </c>
      <c r="B1017" s="73" t="s">
        <v>1185</v>
      </c>
      <c r="C1017" s="82"/>
      <c r="D1017" s="83"/>
      <c r="E1017" s="82"/>
      <c r="F1017" s="84"/>
      <c r="G1017" s="82"/>
      <c r="H1017" s="77"/>
      <c r="I1017" s="78"/>
      <c r="J1017" s="78"/>
      <c r="K1017" s="79"/>
      <c r="M1017" s="72" t="s">
        <v>219</v>
      </c>
      <c r="N1017" s="85">
        <v>44671.061030092591</v>
      </c>
    </row>
    <row r="1018" spans="1:14" x14ac:dyDescent="0.35">
      <c r="A1018" s="73" t="s">
        <v>488</v>
      </c>
      <c r="B1018" s="73" t="s">
        <v>1186</v>
      </c>
      <c r="C1018" s="82"/>
      <c r="D1018" s="83"/>
      <c r="E1018" s="82"/>
      <c r="F1018" s="84"/>
      <c r="G1018" s="82"/>
      <c r="H1018" s="77"/>
      <c r="I1018" s="78"/>
      <c r="J1018" s="78"/>
      <c r="K1018" s="79"/>
      <c r="M1018" s="72" t="s">
        <v>219</v>
      </c>
      <c r="N1018" s="85">
        <v>44671.061030092591</v>
      </c>
    </row>
    <row r="1019" spans="1:14" x14ac:dyDescent="0.35">
      <c r="A1019" s="73" t="s">
        <v>488</v>
      </c>
      <c r="B1019" s="73" t="s">
        <v>1187</v>
      </c>
      <c r="C1019" s="82"/>
      <c r="D1019" s="83"/>
      <c r="E1019" s="82"/>
      <c r="F1019" s="84"/>
      <c r="G1019" s="82"/>
      <c r="H1019" s="77"/>
      <c r="I1019" s="78"/>
      <c r="J1019" s="78"/>
      <c r="K1019" s="79"/>
      <c r="M1019" s="72" t="s">
        <v>219</v>
      </c>
      <c r="N1019" s="85">
        <v>44671.061030092591</v>
      </c>
    </row>
    <row r="1020" spans="1:14" x14ac:dyDescent="0.35">
      <c r="A1020" s="73" t="s">
        <v>488</v>
      </c>
      <c r="B1020" s="73" t="s">
        <v>1188</v>
      </c>
      <c r="C1020" s="82"/>
      <c r="D1020" s="83"/>
      <c r="E1020" s="82"/>
      <c r="F1020" s="84"/>
      <c r="G1020" s="82"/>
      <c r="H1020" s="77"/>
      <c r="I1020" s="78"/>
      <c r="J1020" s="78"/>
      <c r="K1020" s="79"/>
      <c r="M1020" s="72" t="s">
        <v>219</v>
      </c>
      <c r="N1020" s="85">
        <v>44671.061030092591</v>
      </c>
    </row>
    <row r="1021" spans="1:14" x14ac:dyDescent="0.35">
      <c r="A1021" s="73" t="s">
        <v>488</v>
      </c>
      <c r="B1021" s="73" t="s">
        <v>1189</v>
      </c>
      <c r="C1021" s="82"/>
      <c r="D1021" s="83"/>
      <c r="E1021" s="82"/>
      <c r="F1021" s="84"/>
      <c r="G1021" s="82"/>
      <c r="H1021" s="77"/>
      <c r="I1021" s="78"/>
      <c r="J1021" s="78"/>
      <c r="K1021" s="79"/>
      <c r="M1021" s="72" t="s">
        <v>219</v>
      </c>
      <c r="N1021" s="85">
        <v>44671.061030092591</v>
      </c>
    </row>
    <row r="1022" spans="1:14" x14ac:dyDescent="0.35">
      <c r="A1022" s="73" t="s">
        <v>488</v>
      </c>
      <c r="B1022" s="73" t="s">
        <v>1190</v>
      </c>
      <c r="C1022" s="82"/>
      <c r="D1022" s="83"/>
      <c r="E1022" s="82"/>
      <c r="F1022" s="84"/>
      <c r="G1022" s="82"/>
      <c r="H1022" s="77"/>
      <c r="I1022" s="78"/>
      <c r="J1022" s="78"/>
      <c r="K1022" s="79"/>
      <c r="M1022" s="72" t="s">
        <v>219</v>
      </c>
      <c r="N1022" s="85">
        <v>44671.061030092591</v>
      </c>
    </row>
    <row r="1023" spans="1:14" x14ac:dyDescent="0.35">
      <c r="A1023" s="73" t="s">
        <v>488</v>
      </c>
      <c r="B1023" s="73" t="s">
        <v>1191</v>
      </c>
      <c r="C1023" s="82"/>
      <c r="D1023" s="83"/>
      <c r="E1023" s="82"/>
      <c r="F1023" s="84"/>
      <c r="G1023" s="82"/>
      <c r="H1023" s="77"/>
      <c r="I1023" s="78"/>
      <c r="J1023" s="78"/>
      <c r="K1023" s="79"/>
      <c r="M1023" s="72" t="s">
        <v>219</v>
      </c>
      <c r="N1023" s="85">
        <v>44671.061030092591</v>
      </c>
    </row>
    <row r="1024" spans="1:14" x14ac:dyDescent="0.35">
      <c r="A1024" s="73" t="s">
        <v>488</v>
      </c>
      <c r="B1024" s="73" t="s">
        <v>1192</v>
      </c>
      <c r="C1024" s="82"/>
      <c r="D1024" s="83"/>
      <c r="E1024" s="82"/>
      <c r="F1024" s="84"/>
      <c r="G1024" s="82"/>
      <c r="H1024" s="77"/>
      <c r="I1024" s="78"/>
      <c r="J1024" s="78"/>
      <c r="K1024" s="79"/>
      <c r="M1024" s="72" t="s">
        <v>219</v>
      </c>
      <c r="N1024" s="85">
        <v>44671.061030092591</v>
      </c>
    </row>
    <row r="1025" spans="1:14" x14ac:dyDescent="0.35">
      <c r="A1025" s="73" t="s">
        <v>488</v>
      </c>
      <c r="B1025" s="73" t="s">
        <v>1193</v>
      </c>
      <c r="C1025" s="82"/>
      <c r="D1025" s="83"/>
      <c r="E1025" s="82"/>
      <c r="F1025" s="84"/>
      <c r="G1025" s="82"/>
      <c r="H1025" s="77"/>
      <c r="I1025" s="78"/>
      <c r="J1025" s="78"/>
      <c r="K1025" s="79"/>
      <c r="M1025" s="72" t="s">
        <v>219</v>
      </c>
      <c r="N1025" s="85">
        <v>44671.061030092591</v>
      </c>
    </row>
    <row r="1026" spans="1:14" x14ac:dyDescent="0.35">
      <c r="A1026" s="73" t="s">
        <v>488</v>
      </c>
      <c r="B1026" s="73" t="s">
        <v>1194</v>
      </c>
      <c r="C1026" s="82"/>
      <c r="D1026" s="83"/>
      <c r="E1026" s="82"/>
      <c r="F1026" s="84"/>
      <c r="G1026" s="82"/>
      <c r="H1026" s="77"/>
      <c r="I1026" s="78"/>
      <c r="J1026" s="78"/>
      <c r="K1026" s="79"/>
      <c r="M1026" s="72" t="s">
        <v>219</v>
      </c>
      <c r="N1026" s="85">
        <v>44671.061030092591</v>
      </c>
    </row>
    <row r="1027" spans="1:14" x14ac:dyDescent="0.35">
      <c r="A1027" s="73" t="s">
        <v>488</v>
      </c>
      <c r="B1027" s="73" t="s">
        <v>1195</v>
      </c>
      <c r="C1027" s="82"/>
      <c r="D1027" s="83"/>
      <c r="E1027" s="82"/>
      <c r="F1027" s="84"/>
      <c r="G1027" s="82"/>
      <c r="H1027" s="77"/>
      <c r="I1027" s="78"/>
      <c r="J1027" s="78"/>
      <c r="K1027" s="79"/>
      <c r="M1027" s="72" t="s">
        <v>219</v>
      </c>
      <c r="N1027" s="85">
        <v>44671.061030092591</v>
      </c>
    </row>
    <row r="1028" spans="1:14" x14ac:dyDescent="0.35">
      <c r="A1028" s="73" t="s">
        <v>488</v>
      </c>
      <c r="B1028" s="73" t="s">
        <v>1196</v>
      </c>
      <c r="C1028" s="82"/>
      <c r="D1028" s="83"/>
      <c r="E1028" s="82"/>
      <c r="F1028" s="84"/>
      <c r="G1028" s="82"/>
      <c r="H1028" s="77"/>
      <c r="I1028" s="78"/>
      <c r="J1028" s="78"/>
      <c r="K1028" s="79"/>
      <c r="M1028" s="72" t="s">
        <v>219</v>
      </c>
      <c r="N1028" s="85">
        <v>44671.061030092591</v>
      </c>
    </row>
    <row r="1029" spans="1:14" x14ac:dyDescent="0.35">
      <c r="A1029" s="73" t="s">
        <v>488</v>
      </c>
      <c r="B1029" s="73" t="s">
        <v>1197</v>
      </c>
      <c r="C1029" s="82"/>
      <c r="D1029" s="83"/>
      <c r="E1029" s="82"/>
      <c r="F1029" s="84"/>
      <c r="G1029" s="82"/>
      <c r="H1029" s="77"/>
      <c r="I1029" s="78"/>
      <c r="J1029" s="78"/>
      <c r="K1029" s="79"/>
      <c r="M1029" s="72" t="s">
        <v>219</v>
      </c>
      <c r="N1029" s="85">
        <v>44671.061030092591</v>
      </c>
    </row>
    <row r="1030" spans="1:14" x14ac:dyDescent="0.35">
      <c r="A1030" s="73" t="s">
        <v>488</v>
      </c>
      <c r="B1030" s="73" t="s">
        <v>1198</v>
      </c>
      <c r="C1030" s="82"/>
      <c r="D1030" s="83"/>
      <c r="E1030" s="82"/>
      <c r="F1030" s="84"/>
      <c r="G1030" s="82"/>
      <c r="H1030" s="77"/>
      <c r="I1030" s="78"/>
      <c r="J1030" s="78"/>
      <c r="K1030" s="79"/>
      <c r="M1030" s="72" t="s">
        <v>219</v>
      </c>
      <c r="N1030" s="85">
        <v>44671.061030092591</v>
      </c>
    </row>
    <row r="1031" spans="1:14" x14ac:dyDescent="0.35">
      <c r="A1031" s="73" t="s">
        <v>488</v>
      </c>
      <c r="B1031" s="73" t="s">
        <v>1199</v>
      </c>
      <c r="C1031" s="82"/>
      <c r="D1031" s="83"/>
      <c r="E1031" s="82"/>
      <c r="F1031" s="84"/>
      <c r="G1031" s="82"/>
      <c r="H1031" s="77"/>
      <c r="I1031" s="78"/>
      <c r="J1031" s="78"/>
      <c r="K1031" s="79"/>
      <c r="M1031" s="72" t="s">
        <v>219</v>
      </c>
      <c r="N1031" s="85">
        <v>44671.061030092591</v>
      </c>
    </row>
    <row r="1032" spans="1:14" x14ac:dyDescent="0.35">
      <c r="A1032" s="73" t="s">
        <v>488</v>
      </c>
      <c r="B1032" s="73" t="s">
        <v>1200</v>
      </c>
      <c r="C1032" s="82"/>
      <c r="D1032" s="83"/>
      <c r="E1032" s="82"/>
      <c r="F1032" s="84"/>
      <c r="G1032" s="82"/>
      <c r="H1032" s="77"/>
      <c r="I1032" s="78"/>
      <c r="J1032" s="78"/>
      <c r="K1032" s="79"/>
      <c r="M1032" s="72" t="s">
        <v>219</v>
      </c>
      <c r="N1032" s="85">
        <v>44671.061030092591</v>
      </c>
    </row>
    <row r="1033" spans="1:14" x14ac:dyDescent="0.35">
      <c r="A1033" s="73" t="s">
        <v>488</v>
      </c>
      <c r="B1033" s="73" t="s">
        <v>1201</v>
      </c>
      <c r="C1033" s="82"/>
      <c r="D1033" s="83"/>
      <c r="E1033" s="82"/>
      <c r="F1033" s="84"/>
      <c r="G1033" s="82"/>
      <c r="H1033" s="77"/>
      <c r="I1033" s="78"/>
      <c r="J1033" s="78"/>
      <c r="K1033" s="79"/>
      <c r="M1033" s="72" t="s">
        <v>219</v>
      </c>
      <c r="N1033" s="85">
        <v>44671.061030092591</v>
      </c>
    </row>
    <row r="1034" spans="1:14" x14ac:dyDescent="0.35">
      <c r="A1034" s="73" t="s">
        <v>488</v>
      </c>
      <c r="B1034" s="73" t="s">
        <v>1202</v>
      </c>
      <c r="C1034" s="82"/>
      <c r="D1034" s="83"/>
      <c r="E1034" s="82"/>
      <c r="F1034" s="84"/>
      <c r="G1034" s="82"/>
      <c r="H1034" s="77"/>
      <c r="I1034" s="78"/>
      <c r="J1034" s="78"/>
      <c r="K1034" s="79"/>
      <c r="M1034" s="72" t="s">
        <v>219</v>
      </c>
      <c r="N1034" s="85">
        <v>44671.061030092591</v>
      </c>
    </row>
    <row r="1035" spans="1:14" x14ac:dyDescent="0.35">
      <c r="A1035" s="73" t="s">
        <v>488</v>
      </c>
      <c r="B1035" s="73" t="s">
        <v>1203</v>
      </c>
      <c r="C1035" s="82"/>
      <c r="D1035" s="83"/>
      <c r="E1035" s="82"/>
      <c r="F1035" s="84"/>
      <c r="G1035" s="82"/>
      <c r="H1035" s="77"/>
      <c r="I1035" s="78"/>
      <c r="J1035" s="78"/>
      <c r="K1035" s="79"/>
      <c r="M1035" s="72" t="s">
        <v>219</v>
      </c>
      <c r="N1035" s="85">
        <v>44671.061030092591</v>
      </c>
    </row>
    <row r="1036" spans="1:14" x14ac:dyDescent="0.35">
      <c r="A1036" s="73" t="s">
        <v>488</v>
      </c>
      <c r="B1036" s="73" t="s">
        <v>1204</v>
      </c>
      <c r="C1036" s="82"/>
      <c r="D1036" s="83"/>
      <c r="E1036" s="82"/>
      <c r="F1036" s="84"/>
      <c r="G1036" s="82"/>
      <c r="H1036" s="77"/>
      <c r="I1036" s="78"/>
      <c r="J1036" s="78"/>
      <c r="K1036" s="79"/>
      <c r="M1036" s="72" t="s">
        <v>219</v>
      </c>
      <c r="N1036" s="85">
        <v>44671.061030092591</v>
      </c>
    </row>
    <row r="1037" spans="1:14" x14ac:dyDescent="0.35">
      <c r="A1037" s="73" t="s">
        <v>488</v>
      </c>
      <c r="B1037" s="73" t="s">
        <v>1205</v>
      </c>
      <c r="C1037" s="82"/>
      <c r="D1037" s="83"/>
      <c r="E1037" s="82"/>
      <c r="F1037" s="84"/>
      <c r="G1037" s="82"/>
      <c r="H1037" s="77"/>
      <c r="I1037" s="78"/>
      <c r="J1037" s="78"/>
      <c r="K1037" s="79"/>
      <c r="M1037" s="72" t="s">
        <v>219</v>
      </c>
      <c r="N1037" s="85">
        <v>44671.061030092591</v>
      </c>
    </row>
    <row r="1038" spans="1:14" x14ac:dyDescent="0.35">
      <c r="A1038" s="73" t="s">
        <v>488</v>
      </c>
      <c r="B1038" s="73" t="s">
        <v>1206</v>
      </c>
      <c r="C1038" s="82"/>
      <c r="D1038" s="83"/>
      <c r="E1038" s="82"/>
      <c r="F1038" s="84"/>
      <c r="G1038" s="82"/>
      <c r="H1038" s="77"/>
      <c r="I1038" s="78"/>
      <c r="J1038" s="78"/>
      <c r="K1038" s="79"/>
      <c r="M1038" s="72" t="s">
        <v>219</v>
      </c>
      <c r="N1038" s="85">
        <v>44671.061030092591</v>
      </c>
    </row>
    <row r="1039" spans="1:14" x14ac:dyDescent="0.35">
      <c r="A1039" s="73" t="s">
        <v>488</v>
      </c>
      <c r="B1039" s="73" t="s">
        <v>1207</v>
      </c>
      <c r="C1039" s="82"/>
      <c r="D1039" s="83"/>
      <c r="E1039" s="82"/>
      <c r="F1039" s="84"/>
      <c r="G1039" s="82"/>
      <c r="H1039" s="77"/>
      <c r="I1039" s="78"/>
      <c r="J1039" s="78"/>
      <c r="K1039" s="79"/>
      <c r="M1039" s="72" t="s">
        <v>219</v>
      </c>
      <c r="N1039" s="85">
        <v>44671.061030092591</v>
      </c>
    </row>
    <row r="1040" spans="1:14" x14ac:dyDescent="0.35">
      <c r="A1040" s="73" t="s">
        <v>488</v>
      </c>
      <c r="B1040" s="73" t="s">
        <v>1208</v>
      </c>
      <c r="C1040" s="82"/>
      <c r="D1040" s="83"/>
      <c r="E1040" s="82"/>
      <c r="F1040" s="84"/>
      <c r="G1040" s="82"/>
      <c r="H1040" s="77"/>
      <c r="I1040" s="78"/>
      <c r="J1040" s="78"/>
      <c r="K1040" s="79"/>
      <c r="M1040" s="72" t="s">
        <v>219</v>
      </c>
      <c r="N1040" s="85">
        <v>44671.061030092591</v>
      </c>
    </row>
    <row r="1041" spans="1:14" x14ac:dyDescent="0.35">
      <c r="A1041" s="73" t="s">
        <v>488</v>
      </c>
      <c r="B1041" s="73" t="s">
        <v>1209</v>
      </c>
      <c r="C1041" s="82"/>
      <c r="D1041" s="83"/>
      <c r="E1041" s="82"/>
      <c r="F1041" s="84"/>
      <c r="G1041" s="82"/>
      <c r="H1041" s="77"/>
      <c r="I1041" s="78"/>
      <c r="J1041" s="78"/>
      <c r="K1041" s="79"/>
      <c r="M1041" s="72" t="s">
        <v>219</v>
      </c>
      <c r="N1041" s="85">
        <v>44671.061030092591</v>
      </c>
    </row>
    <row r="1042" spans="1:14" x14ac:dyDescent="0.35">
      <c r="A1042" s="73" t="s">
        <v>488</v>
      </c>
      <c r="B1042" s="73" t="s">
        <v>1210</v>
      </c>
      <c r="C1042" s="82"/>
      <c r="D1042" s="83"/>
      <c r="E1042" s="82"/>
      <c r="F1042" s="84"/>
      <c r="G1042" s="82"/>
      <c r="H1042" s="77"/>
      <c r="I1042" s="78"/>
      <c r="J1042" s="78"/>
      <c r="K1042" s="79"/>
      <c r="M1042" s="72" t="s">
        <v>219</v>
      </c>
      <c r="N1042" s="85">
        <v>44671.061030092591</v>
      </c>
    </row>
    <row r="1043" spans="1:14" x14ac:dyDescent="0.35">
      <c r="A1043" s="73" t="s">
        <v>488</v>
      </c>
      <c r="B1043" s="73" t="s">
        <v>1211</v>
      </c>
      <c r="C1043" s="82"/>
      <c r="D1043" s="83"/>
      <c r="E1043" s="82"/>
      <c r="F1043" s="84"/>
      <c r="G1043" s="82"/>
      <c r="H1043" s="77"/>
      <c r="I1043" s="78"/>
      <c r="J1043" s="78"/>
      <c r="K1043" s="79"/>
      <c r="M1043" s="72" t="s">
        <v>219</v>
      </c>
      <c r="N1043" s="85">
        <v>44671.061030092591</v>
      </c>
    </row>
    <row r="1044" spans="1:14" x14ac:dyDescent="0.35">
      <c r="A1044" s="73" t="s">
        <v>488</v>
      </c>
      <c r="B1044" s="73" t="s">
        <v>1212</v>
      </c>
      <c r="C1044" s="82"/>
      <c r="D1044" s="83"/>
      <c r="E1044" s="82"/>
      <c r="F1044" s="84"/>
      <c r="G1044" s="82"/>
      <c r="H1044" s="77"/>
      <c r="I1044" s="78"/>
      <c r="J1044" s="78"/>
      <c r="K1044" s="79"/>
      <c r="M1044" s="72" t="s">
        <v>219</v>
      </c>
      <c r="N1044" s="85">
        <v>44671.061030092591</v>
      </c>
    </row>
    <row r="1045" spans="1:14" x14ac:dyDescent="0.35">
      <c r="A1045" s="73" t="s">
        <v>488</v>
      </c>
      <c r="B1045" s="73" t="s">
        <v>1213</v>
      </c>
      <c r="C1045" s="82"/>
      <c r="D1045" s="83"/>
      <c r="E1045" s="82"/>
      <c r="F1045" s="84"/>
      <c r="G1045" s="82"/>
      <c r="H1045" s="77"/>
      <c r="I1045" s="78"/>
      <c r="J1045" s="78"/>
      <c r="K1045" s="79"/>
      <c r="M1045" s="72" t="s">
        <v>219</v>
      </c>
      <c r="N1045" s="85">
        <v>44671.061030092591</v>
      </c>
    </row>
    <row r="1046" spans="1:14" x14ac:dyDescent="0.35">
      <c r="A1046" s="73" t="s">
        <v>488</v>
      </c>
      <c r="B1046" s="73" t="s">
        <v>1214</v>
      </c>
      <c r="C1046" s="82"/>
      <c r="D1046" s="83"/>
      <c r="E1046" s="82"/>
      <c r="F1046" s="84"/>
      <c r="G1046" s="82"/>
      <c r="H1046" s="77"/>
      <c r="I1046" s="78"/>
      <c r="J1046" s="78"/>
      <c r="K1046" s="79"/>
      <c r="M1046" s="72" t="s">
        <v>219</v>
      </c>
      <c r="N1046" s="85">
        <v>44671.061030092591</v>
      </c>
    </row>
    <row r="1047" spans="1:14" x14ac:dyDescent="0.35">
      <c r="A1047" s="73" t="s">
        <v>488</v>
      </c>
      <c r="B1047" s="73" t="s">
        <v>1215</v>
      </c>
      <c r="C1047" s="82"/>
      <c r="D1047" s="83"/>
      <c r="E1047" s="82"/>
      <c r="F1047" s="84"/>
      <c r="G1047" s="82"/>
      <c r="H1047" s="77"/>
      <c r="I1047" s="78"/>
      <c r="J1047" s="78"/>
      <c r="K1047" s="79"/>
      <c r="M1047" s="72" t="s">
        <v>219</v>
      </c>
      <c r="N1047" s="85">
        <v>44671.061030092591</v>
      </c>
    </row>
    <row r="1048" spans="1:14" x14ac:dyDescent="0.35">
      <c r="A1048" s="73" t="s">
        <v>488</v>
      </c>
      <c r="B1048" s="73" t="s">
        <v>1216</v>
      </c>
      <c r="C1048" s="82"/>
      <c r="D1048" s="83"/>
      <c r="E1048" s="82"/>
      <c r="F1048" s="84"/>
      <c r="G1048" s="82"/>
      <c r="H1048" s="77"/>
      <c r="I1048" s="78"/>
      <c r="J1048" s="78"/>
      <c r="K1048" s="79"/>
      <c r="M1048" s="72" t="s">
        <v>219</v>
      </c>
      <c r="N1048" s="85">
        <v>44671.061030092591</v>
      </c>
    </row>
    <row r="1049" spans="1:14" x14ac:dyDescent="0.35">
      <c r="A1049" s="73" t="s">
        <v>488</v>
      </c>
      <c r="B1049" s="73" t="s">
        <v>1217</v>
      </c>
      <c r="C1049" s="82"/>
      <c r="D1049" s="83"/>
      <c r="E1049" s="82"/>
      <c r="F1049" s="84"/>
      <c r="G1049" s="82"/>
      <c r="H1049" s="77"/>
      <c r="I1049" s="78"/>
      <c r="J1049" s="78"/>
      <c r="K1049" s="79"/>
      <c r="M1049" s="72" t="s">
        <v>219</v>
      </c>
      <c r="N1049" s="85">
        <v>44671.061030092591</v>
      </c>
    </row>
    <row r="1050" spans="1:14" x14ac:dyDescent="0.35">
      <c r="A1050" s="73" t="s">
        <v>488</v>
      </c>
      <c r="B1050" s="73" t="s">
        <v>1218</v>
      </c>
      <c r="C1050" s="82"/>
      <c r="D1050" s="83"/>
      <c r="E1050" s="82"/>
      <c r="F1050" s="84"/>
      <c r="G1050" s="82"/>
      <c r="H1050" s="77"/>
      <c r="I1050" s="78"/>
      <c r="J1050" s="78"/>
      <c r="K1050" s="79"/>
      <c r="M1050" s="72" t="s">
        <v>219</v>
      </c>
      <c r="N1050" s="85">
        <v>44671.061030092591</v>
      </c>
    </row>
    <row r="1051" spans="1:14" x14ac:dyDescent="0.35">
      <c r="A1051" s="73" t="s">
        <v>488</v>
      </c>
      <c r="B1051" s="73" t="s">
        <v>1219</v>
      </c>
      <c r="C1051" s="82"/>
      <c r="D1051" s="83"/>
      <c r="E1051" s="82"/>
      <c r="F1051" s="84"/>
      <c r="G1051" s="82"/>
      <c r="H1051" s="77"/>
      <c r="I1051" s="78"/>
      <c r="J1051" s="78"/>
      <c r="K1051" s="79"/>
      <c r="M1051" s="72" t="s">
        <v>219</v>
      </c>
      <c r="N1051" s="85">
        <v>44671.061030092591</v>
      </c>
    </row>
    <row r="1052" spans="1:14" x14ac:dyDescent="0.35">
      <c r="A1052" s="73" t="s">
        <v>488</v>
      </c>
      <c r="B1052" s="73" t="s">
        <v>1220</v>
      </c>
      <c r="C1052" s="82"/>
      <c r="D1052" s="83"/>
      <c r="E1052" s="82"/>
      <c r="F1052" s="84"/>
      <c r="G1052" s="82"/>
      <c r="H1052" s="77"/>
      <c r="I1052" s="78"/>
      <c r="J1052" s="78"/>
      <c r="K1052" s="79"/>
      <c r="M1052" s="72" t="s">
        <v>219</v>
      </c>
      <c r="N1052" s="85">
        <v>44671.061030092591</v>
      </c>
    </row>
    <row r="1053" spans="1:14" x14ac:dyDescent="0.35">
      <c r="A1053" s="73" t="s">
        <v>488</v>
      </c>
      <c r="B1053" s="73" t="s">
        <v>1221</v>
      </c>
      <c r="C1053" s="82"/>
      <c r="D1053" s="83"/>
      <c r="E1053" s="82"/>
      <c r="F1053" s="84"/>
      <c r="G1053" s="82"/>
      <c r="H1053" s="77"/>
      <c r="I1053" s="78"/>
      <c r="J1053" s="78"/>
      <c r="K1053" s="79"/>
      <c r="M1053" s="72" t="s">
        <v>219</v>
      </c>
      <c r="N1053" s="85">
        <v>44671.061030092591</v>
      </c>
    </row>
    <row r="1054" spans="1:14" x14ac:dyDescent="0.35">
      <c r="A1054" s="73" t="s">
        <v>488</v>
      </c>
      <c r="B1054" s="73" t="s">
        <v>1222</v>
      </c>
      <c r="C1054" s="82"/>
      <c r="D1054" s="83"/>
      <c r="E1054" s="82"/>
      <c r="F1054" s="84"/>
      <c r="G1054" s="82"/>
      <c r="H1054" s="77"/>
      <c r="I1054" s="78"/>
      <c r="J1054" s="78"/>
      <c r="K1054" s="79"/>
      <c r="M1054" s="72" t="s">
        <v>219</v>
      </c>
      <c r="N1054" s="85">
        <v>44671.061030092591</v>
      </c>
    </row>
    <row r="1055" spans="1:14" x14ac:dyDescent="0.35">
      <c r="A1055" s="73" t="s">
        <v>488</v>
      </c>
      <c r="B1055" s="73" t="s">
        <v>1223</v>
      </c>
      <c r="C1055" s="82"/>
      <c r="D1055" s="83"/>
      <c r="E1055" s="82"/>
      <c r="F1055" s="84"/>
      <c r="G1055" s="82"/>
      <c r="H1055" s="77"/>
      <c r="I1055" s="78"/>
      <c r="J1055" s="78"/>
      <c r="K1055" s="79"/>
      <c r="M1055" s="72" t="s">
        <v>219</v>
      </c>
      <c r="N1055" s="85">
        <v>44671.061030092591</v>
      </c>
    </row>
    <row r="1056" spans="1:14" x14ac:dyDescent="0.35">
      <c r="A1056" s="73" t="s">
        <v>585</v>
      </c>
      <c r="B1056" s="73" t="s">
        <v>1224</v>
      </c>
      <c r="C1056" s="82"/>
      <c r="D1056" s="83"/>
      <c r="E1056" s="82"/>
      <c r="F1056" s="84"/>
      <c r="G1056" s="82"/>
      <c r="H1056" s="77"/>
      <c r="I1056" s="78"/>
      <c r="J1056" s="78"/>
      <c r="K1056" s="79"/>
      <c r="M1056" s="72" t="s">
        <v>219</v>
      </c>
      <c r="N1056" s="85">
        <v>44671.061030092591</v>
      </c>
    </row>
    <row r="1057" spans="1:14" x14ac:dyDescent="0.35">
      <c r="A1057" s="73" t="s">
        <v>585</v>
      </c>
      <c r="B1057" s="73" t="s">
        <v>1225</v>
      </c>
      <c r="C1057" s="82"/>
      <c r="D1057" s="83"/>
      <c r="E1057" s="82"/>
      <c r="F1057" s="84"/>
      <c r="G1057" s="82"/>
      <c r="H1057" s="77"/>
      <c r="I1057" s="78"/>
      <c r="J1057" s="78"/>
      <c r="K1057" s="79"/>
      <c r="M1057" s="72" t="s">
        <v>219</v>
      </c>
      <c r="N1057" s="85">
        <v>44671.061030092591</v>
      </c>
    </row>
    <row r="1058" spans="1:14" x14ac:dyDescent="0.35">
      <c r="A1058" s="73" t="s">
        <v>585</v>
      </c>
      <c r="B1058" s="73" t="s">
        <v>1226</v>
      </c>
      <c r="C1058" s="82"/>
      <c r="D1058" s="83"/>
      <c r="E1058" s="82"/>
      <c r="F1058" s="84"/>
      <c r="G1058" s="82"/>
      <c r="H1058" s="77"/>
      <c r="I1058" s="78"/>
      <c r="J1058" s="78"/>
      <c r="K1058" s="79"/>
      <c r="M1058" s="72" t="s">
        <v>219</v>
      </c>
      <c r="N1058" s="85">
        <v>44671.061030092591</v>
      </c>
    </row>
    <row r="1059" spans="1:14" x14ac:dyDescent="0.35">
      <c r="A1059" s="73" t="s">
        <v>585</v>
      </c>
      <c r="B1059" s="73" t="s">
        <v>1227</v>
      </c>
      <c r="C1059" s="82"/>
      <c r="D1059" s="83"/>
      <c r="E1059" s="82"/>
      <c r="F1059" s="84"/>
      <c r="G1059" s="82"/>
      <c r="H1059" s="77"/>
      <c r="I1059" s="78"/>
      <c r="J1059" s="78"/>
      <c r="K1059" s="79"/>
      <c r="M1059" s="72" t="s">
        <v>219</v>
      </c>
      <c r="N1059" s="85">
        <v>44671.061030092591</v>
      </c>
    </row>
    <row r="1060" spans="1:14" x14ac:dyDescent="0.35">
      <c r="A1060" s="73" t="s">
        <v>585</v>
      </c>
      <c r="B1060" s="73" t="s">
        <v>1228</v>
      </c>
      <c r="C1060" s="82"/>
      <c r="D1060" s="83"/>
      <c r="E1060" s="82"/>
      <c r="F1060" s="84"/>
      <c r="G1060" s="82"/>
      <c r="H1060" s="77"/>
      <c r="I1060" s="78"/>
      <c r="J1060" s="78"/>
      <c r="K1060" s="79"/>
      <c r="M1060" s="72" t="s">
        <v>219</v>
      </c>
      <c r="N1060" s="85">
        <v>44671.061030092591</v>
      </c>
    </row>
    <row r="1061" spans="1:14" x14ac:dyDescent="0.35">
      <c r="A1061" s="73" t="s">
        <v>585</v>
      </c>
      <c r="B1061" s="73" t="s">
        <v>1229</v>
      </c>
      <c r="C1061" s="82"/>
      <c r="D1061" s="83"/>
      <c r="E1061" s="82"/>
      <c r="F1061" s="84"/>
      <c r="G1061" s="82"/>
      <c r="H1061" s="77"/>
      <c r="I1061" s="78"/>
      <c r="J1061" s="78"/>
      <c r="K1061" s="79"/>
      <c r="M1061" s="72" t="s">
        <v>219</v>
      </c>
      <c r="N1061" s="85">
        <v>44671.061030092591</v>
      </c>
    </row>
    <row r="1062" spans="1:14" x14ac:dyDescent="0.35">
      <c r="A1062" s="73" t="s">
        <v>585</v>
      </c>
      <c r="B1062" s="73" t="s">
        <v>1230</v>
      </c>
      <c r="C1062" s="82"/>
      <c r="D1062" s="83"/>
      <c r="E1062" s="82"/>
      <c r="F1062" s="84"/>
      <c r="G1062" s="82"/>
      <c r="H1062" s="77"/>
      <c r="I1062" s="78"/>
      <c r="J1062" s="78"/>
      <c r="K1062" s="79"/>
      <c r="M1062" s="72" t="s">
        <v>219</v>
      </c>
      <c r="N1062" s="85">
        <v>44671.061030092591</v>
      </c>
    </row>
    <row r="1063" spans="1:14" x14ac:dyDescent="0.35">
      <c r="A1063" s="73" t="s">
        <v>585</v>
      </c>
      <c r="B1063" s="73" t="s">
        <v>1231</v>
      </c>
      <c r="C1063" s="82"/>
      <c r="D1063" s="83"/>
      <c r="E1063" s="82"/>
      <c r="F1063" s="84"/>
      <c r="G1063" s="82"/>
      <c r="H1063" s="77"/>
      <c r="I1063" s="78"/>
      <c r="J1063" s="78"/>
      <c r="K1063" s="79"/>
      <c r="M1063" s="72" t="s">
        <v>219</v>
      </c>
      <c r="N1063" s="85">
        <v>44671.061030092591</v>
      </c>
    </row>
    <row r="1064" spans="1:14" x14ac:dyDescent="0.35">
      <c r="A1064" s="73" t="s">
        <v>585</v>
      </c>
      <c r="B1064" s="73" t="s">
        <v>1232</v>
      </c>
      <c r="C1064" s="82"/>
      <c r="D1064" s="83"/>
      <c r="E1064" s="82"/>
      <c r="F1064" s="84"/>
      <c r="G1064" s="82"/>
      <c r="H1064" s="77"/>
      <c r="I1064" s="78"/>
      <c r="J1064" s="78"/>
      <c r="K1064" s="79"/>
      <c r="M1064" s="72" t="s">
        <v>219</v>
      </c>
      <c r="N1064" s="85">
        <v>44671.061030092591</v>
      </c>
    </row>
    <row r="1065" spans="1:14" x14ac:dyDescent="0.35">
      <c r="A1065" s="73" t="s">
        <v>585</v>
      </c>
      <c r="B1065" s="73" t="s">
        <v>1233</v>
      </c>
      <c r="C1065" s="82"/>
      <c r="D1065" s="83"/>
      <c r="E1065" s="82"/>
      <c r="F1065" s="84"/>
      <c r="G1065" s="82"/>
      <c r="H1065" s="77"/>
      <c r="I1065" s="78"/>
      <c r="J1065" s="78"/>
      <c r="K1065" s="79"/>
      <c r="M1065" s="72" t="s">
        <v>219</v>
      </c>
      <c r="N1065" s="85">
        <v>44671.061030092591</v>
      </c>
    </row>
    <row r="1066" spans="1:14" x14ac:dyDescent="0.35">
      <c r="A1066" s="73" t="s">
        <v>585</v>
      </c>
      <c r="B1066" s="73" t="s">
        <v>1234</v>
      </c>
      <c r="C1066" s="82"/>
      <c r="D1066" s="83"/>
      <c r="E1066" s="82"/>
      <c r="F1066" s="84"/>
      <c r="G1066" s="82"/>
      <c r="H1066" s="77"/>
      <c r="I1066" s="78"/>
      <c r="J1066" s="78"/>
      <c r="K1066" s="79"/>
      <c r="M1066" s="72" t="s">
        <v>219</v>
      </c>
      <c r="N1066" s="85">
        <v>44671.061030092591</v>
      </c>
    </row>
    <row r="1067" spans="1:14" x14ac:dyDescent="0.35">
      <c r="A1067" s="73" t="s">
        <v>585</v>
      </c>
      <c r="B1067" s="73" t="s">
        <v>1235</v>
      </c>
      <c r="C1067" s="82"/>
      <c r="D1067" s="83"/>
      <c r="E1067" s="82"/>
      <c r="F1067" s="84"/>
      <c r="G1067" s="82"/>
      <c r="H1067" s="77"/>
      <c r="I1067" s="78"/>
      <c r="J1067" s="78"/>
      <c r="K1067" s="79"/>
      <c r="M1067" s="72" t="s">
        <v>219</v>
      </c>
      <c r="N1067" s="85">
        <v>44671.061030092591</v>
      </c>
    </row>
    <row r="1068" spans="1:14" x14ac:dyDescent="0.35">
      <c r="A1068" s="73" t="s">
        <v>585</v>
      </c>
      <c r="B1068" s="73" t="s">
        <v>1236</v>
      </c>
      <c r="C1068" s="82"/>
      <c r="D1068" s="83"/>
      <c r="E1068" s="82"/>
      <c r="F1068" s="84"/>
      <c r="G1068" s="82"/>
      <c r="H1068" s="77"/>
      <c r="I1068" s="78"/>
      <c r="J1068" s="78"/>
      <c r="K1068" s="79"/>
      <c r="M1068" s="72" t="s">
        <v>219</v>
      </c>
      <c r="N1068" s="85">
        <v>44671.061030092591</v>
      </c>
    </row>
    <row r="1069" spans="1:14" x14ac:dyDescent="0.35">
      <c r="A1069" s="73" t="s">
        <v>585</v>
      </c>
      <c r="B1069" s="73" t="s">
        <v>1237</v>
      </c>
      <c r="C1069" s="82"/>
      <c r="D1069" s="83"/>
      <c r="E1069" s="82"/>
      <c r="F1069" s="84"/>
      <c r="G1069" s="82"/>
      <c r="H1069" s="77"/>
      <c r="I1069" s="78"/>
      <c r="J1069" s="78"/>
      <c r="K1069" s="79"/>
      <c r="M1069" s="72" t="s">
        <v>219</v>
      </c>
      <c r="N1069" s="85">
        <v>44671.061030092591</v>
      </c>
    </row>
    <row r="1070" spans="1:14" x14ac:dyDescent="0.35">
      <c r="A1070" s="73" t="s">
        <v>585</v>
      </c>
      <c r="B1070" s="73" t="s">
        <v>1238</v>
      </c>
      <c r="C1070" s="82"/>
      <c r="D1070" s="83"/>
      <c r="E1070" s="82"/>
      <c r="F1070" s="84"/>
      <c r="G1070" s="82"/>
      <c r="H1070" s="77"/>
      <c r="I1070" s="78"/>
      <c r="J1070" s="78"/>
      <c r="K1070" s="79"/>
      <c r="M1070" s="72" t="s">
        <v>219</v>
      </c>
      <c r="N1070" s="85">
        <v>44671.061030092591</v>
      </c>
    </row>
    <row r="1071" spans="1:14" x14ac:dyDescent="0.35">
      <c r="A1071" s="73" t="s">
        <v>585</v>
      </c>
      <c r="B1071" s="73" t="s">
        <v>1239</v>
      </c>
      <c r="C1071" s="82"/>
      <c r="D1071" s="83"/>
      <c r="E1071" s="82"/>
      <c r="F1071" s="84"/>
      <c r="G1071" s="82"/>
      <c r="H1071" s="77"/>
      <c r="I1071" s="78"/>
      <c r="J1071" s="78"/>
      <c r="K1071" s="79"/>
      <c r="M1071" s="72" t="s">
        <v>219</v>
      </c>
      <c r="N1071" s="85">
        <v>44671.061030092591</v>
      </c>
    </row>
    <row r="1072" spans="1:14" x14ac:dyDescent="0.35">
      <c r="A1072" s="73" t="s">
        <v>585</v>
      </c>
      <c r="B1072" s="73" t="s">
        <v>1240</v>
      </c>
      <c r="C1072" s="82"/>
      <c r="D1072" s="83"/>
      <c r="E1072" s="82"/>
      <c r="F1072" s="84"/>
      <c r="G1072" s="82"/>
      <c r="H1072" s="77"/>
      <c r="I1072" s="78"/>
      <c r="J1072" s="78"/>
      <c r="K1072" s="79"/>
      <c r="M1072" s="72" t="s">
        <v>219</v>
      </c>
      <c r="N1072" s="85">
        <v>44671.061030092591</v>
      </c>
    </row>
    <row r="1073" spans="1:14" x14ac:dyDescent="0.35">
      <c r="A1073" s="73" t="s">
        <v>585</v>
      </c>
      <c r="B1073" s="73" t="s">
        <v>1241</v>
      </c>
      <c r="C1073" s="82"/>
      <c r="D1073" s="83"/>
      <c r="E1073" s="82"/>
      <c r="F1073" s="84"/>
      <c r="G1073" s="82"/>
      <c r="H1073" s="77"/>
      <c r="I1073" s="78"/>
      <c r="J1073" s="78"/>
      <c r="K1073" s="79"/>
      <c r="M1073" s="72" t="s">
        <v>219</v>
      </c>
      <c r="N1073" s="85">
        <v>44671.061030092591</v>
      </c>
    </row>
    <row r="1074" spans="1:14" x14ac:dyDescent="0.35">
      <c r="A1074" s="73" t="s">
        <v>585</v>
      </c>
      <c r="B1074" s="73" t="s">
        <v>1242</v>
      </c>
      <c r="C1074" s="82"/>
      <c r="D1074" s="83"/>
      <c r="E1074" s="82"/>
      <c r="F1074" s="84"/>
      <c r="G1074" s="82"/>
      <c r="H1074" s="77"/>
      <c r="I1074" s="78"/>
      <c r="J1074" s="78"/>
      <c r="K1074" s="79"/>
      <c r="M1074" s="72" t="s">
        <v>219</v>
      </c>
      <c r="N1074" s="85">
        <v>44671.061030092591</v>
      </c>
    </row>
    <row r="1075" spans="1:14" x14ac:dyDescent="0.35">
      <c r="A1075" s="73" t="s">
        <v>585</v>
      </c>
      <c r="B1075" s="73" t="s">
        <v>1243</v>
      </c>
      <c r="C1075" s="82"/>
      <c r="D1075" s="83"/>
      <c r="E1075" s="82"/>
      <c r="F1075" s="84"/>
      <c r="G1075" s="82"/>
      <c r="H1075" s="77"/>
      <c r="I1075" s="78"/>
      <c r="J1075" s="78"/>
      <c r="K1075" s="79"/>
      <c r="M1075" s="72" t="s">
        <v>219</v>
      </c>
      <c r="N1075" s="85">
        <v>44671.061030092591</v>
      </c>
    </row>
    <row r="1076" spans="1:14" x14ac:dyDescent="0.35">
      <c r="A1076" s="73" t="s">
        <v>585</v>
      </c>
      <c r="B1076" s="73" t="s">
        <v>1244</v>
      </c>
      <c r="C1076" s="82"/>
      <c r="D1076" s="83"/>
      <c r="E1076" s="82"/>
      <c r="F1076" s="84"/>
      <c r="G1076" s="82"/>
      <c r="H1076" s="77"/>
      <c r="I1076" s="78"/>
      <c r="J1076" s="78"/>
      <c r="K1076" s="79"/>
      <c r="M1076" s="72" t="s">
        <v>219</v>
      </c>
      <c r="N1076" s="85">
        <v>44671.061030092591</v>
      </c>
    </row>
    <row r="1077" spans="1:14" x14ac:dyDescent="0.35">
      <c r="A1077" s="73" t="s">
        <v>585</v>
      </c>
      <c r="B1077" s="73" t="s">
        <v>1245</v>
      </c>
      <c r="C1077" s="82"/>
      <c r="D1077" s="83"/>
      <c r="E1077" s="82"/>
      <c r="F1077" s="84"/>
      <c r="G1077" s="82"/>
      <c r="H1077" s="77"/>
      <c r="I1077" s="78"/>
      <c r="J1077" s="78"/>
      <c r="K1077" s="79"/>
      <c r="M1077" s="72" t="s">
        <v>219</v>
      </c>
      <c r="N1077" s="85">
        <v>44671.061030092591</v>
      </c>
    </row>
    <row r="1078" spans="1:14" x14ac:dyDescent="0.35">
      <c r="A1078" s="73" t="s">
        <v>585</v>
      </c>
      <c r="B1078" s="73" t="s">
        <v>1246</v>
      </c>
      <c r="C1078" s="82"/>
      <c r="D1078" s="83"/>
      <c r="E1078" s="82"/>
      <c r="F1078" s="84"/>
      <c r="G1078" s="82"/>
      <c r="H1078" s="77"/>
      <c r="I1078" s="78"/>
      <c r="J1078" s="78"/>
      <c r="K1078" s="79"/>
      <c r="M1078" s="72" t="s">
        <v>219</v>
      </c>
      <c r="N1078" s="85">
        <v>44671.061030092591</v>
      </c>
    </row>
    <row r="1079" spans="1:14" x14ac:dyDescent="0.35">
      <c r="A1079" s="73" t="s">
        <v>585</v>
      </c>
      <c r="B1079" s="73" t="s">
        <v>1247</v>
      </c>
      <c r="C1079" s="82"/>
      <c r="D1079" s="83"/>
      <c r="E1079" s="82"/>
      <c r="F1079" s="84"/>
      <c r="G1079" s="82"/>
      <c r="H1079" s="77"/>
      <c r="I1079" s="78"/>
      <c r="J1079" s="78"/>
      <c r="K1079" s="79"/>
      <c r="M1079" s="72" t="s">
        <v>219</v>
      </c>
      <c r="N1079" s="85">
        <v>44671.061030092591</v>
      </c>
    </row>
    <row r="1080" spans="1:14" x14ac:dyDescent="0.35">
      <c r="A1080" s="73" t="s">
        <v>585</v>
      </c>
      <c r="B1080" s="73" t="s">
        <v>1248</v>
      </c>
      <c r="C1080" s="82"/>
      <c r="D1080" s="83"/>
      <c r="E1080" s="82"/>
      <c r="F1080" s="84"/>
      <c r="G1080" s="82"/>
      <c r="H1080" s="77"/>
      <c r="I1080" s="78"/>
      <c r="J1080" s="78"/>
      <c r="K1080" s="79"/>
      <c r="M1080" s="72" t="s">
        <v>219</v>
      </c>
      <c r="N1080" s="85">
        <v>44671.061030092591</v>
      </c>
    </row>
    <row r="1081" spans="1:14" x14ac:dyDescent="0.35">
      <c r="A1081" s="73" t="s">
        <v>585</v>
      </c>
      <c r="B1081" s="73" t="s">
        <v>1249</v>
      </c>
      <c r="C1081" s="82"/>
      <c r="D1081" s="83"/>
      <c r="E1081" s="82"/>
      <c r="F1081" s="84"/>
      <c r="G1081" s="82"/>
      <c r="H1081" s="77"/>
      <c r="I1081" s="78"/>
      <c r="J1081" s="78"/>
      <c r="K1081" s="79"/>
      <c r="M1081" s="72" t="s">
        <v>219</v>
      </c>
      <c r="N1081" s="85">
        <v>44671.061030092591</v>
      </c>
    </row>
    <row r="1082" spans="1:14" x14ac:dyDescent="0.35">
      <c r="A1082" s="73" t="s">
        <v>585</v>
      </c>
      <c r="B1082" s="73" t="s">
        <v>1250</v>
      </c>
      <c r="C1082" s="82"/>
      <c r="D1082" s="83"/>
      <c r="E1082" s="82"/>
      <c r="F1082" s="84"/>
      <c r="G1082" s="82"/>
      <c r="H1082" s="77"/>
      <c r="I1082" s="78"/>
      <c r="J1082" s="78"/>
      <c r="K1082" s="79"/>
      <c r="M1082" s="72" t="s">
        <v>219</v>
      </c>
      <c r="N1082" s="85">
        <v>44671.061030092591</v>
      </c>
    </row>
    <row r="1083" spans="1:14" x14ac:dyDescent="0.35">
      <c r="A1083" s="73" t="s">
        <v>585</v>
      </c>
      <c r="B1083" s="73" t="s">
        <v>1251</v>
      </c>
      <c r="C1083" s="82"/>
      <c r="D1083" s="83"/>
      <c r="E1083" s="82"/>
      <c r="F1083" s="84"/>
      <c r="G1083" s="82"/>
      <c r="H1083" s="77"/>
      <c r="I1083" s="78"/>
      <c r="J1083" s="78"/>
      <c r="K1083" s="79"/>
      <c r="M1083" s="72" t="s">
        <v>219</v>
      </c>
      <c r="N1083" s="85">
        <v>44671.061030092591</v>
      </c>
    </row>
    <row r="1084" spans="1:14" x14ac:dyDescent="0.35">
      <c r="A1084" s="73" t="s">
        <v>585</v>
      </c>
      <c r="B1084" s="73" t="s">
        <v>1252</v>
      </c>
      <c r="C1084" s="82"/>
      <c r="D1084" s="83"/>
      <c r="E1084" s="82"/>
      <c r="F1084" s="84"/>
      <c r="G1084" s="82"/>
      <c r="H1084" s="77"/>
      <c r="I1084" s="78"/>
      <c r="J1084" s="78"/>
      <c r="K1084" s="79"/>
      <c r="M1084" s="72" t="s">
        <v>219</v>
      </c>
      <c r="N1084" s="85">
        <v>44671.061030092591</v>
      </c>
    </row>
    <row r="1085" spans="1:14" x14ac:dyDescent="0.35">
      <c r="A1085" s="73" t="s">
        <v>585</v>
      </c>
      <c r="B1085" s="73" t="s">
        <v>1253</v>
      </c>
      <c r="C1085" s="82"/>
      <c r="D1085" s="83"/>
      <c r="E1085" s="82"/>
      <c r="F1085" s="84"/>
      <c r="G1085" s="82"/>
      <c r="H1085" s="77"/>
      <c r="I1085" s="78"/>
      <c r="J1085" s="78"/>
      <c r="K1085" s="79"/>
      <c r="M1085" s="72" t="s">
        <v>219</v>
      </c>
      <c r="N1085" s="85">
        <v>44671.061030092591</v>
      </c>
    </row>
    <row r="1086" spans="1:14" x14ac:dyDescent="0.35">
      <c r="A1086" s="73" t="s">
        <v>585</v>
      </c>
      <c r="B1086" s="73" t="s">
        <v>1254</v>
      </c>
      <c r="C1086" s="82"/>
      <c r="D1086" s="83"/>
      <c r="E1086" s="82"/>
      <c r="F1086" s="84"/>
      <c r="G1086" s="82"/>
      <c r="H1086" s="77"/>
      <c r="I1086" s="78"/>
      <c r="J1086" s="78"/>
      <c r="K1086" s="79"/>
      <c r="M1086" s="72" t="s">
        <v>219</v>
      </c>
      <c r="N1086" s="85">
        <v>44671.061030092591</v>
      </c>
    </row>
    <row r="1087" spans="1:14" x14ac:dyDescent="0.35">
      <c r="A1087" s="73" t="s">
        <v>585</v>
      </c>
      <c r="B1087" s="73" t="s">
        <v>1255</v>
      </c>
      <c r="C1087" s="82"/>
      <c r="D1087" s="83"/>
      <c r="E1087" s="82"/>
      <c r="F1087" s="84"/>
      <c r="G1087" s="82"/>
      <c r="H1087" s="77"/>
      <c r="I1087" s="78"/>
      <c r="J1087" s="78"/>
      <c r="K1087" s="79"/>
      <c r="M1087" s="72" t="s">
        <v>219</v>
      </c>
      <c r="N1087" s="85">
        <v>44671.061030092591</v>
      </c>
    </row>
    <row r="1088" spans="1:14" x14ac:dyDescent="0.35">
      <c r="A1088" s="73" t="s">
        <v>585</v>
      </c>
      <c r="B1088" s="73" t="s">
        <v>1256</v>
      </c>
      <c r="C1088" s="82"/>
      <c r="D1088" s="83"/>
      <c r="E1088" s="82"/>
      <c r="F1088" s="84"/>
      <c r="G1088" s="82"/>
      <c r="H1088" s="77"/>
      <c r="I1088" s="78"/>
      <c r="J1088" s="78"/>
      <c r="K1088" s="79"/>
      <c r="M1088" s="72" t="s">
        <v>219</v>
      </c>
      <c r="N1088" s="85">
        <v>44671.061030092591</v>
      </c>
    </row>
    <row r="1089" spans="1:14" x14ac:dyDescent="0.35">
      <c r="A1089" s="73" t="s">
        <v>585</v>
      </c>
      <c r="B1089" s="73" t="s">
        <v>1257</v>
      </c>
      <c r="C1089" s="82"/>
      <c r="D1089" s="83"/>
      <c r="E1089" s="82"/>
      <c r="F1089" s="84"/>
      <c r="G1089" s="82"/>
      <c r="H1089" s="77"/>
      <c r="I1089" s="78"/>
      <c r="J1089" s="78"/>
      <c r="K1089" s="79"/>
      <c r="M1089" s="72" t="s">
        <v>219</v>
      </c>
      <c r="N1089" s="85">
        <v>44671.061030092591</v>
      </c>
    </row>
    <row r="1090" spans="1:14" x14ac:dyDescent="0.35">
      <c r="A1090" s="73" t="s">
        <v>585</v>
      </c>
      <c r="B1090" s="73" t="s">
        <v>1258</v>
      </c>
      <c r="C1090" s="82"/>
      <c r="D1090" s="83"/>
      <c r="E1090" s="82"/>
      <c r="F1090" s="84"/>
      <c r="G1090" s="82"/>
      <c r="H1090" s="77"/>
      <c r="I1090" s="78"/>
      <c r="J1090" s="78"/>
      <c r="K1090" s="79"/>
      <c r="M1090" s="72" t="s">
        <v>219</v>
      </c>
      <c r="N1090" s="85">
        <v>44671.061030092591</v>
      </c>
    </row>
    <row r="1091" spans="1:14" x14ac:dyDescent="0.35">
      <c r="A1091" s="73" t="s">
        <v>585</v>
      </c>
      <c r="B1091" s="73" t="s">
        <v>1259</v>
      </c>
      <c r="C1091" s="82"/>
      <c r="D1091" s="83"/>
      <c r="E1091" s="82"/>
      <c r="F1091" s="84"/>
      <c r="G1091" s="82"/>
      <c r="H1091" s="77"/>
      <c r="I1091" s="78"/>
      <c r="J1091" s="78"/>
      <c r="K1091" s="79"/>
      <c r="M1091" s="72" t="s">
        <v>219</v>
      </c>
      <c r="N1091" s="85">
        <v>44671.061030092591</v>
      </c>
    </row>
    <row r="1092" spans="1:14" x14ac:dyDescent="0.35">
      <c r="A1092" s="73" t="s">
        <v>585</v>
      </c>
      <c r="B1092" s="73" t="s">
        <v>1260</v>
      </c>
      <c r="C1092" s="82"/>
      <c r="D1092" s="83"/>
      <c r="E1092" s="82"/>
      <c r="F1092" s="84"/>
      <c r="G1092" s="82"/>
      <c r="H1092" s="77"/>
      <c r="I1092" s="78"/>
      <c r="J1092" s="78"/>
      <c r="K1092" s="79"/>
      <c r="M1092" s="72" t="s">
        <v>219</v>
      </c>
      <c r="N1092" s="85">
        <v>44671.061030092591</v>
      </c>
    </row>
    <row r="1093" spans="1:14" x14ac:dyDescent="0.35">
      <c r="A1093" s="73" t="s">
        <v>585</v>
      </c>
      <c r="B1093" s="73" t="s">
        <v>1261</v>
      </c>
      <c r="C1093" s="82"/>
      <c r="D1093" s="83"/>
      <c r="E1093" s="82"/>
      <c r="F1093" s="84"/>
      <c r="G1093" s="82"/>
      <c r="H1093" s="77"/>
      <c r="I1093" s="78"/>
      <c r="J1093" s="78"/>
      <c r="K1093" s="79"/>
      <c r="M1093" s="72" t="s">
        <v>219</v>
      </c>
      <c r="N1093" s="85">
        <v>44671.061030092591</v>
      </c>
    </row>
    <row r="1094" spans="1:14" x14ac:dyDescent="0.35">
      <c r="A1094" s="73" t="s">
        <v>585</v>
      </c>
      <c r="B1094" s="73" t="s">
        <v>1262</v>
      </c>
      <c r="C1094" s="82"/>
      <c r="D1094" s="83"/>
      <c r="E1094" s="82"/>
      <c r="F1094" s="84"/>
      <c r="G1094" s="82"/>
      <c r="H1094" s="77"/>
      <c r="I1094" s="78"/>
      <c r="J1094" s="78"/>
      <c r="K1094" s="79"/>
      <c r="M1094" s="72" t="s">
        <v>219</v>
      </c>
      <c r="N1094" s="85">
        <v>44671.061030092591</v>
      </c>
    </row>
    <row r="1095" spans="1:14" x14ac:dyDescent="0.35">
      <c r="A1095" s="73" t="s">
        <v>585</v>
      </c>
      <c r="B1095" s="73" t="s">
        <v>1263</v>
      </c>
      <c r="C1095" s="82"/>
      <c r="D1095" s="83"/>
      <c r="E1095" s="82"/>
      <c r="F1095" s="84"/>
      <c r="G1095" s="82"/>
      <c r="H1095" s="77"/>
      <c r="I1095" s="78"/>
      <c r="J1095" s="78"/>
      <c r="K1095" s="79"/>
      <c r="M1095" s="72" t="s">
        <v>219</v>
      </c>
      <c r="N1095" s="85">
        <v>44671.061030092591</v>
      </c>
    </row>
    <row r="1096" spans="1:14" x14ac:dyDescent="0.35">
      <c r="A1096" s="73" t="s">
        <v>585</v>
      </c>
      <c r="B1096" s="73" t="s">
        <v>1264</v>
      </c>
      <c r="C1096" s="82"/>
      <c r="D1096" s="83"/>
      <c r="E1096" s="82"/>
      <c r="F1096" s="84"/>
      <c r="G1096" s="82"/>
      <c r="H1096" s="77"/>
      <c r="I1096" s="78"/>
      <c r="J1096" s="78"/>
      <c r="K1096" s="79"/>
      <c r="M1096" s="72" t="s">
        <v>219</v>
      </c>
      <c r="N1096" s="85">
        <v>44671.061030092591</v>
      </c>
    </row>
    <row r="1097" spans="1:14" x14ac:dyDescent="0.35">
      <c r="A1097" s="73" t="s">
        <v>585</v>
      </c>
      <c r="B1097" s="73" t="s">
        <v>1265</v>
      </c>
      <c r="C1097" s="82"/>
      <c r="D1097" s="83"/>
      <c r="E1097" s="82"/>
      <c r="F1097" s="84"/>
      <c r="G1097" s="82"/>
      <c r="H1097" s="77"/>
      <c r="I1097" s="78"/>
      <c r="J1097" s="78"/>
      <c r="K1097" s="79"/>
      <c r="M1097" s="72" t="s">
        <v>219</v>
      </c>
      <c r="N1097" s="85">
        <v>44671.061030092591</v>
      </c>
    </row>
    <row r="1098" spans="1:14" x14ac:dyDescent="0.35">
      <c r="A1098" s="73" t="s">
        <v>585</v>
      </c>
      <c r="B1098" s="73" t="s">
        <v>1266</v>
      </c>
      <c r="C1098" s="82"/>
      <c r="D1098" s="83"/>
      <c r="E1098" s="82"/>
      <c r="F1098" s="84"/>
      <c r="G1098" s="82"/>
      <c r="H1098" s="77"/>
      <c r="I1098" s="78"/>
      <c r="J1098" s="78"/>
      <c r="K1098" s="79"/>
      <c r="M1098" s="72" t="s">
        <v>219</v>
      </c>
      <c r="N1098" s="85">
        <v>44671.061030092591</v>
      </c>
    </row>
    <row r="1099" spans="1:14" x14ac:dyDescent="0.35">
      <c r="A1099" s="73" t="s">
        <v>585</v>
      </c>
      <c r="B1099" s="73" t="s">
        <v>1267</v>
      </c>
      <c r="C1099" s="82"/>
      <c r="D1099" s="83"/>
      <c r="E1099" s="82"/>
      <c r="F1099" s="84"/>
      <c r="G1099" s="82"/>
      <c r="H1099" s="77"/>
      <c r="I1099" s="78"/>
      <c r="J1099" s="78"/>
      <c r="K1099" s="79"/>
      <c r="M1099" s="72" t="s">
        <v>219</v>
      </c>
      <c r="N1099" s="85">
        <v>44671.061030092591</v>
      </c>
    </row>
    <row r="1100" spans="1:14" x14ac:dyDescent="0.35">
      <c r="A1100" s="73" t="s">
        <v>585</v>
      </c>
      <c r="B1100" s="73" t="s">
        <v>1268</v>
      </c>
      <c r="C1100" s="82"/>
      <c r="D1100" s="83"/>
      <c r="E1100" s="82"/>
      <c r="F1100" s="84"/>
      <c r="G1100" s="82"/>
      <c r="H1100" s="77"/>
      <c r="I1100" s="78"/>
      <c r="J1100" s="78"/>
      <c r="K1100" s="79"/>
      <c r="M1100" s="72" t="s">
        <v>219</v>
      </c>
      <c r="N1100" s="85">
        <v>44671.061030092591</v>
      </c>
    </row>
    <row r="1101" spans="1:14" x14ac:dyDescent="0.35">
      <c r="A1101" s="73" t="s">
        <v>585</v>
      </c>
      <c r="B1101" s="73" t="s">
        <v>1269</v>
      </c>
      <c r="C1101" s="82"/>
      <c r="D1101" s="83"/>
      <c r="E1101" s="82"/>
      <c r="F1101" s="84"/>
      <c r="G1101" s="82"/>
      <c r="H1101" s="77"/>
      <c r="I1101" s="78"/>
      <c r="J1101" s="78"/>
      <c r="K1101" s="79"/>
      <c r="M1101" s="72" t="s">
        <v>219</v>
      </c>
      <c r="N1101" s="85">
        <v>44671.061030092591</v>
      </c>
    </row>
    <row r="1102" spans="1:14" x14ac:dyDescent="0.35">
      <c r="A1102" s="73" t="s">
        <v>585</v>
      </c>
      <c r="B1102" s="73" t="s">
        <v>1270</v>
      </c>
      <c r="C1102" s="82"/>
      <c r="D1102" s="83"/>
      <c r="E1102" s="82"/>
      <c r="F1102" s="84"/>
      <c r="G1102" s="82"/>
      <c r="H1102" s="77"/>
      <c r="I1102" s="78"/>
      <c r="J1102" s="78"/>
      <c r="K1102" s="79"/>
      <c r="M1102" s="72" t="s">
        <v>219</v>
      </c>
      <c r="N1102" s="85">
        <v>44671.061030092591</v>
      </c>
    </row>
    <row r="1103" spans="1:14" x14ac:dyDescent="0.35">
      <c r="A1103" s="73" t="s">
        <v>585</v>
      </c>
      <c r="B1103" s="73" t="s">
        <v>1271</v>
      </c>
      <c r="C1103" s="82"/>
      <c r="D1103" s="83"/>
      <c r="E1103" s="82"/>
      <c r="F1103" s="84"/>
      <c r="G1103" s="82"/>
      <c r="H1103" s="77"/>
      <c r="I1103" s="78"/>
      <c r="J1103" s="78"/>
      <c r="K1103" s="79"/>
      <c r="M1103" s="72" t="s">
        <v>219</v>
      </c>
      <c r="N1103" s="85">
        <v>44671.061030092591</v>
      </c>
    </row>
    <row r="1104" spans="1:14" x14ac:dyDescent="0.35">
      <c r="A1104" s="73" t="s">
        <v>585</v>
      </c>
      <c r="B1104" s="73" t="s">
        <v>1272</v>
      </c>
      <c r="C1104" s="82"/>
      <c r="D1104" s="83"/>
      <c r="E1104" s="82"/>
      <c r="F1104" s="84"/>
      <c r="G1104" s="82"/>
      <c r="H1104" s="77"/>
      <c r="I1104" s="78"/>
      <c r="J1104" s="78"/>
      <c r="K1104" s="79"/>
      <c r="M1104" s="72" t="s">
        <v>219</v>
      </c>
      <c r="N1104" s="85">
        <v>44671.061030092591</v>
      </c>
    </row>
    <row r="1105" spans="1:14" x14ac:dyDescent="0.35">
      <c r="A1105" s="73" t="s">
        <v>585</v>
      </c>
      <c r="B1105" s="73" t="s">
        <v>1273</v>
      </c>
      <c r="C1105" s="82"/>
      <c r="D1105" s="83"/>
      <c r="E1105" s="82"/>
      <c r="F1105" s="84"/>
      <c r="G1105" s="82"/>
      <c r="H1105" s="77"/>
      <c r="I1105" s="78"/>
      <c r="J1105" s="78"/>
      <c r="K1105" s="79"/>
      <c r="M1105" s="72" t="s">
        <v>219</v>
      </c>
      <c r="N1105" s="85">
        <v>44671.061030092591</v>
      </c>
    </row>
    <row r="1106" spans="1:14" x14ac:dyDescent="0.35">
      <c r="A1106" s="73" t="s">
        <v>585</v>
      </c>
      <c r="B1106" s="73" t="s">
        <v>1274</v>
      </c>
      <c r="C1106" s="82"/>
      <c r="D1106" s="83"/>
      <c r="E1106" s="82"/>
      <c r="F1106" s="84"/>
      <c r="G1106" s="82"/>
      <c r="H1106" s="77"/>
      <c r="I1106" s="78"/>
      <c r="J1106" s="78"/>
      <c r="K1106" s="79"/>
      <c r="M1106" s="72" t="s">
        <v>219</v>
      </c>
      <c r="N1106" s="85">
        <v>44671.061030092591</v>
      </c>
    </row>
    <row r="1107" spans="1:14" x14ac:dyDescent="0.35">
      <c r="A1107" s="73" t="s">
        <v>585</v>
      </c>
      <c r="B1107" s="73" t="s">
        <v>1275</v>
      </c>
      <c r="C1107" s="82"/>
      <c r="D1107" s="83"/>
      <c r="E1107" s="82"/>
      <c r="F1107" s="84"/>
      <c r="G1107" s="82"/>
      <c r="H1107" s="77"/>
      <c r="I1107" s="78"/>
      <c r="J1107" s="78"/>
      <c r="K1107" s="79"/>
      <c r="M1107" s="72" t="s">
        <v>219</v>
      </c>
      <c r="N1107" s="85">
        <v>44671.061030092591</v>
      </c>
    </row>
    <row r="1108" spans="1:14" x14ac:dyDescent="0.35">
      <c r="A1108" s="73" t="s">
        <v>585</v>
      </c>
      <c r="B1108" s="73" t="s">
        <v>1276</v>
      </c>
      <c r="C1108" s="82"/>
      <c r="D1108" s="83"/>
      <c r="E1108" s="82"/>
      <c r="F1108" s="84"/>
      <c r="G1108" s="82"/>
      <c r="H1108" s="77"/>
      <c r="I1108" s="78"/>
      <c r="J1108" s="78"/>
      <c r="K1108" s="79"/>
      <c r="M1108" s="72" t="s">
        <v>219</v>
      </c>
      <c r="N1108" s="85">
        <v>44671.061030092591</v>
      </c>
    </row>
    <row r="1109" spans="1:14" x14ac:dyDescent="0.35">
      <c r="A1109" s="73" t="s">
        <v>585</v>
      </c>
      <c r="B1109" s="73" t="s">
        <v>1277</v>
      </c>
      <c r="C1109" s="82"/>
      <c r="D1109" s="83"/>
      <c r="E1109" s="82"/>
      <c r="F1109" s="84"/>
      <c r="G1109" s="82"/>
      <c r="H1109" s="77"/>
      <c r="I1109" s="78"/>
      <c r="J1109" s="78"/>
      <c r="K1109" s="79"/>
      <c r="M1109" s="72" t="s">
        <v>219</v>
      </c>
      <c r="N1109" s="85">
        <v>44671.061030092591</v>
      </c>
    </row>
    <row r="1110" spans="1:14" x14ac:dyDescent="0.35">
      <c r="A1110" s="73" t="s">
        <v>585</v>
      </c>
      <c r="B1110" s="73" t="s">
        <v>1278</v>
      </c>
      <c r="C1110" s="82"/>
      <c r="D1110" s="83"/>
      <c r="E1110" s="82"/>
      <c r="F1110" s="84"/>
      <c r="G1110" s="82"/>
      <c r="H1110" s="77"/>
      <c r="I1110" s="78"/>
      <c r="J1110" s="78"/>
      <c r="K1110" s="79"/>
      <c r="M1110" s="72" t="s">
        <v>219</v>
      </c>
      <c r="N1110" s="85">
        <v>44671.061030092591</v>
      </c>
    </row>
    <row r="1111" spans="1:14" x14ac:dyDescent="0.35">
      <c r="A1111" s="73" t="s">
        <v>585</v>
      </c>
      <c r="B1111" s="73" t="s">
        <v>1279</v>
      </c>
      <c r="C1111" s="82"/>
      <c r="D1111" s="83"/>
      <c r="E1111" s="82"/>
      <c r="F1111" s="84"/>
      <c r="G1111" s="82"/>
      <c r="H1111" s="77"/>
      <c r="I1111" s="78"/>
      <c r="J1111" s="78"/>
      <c r="K1111" s="79"/>
      <c r="M1111" s="72" t="s">
        <v>219</v>
      </c>
      <c r="N1111" s="85">
        <v>44671.061030092591</v>
      </c>
    </row>
    <row r="1112" spans="1:14" x14ac:dyDescent="0.35">
      <c r="A1112" s="73" t="s">
        <v>585</v>
      </c>
      <c r="B1112" s="73" t="s">
        <v>1280</v>
      </c>
      <c r="C1112" s="82"/>
      <c r="D1112" s="83"/>
      <c r="E1112" s="82"/>
      <c r="F1112" s="84"/>
      <c r="G1112" s="82"/>
      <c r="H1112" s="77"/>
      <c r="I1112" s="78"/>
      <c r="J1112" s="78"/>
      <c r="K1112" s="79"/>
      <c r="M1112" s="72" t="s">
        <v>219</v>
      </c>
      <c r="N1112" s="85">
        <v>44671.061030092591</v>
      </c>
    </row>
    <row r="1113" spans="1:14" x14ac:dyDescent="0.35">
      <c r="A1113" s="73" t="s">
        <v>585</v>
      </c>
      <c r="B1113" s="73" t="s">
        <v>1281</v>
      </c>
      <c r="C1113" s="82"/>
      <c r="D1113" s="83"/>
      <c r="E1113" s="82"/>
      <c r="F1113" s="84"/>
      <c r="G1113" s="82"/>
      <c r="H1113" s="77"/>
      <c r="I1113" s="78"/>
      <c r="J1113" s="78"/>
      <c r="K1113" s="79"/>
      <c r="M1113" s="72" t="s">
        <v>219</v>
      </c>
      <c r="N1113" s="85">
        <v>44671.061030092591</v>
      </c>
    </row>
    <row r="1114" spans="1:14" x14ac:dyDescent="0.35">
      <c r="A1114" s="73" t="s">
        <v>585</v>
      </c>
      <c r="B1114" s="73" t="s">
        <v>1282</v>
      </c>
      <c r="C1114" s="82"/>
      <c r="D1114" s="83"/>
      <c r="E1114" s="82"/>
      <c r="F1114" s="84"/>
      <c r="G1114" s="82"/>
      <c r="H1114" s="77"/>
      <c r="I1114" s="78"/>
      <c r="J1114" s="78"/>
      <c r="K1114" s="79"/>
      <c r="M1114" s="72" t="s">
        <v>219</v>
      </c>
      <c r="N1114" s="85">
        <v>44671.061030092591</v>
      </c>
    </row>
    <row r="1115" spans="1:14" x14ac:dyDescent="0.35">
      <c r="A1115" s="73" t="s">
        <v>585</v>
      </c>
      <c r="B1115" s="73" t="s">
        <v>1283</v>
      </c>
      <c r="C1115" s="82"/>
      <c r="D1115" s="83"/>
      <c r="E1115" s="82"/>
      <c r="F1115" s="84"/>
      <c r="G1115" s="82"/>
      <c r="H1115" s="77"/>
      <c r="I1115" s="78"/>
      <c r="J1115" s="78"/>
      <c r="K1115" s="79"/>
      <c r="M1115" s="72" t="s">
        <v>219</v>
      </c>
      <c r="N1115" s="85">
        <v>44671.061030092591</v>
      </c>
    </row>
    <row r="1116" spans="1:14" x14ac:dyDescent="0.35">
      <c r="A1116" s="73" t="s">
        <v>585</v>
      </c>
      <c r="B1116" s="73" t="s">
        <v>1284</v>
      </c>
      <c r="C1116" s="82"/>
      <c r="D1116" s="83"/>
      <c r="E1116" s="82"/>
      <c r="F1116" s="84"/>
      <c r="G1116" s="82"/>
      <c r="H1116" s="77"/>
      <c r="I1116" s="78"/>
      <c r="J1116" s="78"/>
      <c r="K1116" s="79"/>
      <c r="M1116" s="72" t="s">
        <v>219</v>
      </c>
      <c r="N1116" s="85">
        <v>44671.061030092591</v>
      </c>
    </row>
    <row r="1117" spans="1:14" x14ac:dyDescent="0.35">
      <c r="A1117" s="73" t="s">
        <v>585</v>
      </c>
      <c r="B1117" s="73" t="s">
        <v>1285</v>
      </c>
      <c r="C1117" s="82"/>
      <c r="D1117" s="83"/>
      <c r="E1117" s="82"/>
      <c r="F1117" s="84"/>
      <c r="G1117" s="82"/>
      <c r="H1117" s="77"/>
      <c r="I1117" s="78"/>
      <c r="J1117" s="78"/>
      <c r="K1117" s="79"/>
      <c r="M1117" s="72" t="s">
        <v>219</v>
      </c>
      <c r="N1117" s="85">
        <v>44671.061030092591</v>
      </c>
    </row>
    <row r="1118" spans="1:14" x14ac:dyDescent="0.35">
      <c r="A1118" s="73" t="s">
        <v>585</v>
      </c>
      <c r="B1118" s="73" t="s">
        <v>1286</v>
      </c>
      <c r="C1118" s="82"/>
      <c r="D1118" s="83"/>
      <c r="E1118" s="82"/>
      <c r="F1118" s="84"/>
      <c r="G1118" s="82"/>
      <c r="H1118" s="77"/>
      <c r="I1118" s="78"/>
      <c r="J1118" s="78"/>
      <c r="K1118" s="79"/>
      <c r="M1118" s="72" t="s">
        <v>219</v>
      </c>
      <c r="N1118" s="85">
        <v>44671.061030092591</v>
      </c>
    </row>
    <row r="1119" spans="1:14" x14ac:dyDescent="0.35">
      <c r="A1119" s="73" t="s">
        <v>585</v>
      </c>
      <c r="B1119" s="73" t="s">
        <v>1287</v>
      </c>
      <c r="C1119" s="82"/>
      <c r="D1119" s="83"/>
      <c r="E1119" s="82"/>
      <c r="F1119" s="84"/>
      <c r="G1119" s="82"/>
      <c r="H1119" s="77"/>
      <c r="I1119" s="78"/>
      <c r="J1119" s="78"/>
      <c r="K1119" s="79"/>
      <c r="M1119" s="72" t="s">
        <v>219</v>
      </c>
      <c r="N1119" s="85">
        <v>44671.061030092591</v>
      </c>
    </row>
    <row r="1120" spans="1:14" x14ac:dyDescent="0.35">
      <c r="A1120" s="73" t="s">
        <v>585</v>
      </c>
      <c r="B1120" s="73" t="s">
        <v>1288</v>
      </c>
      <c r="C1120" s="82"/>
      <c r="D1120" s="83"/>
      <c r="E1120" s="82"/>
      <c r="F1120" s="84"/>
      <c r="G1120" s="82"/>
      <c r="H1120" s="77"/>
      <c r="I1120" s="78"/>
      <c r="J1120" s="78"/>
      <c r="K1120" s="79"/>
      <c r="M1120" s="72" t="s">
        <v>219</v>
      </c>
      <c r="N1120" s="85">
        <v>44671.061030092591</v>
      </c>
    </row>
    <row r="1121" spans="1:14" x14ac:dyDescent="0.35">
      <c r="A1121" s="73" t="s">
        <v>585</v>
      </c>
      <c r="B1121" s="73" t="s">
        <v>1289</v>
      </c>
      <c r="C1121" s="82"/>
      <c r="D1121" s="83"/>
      <c r="E1121" s="82"/>
      <c r="F1121" s="84"/>
      <c r="G1121" s="82"/>
      <c r="H1121" s="77"/>
      <c r="I1121" s="78"/>
      <c r="J1121" s="78"/>
      <c r="K1121" s="79"/>
      <c r="M1121" s="72" t="s">
        <v>219</v>
      </c>
      <c r="N1121" s="85">
        <v>44671.061030092591</v>
      </c>
    </row>
    <row r="1122" spans="1:14" x14ac:dyDescent="0.35">
      <c r="A1122" s="73" t="s">
        <v>585</v>
      </c>
      <c r="B1122" s="73" t="s">
        <v>1290</v>
      </c>
      <c r="C1122" s="82"/>
      <c r="D1122" s="83"/>
      <c r="E1122" s="82"/>
      <c r="F1122" s="84"/>
      <c r="G1122" s="82"/>
      <c r="H1122" s="77"/>
      <c r="I1122" s="78"/>
      <c r="J1122" s="78"/>
      <c r="K1122" s="79"/>
      <c r="M1122" s="72" t="s">
        <v>219</v>
      </c>
      <c r="N1122" s="85">
        <v>44671.061030092591</v>
      </c>
    </row>
    <row r="1123" spans="1:14" x14ac:dyDescent="0.35">
      <c r="A1123" s="73" t="s">
        <v>585</v>
      </c>
      <c r="B1123" s="73" t="s">
        <v>1291</v>
      </c>
      <c r="C1123" s="82"/>
      <c r="D1123" s="83"/>
      <c r="E1123" s="82"/>
      <c r="F1123" s="84"/>
      <c r="G1123" s="82"/>
      <c r="H1123" s="77"/>
      <c r="I1123" s="78"/>
      <c r="J1123" s="78"/>
      <c r="K1123" s="79"/>
      <c r="M1123" s="72" t="s">
        <v>219</v>
      </c>
      <c r="N1123" s="85">
        <v>44671.061030092591</v>
      </c>
    </row>
    <row r="1124" spans="1:14" x14ac:dyDescent="0.35">
      <c r="A1124" s="73" t="s">
        <v>585</v>
      </c>
      <c r="B1124" s="73" t="s">
        <v>1292</v>
      </c>
      <c r="C1124" s="82"/>
      <c r="D1124" s="83"/>
      <c r="E1124" s="82"/>
      <c r="F1124" s="84"/>
      <c r="G1124" s="82"/>
      <c r="H1124" s="77"/>
      <c r="I1124" s="78"/>
      <c r="J1124" s="78"/>
      <c r="K1124" s="79"/>
      <c r="M1124" s="72" t="s">
        <v>219</v>
      </c>
      <c r="N1124" s="85">
        <v>44671.061030092591</v>
      </c>
    </row>
    <row r="1125" spans="1:14" x14ac:dyDescent="0.35">
      <c r="A1125" s="73" t="s">
        <v>585</v>
      </c>
      <c r="B1125" s="73" t="s">
        <v>1293</v>
      </c>
      <c r="C1125" s="82"/>
      <c r="D1125" s="83"/>
      <c r="E1125" s="82"/>
      <c r="F1125" s="84"/>
      <c r="G1125" s="82"/>
      <c r="H1125" s="77"/>
      <c r="I1125" s="78"/>
      <c r="J1125" s="78"/>
      <c r="K1125" s="79"/>
      <c r="M1125" s="72" t="s">
        <v>219</v>
      </c>
      <c r="N1125" s="85">
        <v>44671.061030092591</v>
      </c>
    </row>
    <row r="1126" spans="1:14" x14ac:dyDescent="0.35">
      <c r="A1126" s="73" t="s">
        <v>585</v>
      </c>
      <c r="B1126" s="73" t="s">
        <v>1294</v>
      </c>
      <c r="C1126" s="82"/>
      <c r="D1126" s="83"/>
      <c r="E1126" s="82"/>
      <c r="F1126" s="84"/>
      <c r="G1126" s="82"/>
      <c r="H1126" s="77"/>
      <c r="I1126" s="78"/>
      <c r="J1126" s="78"/>
      <c r="K1126" s="79"/>
      <c r="M1126" s="72" t="s">
        <v>219</v>
      </c>
      <c r="N1126" s="85">
        <v>44671.061030092591</v>
      </c>
    </row>
    <row r="1127" spans="1:14" x14ac:dyDescent="0.35">
      <c r="A1127" s="73" t="s">
        <v>585</v>
      </c>
      <c r="B1127" s="73" t="s">
        <v>1295</v>
      </c>
      <c r="C1127" s="82"/>
      <c r="D1127" s="83"/>
      <c r="E1127" s="82"/>
      <c r="F1127" s="84"/>
      <c r="G1127" s="82"/>
      <c r="H1127" s="77"/>
      <c r="I1127" s="78"/>
      <c r="J1127" s="78"/>
      <c r="K1127" s="79"/>
      <c r="M1127" s="72" t="s">
        <v>219</v>
      </c>
      <c r="N1127" s="85">
        <v>44671.061030092591</v>
      </c>
    </row>
    <row r="1128" spans="1:14" x14ac:dyDescent="0.35">
      <c r="A1128" s="73" t="s">
        <v>585</v>
      </c>
      <c r="B1128" s="73" t="s">
        <v>1296</v>
      </c>
      <c r="C1128" s="82"/>
      <c r="D1128" s="83"/>
      <c r="E1128" s="82"/>
      <c r="F1128" s="84"/>
      <c r="G1128" s="82"/>
      <c r="H1128" s="77"/>
      <c r="I1128" s="78"/>
      <c r="J1128" s="78"/>
      <c r="K1128" s="79"/>
      <c r="M1128" s="72" t="s">
        <v>219</v>
      </c>
      <c r="N1128" s="85">
        <v>44671.061030092591</v>
      </c>
    </row>
    <row r="1129" spans="1:14" x14ac:dyDescent="0.35">
      <c r="A1129" s="73" t="s">
        <v>585</v>
      </c>
      <c r="B1129" s="73" t="s">
        <v>1297</v>
      </c>
      <c r="C1129" s="82"/>
      <c r="D1129" s="83"/>
      <c r="E1129" s="82"/>
      <c r="F1129" s="84"/>
      <c r="G1129" s="82"/>
      <c r="H1129" s="77"/>
      <c r="I1129" s="78"/>
      <c r="J1129" s="78"/>
      <c r="K1129" s="79"/>
      <c r="M1129" s="72" t="s">
        <v>219</v>
      </c>
      <c r="N1129" s="85">
        <v>44671.061030092591</v>
      </c>
    </row>
    <row r="1130" spans="1:14" x14ac:dyDescent="0.35">
      <c r="A1130" s="73" t="s">
        <v>585</v>
      </c>
      <c r="B1130" s="73" t="s">
        <v>1298</v>
      </c>
      <c r="C1130" s="82"/>
      <c r="D1130" s="83"/>
      <c r="E1130" s="82"/>
      <c r="F1130" s="84"/>
      <c r="G1130" s="82"/>
      <c r="H1130" s="77"/>
      <c r="I1130" s="78"/>
      <c r="J1130" s="78"/>
      <c r="K1130" s="79"/>
      <c r="M1130" s="72" t="s">
        <v>219</v>
      </c>
      <c r="N1130" s="85">
        <v>44671.061030092591</v>
      </c>
    </row>
    <row r="1131" spans="1:14" x14ac:dyDescent="0.35">
      <c r="A1131" s="73" t="s">
        <v>585</v>
      </c>
      <c r="B1131" s="73" t="s">
        <v>1299</v>
      </c>
      <c r="C1131" s="82"/>
      <c r="D1131" s="83"/>
      <c r="E1131" s="82"/>
      <c r="F1131" s="84"/>
      <c r="G1131" s="82"/>
      <c r="H1131" s="77"/>
      <c r="I1131" s="78"/>
      <c r="J1131" s="78"/>
      <c r="K1131" s="79"/>
      <c r="M1131" s="72" t="s">
        <v>219</v>
      </c>
      <c r="N1131" s="85">
        <v>44671.061030092591</v>
      </c>
    </row>
    <row r="1132" spans="1:14" x14ac:dyDescent="0.35">
      <c r="A1132" s="73" t="s">
        <v>218</v>
      </c>
      <c r="B1132" s="73" t="s">
        <v>1300</v>
      </c>
      <c r="C1132" s="82"/>
      <c r="D1132" s="83"/>
      <c r="E1132" s="82"/>
      <c r="F1132" s="84"/>
      <c r="G1132" s="82"/>
      <c r="H1132" s="77"/>
      <c r="I1132" s="78"/>
      <c r="J1132" s="78"/>
      <c r="K1132" s="79"/>
      <c r="M1132" s="72" t="s">
        <v>219</v>
      </c>
      <c r="N1132" s="85">
        <v>44671.061030092591</v>
      </c>
    </row>
    <row r="1133" spans="1:14" x14ac:dyDescent="0.35">
      <c r="A1133" s="73" t="s">
        <v>585</v>
      </c>
      <c r="B1133" s="73" t="s">
        <v>1300</v>
      </c>
      <c r="C1133" s="82"/>
      <c r="D1133" s="83"/>
      <c r="E1133" s="82"/>
      <c r="F1133" s="84"/>
      <c r="G1133" s="82"/>
      <c r="H1133" s="77"/>
      <c r="I1133" s="78"/>
      <c r="J1133" s="78"/>
      <c r="K1133" s="79"/>
      <c r="M1133" s="72" t="s">
        <v>219</v>
      </c>
      <c r="N1133" s="85">
        <v>44671.061030092591</v>
      </c>
    </row>
    <row r="1134" spans="1:14" x14ac:dyDescent="0.35">
      <c r="A1134" s="73" t="s">
        <v>585</v>
      </c>
      <c r="B1134" s="73" t="s">
        <v>1301</v>
      </c>
      <c r="C1134" s="82"/>
      <c r="D1134" s="83"/>
      <c r="E1134" s="82"/>
      <c r="F1134" s="84"/>
      <c r="G1134" s="82"/>
      <c r="H1134" s="77"/>
      <c r="I1134" s="78"/>
      <c r="J1134" s="78"/>
      <c r="K1134" s="79"/>
      <c r="M1134" s="72" t="s">
        <v>219</v>
      </c>
      <c r="N1134" s="85">
        <v>44671.061030092591</v>
      </c>
    </row>
    <row r="1135" spans="1:14" x14ac:dyDescent="0.35">
      <c r="A1135" s="73" t="s">
        <v>585</v>
      </c>
      <c r="B1135" s="73" t="s">
        <v>1302</v>
      </c>
      <c r="C1135" s="82"/>
      <c r="D1135" s="83"/>
      <c r="E1135" s="82"/>
      <c r="F1135" s="84"/>
      <c r="G1135" s="82"/>
      <c r="H1135" s="77"/>
      <c r="I1135" s="78"/>
      <c r="J1135" s="78"/>
      <c r="K1135" s="79"/>
      <c r="M1135" s="72" t="s">
        <v>219</v>
      </c>
      <c r="N1135" s="85">
        <v>44671.061030092591</v>
      </c>
    </row>
    <row r="1136" spans="1:14" x14ac:dyDescent="0.35">
      <c r="A1136" s="73" t="s">
        <v>585</v>
      </c>
      <c r="B1136" s="73" t="s">
        <v>1303</v>
      </c>
      <c r="C1136" s="82"/>
      <c r="D1136" s="83"/>
      <c r="E1136" s="82"/>
      <c r="F1136" s="84"/>
      <c r="G1136" s="82"/>
      <c r="H1136" s="77"/>
      <c r="I1136" s="78"/>
      <c r="J1136" s="78"/>
      <c r="K1136" s="79"/>
      <c r="M1136" s="72" t="s">
        <v>219</v>
      </c>
      <c r="N1136" s="85">
        <v>44671.061030092591</v>
      </c>
    </row>
    <row r="1137" spans="1:14" x14ac:dyDescent="0.35">
      <c r="A1137" s="73" t="s">
        <v>585</v>
      </c>
      <c r="B1137" s="73" t="s">
        <v>1304</v>
      </c>
      <c r="C1137" s="82"/>
      <c r="D1137" s="83"/>
      <c r="E1137" s="82"/>
      <c r="F1137" s="84"/>
      <c r="G1137" s="82"/>
      <c r="H1137" s="77"/>
      <c r="I1137" s="78"/>
      <c r="J1137" s="78"/>
      <c r="K1137" s="79"/>
      <c r="M1137" s="72" t="s">
        <v>219</v>
      </c>
      <c r="N1137" s="85">
        <v>44671.061030092591</v>
      </c>
    </row>
    <row r="1138" spans="1:14" x14ac:dyDescent="0.35">
      <c r="A1138" s="73" t="s">
        <v>585</v>
      </c>
      <c r="B1138" s="73" t="s">
        <v>1305</v>
      </c>
      <c r="C1138" s="82"/>
      <c r="D1138" s="83"/>
      <c r="E1138" s="82"/>
      <c r="F1138" s="84"/>
      <c r="G1138" s="82"/>
      <c r="H1138" s="77"/>
      <c r="I1138" s="78"/>
      <c r="J1138" s="78"/>
      <c r="K1138" s="79"/>
      <c r="M1138" s="72" t="s">
        <v>219</v>
      </c>
      <c r="N1138" s="85">
        <v>44671.061030092591</v>
      </c>
    </row>
    <row r="1139" spans="1:14" x14ac:dyDescent="0.35">
      <c r="A1139" s="73" t="s">
        <v>585</v>
      </c>
      <c r="B1139" s="73" t="s">
        <v>1306</v>
      </c>
      <c r="C1139" s="82"/>
      <c r="D1139" s="83"/>
      <c r="E1139" s="82"/>
      <c r="F1139" s="84"/>
      <c r="G1139" s="82"/>
      <c r="H1139" s="77"/>
      <c r="I1139" s="78"/>
      <c r="J1139" s="78"/>
      <c r="K1139" s="79"/>
      <c r="M1139" s="72" t="s">
        <v>219</v>
      </c>
      <c r="N1139" s="85">
        <v>44671.061030092591</v>
      </c>
    </row>
    <row r="1140" spans="1:14" x14ac:dyDescent="0.35">
      <c r="A1140" s="73" t="s">
        <v>585</v>
      </c>
      <c r="B1140" s="73" t="s">
        <v>1307</v>
      </c>
      <c r="C1140" s="82"/>
      <c r="D1140" s="83"/>
      <c r="E1140" s="82"/>
      <c r="F1140" s="84"/>
      <c r="G1140" s="82"/>
      <c r="H1140" s="77"/>
      <c r="I1140" s="78"/>
      <c r="J1140" s="78"/>
      <c r="K1140" s="79"/>
      <c r="M1140" s="72" t="s">
        <v>219</v>
      </c>
      <c r="N1140" s="85">
        <v>44671.061030092591</v>
      </c>
    </row>
    <row r="1141" spans="1:14" x14ac:dyDescent="0.35">
      <c r="A1141" s="73" t="s">
        <v>585</v>
      </c>
      <c r="B1141" s="73" t="s">
        <v>1308</v>
      </c>
      <c r="C1141" s="82"/>
      <c r="D1141" s="83"/>
      <c r="E1141" s="82"/>
      <c r="F1141" s="84"/>
      <c r="G1141" s="82"/>
      <c r="H1141" s="77"/>
      <c r="I1141" s="78"/>
      <c r="J1141" s="78"/>
      <c r="K1141" s="79"/>
      <c r="M1141" s="72" t="s">
        <v>219</v>
      </c>
      <c r="N1141" s="85">
        <v>44671.061030092591</v>
      </c>
    </row>
    <row r="1142" spans="1:14" x14ac:dyDescent="0.35">
      <c r="A1142" s="73" t="s">
        <v>685</v>
      </c>
      <c r="B1142" s="73" t="s">
        <v>1309</v>
      </c>
      <c r="C1142" s="82"/>
      <c r="D1142" s="83"/>
      <c r="E1142" s="82"/>
      <c r="F1142" s="84"/>
      <c r="G1142" s="82"/>
      <c r="H1142" s="77"/>
      <c r="I1142" s="78"/>
      <c r="J1142" s="78"/>
      <c r="K1142" s="79"/>
      <c r="M1142" s="72" t="s">
        <v>219</v>
      </c>
      <c r="N1142" s="85">
        <v>44671.061030092591</v>
      </c>
    </row>
    <row r="1143" spans="1:14" x14ac:dyDescent="0.35">
      <c r="A1143" s="73" t="s">
        <v>685</v>
      </c>
      <c r="B1143" s="73" t="s">
        <v>1310</v>
      </c>
      <c r="C1143" s="82"/>
      <c r="D1143" s="83"/>
      <c r="E1143" s="82"/>
      <c r="F1143" s="84"/>
      <c r="G1143" s="82"/>
      <c r="H1143" s="77"/>
      <c r="I1143" s="78"/>
      <c r="J1143" s="78"/>
      <c r="K1143" s="79"/>
      <c r="M1143" s="72" t="s">
        <v>219</v>
      </c>
      <c r="N1143" s="85">
        <v>44671.061030092591</v>
      </c>
    </row>
    <row r="1144" spans="1:14" x14ac:dyDescent="0.35">
      <c r="A1144" s="73" t="s">
        <v>685</v>
      </c>
      <c r="B1144" s="73" t="s">
        <v>1311</v>
      </c>
      <c r="C1144" s="82"/>
      <c r="D1144" s="83"/>
      <c r="E1144" s="82"/>
      <c r="F1144" s="84"/>
      <c r="G1144" s="82"/>
      <c r="H1144" s="77"/>
      <c r="I1144" s="78"/>
      <c r="J1144" s="78"/>
      <c r="K1144" s="79"/>
      <c r="M1144" s="72" t="s">
        <v>219</v>
      </c>
      <c r="N1144" s="85">
        <v>44671.061030092591</v>
      </c>
    </row>
    <row r="1145" spans="1:14" x14ac:dyDescent="0.35">
      <c r="A1145" s="73" t="s">
        <v>685</v>
      </c>
      <c r="B1145" s="73" t="s">
        <v>1312</v>
      </c>
      <c r="C1145" s="82"/>
      <c r="D1145" s="83"/>
      <c r="E1145" s="82"/>
      <c r="F1145" s="84"/>
      <c r="G1145" s="82"/>
      <c r="H1145" s="77"/>
      <c r="I1145" s="78"/>
      <c r="J1145" s="78"/>
      <c r="K1145" s="79"/>
      <c r="M1145" s="72" t="s">
        <v>219</v>
      </c>
      <c r="N1145" s="85">
        <v>44671.061030092591</v>
      </c>
    </row>
    <row r="1146" spans="1:14" x14ac:dyDescent="0.35">
      <c r="A1146" s="73" t="s">
        <v>585</v>
      </c>
      <c r="B1146" s="73" t="s">
        <v>1313</v>
      </c>
      <c r="C1146" s="82"/>
      <c r="D1146" s="83"/>
      <c r="E1146" s="82"/>
      <c r="F1146" s="84"/>
      <c r="G1146" s="82"/>
      <c r="H1146" s="77"/>
      <c r="I1146" s="78"/>
      <c r="J1146" s="78"/>
      <c r="K1146" s="79"/>
      <c r="M1146" s="72" t="s">
        <v>219</v>
      </c>
      <c r="N1146" s="85">
        <v>44671.061030092591</v>
      </c>
    </row>
    <row r="1147" spans="1:14" x14ac:dyDescent="0.35">
      <c r="A1147" s="73" t="s">
        <v>685</v>
      </c>
      <c r="B1147" s="73" t="s">
        <v>1313</v>
      </c>
      <c r="C1147" s="82"/>
      <c r="D1147" s="83"/>
      <c r="E1147" s="82"/>
      <c r="F1147" s="84"/>
      <c r="G1147" s="82"/>
      <c r="H1147" s="77"/>
      <c r="I1147" s="78"/>
      <c r="J1147" s="78"/>
      <c r="K1147" s="79"/>
      <c r="M1147" s="72" t="s">
        <v>219</v>
      </c>
      <c r="N1147" s="85">
        <v>44671.061030092591</v>
      </c>
    </row>
    <row r="1148" spans="1:14" x14ac:dyDescent="0.35">
      <c r="A1148" s="73" t="s">
        <v>585</v>
      </c>
      <c r="B1148" s="73" t="s">
        <v>1314</v>
      </c>
      <c r="C1148" s="82"/>
      <c r="D1148" s="83"/>
      <c r="E1148" s="82"/>
      <c r="F1148" s="84"/>
      <c r="G1148" s="82"/>
      <c r="H1148" s="77"/>
      <c r="I1148" s="78"/>
      <c r="J1148" s="78"/>
      <c r="K1148" s="79"/>
      <c r="M1148" s="72" t="s">
        <v>219</v>
      </c>
      <c r="N1148" s="85">
        <v>44671.061030092591</v>
      </c>
    </row>
    <row r="1149" spans="1:14" x14ac:dyDescent="0.35">
      <c r="A1149" s="73" t="s">
        <v>685</v>
      </c>
      <c r="B1149" s="73" t="s">
        <v>1314</v>
      </c>
      <c r="C1149" s="82"/>
      <c r="D1149" s="83"/>
      <c r="E1149" s="82"/>
      <c r="F1149" s="84"/>
      <c r="G1149" s="82"/>
      <c r="H1149" s="77"/>
      <c r="I1149" s="78"/>
      <c r="J1149" s="78"/>
      <c r="K1149" s="79"/>
      <c r="M1149" s="72" t="s">
        <v>219</v>
      </c>
      <c r="N1149" s="85">
        <v>44671.061030092591</v>
      </c>
    </row>
    <row r="1150" spans="1:14" x14ac:dyDescent="0.35">
      <c r="A1150" s="73" t="s">
        <v>685</v>
      </c>
      <c r="B1150" s="73" t="s">
        <v>1315</v>
      </c>
      <c r="C1150" s="82"/>
      <c r="D1150" s="83"/>
      <c r="E1150" s="82"/>
      <c r="F1150" s="84"/>
      <c r="G1150" s="82"/>
      <c r="H1150" s="77"/>
      <c r="I1150" s="78"/>
      <c r="J1150" s="78"/>
      <c r="K1150" s="79"/>
      <c r="M1150" s="72" t="s">
        <v>219</v>
      </c>
      <c r="N1150" s="85">
        <v>44671.061030092591</v>
      </c>
    </row>
    <row r="1151" spans="1:14" x14ac:dyDescent="0.35">
      <c r="A1151" s="73" t="s">
        <v>685</v>
      </c>
      <c r="B1151" s="73" t="s">
        <v>1316</v>
      </c>
      <c r="C1151" s="82"/>
      <c r="D1151" s="83"/>
      <c r="E1151" s="82"/>
      <c r="F1151" s="84"/>
      <c r="G1151" s="82"/>
      <c r="H1151" s="77"/>
      <c r="I1151" s="78"/>
      <c r="J1151" s="78"/>
      <c r="K1151" s="79"/>
      <c r="M1151" s="72" t="s">
        <v>219</v>
      </c>
      <c r="N1151" s="85">
        <v>44671.061030092591</v>
      </c>
    </row>
    <row r="1152" spans="1:14" x14ac:dyDescent="0.35">
      <c r="A1152" s="73" t="s">
        <v>685</v>
      </c>
      <c r="B1152" s="73" t="s">
        <v>1317</v>
      </c>
      <c r="C1152" s="82"/>
      <c r="D1152" s="83"/>
      <c r="E1152" s="82"/>
      <c r="F1152" s="84"/>
      <c r="G1152" s="82"/>
      <c r="H1152" s="77"/>
      <c r="I1152" s="78"/>
      <c r="J1152" s="78"/>
      <c r="K1152" s="79"/>
      <c r="M1152" s="72" t="s">
        <v>219</v>
      </c>
      <c r="N1152" s="85">
        <v>44671.061030092591</v>
      </c>
    </row>
    <row r="1153" spans="1:14" x14ac:dyDescent="0.35">
      <c r="A1153" s="73" t="s">
        <v>685</v>
      </c>
      <c r="B1153" s="73" t="s">
        <v>1318</v>
      </c>
      <c r="C1153" s="82"/>
      <c r="D1153" s="83"/>
      <c r="E1153" s="82"/>
      <c r="F1153" s="84"/>
      <c r="G1153" s="82"/>
      <c r="H1153" s="77"/>
      <c r="I1153" s="78"/>
      <c r="J1153" s="78"/>
      <c r="K1153" s="79"/>
      <c r="M1153" s="72" t="s">
        <v>219</v>
      </c>
      <c r="N1153" s="85">
        <v>44671.061030092591</v>
      </c>
    </row>
    <row r="1154" spans="1:14" x14ac:dyDescent="0.35">
      <c r="A1154" s="73" t="s">
        <v>685</v>
      </c>
      <c r="B1154" s="73" t="s">
        <v>1319</v>
      </c>
      <c r="C1154" s="82"/>
      <c r="D1154" s="83"/>
      <c r="E1154" s="82"/>
      <c r="F1154" s="84"/>
      <c r="G1154" s="82"/>
      <c r="H1154" s="77"/>
      <c r="I1154" s="78"/>
      <c r="J1154" s="78"/>
      <c r="K1154" s="79"/>
      <c r="M1154" s="72" t="s">
        <v>219</v>
      </c>
      <c r="N1154" s="85">
        <v>44671.061030092591</v>
      </c>
    </row>
    <row r="1155" spans="1:14" x14ac:dyDescent="0.35">
      <c r="A1155" s="73" t="s">
        <v>685</v>
      </c>
      <c r="B1155" s="73" t="s">
        <v>1320</v>
      </c>
      <c r="C1155" s="82"/>
      <c r="D1155" s="83"/>
      <c r="E1155" s="82"/>
      <c r="F1155" s="84"/>
      <c r="G1155" s="82"/>
      <c r="H1155" s="77"/>
      <c r="I1155" s="78"/>
      <c r="J1155" s="78"/>
      <c r="K1155" s="79"/>
      <c r="M1155" s="72" t="s">
        <v>219</v>
      </c>
      <c r="N1155" s="85">
        <v>44671.061030092591</v>
      </c>
    </row>
    <row r="1156" spans="1:14" x14ac:dyDescent="0.35">
      <c r="A1156" s="73" t="s">
        <v>685</v>
      </c>
      <c r="B1156" s="73" t="s">
        <v>1321</v>
      </c>
      <c r="C1156" s="82"/>
      <c r="D1156" s="83"/>
      <c r="E1156" s="82"/>
      <c r="F1156" s="84"/>
      <c r="G1156" s="82"/>
      <c r="H1156" s="77"/>
      <c r="I1156" s="78"/>
      <c r="J1156" s="78"/>
      <c r="K1156" s="79"/>
      <c r="M1156" s="72" t="s">
        <v>219</v>
      </c>
      <c r="N1156" s="85">
        <v>44671.061030092591</v>
      </c>
    </row>
    <row r="1157" spans="1:14" x14ac:dyDescent="0.35">
      <c r="A1157" s="73" t="s">
        <v>685</v>
      </c>
      <c r="B1157" s="73" t="s">
        <v>1322</v>
      </c>
      <c r="C1157" s="82"/>
      <c r="D1157" s="83"/>
      <c r="E1157" s="82"/>
      <c r="F1157" s="84"/>
      <c r="G1157" s="82"/>
      <c r="H1157" s="77"/>
      <c r="I1157" s="78"/>
      <c r="J1157" s="78"/>
      <c r="K1157" s="79"/>
      <c r="M1157" s="72" t="s">
        <v>219</v>
      </c>
      <c r="N1157" s="85">
        <v>44671.061030092591</v>
      </c>
    </row>
    <row r="1158" spans="1:14" x14ac:dyDescent="0.35">
      <c r="A1158" s="73" t="s">
        <v>685</v>
      </c>
      <c r="B1158" s="73" t="s">
        <v>1323</v>
      </c>
      <c r="C1158" s="82"/>
      <c r="D1158" s="83"/>
      <c r="E1158" s="82"/>
      <c r="F1158" s="84"/>
      <c r="G1158" s="82"/>
      <c r="H1158" s="77"/>
      <c r="I1158" s="78"/>
      <c r="J1158" s="78"/>
      <c r="K1158" s="79"/>
      <c r="M1158" s="72" t="s">
        <v>219</v>
      </c>
      <c r="N1158" s="85">
        <v>44671.061030092591</v>
      </c>
    </row>
    <row r="1159" spans="1:14" x14ac:dyDescent="0.35">
      <c r="A1159" s="73" t="s">
        <v>685</v>
      </c>
      <c r="B1159" s="73" t="s">
        <v>1324</v>
      </c>
      <c r="C1159" s="82"/>
      <c r="D1159" s="83"/>
      <c r="E1159" s="82"/>
      <c r="F1159" s="84"/>
      <c r="G1159" s="82"/>
      <c r="H1159" s="77"/>
      <c r="I1159" s="78"/>
      <c r="J1159" s="78"/>
      <c r="K1159" s="79"/>
      <c r="M1159" s="72" t="s">
        <v>219</v>
      </c>
      <c r="N1159" s="85">
        <v>44671.061030092591</v>
      </c>
    </row>
    <row r="1160" spans="1:14" x14ac:dyDescent="0.35">
      <c r="A1160" s="73" t="s">
        <v>685</v>
      </c>
      <c r="B1160" s="73" t="s">
        <v>1325</v>
      </c>
      <c r="C1160" s="82"/>
      <c r="D1160" s="83"/>
      <c r="E1160" s="82"/>
      <c r="F1160" s="84"/>
      <c r="G1160" s="82"/>
      <c r="H1160" s="77"/>
      <c r="I1160" s="78"/>
      <c r="J1160" s="78"/>
      <c r="K1160" s="79"/>
      <c r="M1160" s="72" t="s">
        <v>219</v>
      </c>
      <c r="N1160" s="85">
        <v>44671.061030092591</v>
      </c>
    </row>
    <row r="1161" spans="1:14" x14ac:dyDescent="0.35">
      <c r="A1161" s="73" t="s">
        <v>685</v>
      </c>
      <c r="B1161" s="73" t="s">
        <v>1326</v>
      </c>
      <c r="C1161" s="82"/>
      <c r="D1161" s="83"/>
      <c r="E1161" s="82"/>
      <c r="F1161" s="84"/>
      <c r="G1161" s="82"/>
      <c r="H1161" s="77"/>
      <c r="I1161" s="78"/>
      <c r="J1161" s="78"/>
      <c r="K1161" s="79"/>
      <c r="M1161" s="72" t="s">
        <v>219</v>
      </c>
      <c r="N1161" s="85">
        <v>44671.061030092591</v>
      </c>
    </row>
    <row r="1162" spans="1:14" x14ac:dyDescent="0.35">
      <c r="A1162" s="73" t="s">
        <v>585</v>
      </c>
      <c r="B1162" s="73" t="s">
        <v>1327</v>
      </c>
      <c r="C1162" s="82"/>
      <c r="D1162" s="83"/>
      <c r="E1162" s="82"/>
      <c r="F1162" s="84"/>
      <c r="G1162" s="82"/>
      <c r="H1162" s="77"/>
      <c r="I1162" s="78"/>
      <c r="J1162" s="78"/>
      <c r="K1162" s="79"/>
      <c r="M1162" s="72" t="s">
        <v>219</v>
      </c>
      <c r="N1162" s="85">
        <v>44671.061030092591</v>
      </c>
    </row>
    <row r="1163" spans="1:14" x14ac:dyDescent="0.35">
      <c r="A1163" s="73" t="s">
        <v>685</v>
      </c>
      <c r="B1163" s="73" t="s">
        <v>1327</v>
      </c>
      <c r="C1163" s="82"/>
      <c r="D1163" s="83"/>
      <c r="E1163" s="82"/>
      <c r="F1163" s="84"/>
      <c r="G1163" s="82"/>
      <c r="H1163" s="77"/>
      <c r="I1163" s="78"/>
      <c r="J1163" s="78"/>
      <c r="K1163" s="79"/>
      <c r="M1163" s="72" t="s">
        <v>219</v>
      </c>
      <c r="N1163" s="85">
        <v>44671.061030092591</v>
      </c>
    </row>
    <row r="1164" spans="1:14" x14ac:dyDescent="0.35">
      <c r="A1164" s="73" t="s">
        <v>685</v>
      </c>
      <c r="B1164" s="73" t="s">
        <v>1328</v>
      </c>
      <c r="C1164" s="82"/>
      <c r="D1164" s="83"/>
      <c r="E1164" s="82"/>
      <c r="F1164" s="84"/>
      <c r="G1164" s="82"/>
      <c r="H1164" s="77"/>
      <c r="I1164" s="78"/>
      <c r="J1164" s="78"/>
      <c r="K1164" s="79"/>
      <c r="M1164" s="72" t="s">
        <v>219</v>
      </c>
      <c r="N1164" s="85">
        <v>44671.061030092591</v>
      </c>
    </row>
    <row r="1165" spans="1:14" x14ac:dyDescent="0.35">
      <c r="A1165" s="73" t="s">
        <v>685</v>
      </c>
      <c r="B1165" s="73" t="s">
        <v>1329</v>
      </c>
      <c r="C1165" s="82"/>
      <c r="D1165" s="83"/>
      <c r="E1165" s="82"/>
      <c r="F1165" s="84"/>
      <c r="G1165" s="82"/>
      <c r="H1165" s="77"/>
      <c r="I1165" s="78"/>
      <c r="J1165" s="78"/>
      <c r="K1165" s="79"/>
      <c r="M1165" s="72" t="s">
        <v>219</v>
      </c>
      <c r="N1165" s="85">
        <v>44671.061030092591</v>
      </c>
    </row>
    <row r="1166" spans="1:14" x14ac:dyDescent="0.35">
      <c r="A1166" s="73" t="s">
        <v>685</v>
      </c>
      <c r="B1166" s="73" t="s">
        <v>1330</v>
      </c>
      <c r="C1166" s="82"/>
      <c r="D1166" s="83"/>
      <c r="E1166" s="82"/>
      <c r="F1166" s="84"/>
      <c r="G1166" s="82"/>
      <c r="H1166" s="77"/>
      <c r="I1166" s="78"/>
      <c r="J1166" s="78"/>
      <c r="K1166" s="79"/>
      <c r="M1166" s="72" t="s">
        <v>219</v>
      </c>
      <c r="N1166" s="85">
        <v>44671.061030092591</v>
      </c>
    </row>
    <row r="1167" spans="1:14" x14ac:dyDescent="0.35">
      <c r="A1167" s="73" t="s">
        <v>685</v>
      </c>
      <c r="B1167" s="73" t="s">
        <v>1331</v>
      </c>
      <c r="C1167" s="82"/>
      <c r="D1167" s="83"/>
      <c r="E1167" s="82"/>
      <c r="F1167" s="84"/>
      <c r="G1167" s="82"/>
      <c r="H1167" s="77"/>
      <c r="I1167" s="78"/>
      <c r="J1167" s="78"/>
      <c r="K1167" s="79"/>
      <c r="M1167" s="72" t="s">
        <v>219</v>
      </c>
      <c r="N1167" s="85">
        <v>44671.061030092591</v>
      </c>
    </row>
    <row r="1168" spans="1:14" x14ac:dyDescent="0.35">
      <c r="A1168" s="73" t="s">
        <v>685</v>
      </c>
      <c r="B1168" s="73" t="s">
        <v>1332</v>
      </c>
      <c r="C1168" s="82"/>
      <c r="D1168" s="83"/>
      <c r="E1168" s="82"/>
      <c r="F1168" s="84"/>
      <c r="G1168" s="82"/>
      <c r="H1168" s="77"/>
      <c r="I1168" s="78"/>
      <c r="J1168" s="78"/>
      <c r="K1168" s="79"/>
      <c r="M1168" s="72" t="s">
        <v>219</v>
      </c>
      <c r="N1168" s="85">
        <v>44671.061030092591</v>
      </c>
    </row>
    <row r="1169" spans="1:14" x14ac:dyDescent="0.35">
      <c r="A1169" s="73" t="s">
        <v>685</v>
      </c>
      <c r="B1169" s="73" t="s">
        <v>1333</v>
      </c>
      <c r="C1169" s="82"/>
      <c r="D1169" s="83"/>
      <c r="E1169" s="82"/>
      <c r="F1169" s="84"/>
      <c r="G1169" s="82"/>
      <c r="H1169" s="77"/>
      <c r="I1169" s="78"/>
      <c r="J1169" s="78"/>
      <c r="K1169" s="79"/>
      <c r="M1169" s="72" t="s">
        <v>219</v>
      </c>
      <c r="N1169" s="85">
        <v>44671.061030092591</v>
      </c>
    </row>
    <row r="1170" spans="1:14" x14ac:dyDescent="0.35">
      <c r="A1170" s="73" t="s">
        <v>685</v>
      </c>
      <c r="B1170" s="73" t="s">
        <v>1334</v>
      </c>
      <c r="C1170" s="82"/>
      <c r="D1170" s="83"/>
      <c r="E1170" s="82"/>
      <c r="F1170" s="84"/>
      <c r="G1170" s="82"/>
      <c r="H1170" s="77"/>
      <c r="I1170" s="78"/>
      <c r="J1170" s="78"/>
      <c r="K1170" s="79"/>
      <c r="M1170" s="72" t="s">
        <v>219</v>
      </c>
      <c r="N1170" s="85">
        <v>44671.061030092591</v>
      </c>
    </row>
    <row r="1171" spans="1:14" x14ac:dyDescent="0.35">
      <c r="A1171" s="73" t="s">
        <v>685</v>
      </c>
      <c r="B1171" s="73" t="s">
        <v>1335</v>
      </c>
      <c r="C1171" s="82"/>
      <c r="D1171" s="83"/>
      <c r="E1171" s="82"/>
      <c r="F1171" s="84"/>
      <c r="G1171" s="82"/>
      <c r="H1171" s="77"/>
      <c r="I1171" s="78"/>
      <c r="J1171" s="78"/>
      <c r="K1171" s="79"/>
      <c r="M1171" s="72" t="s">
        <v>219</v>
      </c>
      <c r="N1171" s="85">
        <v>44671.061030092591</v>
      </c>
    </row>
    <row r="1172" spans="1:14" x14ac:dyDescent="0.35">
      <c r="A1172" s="73" t="s">
        <v>685</v>
      </c>
      <c r="B1172" s="73" t="s">
        <v>1336</v>
      </c>
      <c r="C1172" s="82"/>
      <c r="D1172" s="83"/>
      <c r="E1172" s="82"/>
      <c r="F1172" s="84"/>
      <c r="G1172" s="82"/>
      <c r="H1172" s="77"/>
      <c r="I1172" s="78"/>
      <c r="J1172" s="78"/>
      <c r="K1172" s="79"/>
      <c r="M1172" s="72" t="s">
        <v>219</v>
      </c>
      <c r="N1172" s="85">
        <v>44671.061030092591</v>
      </c>
    </row>
    <row r="1173" spans="1:14" x14ac:dyDescent="0.35">
      <c r="A1173" s="73" t="s">
        <v>685</v>
      </c>
      <c r="B1173" s="73" t="s">
        <v>1337</v>
      </c>
      <c r="C1173" s="82"/>
      <c r="D1173" s="83"/>
      <c r="E1173" s="82"/>
      <c r="F1173" s="84"/>
      <c r="G1173" s="82"/>
      <c r="H1173" s="77"/>
      <c r="I1173" s="78"/>
      <c r="J1173" s="78"/>
      <c r="K1173" s="79"/>
      <c r="M1173" s="72" t="s">
        <v>219</v>
      </c>
      <c r="N1173" s="85">
        <v>44671.061030092591</v>
      </c>
    </row>
    <row r="1174" spans="1:14" x14ac:dyDescent="0.35">
      <c r="A1174" s="73" t="s">
        <v>685</v>
      </c>
      <c r="B1174" s="73" t="s">
        <v>1338</v>
      </c>
      <c r="C1174" s="82"/>
      <c r="D1174" s="83"/>
      <c r="E1174" s="82"/>
      <c r="F1174" s="84"/>
      <c r="G1174" s="82"/>
      <c r="H1174" s="77"/>
      <c r="I1174" s="78"/>
      <c r="J1174" s="78"/>
      <c r="K1174" s="79"/>
      <c r="M1174" s="72" t="s">
        <v>219</v>
      </c>
      <c r="N1174" s="85">
        <v>44671.061030092591</v>
      </c>
    </row>
    <row r="1175" spans="1:14" x14ac:dyDescent="0.35">
      <c r="A1175" s="73" t="s">
        <v>685</v>
      </c>
      <c r="B1175" s="73" t="s">
        <v>1339</v>
      </c>
      <c r="C1175" s="82"/>
      <c r="D1175" s="83"/>
      <c r="E1175" s="82"/>
      <c r="F1175" s="84"/>
      <c r="G1175" s="82"/>
      <c r="H1175" s="77"/>
      <c r="I1175" s="78"/>
      <c r="J1175" s="78"/>
      <c r="K1175" s="79"/>
      <c r="M1175" s="72" t="s">
        <v>219</v>
      </c>
      <c r="N1175" s="85">
        <v>44671.061030092591</v>
      </c>
    </row>
    <row r="1176" spans="1:14" x14ac:dyDescent="0.35">
      <c r="A1176" s="73" t="s">
        <v>685</v>
      </c>
      <c r="B1176" s="73" t="s">
        <v>1340</v>
      </c>
      <c r="C1176" s="82"/>
      <c r="D1176" s="83"/>
      <c r="E1176" s="82"/>
      <c r="F1176" s="84"/>
      <c r="G1176" s="82"/>
      <c r="H1176" s="77"/>
      <c r="I1176" s="78"/>
      <c r="J1176" s="78"/>
      <c r="K1176" s="79"/>
      <c r="M1176" s="72" t="s">
        <v>219</v>
      </c>
      <c r="N1176" s="85">
        <v>44671.061030092591</v>
      </c>
    </row>
    <row r="1177" spans="1:14" x14ac:dyDescent="0.35">
      <c r="A1177" s="73" t="s">
        <v>685</v>
      </c>
      <c r="B1177" s="73" t="s">
        <v>1341</v>
      </c>
      <c r="C1177" s="82"/>
      <c r="D1177" s="83"/>
      <c r="E1177" s="82"/>
      <c r="F1177" s="84"/>
      <c r="G1177" s="82"/>
      <c r="H1177" s="77"/>
      <c r="I1177" s="78"/>
      <c r="J1177" s="78"/>
      <c r="K1177" s="79"/>
      <c r="M1177" s="72" t="s">
        <v>219</v>
      </c>
      <c r="N1177" s="85">
        <v>44671.061030092591</v>
      </c>
    </row>
    <row r="1178" spans="1:14" x14ac:dyDescent="0.35">
      <c r="A1178" s="73" t="s">
        <v>685</v>
      </c>
      <c r="B1178" s="73" t="s">
        <v>1342</v>
      </c>
      <c r="C1178" s="82"/>
      <c r="D1178" s="83"/>
      <c r="E1178" s="82"/>
      <c r="F1178" s="84"/>
      <c r="G1178" s="82"/>
      <c r="H1178" s="77"/>
      <c r="I1178" s="78"/>
      <c r="J1178" s="78"/>
      <c r="K1178" s="79"/>
      <c r="M1178" s="72" t="s">
        <v>219</v>
      </c>
      <c r="N1178" s="85">
        <v>44671.061030092591</v>
      </c>
    </row>
    <row r="1179" spans="1:14" x14ac:dyDescent="0.35">
      <c r="A1179" s="73" t="s">
        <v>685</v>
      </c>
      <c r="B1179" s="73" t="s">
        <v>1343</v>
      </c>
      <c r="C1179" s="82"/>
      <c r="D1179" s="83"/>
      <c r="E1179" s="82"/>
      <c r="F1179" s="84"/>
      <c r="G1179" s="82"/>
      <c r="H1179" s="77"/>
      <c r="I1179" s="78"/>
      <c r="J1179" s="78"/>
      <c r="K1179" s="79"/>
      <c r="M1179" s="72" t="s">
        <v>219</v>
      </c>
      <c r="N1179" s="85">
        <v>44671.061030092591</v>
      </c>
    </row>
    <row r="1180" spans="1:14" x14ac:dyDescent="0.35">
      <c r="A1180" s="73" t="s">
        <v>685</v>
      </c>
      <c r="B1180" s="73" t="s">
        <v>1344</v>
      </c>
      <c r="C1180" s="82"/>
      <c r="D1180" s="83"/>
      <c r="E1180" s="82"/>
      <c r="F1180" s="84"/>
      <c r="G1180" s="82"/>
      <c r="H1180" s="77"/>
      <c r="I1180" s="78"/>
      <c r="J1180" s="78"/>
      <c r="K1180" s="79"/>
      <c r="M1180" s="72" t="s">
        <v>219</v>
      </c>
      <c r="N1180" s="85">
        <v>44671.061030092591</v>
      </c>
    </row>
    <row r="1181" spans="1:14" x14ac:dyDescent="0.35">
      <c r="A1181" s="73" t="s">
        <v>685</v>
      </c>
      <c r="B1181" s="73" t="s">
        <v>1345</v>
      </c>
      <c r="C1181" s="82"/>
      <c r="D1181" s="83"/>
      <c r="E1181" s="82"/>
      <c r="F1181" s="84"/>
      <c r="G1181" s="82"/>
      <c r="H1181" s="77"/>
      <c r="I1181" s="78"/>
      <c r="J1181" s="78"/>
      <c r="K1181" s="79"/>
      <c r="M1181" s="72" t="s">
        <v>219</v>
      </c>
      <c r="N1181" s="85">
        <v>44671.061030092591</v>
      </c>
    </row>
    <row r="1182" spans="1:14" x14ac:dyDescent="0.35">
      <c r="A1182" s="73" t="s">
        <v>685</v>
      </c>
      <c r="B1182" s="73" t="s">
        <v>1346</v>
      </c>
      <c r="C1182" s="82"/>
      <c r="D1182" s="83"/>
      <c r="E1182" s="82"/>
      <c r="F1182" s="84"/>
      <c r="G1182" s="82"/>
      <c r="H1182" s="77"/>
      <c r="I1182" s="78"/>
      <c r="J1182" s="78"/>
      <c r="K1182" s="79"/>
      <c r="M1182" s="72" t="s">
        <v>219</v>
      </c>
      <c r="N1182" s="85">
        <v>44671.061030092591</v>
      </c>
    </row>
    <row r="1183" spans="1:14" x14ac:dyDescent="0.35">
      <c r="A1183" s="73" t="s">
        <v>685</v>
      </c>
      <c r="B1183" s="73" t="s">
        <v>1347</v>
      </c>
      <c r="C1183" s="82"/>
      <c r="D1183" s="83"/>
      <c r="E1183" s="82"/>
      <c r="F1183" s="84"/>
      <c r="G1183" s="82"/>
      <c r="H1183" s="77"/>
      <c r="I1183" s="78"/>
      <c r="J1183" s="78"/>
      <c r="K1183" s="79"/>
      <c r="M1183" s="72" t="s">
        <v>219</v>
      </c>
      <c r="N1183" s="85">
        <v>44671.061030092591</v>
      </c>
    </row>
    <row r="1184" spans="1:14" x14ac:dyDescent="0.35">
      <c r="A1184" s="73" t="s">
        <v>685</v>
      </c>
      <c r="B1184" s="73" t="s">
        <v>1348</v>
      </c>
      <c r="C1184" s="82"/>
      <c r="D1184" s="83"/>
      <c r="E1184" s="82"/>
      <c r="F1184" s="84"/>
      <c r="G1184" s="82"/>
      <c r="H1184" s="77"/>
      <c r="I1184" s="78"/>
      <c r="J1184" s="78"/>
      <c r="K1184" s="79"/>
      <c r="M1184" s="72" t="s">
        <v>219</v>
      </c>
      <c r="N1184" s="85">
        <v>44671.061030092591</v>
      </c>
    </row>
    <row r="1185" spans="1:14" x14ac:dyDescent="0.35">
      <c r="A1185" s="73" t="s">
        <v>685</v>
      </c>
      <c r="B1185" s="73" t="s">
        <v>1349</v>
      </c>
      <c r="C1185" s="82"/>
      <c r="D1185" s="83"/>
      <c r="E1185" s="82"/>
      <c r="F1185" s="84"/>
      <c r="G1185" s="82"/>
      <c r="H1185" s="77"/>
      <c r="I1185" s="78"/>
      <c r="J1185" s="78"/>
      <c r="K1185" s="79"/>
      <c r="M1185" s="72" t="s">
        <v>219</v>
      </c>
      <c r="N1185" s="85">
        <v>44671.061030092591</v>
      </c>
    </row>
    <row r="1186" spans="1:14" x14ac:dyDescent="0.35">
      <c r="A1186" s="73" t="s">
        <v>685</v>
      </c>
      <c r="B1186" s="73" t="s">
        <v>1350</v>
      </c>
      <c r="C1186" s="82"/>
      <c r="D1186" s="83"/>
      <c r="E1186" s="82"/>
      <c r="F1186" s="84"/>
      <c r="G1186" s="82"/>
      <c r="H1186" s="77"/>
      <c r="I1186" s="78"/>
      <c r="J1186" s="78"/>
      <c r="K1186" s="79"/>
      <c r="M1186" s="72" t="s">
        <v>219</v>
      </c>
      <c r="N1186" s="85">
        <v>44671.061030092591</v>
      </c>
    </row>
    <row r="1187" spans="1:14" x14ac:dyDescent="0.35">
      <c r="A1187" s="73" t="s">
        <v>685</v>
      </c>
      <c r="B1187" s="73" t="s">
        <v>1351</v>
      </c>
      <c r="C1187" s="82"/>
      <c r="D1187" s="83"/>
      <c r="E1187" s="82"/>
      <c r="F1187" s="84"/>
      <c r="G1187" s="82"/>
      <c r="H1187" s="77"/>
      <c r="I1187" s="78"/>
      <c r="J1187" s="78"/>
      <c r="K1187" s="79"/>
      <c r="M1187" s="72" t="s">
        <v>219</v>
      </c>
      <c r="N1187" s="85">
        <v>44671.061030092591</v>
      </c>
    </row>
    <row r="1188" spans="1:14" x14ac:dyDescent="0.35">
      <c r="A1188" s="73" t="s">
        <v>685</v>
      </c>
      <c r="B1188" s="73" t="s">
        <v>1352</v>
      </c>
      <c r="C1188" s="82"/>
      <c r="D1188" s="83"/>
      <c r="E1188" s="82"/>
      <c r="F1188" s="84"/>
      <c r="G1188" s="82"/>
      <c r="H1188" s="77"/>
      <c r="I1188" s="78"/>
      <c r="J1188" s="78"/>
      <c r="K1188" s="79"/>
      <c r="M1188" s="72" t="s">
        <v>219</v>
      </c>
      <c r="N1188" s="85">
        <v>44671.061030092591</v>
      </c>
    </row>
    <row r="1189" spans="1:14" x14ac:dyDescent="0.35">
      <c r="A1189" s="73" t="s">
        <v>685</v>
      </c>
      <c r="B1189" s="73" t="s">
        <v>1353</v>
      </c>
      <c r="C1189" s="82"/>
      <c r="D1189" s="83"/>
      <c r="E1189" s="82"/>
      <c r="F1189" s="84"/>
      <c r="G1189" s="82"/>
      <c r="H1189" s="77"/>
      <c r="I1189" s="78"/>
      <c r="J1189" s="78"/>
      <c r="K1189" s="79"/>
      <c r="M1189" s="72" t="s">
        <v>219</v>
      </c>
      <c r="N1189" s="85">
        <v>44671.061030092591</v>
      </c>
    </row>
    <row r="1190" spans="1:14" x14ac:dyDescent="0.35">
      <c r="A1190" s="73" t="s">
        <v>488</v>
      </c>
      <c r="B1190" s="73" t="s">
        <v>1354</v>
      </c>
      <c r="C1190" s="82"/>
      <c r="D1190" s="83"/>
      <c r="E1190" s="82"/>
      <c r="F1190" s="84"/>
      <c r="G1190" s="82"/>
      <c r="H1190" s="77"/>
      <c r="I1190" s="78"/>
      <c r="J1190" s="78"/>
      <c r="K1190" s="79"/>
      <c r="M1190" s="72" t="s">
        <v>219</v>
      </c>
      <c r="N1190" s="85">
        <v>44671.061030092591</v>
      </c>
    </row>
    <row r="1191" spans="1:14" x14ac:dyDescent="0.35">
      <c r="A1191" s="73" t="s">
        <v>685</v>
      </c>
      <c r="B1191" s="73" t="s">
        <v>1354</v>
      </c>
      <c r="C1191" s="82"/>
      <c r="D1191" s="83"/>
      <c r="E1191" s="82"/>
      <c r="F1191" s="84"/>
      <c r="G1191" s="82"/>
      <c r="H1191" s="77"/>
      <c r="I1191" s="78"/>
      <c r="J1191" s="78"/>
      <c r="K1191" s="79"/>
      <c r="M1191" s="72" t="s">
        <v>219</v>
      </c>
      <c r="N1191" s="85">
        <v>44671.061030092591</v>
      </c>
    </row>
    <row r="1192" spans="1:14" x14ac:dyDescent="0.35">
      <c r="A1192" s="73" t="s">
        <v>685</v>
      </c>
      <c r="B1192" s="73" t="s">
        <v>1355</v>
      </c>
      <c r="C1192" s="82"/>
      <c r="D1192" s="83"/>
      <c r="E1192" s="82"/>
      <c r="F1192" s="84"/>
      <c r="G1192" s="82"/>
      <c r="H1192" s="77"/>
      <c r="I1192" s="78"/>
      <c r="J1192" s="78"/>
      <c r="K1192" s="79"/>
      <c r="M1192" s="72" t="s">
        <v>219</v>
      </c>
      <c r="N1192" s="85">
        <v>44671.061030092591</v>
      </c>
    </row>
    <row r="1193" spans="1:14" x14ac:dyDescent="0.35">
      <c r="A1193" s="73" t="s">
        <v>685</v>
      </c>
      <c r="B1193" s="73" t="s">
        <v>1356</v>
      </c>
      <c r="C1193" s="82"/>
      <c r="D1193" s="83"/>
      <c r="E1193" s="82"/>
      <c r="F1193" s="84"/>
      <c r="G1193" s="82"/>
      <c r="H1193" s="77"/>
      <c r="I1193" s="78"/>
      <c r="J1193" s="78"/>
      <c r="K1193" s="79"/>
      <c r="M1193" s="72" t="s">
        <v>219</v>
      </c>
      <c r="N1193" s="85">
        <v>44671.061030092591</v>
      </c>
    </row>
    <row r="1194" spans="1:14" x14ac:dyDescent="0.35">
      <c r="A1194" s="73" t="s">
        <v>685</v>
      </c>
      <c r="B1194" s="73" t="s">
        <v>1357</v>
      </c>
      <c r="C1194" s="82"/>
      <c r="D1194" s="83"/>
      <c r="E1194" s="82"/>
      <c r="F1194" s="84"/>
      <c r="G1194" s="82"/>
      <c r="H1194" s="77"/>
      <c r="I1194" s="78"/>
      <c r="J1194" s="78"/>
      <c r="K1194" s="79"/>
      <c r="M1194" s="72" t="s">
        <v>219</v>
      </c>
      <c r="N1194" s="85">
        <v>44671.061030092591</v>
      </c>
    </row>
    <row r="1195" spans="1:14" x14ac:dyDescent="0.35">
      <c r="A1195" s="73" t="s">
        <v>685</v>
      </c>
      <c r="B1195" s="73" t="s">
        <v>1358</v>
      </c>
      <c r="C1195" s="82"/>
      <c r="D1195" s="83"/>
      <c r="E1195" s="82"/>
      <c r="F1195" s="84"/>
      <c r="G1195" s="82"/>
      <c r="H1195" s="77"/>
      <c r="I1195" s="78"/>
      <c r="J1195" s="78"/>
      <c r="K1195" s="79"/>
      <c r="M1195" s="72" t="s">
        <v>219</v>
      </c>
      <c r="N1195" s="85">
        <v>44671.061030092591</v>
      </c>
    </row>
    <row r="1196" spans="1:14" x14ac:dyDescent="0.35">
      <c r="A1196" s="73" t="s">
        <v>685</v>
      </c>
      <c r="B1196" s="73" t="s">
        <v>1359</v>
      </c>
      <c r="C1196" s="82"/>
      <c r="D1196" s="83"/>
      <c r="E1196" s="82"/>
      <c r="F1196" s="84"/>
      <c r="G1196" s="82"/>
      <c r="H1196" s="77"/>
      <c r="I1196" s="78"/>
      <c r="J1196" s="78"/>
      <c r="K1196" s="79"/>
      <c r="M1196" s="72" t="s">
        <v>219</v>
      </c>
      <c r="N1196" s="85">
        <v>44671.061030092591</v>
      </c>
    </row>
    <row r="1197" spans="1:14" x14ac:dyDescent="0.35">
      <c r="A1197" s="73" t="s">
        <v>685</v>
      </c>
      <c r="B1197" s="73" t="s">
        <v>1360</v>
      </c>
      <c r="C1197" s="82"/>
      <c r="D1197" s="83"/>
      <c r="E1197" s="82"/>
      <c r="F1197" s="84"/>
      <c r="G1197" s="82"/>
      <c r="H1197" s="77"/>
      <c r="I1197" s="78"/>
      <c r="J1197" s="78"/>
      <c r="K1197" s="79"/>
      <c r="M1197" s="72" t="s">
        <v>219</v>
      </c>
      <c r="N1197" s="85">
        <v>44671.061030092591</v>
      </c>
    </row>
    <row r="1198" spans="1:14" x14ac:dyDescent="0.35">
      <c r="A1198" s="73" t="s">
        <v>685</v>
      </c>
      <c r="B1198" s="73" t="s">
        <v>1361</v>
      </c>
      <c r="C1198" s="82"/>
      <c r="D1198" s="83"/>
      <c r="E1198" s="82"/>
      <c r="F1198" s="84"/>
      <c r="G1198" s="82"/>
      <c r="H1198" s="77"/>
      <c r="I1198" s="78"/>
      <c r="J1198" s="78"/>
      <c r="K1198" s="79"/>
      <c r="M1198" s="72" t="s">
        <v>219</v>
      </c>
      <c r="N1198" s="85">
        <v>44671.061030092591</v>
      </c>
    </row>
    <row r="1199" spans="1:14" x14ac:dyDescent="0.35">
      <c r="A1199" s="73" t="s">
        <v>685</v>
      </c>
      <c r="B1199" s="73" t="s">
        <v>1362</v>
      </c>
      <c r="C1199" s="82"/>
      <c r="D1199" s="83"/>
      <c r="E1199" s="82"/>
      <c r="F1199" s="84"/>
      <c r="G1199" s="82"/>
      <c r="H1199" s="77"/>
      <c r="I1199" s="78"/>
      <c r="J1199" s="78"/>
      <c r="K1199" s="79"/>
      <c r="M1199" s="72" t="s">
        <v>219</v>
      </c>
      <c r="N1199" s="85">
        <v>44671.061030092591</v>
      </c>
    </row>
    <row r="1200" spans="1:14" x14ac:dyDescent="0.35">
      <c r="A1200" s="73" t="s">
        <v>685</v>
      </c>
      <c r="B1200" s="73" t="s">
        <v>1363</v>
      </c>
      <c r="C1200" s="82"/>
      <c r="D1200" s="83"/>
      <c r="E1200" s="82"/>
      <c r="F1200" s="84"/>
      <c r="G1200" s="82"/>
      <c r="H1200" s="77"/>
      <c r="I1200" s="78"/>
      <c r="J1200" s="78"/>
      <c r="K1200" s="79"/>
      <c r="M1200" s="72" t="s">
        <v>219</v>
      </c>
      <c r="N1200" s="85">
        <v>44671.061030092591</v>
      </c>
    </row>
    <row r="1201" spans="1:14" x14ac:dyDescent="0.35">
      <c r="A1201" s="73" t="s">
        <v>685</v>
      </c>
      <c r="B1201" s="73" t="s">
        <v>1364</v>
      </c>
      <c r="C1201" s="82"/>
      <c r="D1201" s="83"/>
      <c r="E1201" s="82"/>
      <c r="F1201" s="84"/>
      <c r="G1201" s="82"/>
      <c r="H1201" s="77"/>
      <c r="I1201" s="78"/>
      <c r="J1201" s="78"/>
      <c r="K1201" s="79"/>
      <c r="M1201" s="72" t="s">
        <v>219</v>
      </c>
      <c r="N1201" s="85">
        <v>44671.061030092591</v>
      </c>
    </row>
    <row r="1202" spans="1:14" x14ac:dyDescent="0.35">
      <c r="A1202" s="73" t="s">
        <v>685</v>
      </c>
      <c r="B1202" s="73" t="s">
        <v>1365</v>
      </c>
      <c r="C1202" s="82"/>
      <c r="D1202" s="83"/>
      <c r="E1202" s="82"/>
      <c r="F1202" s="84"/>
      <c r="G1202" s="82"/>
      <c r="H1202" s="77"/>
      <c r="I1202" s="78"/>
      <c r="J1202" s="78"/>
      <c r="K1202" s="79"/>
      <c r="M1202" s="72" t="s">
        <v>219</v>
      </c>
      <c r="N1202" s="85">
        <v>44671.061030092591</v>
      </c>
    </row>
    <row r="1203" spans="1:14" x14ac:dyDescent="0.35">
      <c r="A1203" s="73" t="s">
        <v>685</v>
      </c>
      <c r="B1203" s="73" t="s">
        <v>1366</v>
      </c>
      <c r="C1203" s="82"/>
      <c r="D1203" s="83"/>
      <c r="E1203" s="82"/>
      <c r="F1203" s="84"/>
      <c r="G1203" s="82"/>
      <c r="H1203" s="77"/>
      <c r="I1203" s="78"/>
      <c r="J1203" s="78"/>
      <c r="K1203" s="79"/>
      <c r="M1203" s="72" t="s">
        <v>219</v>
      </c>
      <c r="N1203" s="85">
        <v>44671.061030092591</v>
      </c>
    </row>
    <row r="1204" spans="1:14" x14ac:dyDescent="0.35">
      <c r="A1204" s="73" t="s">
        <v>685</v>
      </c>
      <c r="B1204" s="73" t="s">
        <v>1367</v>
      </c>
      <c r="C1204" s="82"/>
      <c r="D1204" s="83"/>
      <c r="E1204" s="82"/>
      <c r="F1204" s="84"/>
      <c r="G1204" s="82"/>
      <c r="H1204" s="77"/>
      <c r="I1204" s="78"/>
      <c r="J1204" s="78"/>
      <c r="K1204" s="79"/>
      <c r="M1204" s="72" t="s">
        <v>219</v>
      </c>
      <c r="N1204" s="85">
        <v>44671.061030092591</v>
      </c>
    </row>
    <row r="1205" spans="1:14" x14ac:dyDescent="0.35">
      <c r="A1205" s="73" t="s">
        <v>685</v>
      </c>
      <c r="B1205" s="73" t="s">
        <v>1368</v>
      </c>
      <c r="C1205" s="82"/>
      <c r="D1205" s="83"/>
      <c r="E1205" s="82"/>
      <c r="F1205" s="84"/>
      <c r="G1205" s="82"/>
      <c r="H1205" s="77"/>
      <c r="I1205" s="78"/>
      <c r="J1205" s="78"/>
      <c r="K1205" s="79"/>
      <c r="M1205" s="72" t="s">
        <v>219</v>
      </c>
      <c r="N1205" s="85">
        <v>44671.061030092591</v>
      </c>
    </row>
    <row r="1206" spans="1:14" x14ac:dyDescent="0.35">
      <c r="A1206" s="73" t="s">
        <v>585</v>
      </c>
      <c r="B1206" s="73" t="s">
        <v>1369</v>
      </c>
      <c r="C1206" s="82"/>
      <c r="D1206" s="83"/>
      <c r="E1206" s="82"/>
      <c r="F1206" s="84"/>
      <c r="G1206" s="82"/>
      <c r="H1206" s="77"/>
      <c r="I1206" s="78"/>
      <c r="J1206" s="78"/>
      <c r="K1206" s="79"/>
      <c r="M1206" s="72" t="s">
        <v>219</v>
      </c>
      <c r="N1206" s="85">
        <v>44671.061030092591</v>
      </c>
    </row>
    <row r="1207" spans="1:14" x14ac:dyDescent="0.35">
      <c r="A1207" s="73" t="s">
        <v>685</v>
      </c>
      <c r="B1207" s="73" t="s">
        <v>1369</v>
      </c>
      <c r="C1207" s="82"/>
      <c r="D1207" s="83"/>
      <c r="E1207" s="82"/>
      <c r="F1207" s="84"/>
      <c r="G1207" s="82"/>
      <c r="H1207" s="77"/>
      <c r="I1207" s="78"/>
      <c r="J1207" s="78"/>
      <c r="K1207" s="79"/>
      <c r="M1207" s="72" t="s">
        <v>219</v>
      </c>
      <c r="N1207" s="85">
        <v>44671.061030092591</v>
      </c>
    </row>
    <row r="1208" spans="1:14" x14ac:dyDescent="0.35">
      <c r="A1208" s="73" t="s">
        <v>685</v>
      </c>
      <c r="B1208" s="73" t="s">
        <v>1370</v>
      </c>
      <c r="C1208" s="82"/>
      <c r="D1208" s="83"/>
      <c r="E1208" s="82"/>
      <c r="F1208" s="84"/>
      <c r="G1208" s="82"/>
      <c r="H1208" s="77"/>
      <c r="I1208" s="78"/>
      <c r="J1208" s="78"/>
      <c r="K1208" s="79"/>
      <c r="M1208" s="72" t="s">
        <v>219</v>
      </c>
      <c r="N1208" s="85">
        <v>44671.061030092591</v>
      </c>
    </row>
    <row r="1209" spans="1:14" x14ac:dyDescent="0.35">
      <c r="A1209" s="73" t="s">
        <v>685</v>
      </c>
      <c r="B1209" s="73" t="s">
        <v>1371</v>
      </c>
      <c r="C1209" s="82"/>
      <c r="D1209" s="83"/>
      <c r="E1209" s="82"/>
      <c r="F1209" s="84"/>
      <c r="G1209" s="82"/>
      <c r="H1209" s="77"/>
      <c r="I1209" s="78"/>
      <c r="J1209" s="78"/>
      <c r="K1209" s="79"/>
      <c r="M1209" s="72" t="s">
        <v>219</v>
      </c>
      <c r="N1209" s="85">
        <v>44671.061030092591</v>
      </c>
    </row>
    <row r="1210" spans="1:14" x14ac:dyDescent="0.35">
      <c r="A1210" s="73" t="s">
        <v>685</v>
      </c>
      <c r="B1210" s="73" t="s">
        <v>1372</v>
      </c>
      <c r="C1210" s="82"/>
      <c r="D1210" s="83"/>
      <c r="E1210" s="82"/>
      <c r="F1210" s="84"/>
      <c r="G1210" s="82"/>
      <c r="H1210" s="77"/>
      <c r="I1210" s="78"/>
      <c r="J1210" s="78"/>
      <c r="K1210" s="79"/>
      <c r="M1210" s="72" t="s">
        <v>219</v>
      </c>
      <c r="N1210" s="85">
        <v>44671.061030092591</v>
      </c>
    </row>
    <row r="1211" spans="1:14" x14ac:dyDescent="0.35">
      <c r="A1211" s="73" t="s">
        <v>685</v>
      </c>
      <c r="B1211" s="73" t="s">
        <v>1373</v>
      </c>
      <c r="C1211" s="82"/>
      <c r="D1211" s="83"/>
      <c r="E1211" s="82"/>
      <c r="F1211" s="84"/>
      <c r="G1211" s="82"/>
      <c r="H1211" s="77"/>
      <c r="I1211" s="78"/>
      <c r="J1211" s="78"/>
      <c r="K1211" s="79"/>
      <c r="M1211" s="72" t="s">
        <v>219</v>
      </c>
      <c r="N1211" s="85">
        <v>44671.061030092591</v>
      </c>
    </row>
    <row r="1212" spans="1:14" x14ac:dyDescent="0.35">
      <c r="A1212" s="73" t="s">
        <v>685</v>
      </c>
      <c r="B1212" s="73" t="s">
        <v>1374</v>
      </c>
      <c r="C1212" s="82"/>
      <c r="D1212" s="83"/>
      <c r="E1212" s="82"/>
      <c r="F1212" s="84"/>
      <c r="G1212" s="82"/>
      <c r="H1212" s="77"/>
      <c r="I1212" s="78"/>
      <c r="J1212" s="78"/>
      <c r="K1212" s="79"/>
      <c r="M1212" s="72" t="s">
        <v>219</v>
      </c>
      <c r="N1212" s="85">
        <v>44671.061030092591</v>
      </c>
    </row>
    <row r="1213" spans="1:14" x14ac:dyDescent="0.35">
      <c r="A1213" s="73" t="s">
        <v>218</v>
      </c>
      <c r="B1213" s="73" t="s">
        <v>1375</v>
      </c>
      <c r="C1213" s="82"/>
      <c r="D1213" s="83"/>
      <c r="E1213" s="82"/>
      <c r="F1213" s="84"/>
      <c r="G1213" s="82"/>
      <c r="H1213" s="77"/>
      <c r="I1213" s="78"/>
      <c r="J1213" s="78"/>
      <c r="K1213" s="79"/>
      <c r="M1213" s="72" t="s">
        <v>219</v>
      </c>
      <c r="N1213" s="85">
        <v>44671.061030092591</v>
      </c>
    </row>
    <row r="1214" spans="1:14" x14ac:dyDescent="0.35">
      <c r="A1214" s="73" t="s">
        <v>488</v>
      </c>
      <c r="B1214" s="73" t="s">
        <v>1375</v>
      </c>
      <c r="C1214" s="82"/>
      <c r="D1214" s="83"/>
      <c r="E1214" s="82"/>
      <c r="F1214" s="84"/>
      <c r="G1214" s="82"/>
      <c r="H1214" s="77"/>
      <c r="I1214" s="78"/>
      <c r="J1214" s="78"/>
      <c r="K1214" s="79"/>
      <c r="M1214" s="72" t="s">
        <v>219</v>
      </c>
      <c r="N1214" s="85">
        <v>44671.061030092591</v>
      </c>
    </row>
    <row r="1215" spans="1:14" x14ac:dyDescent="0.35">
      <c r="A1215" s="73" t="s">
        <v>685</v>
      </c>
      <c r="B1215" s="73" t="s">
        <v>1375</v>
      </c>
      <c r="C1215" s="82"/>
      <c r="D1215" s="83"/>
      <c r="E1215" s="82"/>
      <c r="F1215" s="84"/>
      <c r="G1215" s="82"/>
      <c r="H1215" s="77"/>
      <c r="I1215" s="78"/>
      <c r="J1215" s="78"/>
      <c r="K1215" s="79"/>
      <c r="M1215" s="72" t="s">
        <v>219</v>
      </c>
      <c r="N1215" s="85">
        <v>44671.061030092591</v>
      </c>
    </row>
    <row r="1216" spans="1:14" x14ac:dyDescent="0.35">
      <c r="A1216" s="73" t="s">
        <v>685</v>
      </c>
      <c r="B1216" s="73" t="s">
        <v>1376</v>
      </c>
      <c r="C1216" s="82"/>
      <c r="D1216" s="83"/>
      <c r="E1216" s="82"/>
      <c r="F1216" s="84"/>
      <c r="G1216" s="82"/>
      <c r="H1216" s="77"/>
      <c r="I1216" s="78"/>
      <c r="J1216" s="78"/>
      <c r="K1216" s="79"/>
      <c r="M1216" s="72" t="s">
        <v>219</v>
      </c>
      <c r="N1216" s="85">
        <v>44671.061030092591</v>
      </c>
    </row>
    <row r="1217" spans="1:14" x14ac:dyDescent="0.35">
      <c r="A1217" s="73" t="s">
        <v>685</v>
      </c>
      <c r="B1217" s="73" t="s">
        <v>1377</v>
      </c>
      <c r="C1217" s="82"/>
      <c r="D1217" s="83"/>
      <c r="E1217" s="82"/>
      <c r="F1217" s="84"/>
      <c r="G1217" s="82"/>
      <c r="H1217" s="77"/>
      <c r="I1217" s="78"/>
      <c r="J1217" s="78"/>
      <c r="K1217" s="79"/>
      <c r="M1217" s="72" t="s">
        <v>219</v>
      </c>
      <c r="N1217" s="85">
        <v>44671.061030092591</v>
      </c>
    </row>
    <row r="1218" spans="1:14" x14ac:dyDescent="0.35">
      <c r="A1218" s="73" t="s">
        <v>685</v>
      </c>
      <c r="B1218" s="73" t="s">
        <v>1378</v>
      </c>
      <c r="C1218" s="82"/>
      <c r="D1218" s="83"/>
      <c r="E1218" s="82"/>
      <c r="F1218" s="84"/>
      <c r="G1218" s="82"/>
      <c r="H1218" s="77"/>
      <c r="I1218" s="78"/>
      <c r="J1218" s="78"/>
      <c r="K1218" s="79"/>
      <c r="M1218" s="72" t="s">
        <v>219</v>
      </c>
      <c r="N1218" s="85">
        <v>44671.061030092591</v>
      </c>
    </row>
    <row r="1219" spans="1:14" x14ac:dyDescent="0.35">
      <c r="A1219" s="73" t="s">
        <v>685</v>
      </c>
      <c r="B1219" s="73" t="s">
        <v>1379</v>
      </c>
      <c r="C1219" s="82"/>
      <c r="D1219" s="83"/>
      <c r="E1219" s="82"/>
      <c r="F1219" s="84"/>
      <c r="G1219" s="82"/>
      <c r="H1219" s="77"/>
      <c r="I1219" s="78"/>
      <c r="J1219" s="78"/>
      <c r="K1219" s="79"/>
      <c r="M1219" s="72" t="s">
        <v>219</v>
      </c>
      <c r="N1219" s="85">
        <v>44671.061030092591</v>
      </c>
    </row>
    <row r="1220" spans="1:14" x14ac:dyDescent="0.35">
      <c r="A1220" s="73" t="s">
        <v>685</v>
      </c>
      <c r="B1220" s="73" t="s">
        <v>1380</v>
      </c>
      <c r="C1220" s="82"/>
      <c r="D1220" s="83"/>
      <c r="E1220" s="82"/>
      <c r="F1220" s="84"/>
      <c r="G1220" s="82"/>
      <c r="H1220" s="77"/>
      <c r="I1220" s="78"/>
      <c r="J1220" s="78"/>
      <c r="K1220" s="79"/>
      <c r="M1220" s="72" t="s">
        <v>219</v>
      </c>
      <c r="N1220" s="85">
        <v>44671.061030092591</v>
      </c>
    </row>
    <row r="1221" spans="1:14" x14ac:dyDescent="0.35">
      <c r="A1221" s="73" t="s">
        <v>315</v>
      </c>
      <c r="B1221" s="73" t="s">
        <v>1381</v>
      </c>
      <c r="C1221" s="82"/>
      <c r="D1221" s="83"/>
      <c r="E1221" s="82"/>
      <c r="F1221" s="84"/>
      <c r="G1221" s="82"/>
      <c r="H1221" s="77"/>
      <c r="I1221" s="78"/>
      <c r="J1221" s="78"/>
      <c r="K1221" s="79"/>
      <c r="M1221" s="72" t="s">
        <v>219</v>
      </c>
      <c r="N1221" s="85">
        <v>44671.061030092591</v>
      </c>
    </row>
    <row r="1222" spans="1:14" x14ac:dyDescent="0.35">
      <c r="A1222" s="73" t="s">
        <v>685</v>
      </c>
      <c r="B1222" s="73" t="s">
        <v>1381</v>
      </c>
      <c r="C1222" s="82"/>
      <c r="D1222" s="83"/>
      <c r="E1222" s="82"/>
      <c r="F1222" s="84"/>
      <c r="G1222" s="82"/>
      <c r="H1222" s="77"/>
      <c r="I1222" s="78"/>
      <c r="J1222" s="78"/>
      <c r="K1222" s="79"/>
      <c r="M1222" s="72" t="s">
        <v>219</v>
      </c>
      <c r="N1222" s="85">
        <v>44671.061030092591</v>
      </c>
    </row>
    <row r="1223" spans="1:14" x14ac:dyDescent="0.35">
      <c r="A1223" s="73" t="s">
        <v>685</v>
      </c>
      <c r="B1223" s="73" t="s">
        <v>1382</v>
      </c>
      <c r="C1223" s="82"/>
      <c r="D1223" s="83"/>
      <c r="E1223" s="82"/>
      <c r="F1223" s="84"/>
      <c r="G1223" s="82"/>
      <c r="H1223" s="77"/>
      <c r="I1223" s="78"/>
      <c r="J1223" s="78"/>
      <c r="K1223" s="79"/>
      <c r="M1223" s="72" t="s">
        <v>219</v>
      </c>
      <c r="N1223" s="85">
        <v>44671.061030092591</v>
      </c>
    </row>
    <row r="1224" spans="1:14" x14ac:dyDescent="0.35">
      <c r="A1224" s="73" t="s">
        <v>685</v>
      </c>
      <c r="B1224" s="73" t="s">
        <v>1383</v>
      </c>
      <c r="C1224" s="82"/>
      <c r="D1224" s="83"/>
      <c r="E1224" s="82"/>
      <c r="F1224" s="84"/>
      <c r="G1224" s="82"/>
      <c r="H1224" s="77"/>
      <c r="I1224" s="78"/>
      <c r="J1224" s="78"/>
      <c r="K1224" s="79"/>
      <c r="M1224" s="72" t="s">
        <v>219</v>
      </c>
      <c r="N1224" s="85">
        <v>44671.061030092591</v>
      </c>
    </row>
    <row r="1225" spans="1:14" x14ac:dyDescent="0.35">
      <c r="A1225" s="73" t="s">
        <v>774</v>
      </c>
      <c r="B1225" s="73" t="s">
        <v>1384</v>
      </c>
      <c r="C1225" s="82"/>
      <c r="D1225" s="83"/>
      <c r="E1225" s="82"/>
      <c r="F1225" s="84"/>
      <c r="G1225" s="82"/>
      <c r="H1225" s="77"/>
      <c r="I1225" s="78"/>
      <c r="J1225" s="78"/>
      <c r="K1225" s="79"/>
      <c r="M1225" s="72" t="s">
        <v>219</v>
      </c>
      <c r="N1225" s="85">
        <v>44671.061030092591</v>
      </c>
    </row>
    <row r="1226" spans="1:14" x14ac:dyDescent="0.35">
      <c r="A1226" s="73" t="s">
        <v>315</v>
      </c>
      <c r="B1226" s="73" t="s">
        <v>1385</v>
      </c>
      <c r="C1226" s="82"/>
      <c r="D1226" s="83"/>
      <c r="E1226" s="82"/>
      <c r="F1226" s="84"/>
      <c r="G1226" s="82"/>
      <c r="H1226" s="77"/>
      <c r="I1226" s="78"/>
      <c r="J1226" s="78"/>
      <c r="K1226" s="79"/>
      <c r="M1226" s="72" t="s">
        <v>219</v>
      </c>
      <c r="N1226" s="85">
        <v>44671.061030092591</v>
      </c>
    </row>
    <row r="1227" spans="1:14" x14ac:dyDescent="0.35">
      <c r="A1227" s="73" t="s">
        <v>774</v>
      </c>
      <c r="B1227" s="73" t="s">
        <v>1385</v>
      </c>
      <c r="C1227" s="82"/>
      <c r="D1227" s="83"/>
      <c r="E1227" s="82"/>
      <c r="F1227" s="84"/>
      <c r="G1227" s="82"/>
      <c r="H1227" s="77"/>
      <c r="I1227" s="78"/>
      <c r="J1227" s="78"/>
      <c r="K1227" s="79"/>
      <c r="M1227" s="72" t="s">
        <v>219</v>
      </c>
      <c r="N1227" s="85">
        <v>44671.061030092591</v>
      </c>
    </row>
    <row r="1228" spans="1:14" x14ac:dyDescent="0.35">
      <c r="A1228" s="73" t="s">
        <v>315</v>
      </c>
      <c r="B1228" s="73" t="s">
        <v>1386</v>
      </c>
      <c r="C1228" s="82"/>
      <c r="D1228" s="83"/>
      <c r="E1228" s="82"/>
      <c r="F1228" s="84"/>
      <c r="G1228" s="82"/>
      <c r="H1228" s="77"/>
      <c r="I1228" s="78"/>
      <c r="J1228" s="78"/>
      <c r="K1228" s="79"/>
      <c r="M1228" s="72" t="s">
        <v>219</v>
      </c>
      <c r="N1228" s="85">
        <v>44671.061030092591</v>
      </c>
    </row>
    <row r="1229" spans="1:14" x14ac:dyDescent="0.35">
      <c r="A1229" s="73" t="s">
        <v>774</v>
      </c>
      <c r="B1229" s="73" t="s">
        <v>1386</v>
      </c>
      <c r="C1229" s="82"/>
      <c r="D1229" s="83"/>
      <c r="E1229" s="82"/>
      <c r="F1229" s="84"/>
      <c r="G1229" s="82"/>
      <c r="H1229" s="77"/>
      <c r="I1229" s="78"/>
      <c r="J1229" s="78"/>
      <c r="K1229" s="79"/>
      <c r="M1229" s="72" t="s">
        <v>219</v>
      </c>
      <c r="N1229" s="85">
        <v>44671.061030092591</v>
      </c>
    </row>
    <row r="1230" spans="1:14" x14ac:dyDescent="0.35">
      <c r="A1230" s="73" t="s">
        <v>315</v>
      </c>
      <c r="B1230" s="73" t="s">
        <v>1387</v>
      </c>
      <c r="C1230" s="82"/>
      <c r="D1230" s="83"/>
      <c r="E1230" s="82"/>
      <c r="F1230" s="84"/>
      <c r="G1230" s="82"/>
      <c r="H1230" s="77"/>
      <c r="I1230" s="78"/>
      <c r="J1230" s="78"/>
      <c r="K1230" s="79"/>
      <c r="M1230" s="72" t="s">
        <v>219</v>
      </c>
      <c r="N1230" s="85">
        <v>44671.061030092591</v>
      </c>
    </row>
    <row r="1231" spans="1:14" x14ac:dyDescent="0.35">
      <c r="A1231" s="73" t="s">
        <v>774</v>
      </c>
      <c r="B1231" s="73" t="s">
        <v>1387</v>
      </c>
      <c r="C1231" s="82"/>
      <c r="D1231" s="83"/>
      <c r="E1231" s="82"/>
      <c r="F1231" s="84"/>
      <c r="G1231" s="82"/>
      <c r="H1231" s="77"/>
      <c r="I1231" s="78"/>
      <c r="J1231" s="78"/>
      <c r="K1231" s="79"/>
      <c r="M1231" s="72" t="s">
        <v>219</v>
      </c>
      <c r="N1231" s="85">
        <v>44671.061030092591</v>
      </c>
    </row>
    <row r="1232" spans="1:14" x14ac:dyDescent="0.35">
      <c r="A1232" s="73" t="s">
        <v>315</v>
      </c>
      <c r="B1232" s="73" t="s">
        <v>1388</v>
      </c>
      <c r="C1232" s="82"/>
      <c r="D1232" s="83"/>
      <c r="E1232" s="82"/>
      <c r="F1232" s="84"/>
      <c r="G1232" s="82"/>
      <c r="H1232" s="77"/>
      <c r="I1232" s="78"/>
      <c r="J1232" s="78"/>
      <c r="K1232" s="79"/>
      <c r="M1232" s="72" t="s">
        <v>219</v>
      </c>
      <c r="N1232" s="85">
        <v>44671.061030092591</v>
      </c>
    </row>
    <row r="1233" spans="1:14" x14ac:dyDescent="0.35">
      <c r="A1233" s="73" t="s">
        <v>774</v>
      </c>
      <c r="B1233" s="73" t="s">
        <v>1388</v>
      </c>
      <c r="C1233" s="82"/>
      <c r="D1233" s="83"/>
      <c r="E1233" s="82"/>
      <c r="F1233" s="84"/>
      <c r="G1233" s="82"/>
      <c r="H1233" s="77"/>
      <c r="I1233" s="78"/>
      <c r="J1233" s="78"/>
      <c r="K1233" s="79"/>
      <c r="M1233" s="72" t="s">
        <v>219</v>
      </c>
      <c r="N1233" s="85">
        <v>44671.061030092591</v>
      </c>
    </row>
    <row r="1234" spans="1:14" x14ac:dyDescent="0.35">
      <c r="A1234" s="73" t="s">
        <v>774</v>
      </c>
      <c r="B1234" s="73" t="s">
        <v>1389</v>
      </c>
      <c r="C1234" s="82"/>
      <c r="D1234" s="83"/>
      <c r="E1234" s="82"/>
      <c r="F1234" s="84"/>
      <c r="G1234" s="82"/>
      <c r="H1234" s="77"/>
      <c r="I1234" s="78"/>
      <c r="J1234" s="78"/>
      <c r="K1234" s="79"/>
      <c r="M1234" s="72" t="s">
        <v>219</v>
      </c>
      <c r="N1234" s="85">
        <v>44671.061030092591</v>
      </c>
    </row>
    <row r="1235" spans="1:14" x14ac:dyDescent="0.35">
      <c r="A1235" s="73" t="s">
        <v>774</v>
      </c>
      <c r="B1235" s="73" t="s">
        <v>1390</v>
      </c>
      <c r="C1235" s="82"/>
      <c r="D1235" s="83"/>
      <c r="E1235" s="82"/>
      <c r="F1235" s="84"/>
      <c r="G1235" s="82"/>
      <c r="H1235" s="77"/>
      <c r="I1235" s="78"/>
      <c r="J1235" s="78"/>
      <c r="K1235" s="79"/>
      <c r="M1235" s="72" t="s">
        <v>219</v>
      </c>
      <c r="N1235" s="85">
        <v>44671.061030092591</v>
      </c>
    </row>
    <row r="1236" spans="1:14" x14ac:dyDescent="0.35">
      <c r="A1236" s="73" t="s">
        <v>774</v>
      </c>
      <c r="B1236" s="73" t="s">
        <v>1391</v>
      </c>
      <c r="C1236" s="82"/>
      <c r="D1236" s="83"/>
      <c r="E1236" s="82"/>
      <c r="F1236" s="84"/>
      <c r="G1236" s="82"/>
      <c r="H1236" s="77"/>
      <c r="I1236" s="78"/>
      <c r="J1236" s="78"/>
      <c r="K1236" s="79"/>
      <c r="M1236" s="72" t="s">
        <v>219</v>
      </c>
      <c r="N1236" s="85">
        <v>44671.061030092591</v>
      </c>
    </row>
    <row r="1237" spans="1:14" x14ac:dyDescent="0.35">
      <c r="A1237" s="73" t="s">
        <v>774</v>
      </c>
      <c r="B1237" s="73" t="s">
        <v>1392</v>
      </c>
      <c r="C1237" s="82"/>
      <c r="D1237" s="83"/>
      <c r="E1237" s="82"/>
      <c r="F1237" s="84"/>
      <c r="G1237" s="82"/>
      <c r="H1237" s="77"/>
      <c r="I1237" s="78"/>
      <c r="J1237" s="78"/>
      <c r="K1237" s="79"/>
      <c r="M1237" s="72" t="s">
        <v>219</v>
      </c>
      <c r="N1237" s="85">
        <v>44671.061030092591</v>
      </c>
    </row>
    <row r="1238" spans="1:14" x14ac:dyDescent="0.35">
      <c r="A1238" s="73" t="s">
        <v>774</v>
      </c>
      <c r="B1238" s="73" t="s">
        <v>1393</v>
      </c>
      <c r="C1238" s="82"/>
      <c r="D1238" s="83"/>
      <c r="E1238" s="82"/>
      <c r="F1238" s="84"/>
      <c r="G1238" s="82"/>
      <c r="H1238" s="77"/>
      <c r="I1238" s="78"/>
      <c r="J1238" s="78"/>
      <c r="K1238" s="79"/>
      <c r="M1238" s="72" t="s">
        <v>219</v>
      </c>
      <c r="N1238" s="85">
        <v>44671.061030092591</v>
      </c>
    </row>
    <row r="1239" spans="1:14" x14ac:dyDescent="0.35">
      <c r="A1239" s="73" t="s">
        <v>774</v>
      </c>
      <c r="B1239" s="73" t="s">
        <v>1394</v>
      </c>
      <c r="C1239" s="82"/>
      <c r="D1239" s="83"/>
      <c r="E1239" s="82"/>
      <c r="F1239" s="84"/>
      <c r="G1239" s="82"/>
      <c r="H1239" s="77"/>
      <c r="I1239" s="78"/>
      <c r="J1239" s="78"/>
      <c r="K1239" s="79"/>
      <c r="M1239" s="72" t="s">
        <v>219</v>
      </c>
      <c r="N1239" s="85">
        <v>44671.061030092591</v>
      </c>
    </row>
    <row r="1240" spans="1:14" x14ac:dyDescent="0.35">
      <c r="A1240" s="73" t="s">
        <v>774</v>
      </c>
      <c r="B1240" s="73" t="s">
        <v>1395</v>
      </c>
      <c r="C1240" s="82"/>
      <c r="D1240" s="83"/>
      <c r="E1240" s="82"/>
      <c r="F1240" s="84"/>
      <c r="G1240" s="82"/>
      <c r="H1240" s="77"/>
      <c r="I1240" s="78"/>
      <c r="J1240" s="78"/>
      <c r="K1240" s="79"/>
      <c r="M1240" s="72" t="s">
        <v>219</v>
      </c>
      <c r="N1240" s="85">
        <v>44671.061030092591</v>
      </c>
    </row>
    <row r="1241" spans="1:14" x14ac:dyDescent="0.35">
      <c r="A1241" s="73" t="s">
        <v>774</v>
      </c>
      <c r="B1241" s="73" t="s">
        <v>1396</v>
      </c>
      <c r="C1241" s="82"/>
      <c r="D1241" s="83"/>
      <c r="E1241" s="82"/>
      <c r="F1241" s="84"/>
      <c r="G1241" s="82"/>
      <c r="H1241" s="77"/>
      <c r="I1241" s="78"/>
      <c r="J1241" s="78"/>
      <c r="K1241" s="79"/>
      <c r="M1241" s="72" t="s">
        <v>219</v>
      </c>
      <c r="N1241" s="85">
        <v>44671.061030092591</v>
      </c>
    </row>
    <row r="1242" spans="1:14" x14ac:dyDescent="0.35">
      <c r="A1242" s="73" t="s">
        <v>774</v>
      </c>
      <c r="B1242" s="73" t="s">
        <v>1397</v>
      </c>
      <c r="C1242" s="82"/>
      <c r="D1242" s="83"/>
      <c r="E1242" s="82"/>
      <c r="F1242" s="84"/>
      <c r="G1242" s="82"/>
      <c r="H1242" s="77"/>
      <c r="I1242" s="78"/>
      <c r="J1242" s="78"/>
      <c r="K1242" s="79"/>
      <c r="M1242" s="72" t="s">
        <v>219</v>
      </c>
      <c r="N1242" s="85">
        <v>44671.061030092591</v>
      </c>
    </row>
    <row r="1243" spans="1:14" x14ac:dyDescent="0.35">
      <c r="A1243" s="73" t="s">
        <v>315</v>
      </c>
      <c r="B1243" s="73" t="s">
        <v>1398</v>
      </c>
      <c r="C1243" s="82"/>
      <c r="D1243" s="83"/>
      <c r="E1243" s="82"/>
      <c r="F1243" s="84"/>
      <c r="G1243" s="82"/>
      <c r="H1243" s="77"/>
      <c r="I1243" s="78"/>
      <c r="J1243" s="78"/>
      <c r="K1243" s="79"/>
      <c r="M1243" s="72" t="s">
        <v>219</v>
      </c>
      <c r="N1243" s="85">
        <v>44671.061030092591</v>
      </c>
    </row>
    <row r="1244" spans="1:14" x14ac:dyDescent="0.35">
      <c r="A1244" s="73" t="s">
        <v>585</v>
      </c>
      <c r="B1244" s="73" t="s">
        <v>1398</v>
      </c>
      <c r="C1244" s="82"/>
      <c r="D1244" s="83"/>
      <c r="E1244" s="82"/>
      <c r="F1244" s="84"/>
      <c r="G1244" s="82"/>
      <c r="H1244" s="77"/>
      <c r="I1244" s="78"/>
      <c r="J1244" s="78"/>
      <c r="K1244" s="79"/>
      <c r="M1244" s="72" t="s">
        <v>219</v>
      </c>
      <c r="N1244" s="85">
        <v>44671.061030092591</v>
      </c>
    </row>
    <row r="1245" spans="1:14" x14ac:dyDescent="0.35">
      <c r="A1245" s="73" t="s">
        <v>774</v>
      </c>
      <c r="B1245" s="73" t="s">
        <v>1398</v>
      </c>
      <c r="C1245" s="82"/>
      <c r="D1245" s="83"/>
      <c r="E1245" s="82"/>
      <c r="F1245" s="84"/>
      <c r="G1245" s="82"/>
      <c r="H1245" s="77"/>
      <c r="I1245" s="78"/>
      <c r="J1245" s="78"/>
      <c r="K1245" s="79"/>
      <c r="M1245" s="72" t="s">
        <v>219</v>
      </c>
      <c r="N1245" s="85">
        <v>44671.061030092591</v>
      </c>
    </row>
    <row r="1246" spans="1:14" x14ac:dyDescent="0.35">
      <c r="A1246" s="73" t="s">
        <v>774</v>
      </c>
      <c r="B1246" s="73" t="s">
        <v>1399</v>
      </c>
      <c r="C1246" s="82"/>
      <c r="D1246" s="83"/>
      <c r="E1246" s="82"/>
      <c r="F1246" s="84"/>
      <c r="G1246" s="82"/>
      <c r="H1246" s="77"/>
      <c r="I1246" s="78"/>
      <c r="J1246" s="78"/>
      <c r="K1246" s="79"/>
      <c r="M1246" s="72" t="s">
        <v>219</v>
      </c>
      <c r="N1246" s="85">
        <v>44671.061030092591</v>
      </c>
    </row>
    <row r="1247" spans="1:14" x14ac:dyDescent="0.35">
      <c r="A1247" s="73" t="s">
        <v>315</v>
      </c>
      <c r="B1247" s="73" t="s">
        <v>1400</v>
      </c>
      <c r="C1247" s="82"/>
      <c r="D1247" s="83"/>
      <c r="E1247" s="82"/>
      <c r="F1247" s="84"/>
      <c r="G1247" s="82"/>
      <c r="H1247" s="77"/>
      <c r="I1247" s="78"/>
      <c r="J1247" s="78"/>
      <c r="K1247" s="79"/>
      <c r="M1247" s="72" t="s">
        <v>219</v>
      </c>
      <c r="N1247" s="85">
        <v>44671.061030092591</v>
      </c>
    </row>
    <row r="1248" spans="1:14" x14ac:dyDescent="0.35">
      <c r="A1248" s="73" t="s">
        <v>774</v>
      </c>
      <c r="B1248" s="73" t="s">
        <v>1400</v>
      </c>
      <c r="C1248" s="82"/>
      <c r="D1248" s="83"/>
      <c r="E1248" s="82"/>
      <c r="F1248" s="84"/>
      <c r="G1248" s="82"/>
      <c r="H1248" s="77"/>
      <c r="I1248" s="78"/>
      <c r="J1248" s="78"/>
      <c r="K1248" s="79"/>
      <c r="M1248" s="72" t="s">
        <v>219</v>
      </c>
      <c r="N1248" s="85">
        <v>44671.061030092591</v>
      </c>
    </row>
    <row r="1249" spans="1:14" x14ac:dyDescent="0.35">
      <c r="A1249" s="73" t="s">
        <v>315</v>
      </c>
      <c r="B1249" s="73" t="s">
        <v>1401</v>
      </c>
      <c r="C1249" s="82"/>
      <c r="D1249" s="83"/>
      <c r="E1249" s="82"/>
      <c r="F1249" s="84"/>
      <c r="G1249" s="82"/>
      <c r="H1249" s="77"/>
      <c r="I1249" s="78"/>
      <c r="J1249" s="78"/>
      <c r="K1249" s="79"/>
      <c r="M1249" s="72" t="s">
        <v>219</v>
      </c>
      <c r="N1249" s="85">
        <v>44671.061030092591</v>
      </c>
    </row>
    <row r="1250" spans="1:14" x14ac:dyDescent="0.35">
      <c r="A1250" s="73" t="s">
        <v>774</v>
      </c>
      <c r="B1250" s="73" t="s">
        <v>1401</v>
      </c>
      <c r="C1250" s="82"/>
      <c r="D1250" s="83"/>
      <c r="E1250" s="82"/>
      <c r="F1250" s="84"/>
      <c r="G1250" s="82"/>
      <c r="H1250" s="77"/>
      <c r="I1250" s="78"/>
      <c r="J1250" s="78"/>
      <c r="K1250" s="79"/>
      <c r="M1250" s="72" t="s">
        <v>219</v>
      </c>
      <c r="N1250" s="85">
        <v>44671.061030092591</v>
      </c>
    </row>
    <row r="1251" spans="1:14" x14ac:dyDescent="0.35">
      <c r="A1251" s="73" t="s">
        <v>774</v>
      </c>
      <c r="B1251" s="73" t="s">
        <v>1402</v>
      </c>
      <c r="C1251" s="82"/>
      <c r="D1251" s="83"/>
      <c r="E1251" s="82"/>
      <c r="F1251" s="84"/>
      <c r="G1251" s="82"/>
      <c r="H1251" s="77"/>
      <c r="I1251" s="78"/>
      <c r="J1251" s="78"/>
      <c r="K1251" s="79"/>
      <c r="M1251" s="72" t="s">
        <v>219</v>
      </c>
      <c r="N1251" s="85">
        <v>44671.061030092591</v>
      </c>
    </row>
    <row r="1252" spans="1:14" x14ac:dyDescent="0.35">
      <c r="A1252" s="73" t="s">
        <v>774</v>
      </c>
      <c r="B1252" s="73" t="s">
        <v>1403</v>
      </c>
      <c r="C1252" s="82"/>
      <c r="D1252" s="83"/>
      <c r="E1252" s="82"/>
      <c r="F1252" s="84"/>
      <c r="G1252" s="82"/>
      <c r="H1252" s="77"/>
      <c r="I1252" s="78"/>
      <c r="J1252" s="78"/>
      <c r="K1252" s="79"/>
      <c r="M1252" s="72" t="s">
        <v>219</v>
      </c>
      <c r="N1252" s="85">
        <v>44671.061030092591</v>
      </c>
    </row>
    <row r="1253" spans="1:14" x14ac:dyDescent="0.35">
      <c r="A1253" s="73" t="s">
        <v>774</v>
      </c>
      <c r="B1253" s="73" t="s">
        <v>1404</v>
      </c>
      <c r="C1253" s="82"/>
      <c r="D1253" s="83"/>
      <c r="E1253" s="82"/>
      <c r="F1253" s="84"/>
      <c r="G1253" s="82"/>
      <c r="H1253" s="77"/>
      <c r="I1253" s="78"/>
      <c r="J1253" s="78"/>
      <c r="K1253" s="79"/>
      <c r="M1253" s="72" t="s">
        <v>219</v>
      </c>
      <c r="N1253" s="85">
        <v>44671.061030092591</v>
      </c>
    </row>
    <row r="1254" spans="1:14" x14ac:dyDescent="0.35">
      <c r="A1254" s="73" t="s">
        <v>774</v>
      </c>
      <c r="B1254" s="73" t="s">
        <v>1405</v>
      </c>
      <c r="C1254" s="82"/>
      <c r="D1254" s="83"/>
      <c r="E1254" s="82"/>
      <c r="F1254" s="84"/>
      <c r="G1254" s="82"/>
      <c r="H1254" s="77"/>
      <c r="I1254" s="78"/>
      <c r="J1254" s="78"/>
      <c r="K1254" s="79"/>
      <c r="M1254" s="72" t="s">
        <v>219</v>
      </c>
      <c r="N1254" s="85">
        <v>44671.061030092591</v>
      </c>
    </row>
    <row r="1255" spans="1:14" x14ac:dyDescent="0.35">
      <c r="A1255" s="73" t="s">
        <v>774</v>
      </c>
      <c r="B1255" s="73" t="s">
        <v>1406</v>
      </c>
      <c r="C1255" s="82"/>
      <c r="D1255" s="83"/>
      <c r="E1255" s="82"/>
      <c r="F1255" s="84"/>
      <c r="G1255" s="82"/>
      <c r="H1255" s="77"/>
      <c r="I1255" s="78"/>
      <c r="J1255" s="78"/>
      <c r="K1255" s="79"/>
      <c r="M1255" s="72" t="s">
        <v>219</v>
      </c>
      <c r="N1255" s="85">
        <v>44671.061030092591</v>
      </c>
    </row>
    <row r="1256" spans="1:14" x14ac:dyDescent="0.35">
      <c r="A1256" s="73" t="s">
        <v>774</v>
      </c>
      <c r="B1256" s="73" t="s">
        <v>1407</v>
      </c>
      <c r="C1256" s="82"/>
      <c r="D1256" s="83"/>
      <c r="E1256" s="82"/>
      <c r="F1256" s="84"/>
      <c r="G1256" s="82"/>
      <c r="H1256" s="77"/>
      <c r="I1256" s="78"/>
      <c r="J1256" s="78"/>
      <c r="K1256" s="79"/>
      <c r="M1256" s="72" t="s">
        <v>219</v>
      </c>
      <c r="N1256" s="85">
        <v>44671.061030092591</v>
      </c>
    </row>
    <row r="1257" spans="1:14" x14ac:dyDescent="0.35">
      <c r="A1257" s="73" t="s">
        <v>774</v>
      </c>
      <c r="B1257" s="73" t="s">
        <v>1408</v>
      </c>
      <c r="C1257" s="82"/>
      <c r="D1257" s="83"/>
      <c r="E1257" s="82"/>
      <c r="F1257" s="84"/>
      <c r="G1257" s="82"/>
      <c r="H1257" s="77"/>
      <c r="I1257" s="78"/>
      <c r="J1257" s="78"/>
      <c r="K1257" s="79"/>
      <c r="M1257" s="72" t="s">
        <v>219</v>
      </c>
      <c r="N1257" s="85">
        <v>44671.061030092591</v>
      </c>
    </row>
    <row r="1258" spans="1:14" x14ac:dyDescent="0.35">
      <c r="A1258" s="73" t="s">
        <v>774</v>
      </c>
      <c r="B1258" s="73" t="s">
        <v>1409</v>
      </c>
      <c r="C1258" s="82"/>
      <c r="D1258" s="83"/>
      <c r="E1258" s="82"/>
      <c r="F1258" s="84"/>
      <c r="G1258" s="82"/>
      <c r="H1258" s="77"/>
      <c r="I1258" s="78"/>
      <c r="J1258" s="78"/>
      <c r="K1258" s="79"/>
      <c r="M1258" s="72" t="s">
        <v>219</v>
      </c>
      <c r="N1258" s="85">
        <v>44671.061030092591</v>
      </c>
    </row>
    <row r="1259" spans="1:14" x14ac:dyDescent="0.35">
      <c r="A1259" s="73" t="s">
        <v>396</v>
      </c>
      <c r="B1259" s="73" t="s">
        <v>1410</v>
      </c>
      <c r="C1259" s="82"/>
      <c r="D1259" s="83"/>
      <c r="E1259" s="82"/>
      <c r="F1259" s="84"/>
      <c r="G1259" s="82"/>
      <c r="H1259" s="77"/>
      <c r="I1259" s="78"/>
      <c r="J1259" s="78"/>
      <c r="K1259" s="79"/>
      <c r="M1259" s="72" t="s">
        <v>219</v>
      </c>
      <c r="N1259" s="85">
        <v>44671.061030092591</v>
      </c>
    </row>
    <row r="1260" spans="1:14" x14ac:dyDescent="0.35">
      <c r="A1260" s="73" t="s">
        <v>774</v>
      </c>
      <c r="B1260" s="73" t="s">
        <v>1410</v>
      </c>
      <c r="C1260" s="82"/>
      <c r="D1260" s="83"/>
      <c r="E1260" s="82"/>
      <c r="F1260" s="84"/>
      <c r="G1260" s="82"/>
      <c r="H1260" s="77"/>
      <c r="I1260" s="78"/>
      <c r="J1260" s="78"/>
      <c r="K1260" s="79"/>
      <c r="M1260" s="72" t="s">
        <v>219</v>
      </c>
      <c r="N1260" s="85">
        <v>44671.061030092591</v>
      </c>
    </row>
    <row r="1261" spans="1:14" x14ac:dyDescent="0.35">
      <c r="A1261" s="73" t="s">
        <v>774</v>
      </c>
      <c r="B1261" s="73" t="s">
        <v>1411</v>
      </c>
      <c r="C1261" s="82"/>
      <c r="D1261" s="83"/>
      <c r="E1261" s="82"/>
      <c r="F1261" s="84"/>
      <c r="G1261" s="82"/>
      <c r="H1261" s="77"/>
      <c r="I1261" s="78"/>
      <c r="J1261" s="78"/>
      <c r="K1261" s="79"/>
      <c r="M1261" s="72" t="s">
        <v>219</v>
      </c>
      <c r="N1261" s="85">
        <v>44671.061030092591</v>
      </c>
    </row>
    <row r="1262" spans="1:14" x14ac:dyDescent="0.35">
      <c r="A1262" s="73" t="s">
        <v>774</v>
      </c>
      <c r="B1262" s="73" t="s">
        <v>1412</v>
      </c>
      <c r="C1262" s="82"/>
      <c r="D1262" s="83"/>
      <c r="E1262" s="82"/>
      <c r="F1262" s="84"/>
      <c r="G1262" s="82"/>
      <c r="H1262" s="77"/>
      <c r="I1262" s="78"/>
      <c r="J1262" s="78"/>
      <c r="K1262" s="79"/>
      <c r="M1262" s="72" t="s">
        <v>219</v>
      </c>
      <c r="N1262" s="85">
        <v>44671.061030092591</v>
      </c>
    </row>
    <row r="1263" spans="1:14" x14ac:dyDescent="0.35">
      <c r="A1263" s="73" t="s">
        <v>774</v>
      </c>
      <c r="B1263" s="73" t="s">
        <v>1413</v>
      </c>
      <c r="C1263" s="82"/>
      <c r="D1263" s="83"/>
      <c r="E1263" s="82"/>
      <c r="F1263" s="84"/>
      <c r="G1263" s="82"/>
      <c r="H1263" s="77"/>
      <c r="I1263" s="78"/>
      <c r="J1263" s="78"/>
      <c r="K1263" s="79"/>
      <c r="M1263" s="72" t="s">
        <v>219</v>
      </c>
      <c r="N1263" s="85">
        <v>44671.061030092591</v>
      </c>
    </row>
    <row r="1264" spans="1:14" x14ac:dyDescent="0.35">
      <c r="A1264" s="73" t="s">
        <v>774</v>
      </c>
      <c r="B1264" s="73" t="s">
        <v>1414</v>
      </c>
      <c r="C1264" s="82"/>
      <c r="D1264" s="83"/>
      <c r="E1264" s="82"/>
      <c r="F1264" s="84"/>
      <c r="G1264" s="82"/>
      <c r="H1264" s="77"/>
      <c r="I1264" s="78"/>
      <c r="J1264" s="78"/>
      <c r="K1264" s="79"/>
      <c r="M1264" s="72" t="s">
        <v>219</v>
      </c>
      <c r="N1264" s="85">
        <v>44671.061030092591</v>
      </c>
    </row>
    <row r="1265" spans="1:14" x14ac:dyDescent="0.35">
      <c r="A1265" s="73" t="s">
        <v>774</v>
      </c>
      <c r="B1265" s="73" t="s">
        <v>1415</v>
      </c>
      <c r="C1265" s="82"/>
      <c r="D1265" s="83"/>
      <c r="E1265" s="82"/>
      <c r="F1265" s="84"/>
      <c r="G1265" s="82"/>
      <c r="H1265" s="77"/>
      <c r="I1265" s="78"/>
      <c r="J1265" s="78"/>
      <c r="K1265" s="79"/>
      <c r="M1265" s="72" t="s">
        <v>219</v>
      </c>
      <c r="N1265" s="85">
        <v>44671.061030092591</v>
      </c>
    </row>
    <row r="1266" spans="1:14" x14ac:dyDescent="0.35">
      <c r="A1266" s="73" t="s">
        <v>774</v>
      </c>
      <c r="B1266" s="73" t="s">
        <v>1416</v>
      </c>
      <c r="C1266" s="82"/>
      <c r="D1266" s="83"/>
      <c r="E1266" s="82"/>
      <c r="F1266" s="84"/>
      <c r="G1266" s="82"/>
      <c r="H1266" s="77"/>
      <c r="I1266" s="78"/>
      <c r="J1266" s="78"/>
      <c r="K1266" s="79"/>
      <c r="M1266" s="72" t="s">
        <v>219</v>
      </c>
      <c r="N1266" s="85">
        <v>44671.061030092591</v>
      </c>
    </row>
    <row r="1267" spans="1:14" x14ac:dyDescent="0.35">
      <c r="A1267" s="73" t="s">
        <v>774</v>
      </c>
      <c r="B1267" s="73" t="s">
        <v>1417</v>
      </c>
      <c r="C1267" s="82"/>
      <c r="D1267" s="83"/>
      <c r="E1267" s="82"/>
      <c r="F1267" s="84"/>
      <c r="G1267" s="82"/>
      <c r="H1267" s="77"/>
      <c r="I1267" s="78"/>
      <c r="J1267" s="78"/>
      <c r="K1267" s="79"/>
      <c r="M1267" s="72" t="s">
        <v>219</v>
      </c>
      <c r="N1267" s="85">
        <v>44671.061030092591</v>
      </c>
    </row>
    <row r="1268" spans="1:14" x14ac:dyDescent="0.35">
      <c r="A1268" s="73" t="s">
        <v>774</v>
      </c>
      <c r="B1268" s="73" t="s">
        <v>1418</v>
      </c>
      <c r="C1268" s="82"/>
      <c r="D1268" s="83"/>
      <c r="E1268" s="82"/>
      <c r="F1268" s="84"/>
      <c r="G1268" s="82"/>
      <c r="H1268" s="77"/>
      <c r="I1268" s="78"/>
      <c r="J1268" s="78"/>
      <c r="K1268" s="79"/>
      <c r="M1268" s="72" t="s">
        <v>219</v>
      </c>
      <c r="N1268" s="85">
        <v>44671.061030092591</v>
      </c>
    </row>
    <row r="1269" spans="1:14" x14ac:dyDescent="0.35">
      <c r="A1269" s="73" t="s">
        <v>774</v>
      </c>
      <c r="B1269" s="73" t="s">
        <v>1419</v>
      </c>
      <c r="C1269" s="82"/>
      <c r="D1269" s="83"/>
      <c r="E1269" s="82"/>
      <c r="F1269" s="84"/>
      <c r="G1269" s="82"/>
      <c r="H1269" s="77"/>
      <c r="I1269" s="78"/>
      <c r="J1269" s="78"/>
      <c r="K1269" s="79"/>
      <c r="M1269" s="72" t="s">
        <v>219</v>
      </c>
      <c r="N1269" s="85">
        <v>44671.061030092591</v>
      </c>
    </row>
    <row r="1270" spans="1:14" x14ac:dyDescent="0.35">
      <c r="A1270" s="73" t="s">
        <v>774</v>
      </c>
      <c r="B1270" s="73" t="s">
        <v>1420</v>
      </c>
      <c r="C1270" s="82"/>
      <c r="D1270" s="83"/>
      <c r="E1270" s="82"/>
      <c r="F1270" s="84"/>
      <c r="G1270" s="82"/>
      <c r="H1270" s="77"/>
      <c r="I1270" s="78"/>
      <c r="J1270" s="78"/>
      <c r="K1270" s="79"/>
      <c r="M1270" s="72" t="s">
        <v>219</v>
      </c>
      <c r="N1270" s="85">
        <v>44671.061030092591</v>
      </c>
    </row>
    <row r="1271" spans="1:14" x14ac:dyDescent="0.35">
      <c r="A1271" s="73" t="s">
        <v>774</v>
      </c>
      <c r="B1271" s="73" t="s">
        <v>1421</v>
      </c>
      <c r="C1271" s="82"/>
      <c r="D1271" s="83"/>
      <c r="E1271" s="82"/>
      <c r="F1271" s="84"/>
      <c r="G1271" s="82"/>
      <c r="H1271" s="77"/>
      <c r="I1271" s="78"/>
      <c r="J1271" s="78"/>
      <c r="K1271" s="79"/>
      <c r="M1271" s="72" t="s">
        <v>219</v>
      </c>
      <c r="N1271" s="85">
        <v>44671.061030092591</v>
      </c>
    </row>
    <row r="1272" spans="1:14" x14ac:dyDescent="0.35">
      <c r="A1272" s="73" t="s">
        <v>774</v>
      </c>
      <c r="B1272" s="73" t="s">
        <v>1422</v>
      </c>
      <c r="C1272" s="82"/>
      <c r="D1272" s="83"/>
      <c r="E1272" s="82"/>
      <c r="F1272" s="84"/>
      <c r="G1272" s="82"/>
      <c r="H1272" s="77"/>
      <c r="I1272" s="78"/>
      <c r="J1272" s="78"/>
      <c r="K1272" s="79"/>
      <c r="M1272" s="72" t="s">
        <v>219</v>
      </c>
      <c r="N1272" s="85">
        <v>44671.061030092591</v>
      </c>
    </row>
    <row r="1273" spans="1:14" x14ac:dyDescent="0.35">
      <c r="A1273" s="73" t="s">
        <v>774</v>
      </c>
      <c r="B1273" s="73" t="s">
        <v>1423</v>
      </c>
      <c r="C1273" s="82"/>
      <c r="D1273" s="83"/>
      <c r="E1273" s="82"/>
      <c r="F1273" s="84"/>
      <c r="G1273" s="82"/>
      <c r="H1273" s="77"/>
      <c r="I1273" s="78"/>
      <c r="J1273" s="78"/>
      <c r="K1273" s="79"/>
      <c r="M1273" s="72" t="s">
        <v>219</v>
      </c>
      <c r="N1273" s="85">
        <v>44671.061030092591</v>
      </c>
    </row>
    <row r="1274" spans="1:14" x14ac:dyDescent="0.35">
      <c r="A1274" s="73" t="s">
        <v>774</v>
      </c>
      <c r="B1274" s="73" t="s">
        <v>1424</v>
      </c>
      <c r="C1274" s="82"/>
      <c r="D1274" s="83"/>
      <c r="E1274" s="82"/>
      <c r="F1274" s="84"/>
      <c r="G1274" s="82"/>
      <c r="H1274" s="77"/>
      <c r="I1274" s="78"/>
      <c r="J1274" s="78"/>
      <c r="K1274" s="79"/>
      <c r="M1274" s="72" t="s">
        <v>219</v>
      </c>
      <c r="N1274" s="85">
        <v>44671.061030092591</v>
      </c>
    </row>
    <row r="1275" spans="1:14" x14ac:dyDescent="0.35">
      <c r="A1275" s="73" t="s">
        <v>774</v>
      </c>
      <c r="B1275" s="73" t="s">
        <v>1425</v>
      </c>
      <c r="C1275" s="82"/>
      <c r="D1275" s="83"/>
      <c r="E1275" s="82"/>
      <c r="F1275" s="84"/>
      <c r="G1275" s="82"/>
      <c r="H1275" s="77"/>
      <c r="I1275" s="78"/>
      <c r="J1275" s="78"/>
      <c r="K1275" s="79"/>
      <c r="M1275" s="72" t="s">
        <v>219</v>
      </c>
      <c r="N1275" s="85">
        <v>44671.061030092591</v>
      </c>
    </row>
    <row r="1276" spans="1:14" x14ac:dyDescent="0.35">
      <c r="A1276" s="73" t="s">
        <v>774</v>
      </c>
      <c r="B1276" s="73" t="s">
        <v>1426</v>
      </c>
      <c r="C1276" s="82"/>
      <c r="D1276" s="83"/>
      <c r="E1276" s="82"/>
      <c r="F1276" s="84"/>
      <c r="G1276" s="82"/>
      <c r="H1276" s="77"/>
      <c r="I1276" s="78"/>
      <c r="J1276" s="78"/>
      <c r="K1276" s="79"/>
      <c r="M1276" s="72" t="s">
        <v>219</v>
      </c>
      <c r="N1276" s="85">
        <v>44671.061030092591</v>
      </c>
    </row>
    <row r="1277" spans="1:14" x14ac:dyDescent="0.35">
      <c r="A1277" s="73" t="s">
        <v>774</v>
      </c>
      <c r="B1277" s="73" t="s">
        <v>1427</v>
      </c>
      <c r="C1277" s="82"/>
      <c r="D1277" s="83"/>
      <c r="E1277" s="82"/>
      <c r="F1277" s="84"/>
      <c r="G1277" s="82"/>
      <c r="H1277" s="77"/>
      <c r="I1277" s="78"/>
      <c r="J1277" s="78"/>
      <c r="K1277" s="79"/>
      <c r="M1277" s="72" t="s">
        <v>219</v>
      </c>
      <c r="N1277" s="85">
        <v>44671.061030092591</v>
      </c>
    </row>
    <row r="1278" spans="1:14" x14ac:dyDescent="0.35">
      <c r="A1278" s="73" t="s">
        <v>774</v>
      </c>
      <c r="B1278" s="73" t="s">
        <v>1428</v>
      </c>
      <c r="C1278" s="82"/>
      <c r="D1278" s="83"/>
      <c r="E1278" s="82"/>
      <c r="F1278" s="84"/>
      <c r="G1278" s="82"/>
      <c r="H1278" s="77"/>
      <c r="I1278" s="78"/>
      <c r="J1278" s="78"/>
      <c r="K1278" s="79"/>
      <c r="M1278" s="72" t="s">
        <v>219</v>
      </c>
      <c r="N1278" s="85">
        <v>44671.061030092591</v>
      </c>
    </row>
    <row r="1279" spans="1:14" x14ac:dyDescent="0.35">
      <c r="A1279" s="73" t="s">
        <v>774</v>
      </c>
      <c r="B1279" s="73" t="s">
        <v>1429</v>
      </c>
      <c r="C1279" s="82"/>
      <c r="D1279" s="83"/>
      <c r="E1279" s="82"/>
      <c r="F1279" s="84"/>
      <c r="G1279" s="82"/>
      <c r="H1279" s="77"/>
      <c r="I1279" s="78"/>
      <c r="J1279" s="78"/>
      <c r="K1279" s="79"/>
      <c r="M1279" s="72" t="s">
        <v>219</v>
      </c>
      <c r="N1279" s="85">
        <v>44671.061030092591</v>
      </c>
    </row>
    <row r="1280" spans="1:14" x14ac:dyDescent="0.35">
      <c r="A1280" s="73" t="s">
        <v>774</v>
      </c>
      <c r="B1280" s="73" t="s">
        <v>1430</v>
      </c>
      <c r="C1280" s="82"/>
      <c r="D1280" s="83"/>
      <c r="E1280" s="82"/>
      <c r="F1280" s="84"/>
      <c r="G1280" s="82"/>
      <c r="H1280" s="77"/>
      <c r="I1280" s="78"/>
      <c r="J1280" s="78"/>
      <c r="K1280" s="79"/>
      <c r="M1280" s="72" t="s">
        <v>219</v>
      </c>
      <c r="N1280" s="85">
        <v>44671.061030092591</v>
      </c>
    </row>
    <row r="1281" spans="1:14" x14ac:dyDescent="0.35">
      <c r="A1281" s="73" t="s">
        <v>774</v>
      </c>
      <c r="B1281" s="73" t="s">
        <v>1431</v>
      </c>
      <c r="C1281" s="82"/>
      <c r="D1281" s="83"/>
      <c r="E1281" s="82"/>
      <c r="F1281" s="84"/>
      <c r="G1281" s="82"/>
      <c r="H1281" s="77"/>
      <c r="I1281" s="78"/>
      <c r="J1281" s="78"/>
      <c r="K1281" s="79"/>
      <c r="M1281" s="72" t="s">
        <v>219</v>
      </c>
      <c r="N1281" s="85">
        <v>44671.061030092591</v>
      </c>
    </row>
    <row r="1282" spans="1:14" x14ac:dyDescent="0.35">
      <c r="A1282" s="73" t="s">
        <v>774</v>
      </c>
      <c r="B1282" s="73" t="s">
        <v>1432</v>
      </c>
      <c r="C1282" s="82"/>
      <c r="D1282" s="83"/>
      <c r="E1282" s="82"/>
      <c r="F1282" s="84"/>
      <c r="G1282" s="82"/>
      <c r="H1282" s="77"/>
      <c r="I1282" s="78"/>
      <c r="J1282" s="78"/>
      <c r="K1282" s="79"/>
      <c r="M1282" s="72" t="s">
        <v>219</v>
      </c>
      <c r="N1282" s="85">
        <v>44671.061030092591</v>
      </c>
    </row>
    <row r="1283" spans="1:14" x14ac:dyDescent="0.35">
      <c r="A1283" s="73" t="s">
        <v>774</v>
      </c>
      <c r="B1283" s="73" t="s">
        <v>1433</v>
      </c>
      <c r="C1283" s="82"/>
      <c r="D1283" s="83"/>
      <c r="E1283" s="82"/>
      <c r="F1283" s="84"/>
      <c r="G1283" s="82"/>
      <c r="H1283" s="77"/>
      <c r="I1283" s="78"/>
      <c r="J1283" s="78"/>
      <c r="K1283" s="79"/>
      <c r="M1283" s="72" t="s">
        <v>219</v>
      </c>
      <c r="N1283" s="85">
        <v>44671.061030092591</v>
      </c>
    </row>
    <row r="1284" spans="1:14" x14ac:dyDescent="0.35">
      <c r="A1284" s="73" t="s">
        <v>774</v>
      </c>
      <c r="B1284" s="73" t="s">
        <v>1434</v>
      </c>
      <c r="C1284" s="82"/>
      <c r="D1284" s="83"/>
      <c r="E1284" s="82"/>
      <c r="F1284" s="84"/>
      <c r="G1284" s="82"/>
      <c r="H1284" s="77"/>
      <c r="I1284" s="78"/>
      <c r="J1284" s="78"/>
      <c r="K1284" s="79"/>
      <c r="M1284" s="72" t="s">
        <v>219</v>
      </c>
      <c r="N1284" s="85">
        <v>44671.061030092591</v>
      </c>
    </row>
    <row r="1285" spans="1:14" x14ac:dyDescent="0.35">
      <c r="A1285" s="73" t="s">
        <v>774</v>
      </c>
      <c r="B1285" s="73" t="s">
        <v>1435</v>
      </c>
      <c r="C1285" s="82"/>
      <c r="D1285" s="83"/>
      <c r="E1285" s="82"/>
      <c r="F1285" s="84"/>
      <c r="G1285" s="82"/>
      <c r="H1285" s="77"/>
      <c r="I1285" s="78"/>
      <c r="J1285" s="78"/>
      <c r="K1285" s="79"/>
      <c r="M1285" s="72" t="s">
        <v>219</v>
      </c>
      <c r="N1285" s="85">
        <v>44671.061030092591</v>
      </c>
    </row>
    <row r="1286" spans="1:14" x14ac:dyDescent="0.35">
      <c r="A1286" s="73" t="s">
        <v>774</v>
      </c>
      <c r="B1286" s="73" t="s">
        <v>1436</v>
      </c>
      <c r="C1286" s="82"/>
      <c r="D1286" s="83"/>
      <c r="E1286" s="82"/>
      <c r="F1286" s="84"/>
      <c r="G1286" s="82"/>
      <c r="H1286" s="77"/>
      <c r="I1286" s="78"/>
      <c r="J1286" s="78"/>
      <c r="K1286" s="79"/>
      <c r="M1286" s="72" t="s">
        <v>219</v>
      </c>
      <c r="N1286" s="85">
        <v>44671.061030092591</v>
      </c>
    </row>
    <row r="1287" spans="1:14" x14ac:dyDescent="0.35">
      <c r="A1287" s="73" t="s">
        <v>774</v>
      </c>
      <c r="B1287" s="73" t="s">
        <v>1437</v>
      </c>
      <c r="C1287" s="82"/>
      <c r="D1287" s="83"/>
      <c r="E1287" s="82"/>
      <c r="F1287" s="84"/>
      <c r="G1287" s="82"/>
      <c r="H1287" s="77"/>
      <c r="I1287" s="78"/>
      <c r="J1287" s="78"/>
      <c r="K1287" s="79"/>
      <c r="M1287" s="72" t="s">
        <v>219</v>
      </c>
      <c r="N1287" s="85">
        <v>44671.061030092591</v>
      </c>
    </row>
    <row r="1288" spans="1:14" x14ac:dyDescent="0.35">
      <c r="A1288" s="73" t="s">
        <v>774</v>
      </c>
      <c r="B1288" s="73" t="s">
        <v>1438</v>
      </c>
      <c r="C1288" s="82"/>
      <c r="D1288" s="83"/>
      <c r="E1288" s="82"/>
      <c r="F1288" s="84"/>
      <c r="G1288" s="82"/>
      <c r="H1288" s="77"/>
      <c r="I1288" s="78"/>
      <c r="J1288" s="78"/>
      <c r="K1288" s="79"/>
      <c r="M1288" s="72" t="s">
        <v>219</v>
      </c>
      <c r="N1288" s="85">
        <v>44671.061030092591</v>
      </c>
    </row>
    <row r="1289" spans="1:14" x14ac:dyDescent="0.35">
      <c r="A1289" s="73" t="s">
        <v>774</v>
      </c>
      <c r="B1289" s="73" t="s">
        <v>1439</v>
      </c>
      <c r="C1289" s="82"/>
      <c r="D1289" s="83"/>
      <c r="E1289" s="82"/>
      <c r="F1289" s="84"/>
      <c r="G1289" s="82"/>
      <c r="H1289" s="77"/>
      <c r="I1289" s="78"/>
      <c r="J1289" s="78"/>
      <c r="K1289" s="79"/>
      <c r="M1289" s="72" t="s">
        <v>219</v>
      </c>
      <c r="N1289" s="85">
        <v>44671.061030092591</v>
      </c>
    </row>
    <row r="1290" spans="1:14" x14ac:dyDescent="0.35">
      <c r="A1290" s="73" t="s">
        <v>774</v>
      </c>
      <c r="B1290" s="73" t="s">
        <v>1440</v>
      </c>
      <c r="C1290" s="82"/>
      <c r="D1290" s="83"/>
      <c r="E1290" s="82"/>
      <c r="F1290" s="84"/>
      <c r="G1290" s="82"/>
      <c r="H1290" s="77"/>
      <c r="I1290" s="78"/>
      <c r="J1290" s="78"/>
      <c r="K1290" s="79"/>
      <c r="M1290" s="72" t="s">
        <v>219</v>
      </c>
      <c r="N1290" s="85">
        <v>44671.061030092591</v>
      </c>
    </row>
    <row r="1291" spans="1:14" x14ac:dyDescent="0.35">
      <c r="A1291" s="73" t="s">
        <v>774</v>
      </c>
      <c r="B1291" s="73" t="s">
        <v>1441</v>
      </c>
      <c r="C1291" s="82"/>
      <c r="D1291" s="83"/>
      <c r="E1291" s="82"/>
      <c r="F1291" s="84"/>
      <c r="G1291" s="82"/>
      <c r="H1291" s="77"/>
      <c r="I1291" s="78"/>
      <c r="J1291" s="78"/>
      <c r="K1291" s="79"/>
      <c r="M1291" s="72" t="s">
        <v>219</v>
      </c>
      <c r="N1291" s="85">
        <v>44671.061030092591</v>
      </c>
    </row>
    <row r="1292" spans="1:14" x14ac:dyDescent="0.35">
      <c r="A1292" s="73" t="s">
        <v>774</v>
      </c>
      <c r="B1292" s="73" t="s">
        <v>1442</v>
      </c>
      <c r="C1292" s="82"/>
      <c r="D1292" s="83"/>
      <c r="E1292" s="82"/>
      <c r="F1292" s="84"/>
      <c r="G1292" s="82"/>
      <c r="H1292" s="77"/>
      <c r="I1292" s="78"/>
      <c r="J1292" s="78"/>
      <c r="K1292" s="79"/>
      <c r="M1292" s="72" t="s">
        <v>219</v>
      </c>
      <c r="N1292" s="85">
        <v>44671.061030092591</v>
      </c>
    </row>
    <row r="1293" spans="1:14" x14ac:dyDescent="0.35">
      <c r="A1293" s="73" t="s">
        <v>774</v>
      </c>
      <c r="B1293" s="73" t="s">
        <v>1443</v>
      </c>
      <c r="C1293" s="82"/>
      <c r="D1293" s="83"/>
      <c r="E1293" s="82"/>
      <c r="F1293" s="84"/>
      <c r="G1293" s="82"/>
      <c r="H1293" s="77"/>
      <c r="I1293" s="78"/>
      <c r="J1293" s="78"/>
      <c r="K1293" s="79"/>
      <c r="M1293" s="72" t="s">
        <v>219</v>
      </c>
      <c r="N1293" s="85">
        <v>44671.061030092591</v>
      </c>
    </row>
    <row r="1294" spans="1:14" x14ac:dyDescent="0.35">
      <c r="A1294" s="73" t="s">
        <v>396</v>
      </c>
      <c r="B1294" s="73" t="s">
        <v>1444</v>
      </c>
      <c r="C1294" s="82"/>
      <c r="D1294" s="83"/>
      <c r="E1294" s="82"/>
      <c r="F1294" s="84"/>
      <c r="G1294" s="82"/>
      <c r="H1294" s="77"/>
      <c r="I1294" s="78"/>
      <c r="J1294" s="78"/>
      <c r="K1294" s="79"/>
      <c r="M1294" s="72" t="s">
        <v>219</v>
      </c>
      <c r="N1294" s="85">
        <v>44671.061030092591</v>
      </c>
    </row>
    <row r="1295" spans="1:14" x14ac:dyDescent="0.35">
      <c r="A1295" s="73" t="s">
        <v>774</v>
      </c>
      <c r="B1295" s="73" t="s">
        <v>1444</v>
      </c>
      <c r="C1295" s="82"/>
      <c r="D1295" s="83"/>
      <c r="E1295" s="82"/>
      <c r="F1295" s="84"/>
      <c r="G1295" s="82"/>
      <c r="H1295" s="77"/>
      <c r="I1295" s="78"/>
      <c r="J1295" s="78"/>
      <c r="K1295" s="79"/>
      <c r="M1295" s="72" t="s">
        <v>219</v>
      </c>
      <c r="N1295" s="85">
        <v>44671.061030092591</v>
      </c>
    </row>
    <row r="1296" spans="1:14" x14ac:dyDescent="0.35">
      <c r="A1296" s="73" t="s">
        <v>774</v>
      </c>
      <c r="B1296" s="73" t="s">
        <v>1445</v>
      </c>
      <c r="C1296" s="82"/>
      <c r="D1296" s="83"/>
      <c r="E1296" s="82"/>
      <c r="F1296" s="84"/>
      <c r="G1296" s="82"/>
      <c r="H1296" s="77"/>
      <c r="I1296" s="78"/>
      <c r="J1296" s="78"/>
      <c r="K1296" s="79"/>
      <c r="M1296" s="72" t="s">
        <v>219</v>
      </c>
      <c r="N1296" s="85">
        <v>44671.061030092591</v>
      </c>
    </row>
    <row r="1297" spans="1:14" x14ac:dyDescent="0.35">
      <c r="A1297" s="73" t="s">
        <v>774</v>
      </c>
      <c r="B1297" s="73" t="s">
        <v>1446</v>
      </c>
      <c r="C1297" s="82"/>
      <c r="D1297" s="83"/>
      <c r="E1297" s="82"/>
      <c r="F1297" s="84"/>
      <c r="G1297" s="82"/>
      <c r="H1297" s="77"/>
      <c r="I1297" s="78"/>
      <c r="J1297" s="78"/>
      <c r="K1297" s="79"/>
      <c r="M1297" s="72" t="s">
        <v>219</v>
      </c>
      <c r="N1297" s="85">
        <v>44671.061030092591</v>
      </c>
    </row>
    <row r="1298" spans="1:14" x14ac:dyDescent="0.35">
      <c r="A1298" s="73" t="s">
        <v>774</v>
      </c>
      <c r="B1298" s="73" t="s">
        <v>1447</v>
      </c>
      <c r="C1298" s="82"/>
      <c r="D1298" s="83"/>
      <c r="E1298" s="82"/>
      <c r="F1298" s="84"/>
      <c r="G1298" s="82"/>
      <c r="H1298" s="77"/>
      <c r="I1298" s="78"/>
      <c r="J1298" s="78"/>
      <c r="K1298" s="79"/>
      <c r="M1298" s="72" t="s">
        <v>219</v>
      </c>
      <c r="N1298" s="85">
        <v>44671.061030092591</v>
      </c>
    </row>
    <row r="1299" spans="1:14" x14ac:dyDescent="0.35">
      <c r="A1299" s="73" t="s">
        <v>774</v>
      </c>
      <c r="B1299" s="73" t="s">
        <v>1448</v>
      </c>
      <c r="C1299" s="82"/>
      <c r="D1299" s="83"/>
      <c r="E1299" s="82"/>
      <c r="F1299" s="84"/>
      <c r="G1299" s="82"/>
      <c r="H1299" s="77"/>
      <c r="I1299" s="78"/>
      <c r="J1299" s="78"/>
      <c r="K1299" s="79"/>
      <c r="M1299" s="72" t="s">
        <v>219</v>
      </c>
      <c r="N1299" s="85">
        <v>44671.061030092591</v>
      </c>
    </row>
    <row r="1300" spans="1:14" x14ac:dyDescent="0.35">
      <c r="A1300" s="73" t="s">
        <v>774</v>
      </c>
      <c r="B1300" s="73" t="s">
        <v>1449</v>
      </c>
      <c r="C1300" s="82"/>
      <c r="D1300" s="83"/>
      <c r="E1300" s="82"/>
      <c r="F1300" s="84"/>
      <c r="G1300" s="82"/>
      <c r="H1300" s="77"/>
      <c r="I1300" s="78"/>
      <c r="J1300" s="78"/>
      <c r="K1300" s="79"/>
      <c r="M1300" s="72" t="s">
        <v>219</v>
      </c>
      <c r="N1300" s="85">
        <v>44671.061030092591</v>
      </c>
    </row>
    <row r="1301" spans="1:14" x14ac:dyDescent="0.35">
      <c r="A1301" s="73" t="s">
        <v>774</v>
      </c>
      <c r="B1301" s="73" t="s">
        <v>1450</v>
      </c>
      <c r="C1301" s="82"/>
      <c r="D1301" s="83"/>
      <c r="E1301" s="82"/>
      <c r="F1301" s="84"/>
      <c r="G1301" s="82"/>
      <c r="H1301" s="77"/>
      <c r="I1301" s="78"/>
      <c r="J1301" s="78"/>
      <c r="K1301" s="79"/>
      <c r="M1301" s="72" t="s">
        <v>219</v>
      </c>
      <c r="N1301" s="85">
        <v>44671.061030092591</v>
      </c>
    </row>
    <row r="1302" spans="1:14" x14ac:dyDescent="0.35">
      <c r="A1302" s="73" t="s">
        <v>774</v>
      </c>
      <c r="B1302" s="73" t="s">
        <v>1451</v>
      </c>
      <c r="C1302" s="82"/>
      <c r="D1302" s="83"/>
      <c r="E1302" s="82"/>
      <c r="F1302" s="84"/>
      <c r="G1302" s="82"/>
      <c r="H1302" s="77"/>
      <c r="I1302" s="78"/>
      <c r="J1302" s="78"/>
      <c r="K1302" s="79"/>
      <c r="M1302" s="72" t="s">
        <v>219</v>
      </c>
      <c r="N1302" s="85">
        <v>44671.061030092591</v>
      </c>
    </row>
    <row r="1303" spans="1:14" x14ac:dyDescent="0.35">
      <c r="A1303" s="73" t="s">
        <v>774</v>
      </c>
      <c r="B1303" s="73" t="s">
        <v>1452</v>
      </c>
      <c r="C1303" s="82"/>
      <c r="D1303" s="83"/>
      <c r="E1303" s="82"/>
      <c r="F1303" s="84"/>
      <c r="G1303" s="82"/>
      <c r="H1303" s="77"/>
      <c r="I1303" s="78"/>
      <c r="J1303" s="78"/>
      <c r="K1303" s="79"/>
      <c r="M1303" s="72" t="s">
        <v>219</v>
      </c>
      <c r="N1303" s="85">
        <v>44671.061030092591</v>
      </c>
    </row>
    <row r="1304" spans="1:14" x14ac:dyDescent="0.35">
      <c r="A1304" s="73" t="s">
        <v>315</v>
      </c>
      <c r="B1304" s="73" t="s">
        <v>1453</v>
      </c>
      <c r="C1304" s="82"/>
      <c r="D1304" s="83"/>
      <c r="E1304" s="82"/>
      <c r="F1304" s="84"/>
      <c r="G1304" s="82"/>
      <c r="H1304" s="77"/>
      <c r="I1304" s="78"/>
      <c r="J1304" s="78"/>
      <c r="K1304" s="79"/>
      <c r="M1304" s="72" t="s">
        <v>219</v>
      </c>
      <c r="N1304" s="85">
        <v>44671.061030092591</v>
      </c>
    </row>
    <row r="1305" spans="1:14" x14ac:dyDescent="0.35">
      <c r="A1305" s="73" t="s">
        <v>774</v>
      </c>
      <c r="B1305" s="73" t="s">
        <v>1453</v>
      </c>
      <c r="C1305" s="82"/>
      <c r="D1305" s="83"/>
      <c r="E1305" s="82"/>
      <c r="F1305" s="84"/>
      <c r="G1305" s="82"/>
      <c r="H1305" s="77"/>
      <c r="I1305" s="78"/>
      <c r="J1305" s="78"/>
      <c r="K1305" s="79"/>
      <c r="M1305" s="72" t="s">
        <v>219</v>
      </c>
      <c r="N1305" s="85">
        <v>44671.061030092591</v>
      </c>
    </row>
    <row r="1306" spans="1:14" x14ac:dyDescent="0.35">
      <c r="A1306" s="73" t="s">
        <v>685</v>
      </c>
      <c r="B1306" s="73" t="s">
        <v>1454</v>
      </c>
      <c r="C1306" s="82"/>
      <c r="D1306" s="83"/>
      <c r="E1306" s="82"/>
      <c r="F1306" s="84"/>
      <c r="G1306" s="82"/>
      <c r="H1306" s="77"/>
      <c r="I1306" s="78"/>
      <c r="J1306" s="78"/>
      <c r="K1306" s="79"/>
      <c r="M1306" s="72" t="s">
        <v>219</v>
      </c>
      <c r="N1306" s="85">
        <v>44671.061030092591</v>
      </c>
    </row>
    <row r="1307" spans="1:14" x14ac:dyDescent="0.35">
      <c r="A1307" s="73" t="s">
        <v>774</v>
      </c>
      <c r="B1307" s="73" t="s">
        <v>1454</v>
      </c>
      <c r="C1307" s="82"/>
      <c r="D1307" s="83"/>
      <c r="E1307" s="82"/>
      <c r="F1307" s="84"/>
      <c r="G1307" s="82"/>
      <c r="H1307" s="77"/>
      <c r="I1307" s="78"/>
      <c r="J1307" s="78"/>
      <c r="K1307" s="79"/>
      <c r="M1307" s="72" t="s">
        <v>219</v>
      </c>
      <c r="N1307" s="85">
        <v>44671.061030092591</v>
      </c>
    </row>
    <row r="1308" spans="1:14" x14ac:dyDescent="0.35">
      <c r="A1308" s="73" t="s">
        <v>774</v>
      </c>
      <c r="B1308" s="73" t="s">
        <v>1455</v>
      </c>
      <c r="C1308" s="82"/>
      <c r="D1308" s="83"/>
      <c r="E1308" s="82"/>
      <c r="F1308" s="84"/>
      <c r="G1308" s="82"/>
      <c r="H1308" s="77"/>
      <c r="I1308" s="78"/>
      <c r="J1308" s="78"/>
      <c r="K1308" s="79"/>
      <c r="M1308" s="72" t="s">
        <v>219</v>
      </c>
      <c r="N1308" s="85">
        <v>44671.061030092591</v>
      </c>
    </row>
    <row r="1309" spans="1:14" x14ac:dyDescent="0.35">
      <c r="A1309" s="73" t="s">
        <v>315</v>
      </c>
      <c r="B1309" s="73" t="s">
        <v>1456</v>
      </c>
      <c r="C1309" s="82"/>
      <c r="D1309" s="83"/>
      <c r="E1309" s="82"/>
      <c r="F1309" s="84"/>
      <c r="G1309" s="82"/>
      <c r="H1309" s="77"/>
      <c r="I1309" s="78"/>
      <c r="J1309" s="78"/>
      <c r="K1309" s="79"/>
      <c r="M1309" s="72" t="s">
        <v>219</v>
      </c>
      <c r="N1309" s="85">
        <v>44671.061030092591</v>
      </c>
    </row>
    <row r="1310" spans="1:14" x14ac:dyDescent="0.35">
      <c r="A1310" s="73" t="s">
        <v>774</v>
      </c>
      <c r="B1310" s="73" t="s">
        <v>1456</v>
      </c>
      <c r="C1310" s="82"/>
      <c r="D1310" s="83"/>
      <c r="E1310" s="82"/>
      <c r="F1310" s="84"/>
      <c r="G1310" s="82"/>
      <c r="H1310" s="77"/>
      <c r="I1310" s="78"/>
      <c r="J1310" s="78"/>
      <c r="K1310" s="79"/>
      <c r="M1310" s="72" t="s">
        <v>219</v>
      </c>
      <c r="N1310" s="85">
        <v>44671.061030092591</v>
      </c>
    </row>
    <row r="1311" spans="1:14" x14ac:dyDescent="0.35">
      <c r="A1311" s="73" t="s">
        <v>315</v>
      </c>
      <c r="B1311" s="73" t="s">
        <v>1457</v>
      </c>
      <c r="C1311" s="82"/>
      <c r="D1311" s="83"/>
      <c r="E1311" s="82"/>
      <c r="F1311" s="84"/>
      <c r="G1311" s="82"/>
      <c r="H1311" s="77"/>
      <c r="I1311" s="78"/>
      <c r="J1311" s="78"/>
      <c r="K1311" s="79"/>
      <c r="M1311" s="72" t="s">
        <v>219</v>
      </c>
      <c r="N1311" s="85">
        <v>44671.061030092591</v>
      </c>
    </row>
    <row r="1312" spans="1:14" x14ac:dyDescent="0.35">
      <c r="A1312" s="73" t="s">
        <v>774</v>
      </c>
      <c r="B1312" s="73" t="s">
        <v>1457</v>
      </c>
      <c r="C1312" s="82"/>
      <c r="D1312" s="83"/>
      <c r="E1312" s="82"/>
      <c r="F1312" s="84"/>
      <c r="G1312" s="82"/>
      <c r="H1312" s="77"/>
      <c r="I1312" s="78"/>
      <c r="J1312" s="78"/>
      <c r="K1312" s="79"/>
      <c r="M1312" s="72" t="s">
        <v>219</v>
      </c>
      <c r="N1312" s="85">
        <v>44671.061030092591</v>
      </c>
    </row>
    <row r="1313" spans="1:14" x14ac:dyDescent="0.35">
      <c r="A1313" s="73" t="s">
        <v>774</v>
      </c>
      <c r="B1313" s="73" t="s">
        <v>1458</v>
      </c>
      <c r="C1313" s="82"/>
      <c r="D1313" s="83"/>
      <c r="E1313" s="82"/>
      <c r="F1313" s="84"/>
      <c r="G1313" s="82"/>
      <c r="H1313" s="77"/>
      <c r="I1313" s="78"/>
      <c r="J1313" s="78"/>
      <c r="K1313" s="79"/>
      <c r="M1313" s="72" t="s">
        <v>219</v>
      </c>
      <c r="N1313" s="85">
        <v>44671.061030092591</v>
      </c>
    </row>
    <row r="1314" spans="1:14" x14ac:dyDescent="0.35">
      <c r="A1314" s="73" t="s">
        <v>315</v>
      </c>
      <c r="B1314" s="73" t="s">
        <v>1459</v>
      </c>
      <c r="C1314" s="82"/>
      <c r="D1314" s="83"/>
      <c r="E1314" s="82"/>
      <c r="F1314" s="84"/>
      <c r="G1314" s="82"/>
      <c r="H1314" s="77"/>
      <c r="I1314" s="78"/>
      <c r="J1314" s="78"/>
      <c r="K1314" s="79"/>
      <c r="M1314" s="72" t="s">
        <v>219</v>
      </c>
      <c r="N1314" s="85">
        <v>44671.061030092591</v>
      </c>
    </row>
    <row r="1315" spans="1:14" x14ac:dyDescent="0.35">
      <c r="A1315" s="73" t="s">
        <v>774</v>
      </c>
      <c r="B1315" s="73" t="s">
        <v>1459</v>
      </c>
      <c r="C1315" s="82"/>
      <c r="D1315" s="83"/>
      <c r="E1315" s="82"/>
      <c r="F1315" s="84"/>
      <c r="G1315" s="82"/>
      <c r="H1315" s="77"/>
      <c r="I1315" s="78"/>
      <c r="J1315" s="78"/>
      <c r="K1315" s="79"/>
      <c r="M1315" s="72" t="s">
        <v>219</v>
      </c>
      <c r="N1315" s="85">
        <v>44671.061030092591</v>
      </c>
    </row>
    <row r="1316" spans="1:14" x14ac:dyDescent="0.35">
      <c r="A1316" s="73" t="s">
        <v>774</v>
      </c>
      <c r="B1316" s="73" t="s">
        <v>1460</v>
      </c>
      <c r="C1316" s="82"/>
      <c r="D1316" s="83"/>
      <c r="E1316" s="82"/>
      <c r="F1316" s="84"/>
      <c r="G1316" s="82"/>
      <c r="H1316" s="77"/>
      <c r="I1316" s="78"/>
      <c r="J1316" s="78"/>
      <c r="K1316" s="79"/>
      <c r="M1316" s="72" t="s">
        <v>219</v>
      </c>
      <c r="N1316" s="85">
        <v>44671.061030092591</v>
      </c>
    </row>
    <row r="1317" spans="1:14" x14ac:dyDescent="0.35">
      <c r="A1317" s="73" t="s">
        <v>774</v>
      </c>
      <c r="B1317" s="73" t="s">
        <v>1461</v>
      </c>
      <c r="C1317" s="82"/>
      <c r="D1317" s="83"/>
      <c r="E1317" s="82"/>
      <c r="F1317" s="84"/>
      <c r="G1317" s="82"/>
      <c r="H1317" s="77"/>
      <c r="I1317" s="78"/>
      <c r="J1317" s="78"/>
      <c r="K1317" s="79"/>
      <c r="M1317" s="72" t="s">
        <v>219</v>
      </c>
      <c r="N1317" s="85">
        <v>44671.061030092591</v>
      </c>
    </row>
    <row r="1318" spans="1:14" x14ac:dyDescent="0.35">
      <c r="A1318" s="73" t="s">
        <v>315</v>
      </c>
      <c r="B1318" s="73" t="s">
        <v>1462</v>
      </c>
      <c r="C1318" s="82"/>
      <c r="D1318" s="83"/>
      <c r="E1318" s="82"/>
      <c r="F1318" s="84"/>
      <c r="G1318" s="82"/>
      <c r="H1318" s="77"/>
      <c r="I1318" s="78"/>
      <c r="J1318" s="78"/>
      <c r="K1318" s="79"/>
      <c r="M1318" s="72" t="s">
        <v>219</v>
      </c>
      <c r="N1318" s="85">
        <v>44671.061030092591</v>
      </c>
    </row>
    <row r="1319" spans="1:14" x14ac:dyDescent="0.35">
      <c r="A1319" s="73" t="s">
        <v>685</v>
      </c>
      <c r="B1319" s="73" t="s">
        <v>1462</v>
      </c>
      <c r="C1319" s="82"/>
      <c r="D1319" s="83"/>
      <c r="E1319" s="82"/>
      <c r="F1319" s="84"/>
      <c r="G1319" s="82"/>
      <c r="H1319" s="77"/>
      <c r="I1319" s="78"/>
      <c r="J1319" s="78"/>
      <c r="K1319" s="79"/>
      <c r="M1319" s="72" t="s">
        <v>219</v>
      </c>
      <c r="N1319" s="85">
        <v>44671.061030092591</v>
      </c>
    </row>
    <row r="1320" spans="1:14" x14ac:dyDescent="0.35">
      <c r="A1320" s="73" t="s">
        <v>774</v>
      </c>
      <c r="B1320" s="73" t="s">
        <v>1462</v>
      </c>
      <c r="C1320" s="82"/>
      <c r="D1320" s="83"/>
      <c r="E1320" s="82"/>
      <c r="F1320" s="84"/>
      <c r="G1320" s="82"/>
      <c r="H1320" s="77"/>
      <c r="I1320" s="78"/>
      <c r="J1320" s="78"/>
      <c r="K1320" s="79"/>
      <c r="M1320" s="72" t="s">
        <v>219</v>
      </c>
      <c r="N1320" s="85">
        <v>44671.061030092591</v>
      </c>
    </row>
    <row r="1321" spans="1:14" x14ac:dyDescent="0.35">
      <c r="A1321" s="73" t="s">
        <v>315</v>
      </c>
      <c r="B1321" s="73" t="s">
        <v>1463</v>
      </c>
      <c r="C1321" s="82"/>
      <c r="D1321" s="83"/>
      <c r="E1321" s="82"/>
      <c r="F1321" s="84"/>
      <c r="G1321" s="82"/>
      <c r="H1321" s="77"/>
      <c r="I1321" s="78"/>
      <c r="J1321" s="78"/>
      <c r="K1321" s="79"/>
      <c r="M1321" s="72" t="s">
        <v>219</v>
      </c>
      <c r="N1321" s="85">
        <v>44671.061030092591</v>
      </c>
    </row>
    <row r="1322" spans="1:14" x14ac:dyDescent="0.35">
      <c r="A1322" s="73" t="s">
        <v>774</v>
      </c>
      <c r="B1322" s="73" t="s">
        <v>1463</v>
      </c>
      <c r="C1322" s="82"/>
      <c r="D1322" s="83"/>
      <c r="E1322" s="82"/>
      <c r="F1322" s="84"/>
      <c r="G1322" s="82"/>
      <c r="H1322" s="77"/>
      <c r="I1322" s="78"/>
      <c r="J1322" s="78"/>
      <c r="K1322" s="79"/>
      <c r="M1322" s="72" t="s">
        <v>219</v>
      </c>
      <c r="N1322" s="85">
        <v>44671.061030092591</v>
      </c>
    </row>
    <row r="1323" spans="1:14" x14ac:dyDescent="0.35">
      <c r="A1323" s="73" t="s">
        <v>774</v>
      </c>
      <c r="B1323" s="73" t="s">
        <v>1464</v>
      </c>
      <c r="C1323" s="82"/>
      <c r="D1323" s="83"/>
      <c r="E1323" s="82"/>
      <c r="F1323" s="84"/>
      <c r="G1323" s="82"/>
      <c r="H1323" s="77"/>
      <c r="I1323" s="78"/>
      <c r="J1323" s="78"/>
      <c r="K1323" s="79"/>
      <c r="M1323" s="72" t="s">
        <v>219</v>
      </c>
      <c r="N1323" s="85">
        <v>44671.061030092591</v>
      </c>
    </row>
    <row r="1324" spans="1:14" x14ac:dyDescent="0.35">
      <c r="A1324" s="73" t="s">
        <v>315</v>
      </c>
      <c r="B1324" s="73" t="s">
        <v>1465</v>
      </c>
      <c r="C1324" s="82"/>
      <c r="D1324" s="83"/>
      <c r="E1324" s="82"/>
      <c r="F1324" s="84"/>
      <c r="G1324" s="82"/>
      <c r="H1324" s="77"/>
      <c r="I1324" s="78"/>
      <c r="J1324" s="78"/>
      <c r="K1324" s="79"/>
      <c r="M1324" s="72" t="s">
        <v>219</v>
      </c>
      <c r="N1324" s="85">
        <v>44671.061030092591</v>
      </c>
    </row>
    <row r="1325" spans="1:14" x14ac:dyDescent="0.35">
      <c r="A1325" s="73" t="s">
        <v>774</v>
      </c>
      <c r="B1325" s="73" t="s">
        <v>1465</v>
      </c>
      <c r="C1325" s="82"/>
      <c r="D1325" s="83"/>
      <c r="E1325" s="82"/>
      <c r="F1325" s="84"/>
      <c r="G1325" s="82"/>
      <c r="H1325" s="77"/>
      <c r="I1325" s="78"/>
      <c r="J1325" s="78"/>
      <c r="K1325" s="79"/>
      <c r="M1325" s="72" t="s">
        <v>219</v>
      </c>
      <c r="N1325" s="85">
        <v>44671.061030092591</v>
      </c>
    </row>
    <row r="1326" spans="1:14" x14ac:dyDescent="0.35">
      <c r="A1326" s="73" t="s">
        <v>315</v>
      </c>
      <c r="B1326" s="73" t="s">
        <v>1466</v>
      </c>
      <c r="C1326" s="82"/>
      <c r="D1326" s="83"/>
      <c r="E1326" s="82"/>
      <c r="F1326" s="84"/>
      <c r="G1326" s="82"/>
      <c r="H1326" s="77"/>
      <c r="I1326" s="78"/>
      <c r="J1326" s="78"/>
      <c r="K1326" s="79"/>
      <c r="M1326" s="72" t="s">
        <v>219</v>
      </c>
      <c r="N1326" s="85">
        <v>44671.061030092591</v>
      </c>
    </row>
    <row r="1327" spans="1:14" x14ac:dyDescent="0.35">
      <c r="A1327" s="73" t="s">
        <v>774</v>
      </c>
      <c r="B1327" s="73" t="s">
        <v>1466</v>
      </c>
      <c r="C1327" s="82"/>
      <c r="D1327" s="83"/>
      <c r="E1327" s="82"/>
      <c r="F1327" s="84"/>
      <c r="G1327" s="82"/>
      <c r="H1327" s="77"/>
      <c r="I1327" s="78"/>
      <c r="J1327" s="78"/>
      <c r="K1327" s="79"/>
      <c r="M1327" s="72" t="s">
        <v>219</v>
      </c>
      <c r="N1327" s="85">
        <v>44671.061030092591</v>
      </c>
    </row>
    <row r="1328" spans="1:14" x14ac:dyDescent="0.35">
      <c r="A1328" s="73" t="s">
        <v>585</v>
      </c>
      <c r="B1328" s="73" t="s">
        <v>1467</v>
      </c>
      <c r="C1328" s="82"/>
      <c r="D1328" s="83"/>
      <c r="E1328" s="82"/>
      <c r="F1328" s="84"/>
      <c r="G1328" s="82"/>
      <c r="H1328" s="77"/>
      <c r="I1328" s="78"/>
      <c r="J1328" s="78"/>
      <c r="K1328" s="79"/>
      <c r="M1328" s="72" t="s">
        <v>219</v>
      </c>
      <c r="N1328" s="85">
        <v>44671.061030092591</v>
      </c>
    </row>
    <row r="1329" spans="1:44" x14ac:dyDescent="0.35">
      <c r="A1329" s="73" t="s">
        <v>685</v>
      </c>
      <c r="B1329" s="73" t="s">
        <v>1467</v>
      </c>
      <c r="C1329" s="82"/>
      <c r="D1329" s="83"/>
      <c r="E1329" s="82"/>
      <c r="F1329" s="84"/>
      <c r="G1329" s="82"/>
      <c r="H1329" s="77"/>
      <c r="I1329" s="78"/>
      <c r="J1329" s="78"/>
      <c r="K1329" s="79"/>
      <c r="M1329" s="72" t="s">
        <v>219</v>
      </c>
      <c r="N1329" s="85">
        <v>44671.061030092591</v>
      </c>
    </row>
    <row r="1330" spans="1:44" x14ac:dyDescent="0.35">
      <c r="A1330" s="73" t="s">
        <v>774</v>
      </c>
      <c r="B1330" s="73" t="s">
        <v>1467</v>
      </c>
      <c r="C1330" s="82"/>
      <c r="D1330" s="83"/>
      <c r="E1330" s="82"/>
      <c r="F1330" s="84"/>
      <c r="G1330" s="82"/>
      <c r="H1330" s="77"/>
      <c r="I1330" s="78"/>
      <c r="J1330" s="78"/>
      <c r="K1330" s="79"/>
      <c r="M1330" s="72" t="s">
        <v>219</v>
      </c>
      <c r="N1330" s="85">
        <v>44671.061030092591</v>
      </c>
    </row>
    <row r="1331" spans="1:44" x14ac:dyDescent="0.35">
      <c r="A1331" s="73" t="s">
        <v>774</v>
      </c>
      <c r="B1331" s="73" t="s">
        <v>1468</v>
      </c>
      <c r="C1331" s="82"/>
      <c r="D1331" s="83"/>
      <c r="E1331" s="82"/>
      <c r="F1331" s="84"/>
      <c r="G1331" s="82"/>
      <c r="H1331" s="77"/>
      <c r="I1331" s="78"/>
      <c r="J1331" s="78"/>
      <c r="K1331" s="79"/>
      <c r="M1331" s="72" t="s">
        <v>219</v>
      </c>
      <c r="N1331" s="85">
        <v>44671.061030092591</v>
      </c>
    </row>
    <row r="1332" spans="1:44" x14ac:dyDescent="0.35">
      <c r="A1332" s="73" t="s">
        <v>774</v>
      </c>
      <c r="B1332" s="73" t="s">
        <v>1469</v>
      </c>
      <c r="C1332" s="82"/>
      <c r="D1332" s="83"/>
      <c r="E1332" s="82"/>
      <c r="F1332" s="84"/>
      <c r="G1332" s="82"/>
      <c r="H1332" s="77"/>
      <c r="I1332" s="78"/>
      <c r="J1332" s="78"/>
      <c r="K1332" s="79"/>
      <c r="M1332" s="72" t="s">
        <v>219</v>
      </c>
      <c r="N1332" s="85">
        <v>44671.061030092591</v>
      </c>
    </row>
    <row r="1333" spans="1:44" x14ac:dyDescent="0.35">
      <c r="A1333" s="73" t="s">
        <v>774</v>
      </c>
      <c r="B1333" s="73" t="s">
        <v>1470</v>
      </c>
      <c r="C1333" s="82"/>
      <c r="D1333" s="83"/>
      <c r="E1333" s="82"/>
      <c r="F1333" s="84"/>
      <c r="G1333" s="82"/>
      <c r="H1333" s="77"/>
      <c r="I1333" s="78"/>
      <c r="J1333" s="78"/>
      <c r="K1333" s="79"/>
      <c r="M1333" s="72" t="s">
        <v>219</v>
      </c>
      <c r="N1333" s="85">
        <v>44671.061030092591</v>
      </c>
    </row>
    <row r="1334" spans="1:44" x14ac:dyDescent="0.35">
      <c r="A1334" s="73" t="s">
        <v>315</v>
      </c>
      <c r="B1334" s="73" t="s">
        <v>1471</v>
      </c>
      <c r="C1334" s="82"/>
      <c r="D1334" s="83"/>
      <c r="E1334" s="82"/>
      <c r="F1334" s="84"/>
      <c r="G1334" s="82"/>
      <c r="H1334" s="77"/>
      <c r="I1334" s="78"/>
      <c r="J1334" s="78"/>
      <c r="K1334" s="79"/>
      <c r="M1334" s="72" t="s">
        <v>219</v>
      </c>
      <c r="N1334" s="85">
        <v>44671.061030092591</v>
      </c>
    </row>
    <row r="1335" spans="1:44" x14ac:dyDescent="0.35">
      <c r="A1335" s="73" t="s">
        <v>774</v>
      </c>
      <c r="B1335" s="73" t="s">
        <v>1471</v>
      </c>
      <c r="C1335" s="82"/>
      <c r="D1335" s="83"/>
      <c r="E1335" s="82"/>
      <c r="F1335" s="84"/>
      <c r="G1335" s="82"/>
      <c r="H1335" s="77"/>
      <c r="I1335" s="78"/>
      <c r="J1335" s="78"/>
      <c r="K1335" s="79"/>
      <c r="M1335" s="72" t="s">
        <v>219</v>
      </c>
      <c r="N1335" s="85">
        <v>44671.061030092591</v>
      </c>
    </row>
    <row r="1336" spans="1:44" x14ac:dyDescent="0.35">
      <c r="A1336" s="73" t="s">
        <v>774</v>
      </c>
      <c r="B1336" s="73" t="s">
        <v>1472</v>
      </c>
      <c r="C1336" s="82"/>
      <c r="D1336" s="83"/>
      <c r="E1336" s="82"/>
      <c r="F1336" s="84"/>
      <c r="G1336" s="82"/>
      <c r="H1336" s="77"/>
      <c r="I1336" s="78"/>
      <c r="J1336" s="78"/>
      <c r="K1336" s="79"/>
      <c r="M1336" s="72" t="s">
        <v>219</v>
      </c>
      <c r="N1336" s="85">
        <v>44671.061030092591</v>
      </c>
    </row>
    <row r="1337" spans="1:44" x14ac:dyDescent="0.35">
      <c r="A1337" s="73" t="s">
        <v>315</v>
      </c>
      <c r="B1337" s="73" t="s">
        <v>1473</v>
      </c>
      <c r="C1337" s="82"/>
      <c r="D1337" s="83"/>
      <c r="E1337" s="82"/>
      <c r="F1337" s="84"/>
      <c r="G1337" s="82"/>
      <c r="H1337" s="77"/>
      <c r="I1337" s="78"/>
      <c r="J1337" s="78"/>
      <c r="K1337" s="79"/>
      <c r="M1337" s="72" t="s">
        <v>219</v>
      </c>
      <c r="N1337" s="85">
        <v>44671.061030092591</v>
      </c>
    </row>
    <row r="1338" spans="1:44" x14ac:dyDescent="0.35">
      <c r="A1338" s="73" t="s">
        <v>774</v>
      </c>
      <c r="B1338" s="73" t="s">
        <v>1473</v>
      </c>
      <c r="C1338" s="82"/>
      <c r="D1338" s="83"/>
      <c r="E1338" s="82"/>
      <c r="F1338" s="84"/>
      <c r="G1338" s="82"/>
      <c r="H1338" s="77"/>
      <c r="I1338" s="78"/>
      <c r="J1338" s="78"/>
      <c r="K1338" s="79"/>
      <c r="M1338" s="72" t="s">
        <v>219</v>
      </c>
      <c r="N1338" s="85">
        <v>44671.061030092591</v>
      </c>
    </row>
    <row r="1339" spans="1:44" x14ac:dyDescent="0.35">
      <c r="A1339" s="73" t="s">
        <v>774</v>
      </c>
      <c r="B1339" s="73" t="s">
        <v>1474</v>
      </c>
      <c r="C1339" s="82"/>
      <c r="D1339" s="83"/>
      <c r="E1339" s="82"/>
      <c r="F1339" s="84"/>
      <c r="G1339" s="82"/>
      <c r="H1339" s="77"/>
      <c r="I1339" s="78"/>
      <c r="J1339" s="78"/>
      <c r="K1339" s="79"/>
      <c r="M1339" s="72" t="s">
        <v>219</v>
      </c>
      <c r="N1339" s="85">
        <v>44671.061030092591</v>
      </c>
    </row>
    <row r="1340" spans="1:44" x14ac:dyDescent="0.35">
      <c r="A1340" s="73" t="s">
        <v>218</v>
      </c>
      <c r="B1340" s="73" t="s">
        <v>1475</v>
      </c>
      <c r="C1340" s="82"/>
      <c r="D1340" s="83"/>
      <c r="E1340" s="82"/>
      <c r="F1340" s="84"/>
      <c r="G1340" s="82"/>
      <c r="H1340" s="77"/>
      <c r="I1340" s="78"/>
      <c r="J1340" s="78"/>
      <c r="K1340" s="79"/>
      <c r="M1340" s="72" t="s">
        <v>1476</v>
      </c>
      <c r="N1340" s="85">
        <v>44644.825613425928</v>
      </c>
      <c r="O1340" s="72" t="s">
        <v>1477</v>
      </c>
      <c r="R1340" s="86" t="s">
        <v>1478</v>
      </c>
      <c r="S1340" s="87" t="s">
        <v>1479</v>
      </c>
      <c r="T1340" s="87" t="s">
        <v>1479</v>
      </c>
      <c r="U1340" s="85">
        <v>44644.825613425928</v>
      </c>
      <c r="V1340" s="88">
        <v>44644</v>
      </c>
      <c r="W1340" s="86" t="s">
        <v>1480</v>
      </c>
      <c r="X1340" s="87" t="s">
        <v>1481</v>
      </c>
      <c r="AA1340" s="86" t="s">
        <v>1482</v>
      </c>
      <c r="AC1340" s="72" t="b">
        <v>0</v>
      </c>
      <c r="AD1340" s="72">
        <v>0</v>
      </c>
      <c r="AE1340" s="86" t="s">
        <v>1483</v>
      </c>
      <c r="AF1340" s="72" t="b">
        <v>0</v>
      </c>
      <c r="AG1340" s="72" t="s">
        <v>1484</v>
      </c>
      <c r="AI1340" s="86" t="s">
        <v>1483</v>
      </c>
      <c r="AJ1340" s="72" t="b">
        <v>0</v>
      </c>
      <c r="AK1340" s="72">
        <v>2</v>
      </c>
      <c r="AL1340" s="86" t="s">
        <v>1485</v>
      </c>
      <c r="AM1340" s="86" t="s">
        <v>1486</v>
      </c>
      <c r="AN1340" s="72" t="b">
        <v>0</v>
      </c>
      <c r="AO1340" s="86" t="s">
        <v>1485</v>
      </c>
      <c r="AQ1340" s="72">
        <v>0</v>
      </c>
      <c r="AR1340" s="72">
        <v>0</v>
      </c>
    </row>
    <row r="1341" spans="1:44" x14ac:dyDescent="0.35">
      <c r="A1341" s="73" t="s">
        <v>218</v>
      </c>
      <c r="B1341" s="73" t="s">
        <v>1487</v>
      </c>
      <c r="C1341" s="82"/>
      <c r="D1341" s="83"/>
      <c r="E1341" s="82"/>
      <c r="F1341" s="84"/>
      <c r="G1341" s="82"/>
      <c r="H1341" s="77"/>
      <c r="I1341" s="78"/>
      <c r="J1341" s="78"/>
      <c r="K1341" s="79"/>
      <c r="M1341" s="72" t="s">
        <v>1488</v>
      </c>
      <c r="N1341" s="85">
        <v>44645.614120370374</v>
      </c>
      <c r="O1341" s="72" t="s">
        <v>1489</v>
      </c>
      <c r="P1341" s="87" t="s">
        <v>1490</v>
      </c>
      <c r="Q1341" s="72" t="s">
        <v>1491</v>
      </c>
      <c r="T1341" s="87" t="s">
        <v>1492</v>
      </c>
      <c r="U1341" s="85">
        <v>44645.614120370374</v>
      </c>
      <c r="V1341" s="88">
        <v>44645</v>
      </c>
      <c r="W1341" s="86" t="s">
        <v>1493</v>
      </c>
      <c r="X1341" s="87" t="s">
        <v>1494</v>
      </c>
      <c r="AA1341" s="86" t="s">
        <v>1495</v>
      </c>
      <c r="AC1341" s="72" t="b">
        <v>0</v>
      </c>
      <c r="AD1341" s="72">
        <v>77</v>
      </c>
      <c r="AE1341" s="86" t="s">
        <v>1483</v>
      </c>
      <c r="AF1341" s="72" t="b">
        <v>0</v>
      </c>
      <c r="AG1341" s="72" t="s">
        <v>1484</v>
      </c>
      <c r="AI1341" s="86" t="s">
        <v>1483</v>
      </c>
      <c r="AJ1341" s="72" t="b">
        <v>0</v>
      </c>
      <c r="AK1341" s="72">
        <v>18</v>
      </c>
      <c r="AL1341" s="86" t="s">
        <v>1483</v>
      </c>
      <c r="AM1341" s="86" t="s">
        <v>1496</v>
      </c>
      <c r="AN1341" s="72" t="b">
        <v>0</v>
      </c>
      <c r="AO1341" s="86" t="s">
        <v>1495</v>
      </c>
      <c r="AQ1341" s="72">
        <v>0</v>
      </c>
      <c r="AR1341" s="72">
        <v>0</v>
      </c>
    </row>
    <row r="1342" spans="1:44" x14ac:dyDescent="0.35">
      <c r="A1342" s="73" t="s">
        <v>218</v>
      </c>
      <c r="B1342" s="73" t="s">
        <v>1497</v>
      </c>
      <c r="C1342" s="82"/>
      <c r="D1342" s="83"/>
      <c r="E1342" s="82"/>
      <c r="F1342" s="84"/>
      <c r="G1342" s="82"/>
      <c r="H1342" s="77"/>
      <c r="I1342" s="78"/>
      <c r="J1342" s="78"/>
      <c r="K1342" s="79"/>
      <c r="M1342" s="72" t="s">
        <v>1488</v>
      </c>
      <c r="N1342" s="85">
        <v>44649.727997685186</v>
      </c>
      <c r="O1342" s="72" t="s">
        <v>1498</v>
      </c>
      <c r="P1342" s="87" t="s">
        <v>1499</v>
      </c>
      <c r="Q1342" s="72" t="s">
        <v>1491</v>
      </c>
      <c r="T1342" s="87" t="s">
        <v>1492</v>
      </c>
      <c r="U1342" s="85">
        <v>44649.727997685186</v>
      </c>
      <c r="V1342" s="88">
        <v>44649</v>
      </c>
      <c r="W1342" s="86" t="s">
        <v>1500</v>
      </c>
      <c r="X1342" s="87" t="s">
        <v>1501</v>
      </c>
      <c r="AA1342" s="86" t="s">
        <v>1502</v>
      </c>
      <c r="AC1342" s="72" t="b">
        <v>0</v>
      </c>
      <c r="AD1342" s="72">
        <v>44</v>
      </c>
      <c r="AE1342" s="86" t="s">
        <v>1483</v>
      </c>
      <c r="AF1342" s="72" t="b">
        <v>1</v>
      </c>
      <c r="AG1342" s="72" t="s">
        <v>1484</v>
      </c>
      <c r="AI1342" s="86" t="s">
        <v>1503</v>
      </c>
      <c r="AJ1342" s="72" t="b">
        <v>0</v>
      </c>
      <c r="AK1342" s="72">
        <v>10</v>
      </c>
      <c r="AL1342" s="86" t="s">
        <v>1483</v>
      </c>
      <c r="AM1342" s="86" t="s">
        <v>1504</v>
      </c>
      <c r="AN1342" s="72" t="b">
        <v>0</v>
      </c>
      <c r="AO1342" s="86" t="s">
        <v>1502</v>
      </c>
      <c r="AQ1342" s="72">
        <v>0</v>
      </c>
      <c r="AR1342" s="72">
        <v>0</v>
      </c>
    </row>
    <row r="1343" spans="1:44" x14ac:dyDescent="0.35">
      <c r="A1343" s="73" t="s">
        <v>218</v>
      </c>
      <c r="B1343" s="73" t="s">
        <v>1505</v>
      </c>
      <c r="C1343" s="82"/>
      <c r="D1343" s="83"/>
      <c r="E1343" s="82"/>
      <c r="F1343" s="84"/>
      <c r="G1343" s="82"/>
      <c r="H1343" s="77"/>
      <c r="I1343" s="78"/>
      <c r="J1343" s="78"/>
      <c r="K1343" s="79"/>
      <c r="M1343" s="72" t="s">
        <v>1488</v>
      </c>
      <c r="N1343" s="85">
        <v>44650.90253472222</v>
      </c>
      <c r="O1343" s="72" t="s">
        <v>1506</v>
      </c>
      <c r="S1343" s="87" t="s">
        <v>1507</v>
      </c>
      <c r="T1343" s="87" t="s">
        <v>1507</v>
      </c>
      <c r="U1343" s="85">
        <v>44650.90253472222</v>
      </c>
      <c r="V1343" s="88">
        <v>44650</v>
      </c>
      <c r="W1343" s="86" t="s">
        <v>1508</v>
      </c>
      <c r="X1343" s="87" t="s">
        <v>1509</v>
      </c>
      <c r="AA1343" s="86" t="s">
        <v>1510</v>
      </c>
      <c r="AC1343" s="72" t="b">
        <v>0</v>
      </c>
      <c r="AD1343" s="72">
        <v>330</v>
      </c>
      <c r="AE1343" s="86" t="s">
        <v>1483</v>
      </c>
      <c r="AF1343" s="72" t="b">
        <v>0</v>
      </c>
      <c r="AG1343" s="72" t="s">
        <v>1484</v>
      </c>
      <c r="AI1343" s="86" t="s">
        <v>1483</v>
      </c>
      <c r="AJ1343" s="72" t="b">
        <v>0</v>
      </c>
      <c r="AK1343" s="72">
        <v>122</v>
      </c>
      <c r="AL1343" s="86" t="s">
        <v>1483</v>
      </c>
      <c r="AM1343" s="86" t="s">
        <v>1511</v>
      </c>
      <c r="AN1343" s="72" t="b">
        <v>0</v>
      </c>
      <c r="AO1343" s="86" t="s">
        <v>1510</v>
      </c>
      <c r="AQ1343" s="72">
        <v>0</v>
      </c>
      <c r="AR1343" s="72">
        <v>0</v>
      </c>
    </row>
    <row r="1344" spans="1:44" x14ac:dyDescent="0.35">
      <c r="A1344" s="73" t="s">
        <v>218</v>
      </c>
      <c r="B1344" s="73" t="s">
        <v>1512</v>
      </c>
      <c r="C1344" s="82"/>
      <c r="D1344" s="83"/>
      <c r="E1344" s="82"/>
      <c r="F1344" s="84"/>
      <c r="G1344" s="82"/>
      <c r="H1344" s="77"/>
      <c r="I1344" s="78"/>
      <c r="J1344" s="78"/>
      <c r="K1344" s="79"/>
      <c r="M1344" s="72" t="s">
        <v>1513</v>
      </c>
      <c r="N1344" s="85">
        <v>44652.771319444444</v>
      </c>
      <c r="O1344" s="72" t="s">
        <v>1514</v>
      </c>
      <c r="P1344" s="87" t="s">
        <v>1515</v>
      </c>
      <c r="Q1344" s="72" t="s">
        <v>1516</v>
      </c>
      <c r="S1344" s="87" t="s">
        <v>1517</v>
      </c>
      <c r="T1344" s="87" t="s">
        <v>1517</v>
      </c>
      <c r="U1344" s="85">
        <v>44652.771319444444</v>
      </c>
      <c r="V1344" s="88">
        <v>44652</v>
      </c>
      <c r="W1344" s="86" t="s">
        <v>1518</v>
      </c>
      <c r="X1344" s="87" t="s">
        <v>1519</v>
      </c>
      <c r="AA1344" s="86" t="s">
        <v>1520</v>
      </c>
      <c r="AC1344" s="72" t="b">
        <v>0</v>
      </c>
      <c r="AD1344" s="72">
        <v>0</v>
      </c>
      <c r="AE1344" s="86" t="s">
        <v>1483</v>
      </c>
      <c r="AF1344" s="72" t="b">
        <v>0</v>
      </c>
      <c r="AG1344" s="72" t="s">
        <v>1484</v>
      </c>
      <c r="AI1344" s="86" t="s">
        <v>1483</v>
      </c>
      <c r="AJ1344" s="72" t="b">
        <v>0</v>
      </c>
      <c r="AK1344" s="72">
        <v>9</v>
      </c>
      <c r="AL1344" s="86" t="s">
        <v>1521</v>
      </c>
      <c r="AM1344" s="86" t="s">
        <v>1504</v>
      </c>
      <c r="AN1344" s="72" t="b">
        <v>0</v>
      </c>
      <c r="AO1344" s="86" t="s">
        <v>1521</v>
      </c>
      <c r="AQ1344" s="72">
        <v>0</v>
      </c>
      <c r="AR1344" s="72">
        <v>0</v>
      </c>
    </row>
    <row r="1345" spans="1:44" x14ac:dyDescent="0.35">
      <c r="A1345" s="73" t="s">
        <v>218</v>
      </c>
      <c r="B1345" s="73" t="s">
        <v>1522</v>
      </c>
      <c r="C1345" s="82"/>
      <c r="D1345" s="83"/>
      <c r="E1345" s="82"/>
      <c r="F1345" s="84"/>
      <c r="G1345" s="82"/>
      <c r="H1345" s="77"/>
      <c r="I1345" s="78"/>
      <c r="J1345" s="78"/>
      <c r="K1345" s="79"/>
      <c r="M1345" s="72" t="s">
        <v>1476</v>
      </c>
      <c r="N1345" s="85">
        <v>44652.771319444444</v>
      </c>
      <c r="O1345" s="72" t="s">
        <v>1514</v>
      </c>
      <c r="P1345" s="87" t="s">
        <v>1515</v>
      </c>
      <c r="Q1345" s="72" t="s">
        <v>1516</v>
      </c>
      <c r="S1345" s="87" t="s">
        <v>1517</v>
      </c>
      <c r="T1345" s="87" t="s">
        <v>1517</v>
      </c>
      <c r="U1345" s="85">
        <v>44652.771319444444</v>
      </c>
      <c r="V1345" s="88">
        <v>44652</v>
      </c>
      <c r="W1345" s="86" t="s">
        <v>1518</v>
      </c>
      <c r="X1345" s="87" t="s">
        <v>1519</v>
      </c>
      <c r="AA1345" s="86" t="s">
        <v>1520</v>
      </c>
      <c r="AC1345" s="72" t="b">
        <v>0</v>
      </c>
      <c r="AD1345" s="72">
        <v>0</v>
      </c>
      <c r="AE1345" s="86" t="s">
        <v>1483</v>
      </c>
      <c r="AF1345" s="72" t="b">
        <v>0</v>
      </c>
      <c r="AG1345" s="72" t="s">
        <v>1484</v>
      </c>
      <c r="AI1345" s="86" t="s">
        <v>1483</v>
      </c>
      <c r="AJ1345" s="72" t="b">
        <v>0</v>
      </c>
      <c r="AK1345" s="72">
        <v>9</v>
      </c>
      <c r="AL1345" s="86" t="s">
        <v>1521</v>
      </c>
      <c r="AM1345" s="86" t="s">
        <v>1504</v>
      </c>
      <c r="AN1345" s="72" t="b">
        <v>0</v>
      </c>
      <c r="AO1345" s="86" t="s">
        <v>1521</v>
      </c>
      <c r="AQ1345" s="72">
        <v>0</v>
      </c>
      <c r="AR1345" s="72">
        <v>0</v>
      </c>
    </row>
    <row r="1346" spans="1:44" x14ac:dyDescent="0.35">
      <c r="A1346" s="73" t="s">
        <v>218</v>
      </c>
      <c r="B1346" s="73" t="s">
        <v>1523</v>
      </c>
      <c r="C1346" s="82"/>
      <c r="D1346" s="83"/>
      <c r="E1346" s="82"/>
      <c r="F1346" s="84"/>
      <c r="G1346" s="82"/>
      <c r="H1346" s="77"/>
      <c r="I1346" s="78"/>
      <c r="J1346" s="78"/>
      <c r="K1346" s="79"/>
      <c r="M1346" s="72" t="s">
        <v>1488</v>
      </c>
      <c r="N1346" s="85">
        <v>44656.803472222222</v>
      </c>
      <c r="O1346" s="72" t="s">
        <v>1524</v>
      </c>
      <c r="P1346" s="87" t="s">
        <v>1525</v>
      </c>
      <c r="Q1346" s="72" t="s">
        <v>1491</v>
      </c>
      <c r="T1346" s="87" t="s">
        <v>1492</v>
      </c>
      <c r="U1346" s="85">
        <v>44656.803472222222</v>
      </c>
      <c r="V1346" s="88">
        <v>44656</v>
      </c>
      <c r="W1346" s="86" t="s">
        <v>1526</v>
      </c>
      <c r="X1346" s="87" t="s">
        <v>1527</v>
      </c>
      <c r="AA1346" s="86" t="s">
        <v>1528</v>
      </c>
      <c r="AC1346" s="72" t="b">
        <v>0</v>
      </c>
      <c r="AD1346" s="72">
        <v>27</v>
      </c>
      <c r="AE1346" s="86" t="s">
        <v>1483</v>
      </c>
      <c r="AF1346" s="72" t="b">
        <v>1</v>
      </c>
      <c r="AG1346" s="72" t="s">
        <v>1484</v>
      </c>
      <c r="AI1346" s="86" t="s">
        <v>1529</v>
      </c>
      <c r="AJ1346" s="72" t="b">
        <v>0</v>
      </c>
      <c r="AK1346" s="72">
        <v>11</v>
      </c>
      <c r="AL1346" s="86" t="s">
        <v>1483</v>
      </c>
      <c r="AM1346" s="86" t="s">
        <v>1504</v>
      </c>
      <c r="AN1346" s="72" t="b">
        <v>0</v>
      </c>
      <c r="AO1346" s="86" t="s">
        <v>1528</v>
      </c>
      <c r="AQ1346" s="72">
        <v>0</v>
      </c>
      <c r="AR1346" s="72">
        <v>0</v>
      </c>
    </row>
    <row r="1347" spans="1:44" x14ac:dyDescent="0.35">
      <c r="A1347" s="73" t="s">
        <v>218</v>
      </c>
      <c r="B1347" s="73" t="s">
        <v>1530</v>
      </c>
      <c r="C1347" s="82"/>
      <c r="D1347" s="83"/>
      <c r="E1347" s="82"/>
      <c r="F1347" s="84"/>
      <c r="G1347" s="82"/>
      <c r="H1347" s="77"/>
      <c r="I1347" s="78"/>
      <c r="J1347" s="78"/>
      <c r="K1347" s="79"/>
      <c r="M1347" s="72" t="s">
        <v>1488</v>
      </c>
      <c r="N1347" s="85">
        <v>44656.848773148151</v>
      </c>
      <c r="O1347" s="72" t="s">
        <v>1531</v>
      </c>
      <c r="T1347" s="87" t="s">
        <v>1492</v>
      </c>
      <c r="U1347" s="85">
        <v>44656.848773148151</v>
      </c>
      <c r="V1347" s="88">
        <v>44656</v>
      </c>
      <c r="W1347" s="86" t="s">
        <v>1532</v>
      </c>
      <c r="X1347" s="87" t="s">
        <v>1533</v>
      </c>
      <c r="AA1347" s="86" t="s">
        <v>1534</v>
      </c>
      <c r="AC1347" s="72" t="b">
        <v>0</v>
      </c>
      <c r="AD1347" s="72">
        <v>16</v>
      </c>
      <c r="AE1347" s="86" t="s">
        <v>1483</v>
      </c>
      <c r="AF1347" s="72" t="b">
        <v>0</v>
      </c>
      <c r="AG1347" s="72" t="s">
        <v>1484</v>
      </c>
      <c r="AI1347" s="86" t="s">
        <v>1483</v>
      </c>
      <c r="AJ1347" s="72" t="b">
        <v>0</v>
      </c>
      <c r="AK1347" s="72">
        <v>2</v>
      </c>
      <c r="AL1347" s="86" t="s">
        <v>1483</v>
      </c>
      <c r="AM1347" s="86" t="s">
        <v>1504</v>
      </c>
      <c r="AN1347" s="72" t="b">
        <v>0</v>
      </c>
      <c r="AO1347" s="86" t="s">
        <v>1534</v>
      </c>
      <c r="AQ1347" s="72">
        <v>0</v>
      </c>
      <c r="AR1347" s="72">
        <v>0</v>
      </c>
    </row>
    <row r="1348" spans="1:44" x14ac:dyDescent="0.35">
      <c r="A1348" s="73" t="s">
        <v>218</v>
      </c>
      <c r="B1348" s="73" t="s">
        <v>1535</v>
      </c>
      <c r="C1348" s="82"/>
      <c r="D1348" s="83"/>
      <c r="E1348" s="82"/>
      <c r="F1348" s="84"/>
      <c r="G1348" s="82"/>
      <c r="H1348" s="77"/>
      <c r="I1348" s="78"/>
      <c r="J1348" s="78"/>
      <c r="K1348" s="79"/>
      <c r="M1348" s="72" t="s">
        <v>1476</v>
      </c>
      <c r="N1348" s="85">
        <v>44656.891481481478</v>
      </c>
      <c r="O1348" s="72" t="s">
        <v>1536</v>
      </c>
      <c r="P1348" s="87" t="s">
        <v>1537</v>
      </c>
      <c r="Q1348" s="72" t="s">
        <v>1491</v>
      </c>
      <c r="T1348" s="87" t="s">
        <v>1492</v>
      </c>
      <c r="U1348" s="85">
        <v>44656.891481481478</v>
      </c>
      <c r="V1348" s="88">
        <v>44656</v>
      </c>
      <c r="W1348" s="86" t="s">
        <v>1538</v>
      </c>
      <c r="X1348" s="87" t="s">
        <v>1539</v>
      </c>
      <c r="AA1348" s="86" t="s">
        <v>1540</v>
      </c>
      <c r="AC1348" s="72" t="b">
        <v>0</v>
      </c>
      <c r="AD1348" s="72">
        <v>0</v>
      </c>
      <c r="AE1348" s="86" t="s">
        <v>1483</v>
      </c>
      <c r="AF1348" s="72" t="b">
        <v>1</v>
      </c>
      <c r="AG1348" s="72" t="s">
        <v>1484</v>
      </c>
      <c r="AI1348" s="86" t="s">
        <v>1541</v>
      </c>
      <c r="AJ1348" s="72" t="b">
        <v>0</v>
      </c>
      <c r="AK1348" s="72">
        <v>1542</v>
      </c>
      <c r="AL1348" s="86" t="s">
        <v>1542</v>
      </c>
      <c r="AM1348" s="86" t="s">
        <v>1504</v>
      </c>
      <c r="AN1348" s="72" t="b">
        <v>0</v>
      </c>
      <c r="AO1348" s="86" t="s">
        <v>1542</v>
      </c>
      <c r="AQ1348" s="72">
        <v>0</v>
      </c>
      <c r="AR1348" s="72">
        <v>0</v>
      </c>
    </row>
    <row r="1349" spans="1:44" x14ac:dyDescent="0.35">
      <c r="A1349" s="73" t="s">
        <v>218</v>
      </c>
      <c r="B1349" s="73" t="s">
        <v>1543</v>
      </c>
      <c r="C1349" s="82"/>
      <c r="D1349" s="83"/>
      <c r="E1349" s="82"/>
      <c r="F1349" s="84"/>
      <c r="G1349" s="82"/>
      <c r="H1349" s="77"/>
      <c r="I1349" s="78"/>
      <c r="J1349" s="78"/>
      <c r="K1349" s="79"/>
      <c r="M1349" s="72" t="s">
        <v>219</v>
      </c>
      <c r="N1349" s="85">
        <v>44671.061030092591</v>
      </c>
    </row>
    <row r="1350" spans="1:44" x14ac:dyDescent="0.35">
      <c r="A1350" s="73" t="s">
        <v>218</v>
      </c>
      <c r="B1350" s="73" t="s">
        <v>1543</v>
      </c>
      <c r="C1350" s="82"/>
      <c r="D1350" s="83"/>
      <c r="E1350" s="82"/>
      <c r="F1350" s="84"/>
      <c r="G1350" s="82"/>
      <c r="H1350" s="77"/>
      <c r="I1350" s="78"/>
      <c r="J1350" s="78"/>
      <c r="K1350" s="79"/>
      <c r="M1350" s="72" t="s">
        <v>1488</v>
      </c>
      <c r="N1350" s="85">
        <v>44657.873761574076</v>
      </c>
      <c r="O1350" s="72" t="s">
        <v>1544</v>
      </c>
      <c r="S1350" s="87" t="s">
        <v>1545</v>
      </c>
      <c r="T1350" s="87" t="s">
        <v>1545</v>
      </c>
      <c r="U1350" s="85">
        <v>44657.873761574076</v>
      </c>
      <c r="V1350" s="88">
        <v>44657</v>
      </c>
      <c r="W1350" s="86" t="s">
        <v>1546</v>
      </c>
      <c r="X1350" s="87" t="s">
        <v>1547</v>
      </c>
      <c r="AA1350" s="86" t="s">
        <v>1548</v>
      </c>
      <c r="AC1350" s="72" t="b">
        <v>0</v>
      </c>
      <c r="AD1350" s="72">
        <v>124</v>
      </c>
      <c r="AE1350" s="86" t="s">
        <v>1483</v>
      </c>
      <c r="AF1350" s="72" t="b">
        <v>0</v>
      </c>
      <c r="AG1350" s="72" t="s">
        <v>1484</v>
      </c>
      <c r="AI1350" s="86" t="s">
        <v>1483</v>
      </c>
      <c r="AJ1350" s="72" t="b">
        <v>0</v>
      </c>
      <c r="AK1350" s="72">
        <v>28</v>
      </c>
      <c r="AL1350" s="86" t="s">
        <v>1483</v>
      </c>
      <c r="AM1350" s="86" t="s">
        <v>1504</v>
      </c>
      <c r="AN1350" s="72" t="b">
        <v>0</v>
      </c>
      <c r="AO1350" s="86" t="s">
        <v>1548</v>
      </c>
      <c r="AQ1350" s="72">
        <v>0</v>
      </c>
      <c r="AR1350" s="72">
        <v>0</v>
      </c>
    </row>
    <row r="1351" spans="1:44" x14ac:dyDescent="0.35">
      <c r="A1351" s="73" t="s">
        <v>218</v>
      </c>
      <c r="B1351" s="73" t="s">
        <v>1549</v>
      </c>
      <c r="C1351" s="82"/>
      <c r="D1351" s="83"/>
      <c r="E1351" s="82"/>
      <c r="F1351" s="84"/>
      <c r="G1351" s="82"/>
      <c r="H1351" s="77"/>
      <c r="I1351" s="78"/>
      <c r="J1351" s="78"/>
      <c r="K1351" s="79"/>
      <c r="M1351" s="72" t="s">
        <v>1513</v>
      </c>
      <c r="N1351" s="85">
        <v>44658.614583333336</v>
      </c>
      <c r="O1351" s="72" t="s">
        <v>1550</v>
      </c>
      <c r="P1351" s="87" t="s">
        <v>1551</v>
      </c>
      <c r="Q1351" s="72" t="s">
        <v>1552</v>
      </c>
      <c r="R1351" s="86" t="s">
        <v>1553</v>
      </c>
      <c r="S1351" s="87" t="s">
        <v>1554</v>
      </c>
      <c r="T1351" s="87" t="s">
        <v>1554</v>
      </c>
      <c r="U1351" s="85">
        <v>44658.614583333336</v>
      </c>
      <c r="V1351" s="88">
        <v>44658</v>
      </c>
      <c r="W1351" s="86" t="s">
        <v>1555</v>
      </c>
      <c r="X1351" s="87" t="s">
        <v>1556</v>
      </c>
      <c r="AA1351" s="86" t="s">
        <v>1557</v>
      </c>
      <c r="AC1351" s="72" t="b">
        <v>0</v>
      </c>
      <c r="AD1351" s="72">
        <v>0</v>
      </c>
      <c r="AE1351" s="86" t="s">
        <v>1483</v>
      </c>
      <c r="AF1351" s="72" t="b">
        <v>0</v>
      </c>
      <c r="AG1351" s="72" t="s">
        <v>1484</v>
      </c>
      <c r="AI1351" s="86" t="s">
        <v>1483</v>
      </c>
      <c r="AJ1351" s="72" t="b">
        <v>0</v>
      </c>
      <c r="AK1351" s="72">
        <v>31</v>
      </c>
      <c r="AL1351" s="86" t="s">
        <v>1558</v>
      </c>
      <c r="AM1351" s="86" t="s">
        <v>1504</v>
      </c>
      <c r="AN1351" s="72" t="b">
        <v>0</v>
      </c>
      <c r="AO1351" s="86" t="s">
        <v>1558</v>
      </c>
      <c r="AQ1351" s="72">
        <v>0</v>
      </c>
      <c r="AR1351" s="72">
        <v>0</v>
      </c>
    </row>
    <row r="1352" spans="1:44" x14ac:dyDescent="0.35">
      <c r="A1352" s="73" t="s">
        <v>218</v>
      </c>
      <c r="B1352" s="73" t="s">
        <v>1559</v>
      </c>
      <c r="C1352" s="82"/>
      <c r="D1352" s="83"/>
      <c r="E1352" s="82"/>
      <c r="F1352" s="84"/>
      <c r="G1352" s="82"/>
      <c r="H1352" s="77"/>
      <c r="I1352" s="78"/>
      <c r="J1352" s="78"/>
      <c r="K1352" s="79"/>
      <c r="M1352" s="72" t="s">
        <v>1513</v>
      </c>
      <c r="N1352" s="85">
        <v>44658.614583333336</v>
      </c>
      <c r="O1352" s="72" t="s">
        <v>1550</v>
      </c>
      <c r="P1352" s="87" t="s">
        <v>1551</v>
      </c>
      <c r="Q1352" s="72" t="s">
        <v>1552</v>
      </c>
      <c r="R1352" s="86" t="s">
        <v>1553</v>
      </c>
      <c r="S1352" s="87" t="s">
        <v>1554</v>
      </c>
      <c r="T1352" s="87" t="s">
        <v>1554</v>
      </c>
      <c r="U1352" s="85">
        <v>44658.614583333336</v>
      </c>
      <c r="V1352" s="88">
        <v>44658</v>
      </c>
      <c r="W1352" s="86" t="s">
        <v>1555</v>
      </c>
      <c r="X1352" s="87" t="s">
        <v>1556</v>
      </c>
      <c r="AA1352" s="86" t="s">
        <v>1557</v>
      </c>
      <c r="AC1352" s="72" t="b">
        <v>0</v>
      </c>
      <c r="AD1352" s="72">
        <v>0</v>
      </c>
      <c r="AE1352" s="86" t="s">
        <v>1483</v>
      </c>
      <c r="AF1352" s="72" t="b">
        <v>0</v>
      </c>
      <c r="AG1352" s="72" t="s">
        <v>1484</v>
      </c>
      <c r="AI1352" s="86" t="s">
        <v>1483</v>
      </c>
      <c r="AJ1352" s="72" t="b">
        <v>0</v>
      </c>
      <c r="AK1352" s="72">
        <v>31</v>
      </c>
      <c r="AL1352" s="86" t="s">
        <v>1558</v>
      </c>
      <c r="AM1352" s="86" t="s">
        <v>1504</v>
      </c>
      <c r="AN1352" s="72" t="b">
        <v>0</v>
      </c>
      <c r="AO1352" s="86" t="s">
        <v>1558</v>
      </c>
      <c r="AQ1352" s="72">
        <v>0</v>
      </c>
      <c r="AR1352" s="72">
        <v>0</v>
      </c>
    </row>
    <row r="1353" spans="1:44" x14ac:dyDescent="0.35">
      <c r="A1353" s="73" t="s">
        <v>218</v>
      </c>
      <c r="B1353" s="73" t="s">
        <v>1560</v>
      </c>
      <c r="C1353" s="82"/>
      <c r="D1353" s="83"/>
      <c r="E1353" s="82"/>
      <c r="F1353" s="84"/>
      <c r="G1353" s="82"/>
      <c r="H1353" s="77"/>
      <c r="I1353" s="78"/>
      <c r="J1353" s="78"/>
      <c r="K1353" s="79"/>
      <c r="M1353" s="72" t="s">
        <v>1513</v>
      </c>
      <c r="N1353" s="85">
        <v>44658.614583333336</v>
      </c>
      <c r="O1353" s="72" t="s">
        <v>1550</v>
      </c>
      <c r="P1353" s="87" t="s">
        <v>1551</v>
      </c>
      <c r="Q1353" s="72" t="s">
        <v>1552</v>
      </c>
      <c r="R1353" s="86" t="s">
        <v>1553</v>
      </c>
      <c r="S1353" s="87" t="s">
        <v>1554</v>
      </c>
      <c r="T1353" s="87" t="s">
        <v>1554</v>
      </c>
      <c r="U1353" s="85">
        <v>44658.614583333336</v>
      </c>
      <c r="V1353" s="88">
        <v>44658</v>
      </c>
      <c r="W1353" s="86" t="s">
        <v>1555</v>
      </c>
      <c r="X1353" s="87" t="s">
        <v>1556</v>
      </c>
      <c r="AA1353" s="86" t="s">
        <v>1557</v>
      </c>
      <c r="AC1353" s="72" t="b">
        <v>0</v>
      </c>
      <c r="AD1353" s="72">
        <v>0</v>
      </c>
      <c r="AE1353" s="86" t="s">
        <v>1483</v>
      </c>
      <c r="AF1353" s="72" t="b">
        <v>0</v>
      </c>
      <c r="AG1353" s="72" t="s">
        <v>1484</v>
      </c>
      <c r="AI1353" s="86" t="s">
        <v>1483</v>
      </c>
      <c r="AJ1353" s="72" t="b">
        <v>0</v>
      </c>
      <c r="AK1353" s="72">
        <v>31</v>
      </c>
      <c r="AL1353" s="86" t="s">
        <v>1558</v>
      </c>
      <c r="AM1353" s="86" t="s">
        <v>1504</v>
      </c>
      <c r="AN1353" s="72" t="b">
        <v>0</v>
      </c>
      <c r="AO1353" s="86" t="s">
        <v>1558</v>
      </c>
      <c r="AQ1353" s="72">
        <v>0</v>
      </c>
      <c r="AR1353" s="72">
        <v>0</v>
      </c>
    </row>
    <row r="1354" spans="1:44" x14ac:dyDescent="0.35">
      <c r="A1354" s="73" t="s">
        <v>774</v>
      </c>
      <c r="B1354" s="73" t="s">
        <v>1561</v>
      </c>
      <c r="C1354" s="82"/>
      <c r="D1354" s="83"/>
      <c r="E1354" s="82"/>
      <c r="F1354" s="84"/>
      <c r="G1354" s="82"/>
      <c r="H1354" s="77"/>
      <c r="I1354" s="78"/>
      <c r="J1354" s="78"/>
      <c r="K1354" s="79"/>
      <c r="M1354" s="72" t="s">
        <v>219</v>
      </c>
      <c r="N1354" s="85">
        <v>44671.061030092591</v>
      </c>
    </row>
    <row r="1355" spans="1:44" x14ac:dyDescent="0.35">
      <c r="A1355" s="73" t="s">
        <v>218</v>
      </c>
      <c r="B1355" s="73" t="s">
        <v>1561</v>
      </c>
      <c r="C1355" s="82"/>
      <c r="D1355" s="83"/>
      <c r="E1355" s="82"/>
      <c r="F1355" s="84"/>
      <c r="G1355" s="82"/>
      <c r="H1355" s="77"/>
      <c r="I1355" s="78"/>
      <c r="J1355" s="78"/>
      <c r="K1355" s="79"/>
      <c r="M1355" s="72" t="s">
        <v>1513</v>
      </c>
      <c r="N1355" s="85">
        <v>44658.614583333336</v>
      </c>
      <c r="O1355" s="72" t="s">
        <v>1550</v>
      </c>
      <c r="P1355" s="87" t="s">
        <v>1551</v>
      </c>
      <c r="Q1355" s="72" t="s">
        <v>1552</v>
      </c>
      <c r="R1355" s="86" t="s">
        <v>1553</v>
      </c>
      <c r="S1355" s="87" t="s">
        <v>1554</v>
      </c>
      <c r="T1355" s="87" t="s">
        <v>1554</v>
      </c>
      <c r="U1355" s="85">
        <v>44658.614583333336</v>
      </c>
      <c r="V1355" s="88">
        <v>44658</v>
      </c>
      <c r="W1355" s="86" t="s">
        <v>1555</v>
      </c>
      <c r="X1355" s="87" t="s">
        <v>1556</v>
      </c>
      <c r="AA1355" s="86" t="s">
        <v>1557</v>
      </c>
      <c r="AC1355" s="72" t="b">
        <v>0</v>
      </c>
      <c r="AD1355" s="72">
        <v>0</v>
      </c>
      <c r="AE1355" s="86" t="s">
        <v>1483</v>
      </c>
      <c r="AF1355" s="72" t="b">
        <v>0</v>
      </c>
      <c r="AG1355" s="72" t="s">
        <v>1484</v>
      </c>
      <c r="AI1355" s="86" t="s">
        <v>1483</v>
      </c>
      <c r="AJ1355" s="72" t="b">
        <v>0</v>
      </c>
      <c r="AK1355" s="72">
        <v>31</v>
      </c>
      <c r="AL1355" s="86" t="s">
        <v>1558</v>
      </c>
      <c r="AM1355" s="86" t="s">
        <v>1504</v>
      </c>
      <c r="AN1355" s="72" t="b">
        <v>0</v>
      </c>
      <c r="AO1355" s="86" t="s">
        <v>1558</v>
      </c>
      <c r="AQ1355" s="72">
        <v>0</v>
      </c>
      <c r="AR1355" s="72">
        <v>0</v>
      </c>
    </row>
    <row r="1356" spans="1:44" x14ac:dyDescent="0.35">
      <c r="A1356" s="73" t="s">
        <v>218</v>
      </c>
      <c r="B1356" s="73" t="s">
        <v>1562</v>
      </c>
      <c r="C1356" s="82"/>
      <c r="D1356" s="83"/>
      <c r="E1356" s="82"/>
      <c r="F1356" s="84"/>
      <c r="G1356" s="82"/>
      <c r="H1356" s="77"/>
      <c r="I1356" s="78"/>
      <c r="J1356" s="78"/>
      <c r="K1356" s="79"/>
      <c r="M1356" s="72" t="s">
        <v>1513</v>
      </c>
      <c r="N1356" s="85">
        <v>44658.614583333336</v>
      </c>
      <c r="O1356" s="72" t="s">
        <v>1550</v>
      </c>
      <c r="P1356" s="87" t="s">
        <v>1551</v>
      </c>
      <c r="Q1356" s="72" t="s">
        <v>1552</v>
      </c>
      <c r="R1356" s="86" t="s">
        <v>1553</v>
      </c>
      <c r="S1356" s="87" t="s">
        <v>1554</v>
      </c>
      <c r="T1356" s="87" t="s">
        <v>1554</v>
      </c>
      <c r="U1356" s="85">
        <v>44658.614583333336</v>
      </c>
      <c r="V1356" s="88">
        <v>44658</v>
      </c>
      <c r="W1356" s="86" t="s">
        <v>1555</v>
      </c>
      <c r="X1356" s="87" t="s">
        <v>1556</v>
      </c>
      <c r="AA1356" s="86" t="s">
        <v>1557</v>
      </c>
      <c r="AC1356" s="72" t="b">
        <v>0</v>
      </c>
      <c r="AD1356" s="72">
        <v>0</v>
      </c>
      <c r="AE1356" s="86" t="s">
        <v>1483</v>
      </c>
      <c r="AF1356" s="72" t="b">
        <v>0</v>
      </c>
      <c r="AG1356" s="72" t="s">
        <v>1484</v>
      </c>
      <c r="AI1356" s="86" t="s">
        <v>1483</v>
      </c>
      <c r="AJ1356" s="72" t="b">
        <v>0</v>
      </c>
      <c r="AK1356" s="72">
        <v>31</v>
      </c>
      <c r="AL1356" s="86" t="s">
        <v>1558</v>
      </c>
      <c r="AM1356" s="86" t="s">
        <v>1504</v>
      </c>
      <c r="AN1356" s="72" t="b">
        <v>0</v>
      </c>
      <c r="AO1356" s="86" t="s">
        <v>1558</v>
      </c>
      <c r="AQ1356" s="72">
        <v>0</v>
      </c>
      <c r="AR1356" s="72">
        <v>0</v>
      </c>
    </row>
    <row r="1357" spans="1:44" x14ac:dyDescent="0.35">
      <c r="A1357" s="73" t="s">
        <v>218</v>
      </c>
      <c r="B1357" s="73" t="s">
        <v>1563</v>
      </c>
      <c r="C1357" s="82"/>
      <c r="D1357" s="83"/>
      <c r="E1357" s="82"/>
      <c r="F1357" s="84"/>
      <c r="G1357" s="82"/>
      <c r="H1357" s="77"/>
      <c r="I1357" s="78"/>
      <c r="J1357" s="78"/>
      <c r="K1357" s="79"/>
      <c r="M1357" s="72" t="s">
        <v>1476</v>
      </c>
      <c r="N1357" s="85">
        <v>44658.614583333336</v>
      </c>
      <c r="O1357" s="72" t="s">
        <v>1550</v>
      </c>
      <c r="P1357" s="87" t="s">
        <v>1551</v>
      </c>
      <c r="Q1357" s="72" t="s">
        <v>1552</v>
      </c>
      <c r="R1357" s="86" t="s">
        <v>1553</v>
      </c>
      <c r="S1357" s="87" t="s">
        <v>1554</v>
      </c>
      <c r="T1357" s="87" t="s">
        <v>1554</v>
      </c>
      <c r="U1357" s="85">
        <v>44658.614583333336</v>
      </c>
      <c r="V1357" s="88">
        <v>44658</v>
      </c>
      <c r="W1357" s="86" t="s">
        <v>1555</v>
      </c>
      <c r="X1357" s="87" t="s">
        <v>1556</v>
      </c>
      <c r="AA1357" s="86" t="s">
        <v>1557</v>
      </c>
      <c r="AC1357" s="72" t="b">
        <v>0</v>
      </c>
      <c r="AD1357" s="72">
        <v>0</v>
      </c>
      <c r="AE1357" s="86" t="s">
        <v>1483</v>
      </c>
      <c r="AF1357" s="72" t="b">
        <v>0</v>
      </c>
      <c r="AG1357" s="72" t="s">
        <v>1484</v>
      </c>
      <c r="AI1357" s="86" t="s">
        <v>1483</v>
      </c>
      <c r="AJ1357" s="72" t="b">
        <v>0</v>
      </c>
      <c r="AK1357" s="72">
        <v>31</v>
      </c>
      <c r="AL1357" s="86" t="s">
        <v>1558</v>
      </c>
      <c r="AM1357" s="86" t="s">
        <v>1504</v>
      </c>
      <c r="AN1357" s="72" t="b">
        <v>0</v>
      </c>
      <c r="AO1357" s="86" t="s">
        <v>1558</v>
      </c>
      <c r="AQ1357" s="72">
        <v>0</v>
      </c>
      <c r="AR1357" s="72">
        <v>0</v>
      </c>
    </row>
    <row r="1358" spans="1:44" x14ac:dyDescent="0.35">
      <c r="A1358" s="73" t="s">
        <v>218</v>
      </c>
      <c r="B1358" s="73" t="s">
        <v>1564</v>
      </c>
      <c r="C1358" s="82"/>
      <c r="D1358" s="83"/>
      <c r="E1358" s="82"/>
      <c r="F1358" s="84"/>
      <c r="G1358" s="82"/>
      <c r="H1358" s="77"/>
      <c r="I1358" s="78"/>
      <c r="J1358" s="78"/>
      <c r="K1358" s="79"/>
      <c r="M1358" s="72" t="s">
        <v>219</v>
      </c>
      <c r="N1358" s="85">
        <v>44671.061030092591</v>
      </c>
    </row>
    <row r="1359" spans="1:44" x14ac:dyDescent="0.35">
      <c r="A1359" s="73" t="s">
        <v>218</v>
      </c>
      <c r="B1359" s="73" t="s">
        <v>1564</v>
      </c>
      <c r="C1359" s="82"/>
      <c r="D1359" s="83"/>
      <c r="E1359" s="82"/>
      <c r="F1359" s="84"/>
      <c r="G1359" s="82"/>
      <c r="H1359" s="77"/>
      <c r="I1359" s="78"/>
      <c r="J1359" s="78"/>
      <c r="K1359" s="79"/>
      <c r="M1359" s="72" t="s">
        <v>1488</v>
      </c>
      <c r="N1359" s="85">
        <v>44658.82916666667</v>
      </c>
      <c r="O1359" s="72" t="s">
        <v>1565</v>
      </c>
      <c r="S1359" s="87" t="s">
        <v>1566</v>
      </c>
      <c r="T1359" s="87" t="s">
        <v>1566</v>
      </c>
      <c r="U1359" s="85">
        <v>44658.82916666667</v>
      </c>
      <c r="V1359" s="88">
        <v>44658</v>
      </c>
      <c r="W1359" s="86" t="s">
        <v>1567</v>
      </c>
      <c r="X1359" s="87" t="s">
        <v>1568</v>
      </c>
      <c r="AA1359" s="86" t="s">
        <v>1569</v>
      </c>
      <c r="AC1359" s="72" t="b">
        <v>0</v>
      </c>
      <c r="AD1359" s="72">
        <v>23</v>
      </c>
      <c r="AE1359" s="86" t="s">
        <v>1483</v>
      </c>
      <c r="AF1359" s="72" t="b">
        <v>0</v>
      </c>
      <c r="AG1359" s="72" t="s">
        <v>1484</v>
      </c>
      <c r="AI1359" s="86" t="s">
        <v>1483</v>
      </c>
      <c r="AJ1359" s="72" t="b">
        <v>0</v>
      </c>
      <c r="AK1359" s="72">
        <v>5</v>
      </c>
      <c r="AL1359" s="86" t="s">
        <v>1483</v>
      </c>
      <c r="AM1359" s="86" t="s">
        <v>1504</v>
      </c>
      <c r="AN1359" s="72" t="b">
        <v>0</v>
      </c>
      <c r="AO1359" s="86" t="s">
        <v>1569</v>
      </c>
      <c r="AQ1359" s="72">
        <v>0</v>
      </c>
      <c r="AR1359" s="72">
        <v>0</v>
      </c>
    </row>
    <row r="1360" spans="1:44" x14ac:dyDescent="0.35">
      <c r="A1360" s="73" t="s">
        <v>218</v>
      </c>
      <c r="B1360" s="73" t="s">
        <v>1570</v>
      </c>
      <c r="C1360" s="82"/>
      <c r="D1360" s="83"/>
      <c r="E1360" s="82"/>
      <c r="F1360" s="84"/>
      <c r="G1360" s="82"/>
      <c r="H1360" s="77"/>
      <c r="I1360" s="78"/>
      <c r="J1360" s="78"/>
      <c r="K1360" s="79"/>
      <c r="M1360" s="72" t="s">
        <v>1488</v>
      </c>
      <c r="N1360" s="85">
        <v>44658.959027777775</v>
      </c>
      <c r="O1360" s="72" t="s">
        <v>1571</v>
      </c>
      <c r="P1360" s="87" t="s">
        <v>1572</v>
      </c>
      <c r="Q1360" s="72" t="s">
        <v>1491</v>
      </c>
      <c r="T1360" s="87" t="s">
        <v>1492</v>
      </c>
      <c r="U1360" s="85">
        <v>44658.959027777775</v>
      </c>
      <c r="V1360" s="88">
        <v>44658</v>
      </c>
      <c r="W1360" s="86" t="s">
        <v>1573</v>
      </c>
      <c r="X1360" s="87" t="s">
        <v>1574</v>
      </c>
      <c r="AA1360" s="86" t="s">
        <v>1575</v>
      </c>
      <c r="AC1360" s="72" t="b">
        <v>0</v>
      </c>
      <c r="AD1360" s="72">
        <v>174</v>
      </c>
      <c r="AE1360" s="86" t="s">
        <v>1483</v>
      </c>
      <c r="AF1360" s="72" t="b">
        <v>1</v>
      </c>
      <c r="AG1360" s="72" t="s">
        <v>1484</v>
      </c>
      <c r="AI1360" s="86" t="s">
        <v>1576</v>
      </c>
      <c r="AJ1360" s="72" t="b">
        <v>0</v>
      </c>
      <c r="AK1360" s="72">
        <v>59</v>
      </c>
      <c r="AL1360" s="86" t="s">
        <v>1483</v>
      </c>
      <c r="AM1360" s="86" t="s">
        <v>1504</v>
      </c>
      <c r="AN1360" s="72" t="b">
        <v>0</v>
      </c>
      <c r="AO1360" s="86" t="s">
        <v>1575</v>
      </c>
      <c r="AQ1360" s="72">
        <v>0</v>
      </c>
      <c r="AR1360" s="72">
        <v>0</v>
      </c>
    </row>
    <row r="1361" spans="1:44" x14ac:dyDescent="0.35">
      <c r="A1361" s="73" t="s">
        <v>218</v>
      </c>
      <c r="B1361" s="73" t="s">
        <v>1577</v>
      </c>
      <c r="C1361" s="82"/>
      <c r="D1361" s="83"/>
      <c r="E1361" s="82"/>
      <c r="F1361" s="84"/>
      <c r="G1361" s="82"/>
      <c r="H1361" s="77"/>
      <c r="I1361" s="78"/>
      <c r="J1361" s="78"/>
      <c r="K1361" s="79"/>
      <c r="M1361" s="72" t="s">
        <v>1488</v>
      </c>
      <c r="N1361" s="85">
        <v>44658.959027777775</v>
      </c>
      <c r="O1361" s="72" t="s">
        <v>1571</v>
      </c>
      <c r="P1361" s="87" t="s">
        <v>1572</v>
      </c>
      <c r="Q1361" s="72" t="s">
        <v>1491</v>
      </c>
      <c r="T1361" s="87" t="s">
        <v>1492</v>
      </c>
      <c r="U1361" s="85">
        <v>44658.959027777775</v>
      </c>
      <c r="V1361" s="88">
        <v>44658</v>
      </c>
      <c r="W1361" s="86" t="s">
        <v>1573</v>
      </c>
      <c r="X1361" s="87" t="s">
        <v>1574</v>
      </c>
      <c r="AA1361" s="86" t="s">
        <v>1575</v>
      </c>
      <c r="AC1361" s="72" t="b">
        <v>0</v>
      </c>
      <c r="AD1361" s="72">
        <v>174</v>
      </c>
      <c r="AE1361" s="86" t="s">
        <v>1483</v>
      </c>
      <c r="AF1361" s="72" t="b">
        <v>1</v>
      </c>
      <c r="AG1361" s="72" t="s">
        <v>1484</v>
      </c>
      <c r="AI1361" s="86" t="s">
        <v>1576</v>
      </c>
      <c r="AJ1361" s="72" t="b">
        <v>0</v>
      </c>
      <c r="AK1361" s="72">
        <v>59</v>
      </c>
      <c r="AL1361" s="86" t="s">
        <v>1483</v>
      </c>
      <c r="AM1361" s="86" t="s">
        <v>1504</v>
      </c>
      <c r="AN1361" s="72" t="b">
        <v>0</v>
      </c>
      <c r="AO1361" s="86" t="s">
        <v>1575</v>
      </c>
      <c r="AQ1361" s="72">
        <v>0</v>
      </c>
      <c r="AR1361" s="72">
        <v>0</v>
      </c>
    </row>
    <row r="1362" spans="1:44" x14ac:dyDescent="0.35">
      <c r="A1362" s="73" t="s">
        <v>218</v>
      </c>
      <c r="B1362" s="73" t="s">
        <v>1578</v>
      </c>
      <c r="C1362" s="82"/>
      <c r="D1362" s="83"/>
      <c r="E1362" s="82"/>
      <c r="F1362" s="84"/>
      <c r="G1362" s="82"/>
      <c r="H1362" s="77"/>
      <c r="I1362" s="78"/>
      <c r="J1362" s="78"/>
      <c r="K1362" s="79"/>
      <c r="M1362" s="72" t="s">
        <v>1488</v>
      </c>
      <c r="N1362" s="85">
        <v>44662.652615740742</v>
      </c>
      <c r="O1362" s="72" t="s">
        <v>1579</v>
      </c>
      <c r="S1362" s="87" t="s">
        <v>1580</v>
      </c>
      <c r="T1362" s="87" t="s">
        <v>1580</v>
      </c>
      <c r="U1362" s="85">
        <v>44662.652615740742</v>
      </c>
      <c r="V1362" s="88">
        <v>44662</v>
      </c>
      <c r="W1362" s="86" t="s">
        <v>1581</v>
      </c>
      <c r="X1362" s="87" t="s">
        <v>1582</v>
      </c>
      <c r="AA1362" s="86" t="s">
        <v>1583</v>
      </c>
      <c r="AC1362" s="72" t="b">
        <v>0</v>
      </c>
      <c r="AD1362" s="72">
        <v>66</v>
      </c>
      <c r="AE1362" s="86" t="s">
        <v>1483</v>
      </c>
      <c r="AF1362" s="72" t="b">
        <v>0</v>
      </c>
      <c r="AG1362" s="72" t="s">
        <v>1484</v>
      </c>
      <c r="AI1362" s="86" t="s">
        <v>1483</v>
      </c>
      <c r="AJ1362" s="72" t="b">
        <v>0</v>
      </c>
      <c r="AK1362" s="72">
        <v>13</v>
      </c>
      <c r="AL1362" s="86" t="s">
        <v>1483</v>
      </c>
      <c r="AM1362" s="86" t="s">
        <v>1504</v>
      </c>
      <c r="AN1362" s="72" t="b">
        <v>0</v>
      </c>
      <c r="AO1362" s="86" t="s">
        <v>1583</v>
      </c>
      <c r="AQ1362" s="72">
        <v>0</v>
      </c>
      <c r="AR1362" s="72">
        <v>0</v>
      </c>
    </row>
    <row r="1363" spans="1:44" x14ac:dyDescent="0.35">
      <c r="A1363" s="73" t="s">
        <v>218</v>
      </c>
      <c r="B1363" s="73" t="s">
        <v>1584</v>
      </c>
      <c r="C1363" s="82"/>
      <c r="D1363" s="83"/>
      <c r="E1363" s="82"/>
      <c r="F1363" s="84"/>
      <c r="G1363" s="82"/>
      <c r="H1363" s="77"/>
      <c r="I1363" s="78"/>
      <c r="J1363" s="78"/>
      <c r="K1363" s="79"/>
      <c r="M1363" s="72" t="s">
        <v>1488</v>
      </c>
      <c r="N1363" s="85">
        <v>44663.812407407408</v>
      </c>
      <c r="O1363" s="72" t="s">
        <v>1585</v>
      </c>
      <c r="S1363" s="87" t="s">
        <v>1586</v>
      </c>
      <c r="T1363" s="87" t="s">
        <v>1586</v>
      </c>
      <c r="U1363" s="85">
        <v>44663.812407407408</v>
      </c>
      <c r="V1363" s="88">
        <v>44663</v>
      </c>
      <c r="W1363" s="86" t="s">
        <v>1587</v>
      </c>
      <c r="X1363" s="87" t="s">
        <v>1588</v>
      </c>
      <c r="AA1363" s="86" t="s">
        <v>1589</v>
      </c>
      <c r="AC1363" s="72" t="b">
        <v>0</v>
      </c>
      <c r="AD1363" s="72">
        <v>36</v>
      </c>
      <c r="AE1363" s="86" t="s">
        <v>1483</v>
      </c>
      <c r="AF1363" s="72" t="b">
        <v>0</v>
      </c>
      <c r="AG1363" s="72" t="s">
        <v>1484</v>
      </c>
      <c r="AI1363" s="86" t="s">
        <v>1483</v>
      </c>
      <c r="AJ1363" s="72" t="b">
        <v>0</v>
      </c>
      <c r="AK1363" s="72">
        <v>9</v>
      </c>
      <c r="AL1363" s="86" t="s">
        <v>1483</v>
      </c>
      <c r="AM1363" s="86" t="s">
        <v>1504</v>
      </c>
      <c r="AN1363" s="72" t="b">
        <v>0</v>
      </c>
      <c r="AO1363" s="86" t="s">
        <v>1589</v>
      </c>
      <c r="AQ1363" s="72">
        <v>0</v>
      </c>
      <c r="AR1363" s="72">
        <v>0</v>
      </c>
    </row>
    <row r="1364" spans="1:44" x14ac:dyDescent="0.35">
      <c r="A1364" s="73" t="s">
        <v>218</v>
      </c>
      <c r="B1364" s="73" t="s">
        <v>1590</v>
      </c>
      <c r="C1364" s="82"/>
      <c r="D1364" s="83"/>
      <c r="E1364" s="82"/>
      <c r="F1364" s="84"/>
      <c r="G1364" s="82"/>
      <c r="H1364" s="77"/>
      <c r="I1364" s="78"/>
      <c r="J1364" s="78"/>
      <c r="K1364" s="79"/>
      <c r="M1364" s="72" t="s">
        <v>1488</v>
      </c>
      <c r="N1364" s="85">
        <v>44663.878032407411</v>
      </c>
      <c r="O1364" s="72" t="s">
        <v>1591</v>
      </c>
      <c r="S1364" s="87" t="s">
        <v>1592</v>
      </c>
      <c r="T1364" s="87" t="s">
        <v>1592</v>
      </c>
      <c r="U1364" s="85">
        <v>44663.878032407411</v>
      </c>
      <c r="V1364" s="88">
        <v>44663</v>
      </c>
      <c r="W1364" s="86" t="s">
        <v>1593</v>
      </c>
      <c r="X1364" s="87" t="s">
        <v>1594</v>
      </c>
      <c r="AA1364" s="86" t="s">
        <v>1595</v>
      </c>
      <c r="AC1364" s="72" t="b">
        <v>0</v>
      </c>
      <c r="AD1364" s="72">
        <v>90</v>
      </c>
      <c r="AE1364" s="86" t="s">
        <v>1483</v>
      </c>
      <c r="AF1364" s="72" t="b">
        <v>0</v>
      </c>
      <c r="AG1364" s="72" t="s">
        <v>1484</v>
      </c>
      <c r="AI1364" s="86" t="s">
        <v>1483</v>
      </c>
      <c r="AJ1364" s="72" t="b">
        <v>0</v>
      </c>
      <c r="AK1364" s="72">
        <v>11</v>
      </c>
      <c r="AL1364" s="86" t="s">
        <v>1483</v>
      </c>
      <c r="AM1364" s="86" t="s">
        <v>1511</v>
      </c>
      <c r="AN1364" s="72" t="b">
        <v>0</v>
      </c>
      <c r="AO1364" s="86" t="s">
        <v>1595</v>
      </c>
      <c r="AQ1364" s="72">
        <v>0</v>
      </c>
      <c r="AR1364" s="72">
        <v>0</v>
      </c>
    </row>
    <row r="1365" spans="1:44" x14ac:dyDescent="0.35">
      <c r="A1365" s="73" t="s">
        <v>218</v>
      </c>
      <c r="B1365" s="73" t="s">
        <v>1596</v>
      </c>
      <c r="C1365" s="82"/>
      <c r="D1365" s="83"/>
      <c r="E1365" s="82"/>
      <c r="F1365" s="84"/>
      <c r="G1365" s="82"/>
      <c r="H1365" s="77"/>
      <c r="I1365" s="78"/>
      <c r="J1365" s="78"/>
      <c r="K1365" s="79"/>
      <c r="M1365" s="72" t="s">
        <v>1476</v>
      </c>
      <c r="N1365" s="85">
        <v>44663.903113425928</v>
      </c>
      <c r="O1365" s="72" t="s">
        <v>1597</v>
      </c>
      <c r="P1365" s="87" t="s">
        <v>1598</v>
      </c>
      <c r="Q1365" s="72" t="s">
        <v>1599</v>
      </c>
      <c r="S1365" s="87" t="s">
        <v>1600</v>
      </c>
      <c r="T1365" s="87" t="s">
        <v>1600</v>
      </c>
      <c r="U1365" s="85">
        <v>44663.903113425928</v>
      </c>
      <c r="V1365" s="88">
        <v>44663</v>
      </c>
      <c r="W1365" s="86" t="s">
        <v>1601</v>
      </c>
      <c r="X1365" s="87" t="s">
        <v>1602</v>
      </c>
      <c r="AA1365" s="86" t="s">
        <v>1603</v>
      </c>
      <c r="AC1365" s="72" t="b">
        <v>0</v>
      </c>
      <c r="AD1365" s="72">
        <v>0</v>
      </c>
      <c r="AE1365" s="86" t="s">
        <v>1483</v>
      </c>
      <c r="AF1365" s="72" t="b">
        <v>0</v>
      </c>
      <c r="AG1365" s="72" t="s">
        <v>1484</v>
      </c>
      <c r="AI1365" s="86" t="s">
        <v>1483</v>
      </c>
      <c r="AJ1365" s="72" t="b">
        <v>0</v>
      </c>
      <c r="AK1365" s="72">
        <v>124</v>
      </c>
      <c r="AL1365" s="86" t="s">
        <v>1604</v>
      </c>
      <c r="AM1365" s="86" t="s">
        <v>1486</v>
      </c>
      <c r="AN1365" s="72" t="b">
        <v>0</v>
      </c>
      <c r="AO1365" s="86" t="s">
        <v>1604</v>
      </c>
      <c r="AQ1365" s="72">
        <v>0</v>
      </c>
      <c r="AR1365" s="72">
        <v>0</v>
      </c>
    </row>
    <row r="1366" spans="1:44" x14ac:dyDescent="0.35">
      <c r="A1366" s="73" t="s">
        <v>218</v>
      </c>
      <c r="B1366" s="73" t="s">
        <v>1605</v>
      </c>
      <c r="C1366" s="82"/>
      <c r="D1366" s="83"/>
      <c r="E1366" s="82"/>
      <c r="F1366" s="84"/>
      <c r="G1366" s="82"/>
      <c r="H1366" s="77"/>
      <c r="I1366" s="78"/>
      <c r="J1366" s="78"/>
      <c r="K1366" s="79"/>
      <c r="M1366" s="72" t="s">
        <v>219</v>
      </c>
      <c r="N1366" s="85">
        <v>44671.061030092591</v>
      </c>
    </row>
    <row r="1367" spans="1:44" x14ac:dyDescent="0.35">
      <c r="A1367" s="73" t="s">
        <v>218</v>
      </c>
      <c r="B1367" s="73" t="s">
        <v>1605</v>
      </c>
      <c r="C1367" s="82"/>
      <c r="D1367" s="83"/>
      <c r="E1367" s="82"/>
      <c r="F1367" s="84"/>
      <c r="G1367" s="82"/>
      <c r="H1367" s="77"/>
      <c r="I1367" s="78"/>
      <c r="J1367" s="78"/>
      <c r="K1367" s="79"/>
      <c r="M1367" s="72" t="s">
        <v>1488</v>
      </c>
      <c r="N1367" s="85">
        <v>44663.927361111113</v>
      </c>
      <c r="O1367" s="72" t="s">
        <v>1606</v>
      </c>
      <c r="S1367" s="87" t="s">
        <v>1607</v>
      </c>
      <c r="T1367" s="87" t="s">
        <v>1607</v>
      </c>
      <c r="U1367" s="85">
        <v>44663.927361111113</v>
      </c>
      <c r="V1367" s="88">
        <v>44663</v>
      </c>
      <c r="W1367" s="86" t="s">
        <v>1608</v>
      </c>
      <c r="X1367" s="87" t="s">
        <v>1609</v>
      </c>
      <c r="AA1367" s="86" t="s">
        <v>1610</v>
      </c>
      <c r="AC1367" s="72" t="b">
        <v>0</v>
      </c>
      <c r="AD1367" s="72">
        <v>67</v>
      </c>
      <c r="AE1367" s="86" t="s">
        <v>1483</v>
      </c>
      <c r="AF1367" s="72" t="b">
        <v>0</v>
      </c>
      <c r="AG1367" s="72" t="s">
        <v>1484</v>
      </c>
      <c r="AI1367" s="86" t="s">
        <v>1483</v>
      </c>
      <c r="AJ1367" s="72" t="b">
        <v>0</v>
      </c>
      <c r="AK1367" s="72">
        <v>18</v>
      </c>
      <c r="AL1367" s="86" t="s">
        <v>1483</v>
      </c>
      <c r="AM1367" s="86" t="s">
        <v>1486</v>
      </c>
      <c r="AN1367" s="72" t="b">
        <v>0</v>
      </c>
      <c r="AO1367" s="86" t="s">
        <v>1610</v>
      </c>
      <c r="AQ1367" s="72">
        <v>0</v>
      </c>
      <c r="AR1367" s="72">
        <v>0</v>
      </c>
    </row>
    <row r="1368" spans="1:44" x14ac:dyDescent="0.35">
      <c r="A1368" s="73" t="s">
        <v>218</v>
      </c>
      <c r="B1368" s="73" t="s">
        <v>1611</v>
      </c>
      <c r="C1368" s="82"/>
      <c r="D1368" s="83"/>
      <c r="E1368" s="82"/>
      <c r="F1368" s="84"/>
      <c r="G1368" s="82"/>
      <c r="H1368" s="77"/>
      <c r="I1368" s="78"/>
      <c r="J1368" s="78"/>
      <c r="K1368" s="79"/>
      <c r="M1368" s="72" t="s">
        <v>1513</v>
      </c>
      <c r="N1368" s="85">
        <v>44666.701226851852</v>
      </c>
      <c r="O1368" s="72" t="s">
        <v>1612</v>
      </c>
      <c r="P1368" s="87" t="s">
        <v>1613</v>
      </c>
      <c r="Q1368" s="72" t="s">
        <v>1614</v>
      </c>
      <c r="S1368" s="87" t="s">
        <v>1615</v>
      </c>
      <c r="T1368" s="87" t="s">
        <v>1615</v>
      </c>
      <c r="U1368" s="85">
        <v>44666.701226851852</v>
      </c>
      <c r="V1368" s="88">
        <v>44666</v>
      </c>
      <c r="W1368" s="86" t="s">
        <v>1616</v>
      </c>
      <c r="X1368" s="87" t="s">
        <v>1617</v>
      </c>
      <c r="AA1368" s="86" t="s">
        <v>1618</v>
      </c>
      <c r="AC1368" s="72" t="b">
        <v>0</v>
      </c>
      <c r="AD1368" s="72">
        <v>0</v>
      </c>
      <c r="AE1368" s="86" t="s">
        <v>1483</v>
      </c>
      <c r="AF1368" s="72" t="b">
        <v>0</v>
      </c>
      <c r="AG1368" s="72" t="s">
        <v>1484</v>
      </c>
      <c r="AI1368" s="86" t="s">
        <v>1483</v>
      </c>
      <c r="AJ1368" s="72" t="b">
        <v>0</v>
      </c>
      <c r="AK1368" s="72">
        <v>2</v>
      </c>
      <c r="AL1368" s="86" t="s">
        <v>1619</v>
      </c>
      <c r="AM1368" s="86" t="s">
        <v>1486</v>
      </c>
      <c r="AN1368" s="72" t="b">
        <v>0</v>
      </c>
      <c r="AO1368" s="86" t="s">
        <v>1619</v>
      </c>
      <c r="AQ1368" s="72">
        <v>0</v>
      </c>
      <c r="AR1368" s="72">
        <v>0</v>
      </c>
    </row>
    <row r="1369" spans="1:44" x14ac:dyDescent="0.35">
      <c r="A1369" s="73" t="s">
        <v>218</v>
      </c>
      <c r="B1369" s="73" t="s">
        <v>1620</v>
      </c>
      <c r="C1369" s="82"/>
      <c r="D1369" s="83"/>
      <c r="E1369" s="82"/>
      <c r="F1369" s="84"/>
      <c r="G1369" s="82"/>
      <c r="H1369" s="77"/>
      <c r="I1369" s="78"/>
      <c r="J1369" s="78"/>
      <c r="K1369" s="79"/>
      <c r="M1369" s="72" t="s">
        <v>1513</v>
      </c>
      <c r="N1369" s="85">
        <v>44666.701226851852</v>
      </c>
      <c r="O1369" s="72" t="s">
        <v>1612</v>
      </c>
      <c r="P1369" s="87" t="s">
        <v>1613</v>
      </c>
      <c r="Q1369" s="72" t="s">
        <v>1614</v>
      </c>
      <c r="S1369" s="87" t="s">
        <v>1615</v>
      </c>
      <c r="T1369" s="87" t="s">
        <v>1615</v>
      </c>
      <c r="U1369" s="85">
        <v>44666.701226851852</v>
      </c>
      <c r="V1369" s="88">
        <v>44666</v>
      </c>
      <c r="W1369" s="86" t="s">
        <v>1616</v>
      </c>
      <c r="X1369" s="87" t="s">
        <v>1617</v>
      </c>
      <c r="AA1369" s="86" t="s">
        <v>1618</v>
      </c>
      <c r="AC1369" s="72" t="b">
        <v>0</v>
      </c>
      <c r="AD1369" s="72">
        <v>0</v>
      </c>
      <c r="AE1369" s="86" t="s">
        <v>1483</v>
      </c>
      <c r="AF1369" s="72" t="b">
        <v>0</v>
      </c>
      <c r="AG1369" s="72" t="s">
        <v>1484</v>
      </c>
      <c r="AI1369" s="86" t="s">
        <v>1483</v>
      </c>
      <c r="AJ1369" s="72" t="b">
        <v>0</v>
      </c>
      <c r="AK1369" s="72">
        <v>2</v>
      </c>
      <c r="AL1369" s="86" t="s">
        <v>1619</v>
      </c>
      <c r="AM1369" s="86" t="s">
        <v>1486</v>
      </c>
      <c r="AN1369" s="72" t="b">
        <v>0</v>
      </c>
      <c r="AO1369" s="86" t="s">
        <v>1619</v>
      </c>
      <c r="AQ1369" s="72">
        <v>0</v>
      </c>
      <c r="AR1369" s="72">
        <v>0</v>
      </c>
    </row>
    <row r="1370" spans="1:44" x14ac:dyDescent="0.35">
      <c r="A1370" s="73" t="s">
        <v>218</v>
      </c>
      <c r="B1370" s="73" t="s">
        <v>1621</v>
      </c>
      <c r="C1370" s="82"/>
      <c r="D1370" s="83"/>
      <c r="E1370" s="82"/>
      <c r="F1370" s="84"/>
      <c r="G1370" s="82"/>
      <c r="H1370" s="77"/>
      <c r="I1370" s="78"/>
      <c r="J1370" s="78"/>
      <c r="K1370" s="79"/>
      <c r="M1370" s="72" t="s">
        <v>1513</v>
      </c>
      <c r="N1370" s="85">
        <v>44666.701226851852</v>
      </c>
      <c r="O1370" s="72" t="s">
        <v>1612</v>
      </c>
      <c r="P1370" s="87" t="s">
        <v>1613</v>
      </c>
      <c r="Q1370" s="72" t="s">
        <v>1614</v>
      </c>
      <c r="S1370" s="87" t="s">
        <v>1615</v>
      </c>
      <c r="T1370" s="87" t="s">
        <v>1615</v>
      </c>
      <c r="U1370" s="85">
        <v>44666.701226851852</v>
      </c>
      <c r="V1370" s="88">
        <v>44666</v>
      </c>
      <c r="W1370" s="86" t="s">
        <v>1616</v>
      </c>
      <c r="X1370" s="87" t="s">
        <v>1617</v>
      </c>
      <c r="AA1370" s="86" t="s">
        <v>1618</v>
      </c>
      <c r="AC1370" s="72" t="b">
        <v>0</v>
      </c>
      <c r="AD1370" s="72">
        <v>0</v>
      </c>
      <c r="AE1370" s="86" t="s">
        <v>1483</v>
      </c>
      <c r="AF1370" s="72" t="b">
        <v>0</v>
      </c>
      <c r="AG1370" s="72" t="s">
        <v>1484</v>
      </c>
      <c r="AI1370" s="86" t="s">
        <v>1483</v>
      </c>
      <c r="AJ1370" s="72" t="b">
        <v>0</v>
      </c>
      <c r="AK1370" s="72">
        <v>2</v>
      </c>
      <c r="AL1370" s="86" t="s">
        <v>1619</v>
      </c>
      <c r="AM1370" s="86" t="s">
        <v>1486</v>
      </c>
      <c r="AN1370" s="72" t="b">
        <v>0</v>
      </c>
      <c r="AO1370" s="86" t="s">
        <v>1619</v>
      </c>
      <c r="AQ1370" s="72">
        <v>0</v>
      </c>
      <c r="AR1370" s="72">
        <v>0</v>
      </c>
    </row>
    <row r="1371" spans="1:44" x14ac:dyDescent="0.35">
      <c r="A1371" s="73" t="s">
        <v>218</v>
      </c>
      <c r="B1371" s="73" t="s">
        <v>1622</v>
      </c>
      <c r="C1371" s="82"/>
      <c r="D1371" s="83"/>
      <c r="E1371" s="82"/>
      <c r="F1371" s="84"/>
      <c r="G1371" s="82"/>
      <c r="H1371" s="77"/>
      <c r="I1371" s="78"/>
      <c r="J1371" s="78"/>
      <c r="K1371" s="79"/>
      <c r="M1371" s="72" t="s">
        <v>1488</v>
      </c>
      <c r="N1371" s="85">
        <v>44665.820289351854</v>
      </c>
      <c r="O1371" s="72" t="s">
        <v>1623</v>
      </c>
      <c r="P1371" s="87" t="s">
        <v>1624</v>
      </c>
      <c r="Q1371" s="72" t="s">
        <v>1491</v>
      </c>
      <c r="T1371" s="87" t="s">
        <v>1492</v>
      </c>
      <c r="U1371" s="85">
        <v>44665.820289351854</v>
      </c>
      <c r="V1371" s="88">
        <v>44665</v>
      </c>
      <c r="W1371" s="86" t="s">
        <v>1625</v>
      </c>
      <c r="X1371" s="87" t="s">
        <v>1626</v>
      </c>
      <c r="AA1371" s="86" t="s">
        <v>1627</v>
      </c>
      <c r="AC1371" s="72" t="b">
        <v>0</v>
      </c>
      <c r="AD1371" s="72">
        <v>65</v>
      </c>
      <c r="AE1371" s="86" t="s">
        <v>1483</v>
      </c>
      <c r="AF1371" s="72" t="b">
        <v>0</v>
      </c>
      <c r="AG1371" s="72" t="s">
        <v>1484</v>
      </c>
      <c r="AI1371" s="86" t="s">
        <v>1483</v>
      </c>
      <c r="AJ1371" s="72" t="b">
        <v>0</v>
      </c>
      <c r="AK1371" s="72">
        <v>14</v>
      </c>
      <c r="AL1371" s="86" t="s">
        <v>1483</v>
      </c>
      <c r="AM1371" s="86" t="s">
        <v>1496</v>
      </c>
      <c r="AN1371" s="72" t="b">
        <v>0</v>
      </c>
      <c r="AO1371" s="86" t="s">
        <v>1627</v>
      </c>
      <c r="AQ1371" s="72">
        <v>0</v>
      </c>
      <c r="AR1371" s="72">
        <v>0</v>
      </c>
    </row>
    <row r="1372" spans="1:44" x14ac:dyDescent="0.35">
      <c r="A1372" s="73" t="s">
        <v>218</v>
      </c>
      <c r="B1372" s="73" t="s">
        <v>1622</v>
      </c>
      <c r="C1372" s="82"/>
      <c r="D1372" s="83"/>
      <c r="E1372" s="82"/>
      <c r="F1372" s="84"/>
      <c r="G1372" s="82"/>
      <c r="H1372" s="77"/>
      <c r="I1372" s="78"/>
      <c r="J1372" s="78"/>
      <c r="K1372" s="79"/>
      <c r="M1372" s="72" t="s">
        <v>1476</v>
      </c>
      <c r="N1372" s="85">
        <v>44666.701226851852</v>
      </c>
      <c r="O1372" s="72" t="s">
        <v>1612</v>
      </c>
      <c r="P1372" s="87" t="s">
        <v>1613</v>
      </c>
      <c r="Q1372" s="72" t="s">
        <v>1614</v>
      </c>
      <c r="S1372" s="87" t="s">
        <v>1615</v>
      </c>
      <c r="T1372" s="87" t="s">
        <v>1615</v>
      </c>
      <c r="U1372" s="85">
        <v>44666.701226851852</v>
      </c>
      <c r="V1372" s="88">
        <v>44666</v>
      </c>
      <c r="W1372" s="86" t="s">
        <v>1616</v>
      </c>
      <c r="X1372" s="87" t="s">
        <v>1617</v>
      </c>
      <c r="AA1372" s="86" t="s">
        <v>1618</v>
      </c>
      <c r="AC1372" s="72" t="b">
        <v>0</v>
      </c>
      <c r="AD1372" s="72">
        <v>0</v>
      </c>
      <c r="AE1372" s="86" t="s">
        <v>1483</v>
      </c>
      <c r="AF1372" s="72" t="b">
        <v>0</v>
      </c>
      <c r="AG1372" s="72" t="s">
        <v>1484</v>
      </c>
      <c r="AI1372" s="86" t="s">
        <v>1483</v>
      </c>
      <c r="AJ1372" s="72" t="b">
        <v>0</v>
      </c>
      <c r="AK1372" s="72">
        <v>2</v>
      </c>
      <c r="AL1372" s="86" t="s">
        <v>1619</v>
      </c>
      <c r="AM1372" s="86" t="s">
        <v>1486</v>
      </c>
      <c r="AN1372" s="72" t="b">
        <v>0</v>
      </c>
      <c r="AO1372" s="86" t="s">
        <v>1619</v>
      </c>
      <c r="AQ1372" s="72">
        <v>0</v>
      </c>
      <c r="AR1372" s="72">
        <v>0</v>
      </c>
    </row>
    <row r="1373" spans="1:44" x14ac:dyDescent="0.35">
      <c r="A1373" s="73" t="s">
        <v>218</v>
      </c>
      <c r="B1373" s="73" t="s">
        <v>1628</v>
      </c>
      <c r="C1373" s="82"/>
      <c r="D1373" s="83"/>
      <c r="E1373" s="82"/>
      <c r="F1373" s="84"/>
      <c r="G1373" s="82"/>
      <c r="H1373" s="77"/>
      <c r="I1373" s="78"/>
      <c r="J1373" s="78"/>
      <c r="K1373" s="79"/>
      <c r="M1373" s="72" t="s">
        <v>1488</v>
      </c>
      <c r="N1373" s="85">
        <v>44670.625787037039</v>
      </c>
      <c r="O1373" s="72" t="s">
        <v>1629</v>
      </c>
      <c r="P1373" s="87" t="s">
        <v>1630</v>
      </c>
      <c r="Q1373" s="72" t="s">
        <v>1491</v>
      </c>
      <c r="T1373" s="87" t="s">
        <v>1492</v>
      </c>
      <c r="U1373" s="85">
        <v>44670.625787037039</v>
      </c>
      <c r="V1373" s="88">
        <v>44670</v>
      </c>
      <c r="W1373" s="86" t="s">
        <v>1631</v>
      </c>
      <c r="X1373" s="87" t="s">
        <v>1632</v>
      </c>
      <c r="AA1373" s="86" t="s">
        <v>1633</v>
      </c>
      <c r="AC1373" s="72" t="b">
        <v>0</v>
      </c>
      <c r="AD1373" s="72">
        <v>52</v>
      </c>
      <c r="AE1373" s="86" t="s">
        <v>1483</v>
      </c>
      <c r="AF1373" s="72" t="b">
        <v>1</v>
      </c>
      <c r="AG1373" s="72" t="s">
        <v>1484</v>
      </c>
      <c r="AI1373" s="86" t="s">
        <v>1634</v>
      </c>
      <c r="AJ1373" s="72" t="b">
        <v>0</v>
      </c>
      <c r="AK1373" s="72">
        <v>17</v>
      </c>
      <c r="AL1373" s="86" t="s">
        <v>1483</v>
      </c>
      <c r="AM1373" s="86" t="s">
        <v>1504</v>
      </c>
      <c r="AN1373" s="72" t="b">
        <v>0</v>
      </c>
      <c r="AO1373" s="86" t="s">
        <v>1633</v>
      </c>
      <c r="AQ1373" s="72">
        <v>0</v>
      </c>
      <c r="AR1373" s="72">
        <v>0</v>
      </c>
    </row>
    <row r="1374" spans="1:44" x14ac:dyDescent="0.35">
      <c r="A1374" s="73" t="s">
        <v>218</v>
      </c>
      <c r="B1374" s="73" t="s">
        <v>1635</v>
      </c>
      <c r="C1374" s="82"/>
      <c r="D1374" s="83"/>
      <c r="E1374" s="82"/>
      <c r="F1374" s="84"/>
      <c r="G1374" s="82"/>
      <c r="H1374" s="77"/>
      <c r="I1374" s="78"/>
      <c r="J1374" s="78"/>
      <c r="K1374" s="79"/>
      <c r="M1374" s="72" t="s">
        <v>219</v>
      </c>
      <c r="N1374" s="85">
        <v>44671.061030092591</v>
      </c>
    </row>
    <row r="1375" spans="1:44" x14ac:dyDescent="0.35">
      <c r="A1375" s="73" t="s">
        <v>218</v>
      </c>
      <c r="B1375" s="73" t="s">
        <v>1636</v>
      </c>
      <c r="C1375" s="82"/>
      <c r="D1375" s="83"/>
      <c r="E1375" s="82"/>
      <c r="F1375" s="84"/>
      <c r="G1375" s="82"/>
      <c r="H1375" s="77"/>
      <c r="I1375" s="78"/>
      <c r="J1375" s="78"/>
      <c r="K1375" s="79"/>
      <c r="M1375" s="72" t="s">
        <v>219</v>
      </c>
      <c r="N1375" s="85">
        <v>44671.061030092591</v>
      </c>
    </row>
    <row r="1376" spans="1:44" x14ac:dyDescent="0.35">
      <c r="A1376" s="73" t="s">
        <v>774</v>
      </c>
      <c r="B1376" s="73" t="s">
        <v>218</v>
      </c>
      <c r="C1376" s="82"/>
      <c r="D1376" s="83"/>
      <c r="E1376" s="82"/>
      <c r="F1376" s="84"/>
      <c r="G1376" s="82"/>
      <c r="H1376" s="77"/>
      <c r="I1376" s="78"/>
      <c r="J1376" s="78"/>
      <c r="K1376" s="79"/>
      <c r="M1376" s="72" t="s">
        <v>219</v>
      </c>
      <c r="N1376" s="85">
        <v>44671.061030092591</v>
      </c>
    </row>
    <row r="1377" spans="1:44" x14ac:dyDescent="0.35">
      <c r="A1377" s="73" t="s">
        <v>218</v>
      </c>
      <c r="B1377" s="73" t="s">
        <v>218</v>
      </c>
      <c r="C1377" s="82"/>
      <c r="D1377" s="83"/>
      <c r="E1377" s="82"/>
      <c r="F1377" s="84"/>
      <c r="G1377" s="82"/>
      <c r="H1377" s="77"/>
      <c r="I1377" s="78"/>
      <c r="J1377" s="78"/>
      <c r="K1377" s="79"/>
      <c r="M1377" s="72" t="s">
        <v>177</v>
      </c>
      <c r="N1377" s="85">
        <v>44644.778738425928</v>
      </c>
      <c r="O1377" s="72" t="s">
        <v>1637</v>
      </c>
      <c r="P1377" s="87" t="s">
        <v>1638</v>
      </c>
      <c r="Q1377" s="72" t="s">
        <v>1491</v>
      </c>
      <c r="T1377" s="87" t="s">
        <v>1492</v>
      </c>
      <c r="U1377" s="85">
        <v>44644.778738425928</v>
      </c>
      <c r="V1377" s="88">
        <v>44644</v>
      </c>
      <c r="W1377" s="86" t="s">
        <v>1639</v>
      </c>
      <c r="X1377" s="87" t="s">
        <v>1640</v>
      </c>
      <c r="AA1377" s="86" t="s">
        <v>1641</v>
      </c>
      <c r="AC1377" s="72" t="b">
        <v>0</v>
      </c>
      <c r="AD1377" s="72">
        <v>86</v>
      </c>
      <c r="AE1377" s="86" t="s">
        <v>1483</v>
      </c>
      <c r="AF1377" s="72" t="b">
        <v>0</v>
      </c>
      <c r="AG1377" s="72" t="s">
        <v>1484</v>
      </c>
      <c r="AI1377" s="86" t="s">
        <v>1483</v>
      </c>
      <c r="AJ1377" s="72" t="b">
        <v>0</v>
      </c>
      <c r="AK1377" s="72">
        <v>24</v>
      </c>
      <c r="AL1377" s="86" t="s">
        <v>1483</v>
      </c>
      <c r="AM1377" s="86" t="s">
        <v>1511</v>
      </c>
      <c r="AN1377" s="72" t="b">
        <v>0</v>
      </c>
      <c r="AO1377" s="86" t="s">
        <v>1641</v>
      </c>
      <c r="AQ1377" s="72">
        <v>0</v>
      </c>
      <c r="AR1377" s="72">
        <v>0</v>
      </c>
    </row>
    <row r="1378" spans="1:44" x14ac:dyDescent="0.35">
      <c r="A1378" s="73" t="s">
        <v>218</v>
      </c>
      <c r="B1378" s="73" t="s">
        <v>218</v>
      </c>
      <c r="C1378" s="82"/>
      <c r="D1378" s="83"/>
      <c r="E1378" s="82"/>
      <c r="F1378" s="84"/>
      <c r="G1378" s="82"/>
      <c r="H1378" s="77"/>
      <c r="I1378" s="78"/>
      <c r="J1378" s="78"/>
      <c r="K1378" s="79"/>
      <c r="M1378" s="72" t="s">
        <v>177</v>
      </c>
      <c r="N1378" s="85">
        <v>44644.779004629629</v>
      </c>
      <c r="O1378" s="72" t="s">
        <v>1642</v>
      </c>
      <c r="T1378" s="87" t="s">
        <v>1492</v>
      </c>
      <c r="U1378" s="85">
        <v>44644.779004629629</v>
      </c>
      <c r="V1378" s="88">
        <v>44644</v>
      </c>
      <c r="W1378" s="86" t="s">
        <v>1643</v>
      </c>
      <c r="X1378" s="87" t="s">
        <v>1644</v>
      </c>
      <c r="AA1378" s="86" t="s">
        <v>1645</v>
      </c>
      <c r="AB1378" s="86" t="s">
        <v>1641</v>
      </c>
      <c r="AC1378" s="72" t="b">
        <v>0</v>
      </c>
      <c r="AD1378" s="72">
        <v>53</v>
      </c>
      <c r="AE1378" s="86" t="s">
        <v>1646</v>
      </c>
      <c r="AF1378" s="72" t="b">
        <v>0</v>
      </c>
      <c r="AG1378" s="72" t="s">
        <v>1484</v>
      </c>
      <c r="AI1378" s="86" t="s">
        <v>1483</v>
      </c>
      <c r="AJ1378" s="72" t="b">
        <v>0</v>
      </c>
      <c r="AK1378" s="72">
        <v>10</v>
      </c>
      <c r="AL1378" s="86" t="s">
        <v>1483</v>
      </c>
      <c r="AM1378" s="86" t="s">
        <v>1504</v>
      </c>
      <c r="AN1378" s="72" t="b">
        <v>0</v>
      </c>
      <c r="AO1378" s="86" t="s">
        <v>1641</v>
      </c>
      <c r="AQ1378" s="72">
        <v>0</v>
      </c>
      <c r="AR1378" s="72">
        <v>0</v>
      </c>
    </row>
    <row r="1379" spans="1:44" x14ac:dyDescent="0.35">
      <c r="A1379" s="73" t="s">
        <v>218</v>
      </c>
      <c r="B1379" s="73" t="s">
        <v>218</v>
      </c>
      <c r="C1379" s="82"/>
      <c r="D1379" s="83"/>
      <c r="E1379" s="82"/>
      <c r="F1379" s="84"/>
      <c r="G1379" s="82"/>
      <c r="H1379" s="77"/>
      <c r="I1379" s="78"/>
      <c r="J1379" s="78"/>
      <c r="K1379" s="79"/>
      <c r="M1379" s="72" t="s">
        <v>177</v>
      </c>
      <c r="N1379" s="85">
        <v>44644.829756944448</v>
      </c>
      <c r="O1379" s="72" t="s">
        <v>1647</v>
      </c>
      <c r="P1379" s="87" t="s">
        <v>1648</v>
      </c>
      <c r="Q1379" s="72" t="s">
        <v>1491</v>
      </c>
      <c r="T1379" s="87" t="s">
        <v>1492</v>
      </c>
      <c r="U1379" s="85">
        <v>44644.829756944448</v>
      </c>
      <c r="V1379" s="88">
        <v>44644</v>
      </c>
      <c r="W1379" s="86" t="s">
        <v>1649</v>
      </c>
      <c r="X1379" s="87" t="s">
        <v>1650</v>
      </c>
      <c r="AA1379" s="86" t="s">
        <v>1651</v>
      </c>
      <c r="AC1379" s="72" t="b">
        <v>0</v>
      </c>
      <c r="AD1379" s="72">
        <v>88</v>
      </c>
      <c r="AE1379" s="86" t="s">
        <v>1483</v>
      </c>
      <c r="AF1379" s="72" t="b">
        <v>1</v>
      </c>
      <c r="AG1379" s="72" t="s">
        <v>1484</v>
      </c>
      <c r="AI1379" s="86" t="s">
        <v>1652</v>
      </c>
      <c r="AJ1379" s="72" t="b">
        <v>0</v>
      </c>
      <c r="AK1379" s="72">
        <v>16</v>
      </c>
      <c r="AL1379" s="86" t="s">
        <v>1483</v>
      </c>
      <c r="AM1379" s="86" t="s">
        <v>1504</v>
      </c>
      <c r="AN1379" s="72" t="b">
        <v>0</v>
      </c>
      <c r="AO1379" s="86" t="s">
        <v>1651</v>
      </c>
      <c r="AQ1379" s="72">
        <v>0</v>
      </c>
      <c r="AR1379" s="72">
        <v>0</v>
      </c>
    </row>
    <row r="1380" spans="1:44" x14ac:dyDescent="0.35">
      <c r="A1380" s="73" t="s">
        <v>218</v>
      </c>
      <c r="B1380" s="73" t="s">
        <v>218</v>
      </c>
      <c r="C1380" s="82"/>
      <c r="D1380" s="83"/>
      <c r="E1380" s="82"/>
      <c r="F1380" s="84"/>
      <c r="G1380" s="82"/>
      <c r="H1380" s="77"/>
      <c r="I1380" s="78"/>
      <c r="J1380" s="78"/>
      <c r="K1380" s="79"/>
      <c r="M1380" s="72" t="s">
        <v>177</v>
      </c>
      <c r="N1380" s="85">
        <v>44644.875914351855</v>
      </c>
      <c r="O1380" s="72" t="s">
        <v>1653</v>
      </c>
      <c r="P1380" s="87" t="s">
        <v>1654</v>
      </c>
      <c r="Q1380" s="72" t="s">
        <v>1655</v>
      </c>
      <c r="S1380" s="87" t="s">
        <v>1656</v>
      </c>
      <c r="T1380" s="87" t="s">
        <v>1656</v>
      </c>
      <c r="U1380" s="85">
        <v>44644.875914351855</v>
      </c>
      <c r="V1380" s="88">
        <v>44644</v>
      </c>
      <c r="W1380" s="86" t="s">
        <v>1657</v>
      </c>
      <c r="X1380" s="87" t="s">
        <v>1658</v>
      </c>
      <c r="AA1380" s="86" t="s">
        <v>1659</v>
      </c>
      <c r="AC1380" s="72" t="b">
        <v>0</v>
      </c>
      <c r="AD1380" s="72">
        <v>29</v>
      </c>
      <c r="AE1380" s="86" t="s">
        <v>1483</v>
      </c>
      <c r="AF1380" s="72" t="b">
        <v>0</v>
      </c>
      <c r="AG1380" s="72" t="s">
        <v>1484</v>
      </c>
      <c r="AI1380" s="86" t="s">
        <v>1483</v>
      </c>
      <c r="AJ1380" s="72" t="b">
        <v>0</v>
      </c>
      <c r="AK1380" s="72">
        <v>11</v>
      </c>
      <c r="AL1380" s="86" t="s">
        <v>1483</v>
      </c>
      <c r="AM1380" s="86" t="s">
        <v>1511</v>
      </c>
      <c r="AN1380" s="72" t="b">
        <v>0</v>
      </c>
      <c r="AO1380" s="86" t="s">
        <v>1659</v>
      </c>
      <c r="AQ1380" s="72">
        <v>0</v>
      </c>
      <c r="AR1380" s="72">
        <v>0</v>
      </c>
    </row>
    <row r="1381" spans="1:44" x14ac:dyDescent="0.35">
      <c r="A1381" s="73" t="s">
        <v>218</v>
      </c>
      <c r="B1381" s="73" t="s">
        <v>218</v>
      </c>
      <c r="C1381" s="82"/>
      <c r="D1381" s="83"/>
      <c r="E1381" s="82"/>
      <c r="F1381" s="84"/>
      <c r="G1381" s="82"/>
      <c r="H1381" s="77"/>
      <c r="I1381" s="78"/>
      <c r="J1381" s="78"/>
      <c r="K1381" s="79"/>
      <c r="M1381" s="72" t="s">
        <v>177</v>
      </c>
      <c r="N1381" s="85">
        <v>44644.909189814818</v>
      </c>
      <c r="O1381" s="72" t="s">
        <v>1660</v>
      </c>
      <c r="S1381" s="87" t="s">
        <v>1661</v>
      </c>
      <c r="T1381" s="87" t="s">
        <v>1661</v>
      </c>
      <c r="U1381" s="85">
        <v>44644.909189814818</v>
      </c>
      <c r="V1381" s="88">
        <v>44644</v>
      </c>
      <c r="W1381" s="86" t="s">
        <v>1662</v>
      </c>
      <c r="X1381" s="87" t="s">
        <v>1663</v>
      </c>
      <c r="AA1381" s="86" t="s">
        <v>1664</v>
      </c>
      <c r="AC1381" s="72" t="b">
        <v>0</v>
      </c>
      <c r="AD1381" s="72">
        <v>1137</v>
      </c>
      <c r="AE1381" s="86" t="s">
        <v>1483</v>
      </c>
      <c r="AF1381" s="72" t="b">
        <v>0</v>
      </c>
      <c r="AG1381" s="72" t="s">
        <v>1484</v>
      </c>
      <c r="AI1381" s="86" t="s">
        <v>1483</v>
      </c>
      <c r="AJ1381" s="72" t="b">
        <v>0</v>
      </c>
      <c r="AK1381" s="72">
        <v>109</v>
      </c>
      <c r="AL1381" s="86" t="s">
        <v>1483</v>
      </c>
      <c r="AM1381" s="86" t="s">
        <v>1504</v>
      </c>
      <c r="AN1381" s="72" t="b">
        <v>0</v>
      </c>
      <c r="AO1381" s="86" t="s">
        <v>1664</v>
      </c>
      <c r="AQ1381" s="72">
        <v>0</v>
      </c>
      <c r="AR1381" s="72">
        <v>0</v>
      </c>
    </row>
    <row r="1382" spans="1:44" x14ac:dyDescent="0.35">
      <c r="A1382" s="73" t="s">
        <v>218</v>
      </c>
      <c r="B1382" s="73" t="s">
        <v>1665</v>
      </c>
      <c r="C1382" s="82"/>
      <c r="D1382" s="83"/>
      <c r="E1382" s="82"/>
      <c r="F1382" s="84"/>
      <c r="G1382" s="82"/>
      <c r="H1382" s="77"/>
      <c r="I1382" s="78"/>
      <c r="J1382" s="78"/>
      <c r="K1382" s="79"/>
      <c r="M1382" s="72" t="s">
        <v>1488</v>
      </c>
      <c r="N1382" s="85">
        <v>44644.911620370367</v>
      </c>
      <c r="O1382" s="72" t="s">
        <v>1666</v>
      </c>
      <c r="P1382" s="87" t="s">
        <v>1667</v>
      </c>
      <c r="Q1382" s="72" t="s">
        <v>1491</v>
      </c>
      <c r="T1382" s="87" t="s">
        <v>1492</v>
      </c>
      <c r="U1382" s="85">
        <v>44644.911620370367</v>
      </c>
      <c r="V1382" s="88">
        <v>44644</v>
      </c>
      <c r="W1382" s="86" t="s">
        <v>1668</v>
      </c>
      <c r="X1382" s="87" t="s">
        <v>1669</v>
      </c>
      <c r="AA1382" s="86" t="s">
        <v>1670</v>
      </c>
      <c r="AC1382" s="72" t="b">
        <v>0</v>
      </c>
      <c r="AD1382" s="72">
        <v>36</v>
      </c>
      <c r="AE1382" s="86" t="s">
        <v>1483</v>
      </c>
      <c r="AF1382" s="72" t="b">
        <v>1</v>
      </c>
      <c r="AG1382" s="72" t="s">
        <v>1484</v>
      </c>
      <c r="AI1382" s="86" t="s">
        <v>1671</v>
      </c>
      <c r="AJ1382" s="72" t="b">
        <v>0</v>
      </c>
      <c r="AK1382" s="72">
        <v>15</v>
      </c>
      <c r="AL1382" s="86" t="s">
        <v>1483</v>
      </c>
      <c r="AM1382" s="86" t="s">
        <v>1504</v>
      </c>
      <c r="AN1382" s="72" t="b">
        <v>0</v>
      </c>
      <c r="AO1382" s="86" t="s">
        <v>1670</v>
      </c>
      <c r="AQ1382" s="72">
        <v>0</v>
      </c>
      <c r="AR1382" s="72">
        <v>0</v>
      </c>
    </row>
    <row r="1383" spans="1:44" x14ac:dyDescent="0.35">
      <c r="A1383" s="73" t="s">
        <v>218</v>
      </c>
      <c r="B1383" s="73" t="s">
        <v>218</v>
      </c>
      <c r="C1383" s="82"/>
      <c r="D1383" s="83"/>
      <c r="E1383" s="82"/>
      <c r="F1383" s="84"/>
      <c r="G1383" s="82"/>
      <c r="H1383" s="77"/>
      <c r="I1383" s="78"/>
      <c r="J1383" s="78"/>
      <c r="K1383" s="79"/>
      <c r="M1383" s="72" t="s">
        <v>177</v>
      </c>
      <c r="N1383" s="85">
        <v>44644.911631944444</v>
      </c>
      <c r="O1383" s="72" t="s">
        <v>1672</v>
      </c>
      <c r="T1383" s="87" t="s">
        <v>1492</v>
      </c>
      <c r="U1383" s="85">
        <v>44644.911631944444</v>
      </c>
      <c r="V1383" s="88">
        <v>44644</v>
      </c>
      <c r="W1383" s="86" t="s">
        <v>1673</v>
      </c>
      <c r="X1383" s="87" t="s">
        <v>1674</v>
      </c>
      <c r="AA1383" s="86" t="s">
        <v>1675</v>
      </c>
      <c r="AB1383" s="86" t="s">
        <v>1670</v>
      </c>
      <c r="AC1383" s="72" t="b">
        <v>0</v>
      </c>
      <c r="AD1383" s="72">
        <v>37</v>
      </c>
      <c r="AE1383" s="86" t="s">
        <v>1646</v>
      </c>
      <c r="AF1383" s="72" t="b">
        <v>0</v>
      </c>
      <c r="AG1383" s="72" t="s">
        <v>1484</v>
      </c>
      <c r="AI1383" s="86" t="s">
        <v>1483</v>
      </c>
      <c r="AJ1383" s="72" t="b">
        <v>0</v>
      </c>
      <c r="AK1383" s="72">
        <v>7</v>
      </c>
      <c r="AL1383" s="86" t="s">
        <v>1483</v>
      </c>
      <c r="AM1383" s="86" t="s">
        <v>1504</v>
      </c>
      <c r="AN1383" s="72" t="b">
        <v>0</v>
      </c>
      <c r="AO1383" s="86" t="s">
        <v>1670</v>
      </c>
      <c r="AQ1383" s="72">
        <v>0</v>
      </c>
      <c r="AR1383" s="72">
        <v>0</v>
      </c>
    </row>
    <row r="1384" spans="1:44" x14ac:dyDescent="0.35">
      <c r="A1384" s="73" t="s">
        <v>218</v>
      </c>
      <c r="B1384" s="73" t="s">
        <v>218</v>
      </c>
      <c r="C1384" s="82"/>
      <c r="D1384" s="83"/>
      <c r="E1384" s="82"/>
      <c r="F1384" s="84"/>
      <c r="G1384" s="82"/>
      <c r="H1384" s="77"/>
      <c r="I1384" s="78"/>
      <c r="J1384" s="78"/>
      <c r="K1384" s="79"/>
      <c r="M1384" s="72" t="s">
        <v>177</v>
      </c>
      <c r="N1384" s="85">
        <v>44645.81046296296</v>
      </c>
      <c r="O1384" s="72" t="s">
        <v>1676</v>
      </c>
      <c r="P1384" s="87" t="s">
        <v>1677</v>
      </c>
      <c r="Q1384" s="72" t="s">
        <v>1491</v>
      </c>
      <c r="T1384" s="87" t="s">
        <v>1492</v>
      </c>
      <c r="U1384" s="85">
        <v>44645.81046296296</v>
      </c>
      <c r="V1384" s="88">
        <v>44645</v>
      </c>
      <c r="W1384" s="86" t="s">
        <v>1678</v>
      </c>
      <c r="X1384" s="87" t="s">
        <v>1679</v>
      </c>
      <c r="AA1384" s="86" t="s">
        <v>1680</v>
      </c>
      <c r="AC1384" s="72" t="b">
        <v>0</v>
      </c>
      <c r="AD1384" s="72">
        <v>102</v>
      </c>
      <c r="AE1384" s="86" t="s">
        <v>1483</v>
      </c>
      <c r="AF1384" s="72" t="b">
        <v>1</v>
      </c>
      <c r="AG1384" s="72" t="s">
        <v>1484</v>
      </c>
      <c r="AI1384" s="86" t="s">
        <v>1681</v>
      </c>
      <c r="AJ1384" s="72" t="b">
        <v>0</v>
      </c>
      <c r="AK1384" s="72">
        <v>21</v>
      </c>
      <c r="AL1384" s="86" t="s">
        <v>1483</v>
      </c>
      <c r="AM1384" s="86" t="s">
        <v>1504</v>
      </c>
      <c r="AN1384" s="72" t="b">
        <v>0</v>
      </c>
      <c r="AO1384" s="86" t="s">
        <v>1680</v>
      </c>
      <c r="AQ1384" s="72">
        <v>0</v>
      </c>
      <c r="AR1384" s="72">
        <v>0</v>
      </c>
    </row>
    <row r="1385" spans="1:44" x14ac:dyDescent="0.35">
      <c r="A1385" s="73" t="s">
        <v>218</v>
      </c>
      <c r="B1385" s="73" t="s">
        <v>218</v>
      </c>
      <c r="C1385" s="82"/>
      <c r="D1385" s="83"/>
      <c r="E1385" s="82"/>
      <c r="F1385" s="84"/>
      <c r="G1385" s="82"/>
      <c r="H1385" s="77"/>
      <c r="I1385" s="78"/>
      <c r="J1385" s="78"/>
      <c r="K1385" s="79"/>
      <c r="M1385" s="72" t="s">
        <v>177</v>
      </c>
      <c r="N1385" s="85">
        <v>44645.856099537035</v>
      </c>
      <c r="O1385" s="72" t="s">
        <v>1682</v>
      </c>
      <c r="P1385" s="87" t="s">
        <v>1683</v>
      </c>
      <c r="Q1385" s="72" t="s">
        <v>1684</v>
      </c>
      <c r="T1385" s="87" t="s">
        <v>1492</v>
      </c>
      <c r="U1385" s="85">
        <v>44645.856099537035</v>
      </c>
      <c r="V1385" s="88">
        <v>44645</v>
      </c>
      <c r="W1385" s="86" t="s">
        <v>1685</v>
      </c>
      <c r="X1385" s="87" t="s">
        <v>1686</v>
      </c>
      <c r="AA1385" s="86" t="s">
        <v>1687</v>
      </c>
      <c r="AC1385" s="72" t="b">
        <v>0</v>
      </c>
      <c r="AD1385" s="72">
        <v>58</v>
      </c>
      <c r="AE1385" s="86" t="s">
        <v>1483</v>
      </c>
      <c r="AF1385" s="72" t="b">
        <v>0</v>
      </c>
      <c r="AG1385" s="72" t="s">
        <v>1484</v>
      </c>
      <c r="AI1385" s="86" t="s">
        <v>1483</v>
      </c>
      <c r="AJ1385" s="72" t="b">
        <v>0</v>
      </c>
      <c r="AK1385" s="72">
        <v>12</v>
      </c>
      <c r="AL1385" s="86" t="s">
        <v>1483</v>
      </c>
      <c r="AM1385" s="86" t="s">
        <v>1504</v>
      </c>
      <c r="AN1385" s="72" t="b">
        <v>0</v>
      </c>
      <c r="AO1385" s="86" t="s">
        <v>1687</v>
      </c>
      <c r="AQ1385" s="72">
        <v>0</v>
      </c>
      <c r="AR1385" s="72">
        <v>0</v>
      </c>
    </row>
    <row r="1386" spans="1:44" x14ac:dyDescent="0.35">
      <c r="A1386" s="73" t="s">
        <v>218</v>
      </c>
      <c r="B1386" s="73" t="s">
        <v>218</v>
      </c>
      <c r="C1386" s="82"/>
      <c r="D1386" s="83"/>
      <c r="E1386" s="82"/>
      <c r="F1386" s="84"/>
      <c r="G1386" s="82"/>
      <c r="H1386" s="77"/>
      <c r="I1386" s="78"/>
      <c r="J1386" s="78"/>
      <c r="K1386" s="79"/>
      <c r="M1386" s="72" t="s">
        <v>177</v>
      </c>
      <c r="N1386" s="85">
        <v>44646.97148148148</v>
      </c>
      <c r="O1386" s="72" t="s">
        <v>1688</v>
      </c>
      <c r="S1386" s="87" t="s">
        <v>1689</v>
      </c>
      <c r="T1386" s="87" t="s">
        <v>1689</v>
      </c>
      <c r="U1386" s="85">
        <v>44646.97148148148</v>
      </c>
      <c r="V1386" s="88">
        <v>44646</v>
      </c>
      <c r="W1386" s="86" t="s">
        <v>1690</v>
      </c>
      <c r="X1386" s="87" t="s">
        <v>1691</v>
      </c>
      <c r="AA1386" s="86" t="s">
        <v>1692</v>
      </c>
      <c r="AC1386" s="72" t="b">
        <v>0</v>
      </c>
      <c r="AD1386" s="72">
        <v>50</v>
      </c>
      <c r="AE1386" s="86" t="s">
        <v>1483</v>
      </c>
      <c r="AF1386" s="72" t="b">
        <v>0</v>
      </c>
      <c r="AG1386" s="72" t="s">
        <v>1484</v>
      </c>
      <c r="AI1386" s="86" t="s">
        <v>1483</v>
      </c>
      <c r="AJ1386" s="72" t="b">
        <v>0</v>
      </c>
      <c r="AK1386" s="72">
        <v>16</v>
      </c>
      <c r="AL1386" s="86" t="s">
        <v>1483</v>
      </c>
      <c r="AM1386" s="86" t="s">
        <v>1504</v>
      </c>
      <c r="AN1386" s="72" t="b">
        <v>0</v>
      </c>
      <c r="AO1386" s="86" t="s">
        <v>1692</v>
      </c>
      <c r="AQ1386" s="72">
        <v>0</v>
      </c>
      <c r="AR1386" s="72">
        <v>0</v>
      </c>
    </row>
    <row r="1387" spans="1:44" x14ac:dyDescent="0.35">
      <c r="A1387" s="73" t="s">
        <v>218</v>
      </c>
      <c r="B1387" s="73" t="s">
        <v>218</v>
      </c>
      <c r="C1387" s="82"/>
      <c r="D1387" s="83"/>
      <c r="E1387" s="82"/>
      <c r="F1387" s="84"/>
      <c r="G1387" s="82"/>
      <c r="H1387" s="77"/>
      <c r="I1387" s="78"/>
      <c r="J1387" s="78"/>
      <c r="K1387" s="79"/>
      <c r="M1387" s="72" t="s">
        <v>177</v>
      </c>
      <c r="N1387" s="85">
        <v>44647.502083333333</v>
      </c>
      <c r="O1387" s="72" t="s">
        <v>1693</v>
      </c>
      <c r="S1387" s="87" t="s">
        <v>1694</v>
      </c>
      <c r="T1387" s="87" t="s">
        <v>1694</v>
      </c>
      <c r="U1387" s="85">
        <v>44647.502083333333</v>
      </c>
      <c r="V1387" s="88">
        <v>44647</v>
      </c>
      <c r="W1387" s="86" t="s">
        <v>1695</v>
      </c>
      <c r="X1387" s="87" t="s">
        <v>1696</v>
      </c>
      <c r="AA1387" s="86" t="s">
        <v>1697</v>
      </c>
      <c r="AC1387" s="72" t="b">
        <v>0</v>
      </c>
      <c r="AD1387" s="72">
        <v>87</v>
      </c>
      <c r="AE1387" s="86" t="s">
        <v>1483</v>
      </c>
      <c r="AF1387" s="72" t="b">
        <v>0</v>
      </c>
      <c r="AG1387" s="72" t="s">
        <v>1484</v>
      </c>
      <c r="AI1387" s="86" t="s">
        <v>1483</v>
      </c>
      <c r="AJ1387" s="72" t="b">
        <v>0</v>
      </c>
      <c r="AK1387" s="72">
        <v>14</v>
      </c>
      <c r="AL1387" s="86" t="s">
        <v>1483</v>
      </c>
      <c r="AM1387" s="86" t="s">
        <v>1504</v>
      </c>
      <c r="AN1387" s="72" t="b">
        <v>0</v>
      </c>
      <c r="AO1387" s="86" t="s">
        <v>1697</v>
      </c>
      <c r="AQ1387" s="72">
        <v>0</v>
      </c>
      <c r="AR1387" s="72">
        <v>0</v>
      </c>
    </row>
    <row r="1388" spans="1:44" x14ac:dyDescent="0.35">
      <c r="A1388" s="73" t="s">
        <v>218</v>
      </c>
      <c r="B1388" s="73" t="s">
        <v>218</v>
      </c>
      <c r="C1388" s="82"/>
      <c r="D1388" s="83"/>
      <c r="E1388" s="82"/>
      <c r="F1388" s="84"/>
      <c r="G1388" s="82"/>
      <c r="H1388" s="77"/>
      <c r="I1388" s="78"/>
      <c r="J1388" s="78"/>
      <c r="K1388" s="79"/>
      <c r="M1388" s="72" t="s">
        <v>177</v>
      </c>
      <c r="N1388" s="85">
        <v>44648.718321759261</v>
      </c>
      <c r="O1388" s="72" t="s">
        <v>1698</v>
      </c>
      <c r="S1388" s="87" t="s">
        <v>1699</v>
      </c>
      <c r="T1388" s="87" t="s">
        <v>1699</v>
      </c>
      <c r="U1388" s="85">
        <v>44648.718321759261</v>
      </c>
      <c r="V1388" s="88">
        <v>44648</v>
      </c>
      <c r="W1388" s="86" t="s">
        <v>1700</v>
      </c>
      <c r="X1388" s="87" t="s">
        <v>1701</v>
      </c>
      <c r="AA1388" s="86" t="s">
        <v>1702</v>
      </c>
      <c r="AC1388" s="72" t="b">
        <v>0</v>
      </c>
      <c r="AD1388" s="72">
        <v>185</v>
      </c>
      <c r="AE1388" s="86" t="s">
        <v>1483</v>
      </c>
      <c r="AF1388" s="72" t="b">
        <v>0</v>
      </c>
      <c r="AG1388" s="72" t="s">
        <v>1484</v>
      </c>
      <c r="AI1388" s="86" t="s">
        <v>1483</v>
      </c>
      <c r="AJ1388" s="72" t="b">
        <v>0</v>
      </c>
      <c r="AK1388" s="72">
        <v>19</v>
      </c>
      <c r="AL1388" s="86" t="s">
        <v>1483</v>
      </c>
      <c r="AM1388" s="86" t="s">
        <v>1511</v>
      </c>
      <c r="AN1388" s="72" t="b">
        <v>0</v>
      </c>
      <c r="AO1388" s="86" t="s">
        <v>1702</v>
      </c>
      <c r="AQ1388" s="72">
        <v>0</v>
      </c>
      <c r="AR1388" s="72">
        <v>0</v>
      </c>
    </row>
    <row r="1389" spans="1:44" x14ac:dyDescent="0.35">
      <c r="A1389" s="73" t="s">
        <v>218</v>
      </c>
      <c r="B1389" s="73" t="s">
        <v>218</v>
      </c>
      <c r="C1389" s="82"/>
      <c r="D1389" s="83"/>
      <c r="E1389" s="82"/>
      <c r="F1389" s="84"/>
      <c r="G1389" s="82"/>
      <c r="H1389" s="77"/>
      <c r="I1389" s="78"/>
      <c r="J1389" s="78"/>
      <c r="K1389" s="79"/>
      <c r="M1389" s="72" t="s">
        <v>177</v>
      </c>
      <c r="N1389" s="85">
        <v>44648.7966087963</v>
      </c>
      <c r="O1389" s="72" t="s">
        <v>1703</v>
      </c>
      <c r="T1389" s="87" t="s">
        <v>1492</v>
      </c>
      <c r="U1389" s="85">
        <v>44648.7966087963</v>
      </c>
      <c r="V1389" s="88">
        <v>44648</v>
      </c>
      <c r="W1389" s="86" t="s">
        <v>1704</v>
      </c>
      <c r="X1389" s="87" t="s">
        <v>1705</v>
      </c>
      <c r="AA1389" s="86" t="s">
        <v>1706</v>
      </c>
      <c r="AC1389" s="72" t="b">
        <v>0</v>
      </c>
      <c r="AD1389" s="72">
        <v>257</v>
      </c>
      <c r="AE1389" s="86" t="s">
        <v>1483</v>
      </c>
      <c r="AF1389" s="72" t="b">
        <v>0</v>
      </c>
      <c r="AG1389" s="72" t="s">
        <v>1484</v>
      </c>
      <c r="AI1389" s="86" t="s">
        <v>1483</v>
      </c>
      <c r="AJ1389" s="72" t="b">
        <v>0</v>
      </c>
      <c r="AK1389" s="72">
        <v>80</v>
      </c>
      <c r="AL1389" s="86" t="s">
        <v>1483</v>
      </c>
      <c r="AM1389" s="86" t="s">
        <v>1504</v>
      </c>
      <c r="AN1389" s="72" t="b">
        <v>0</v>
      </c>
      <c r="AO1389" s="86" t="s">
        <v>1706</v>
      </c>
      <c r="AQ1389" s="72">
        <v>0</v>
      </c>
      <c r="AR1389" s="72">
        <v>0</v>
      </c>
    </row>
    <row r="1390" spans="1:44" x14ac:dyDescent="0.35">
      <c r="A1390" s="73" t="s">
        <v>218</v>
      </c>
      <c r="B1390" s="73" t="s">
        <v>218</v>
      </c>
      <c r="C1390" s="82"/>
      <c r="D1390" s="83"/>
      <c r="E1390" s="82"/>
      <c r="F1390" s="84"/>
      <c r="G1390" s="82"/>
      <c r="H1390" s="77"/>
      <c r="I1390" s="78"/>
      <c r="J1390" s="78"/>
      <c r="K1390" s="79"/>
      <c r="M1390" s="72" t="s">
        <v>177</v>
      </c>
      <c r="N1390" s="85">
        <v>44648.993159722224</v>
      </c>
      <c r="O1390" s="72" t="s">
        <v>1707</v>
      </c>
      <c r="P1390" s="87" t="s">
        <v>1708</v>
      </c>
      <c r="Q1390" s="72" t="s">
        <v>1491</v>
      </c>
      <c r="T1390" s="87" t="s">
        <v>1492</v>
      </c>
      <c r="U1390" s="85">
        <v>44648.993159722224</v>
      </c>
      <c r="V1390" s="88">
        <v>44648</v>
      </c>
      <c r="W1390" s="86" t="s">
        <v>1709</v>
      </c>
      <c r="X1390" s="87" t="s">
        <v>1710</v>
      </c>
      <c r="AA1390" s="86" t="s">
        <v>1711</v>
      </c>
      <c r="AC1390" s="72" t="b">
        <v>0</v>
      </c>
      <c r="AD1390" s="72">
        <v>112</v>
      </c>
      <c r="AE1390" s="86" t="s">
        <v>1483</v>
      </c>
      <c r="AF1390" s="72" t="b">
        <v>1</v>
      </c>
      <c r="AG1390" s="72" t="s">
        <v>1484</v>
      </c>
      <c r="AI1390" s="86" t="s">
        <v>1712</v>
      </c>
      <c r="AJ1390" s="72" t="b">
        <v>0</v>
      </c>
      <c r="AK1390" s="72">
        <v>19</v>
      </c>
      <c r="AL1390" s="86" t="s">
        <v>1483</v>
      </c>
      <c r="AM1390" s="86" t="s">
        <v>1504</v>
      </c>
      <c r="AN1390" s="72" t="b">
        <v>0</v>
      </c>
      <c r="AO1390" s="86" t="s">
        <v>1711</v>
      </c>
      <c r="AQ1390" s="72">
        <v>0</v>
      </c>
      <c r="AR1390" s="72">
        <v>0</v>
      </c>
    </row>
    <row r="1391" spans="1:44" x14ac:dyDescent="0.35">
      <c r="A1391" s="73" t="s">
        <v>218</v>
      </c>
      <c r="B1391" s="73" t="s">
        <v>218</v>
      </c>
      <c r="C1391" s="82"/>
      <c r="D1391" s="83"/>
      <c r="E1391" s="82"/>
      <c r="F1391" s="84"/>
      <c r="G1391" s="82"/>
      <c r="H1391" s="77"/>
      <c r="I1391" s="78"/>
      <c r="J1391" s="78"/>
      <c r="K1391" s="79"/>
      <c r="M1391" s="72" t="s">
        <v>177</v>
      </c>
      <c r="N1391" s="85">
        <v>44648.993159722224</v>
      </c>
      <c r="O1391" s="72" t="s">
        <v>1713</v>
      </c>
      <c r="T1391" s="87" t="s">
        <v>1492</v>
      </c>
      <c r="U1391" s="85">
        <v>44648.993159722224</v>
      </c>
      <c r="V1391" s="88">
        <v>44648</v>
      </c>
      <c r="W1391" s="86" t="s">
        <v>1709</v>
      </c>
      <c r="X1391" s="87" t="s">
        <v>1714</v>
      </c>
      <c r="AA1391" s="86" t="s">
        <v>1715</v>
      </c>
      <c r="AB1391" s="86" t="s">
        <v>1711</v>
      </c>
      <c r="AC1391" s="72" t="b">
        <v>0</v>
      </c>
      <c r="AD1391" s="72">
        <v>74</v>
      </c>
      <c r="AE1391" s="86" t="s">
        <v>1646</v>
      </c>
      <c r="AF1391" s="72" t="b">
        <v>0</v>
      </c>
      <c r="AG1391" s="72" t="s">
        <v>1484</v>
      </c>
      <c r="AI1391" s="86" t="s">
        <v>1483</v>
      </c>
      <c r="AJ1391" s="72" t="b">
        <v>0</v>
      </c>
      <c r="AK1391" s="72">
        <v>11</v>
      </c>
      <c r="AL1391" s="86" t="s">
        <v>1483</v>
      </c>
      <c r="AM1391" s="86" t="s">
        <v>1504</v>
      </c>
      <c r="AN1391" s="72" t="b">
        <v>0</v>
      </c>
      <c r="AO1391" s="86" t="s">
        <v>1711</v>
      </c>
      <c r="AQ1391" s="72">
        <v>0</v>
      </c>
      <c r="AR1391" s="72">
        <v>0</v>
      </c>
    </row>
    <row r="1392" spans="1:44" x14ac:dyDescent="0.35">
      <c r="A1392" s="73" t="s">
        <v>218</v>
      </c>
      <c r="B1392" s="73" t="s">
        <v>218</v>
      </c>
      <c r="C1392" s="82"/>
      <c r="D1392" s="83"/>
      <c r="E1392" s="82"/>
      <c r="F1392" s="84"/>
      <c r="G1392" s="82"/>
      <c r="H1392" s="77"/>
      <c r="I1392" s="78"/>
      <c r="J1392" s="78"/>
      <c r="K1392" s="79"/>
      <c r="M1392" s="72" t="s">
        <v>177</v>
      </c>
      <c r="N1392" s="85">
        <v>44649.663518518515</v>
      </c>
      <c r="O1392" s="72" t="s">
        <v>1716</v>
      </c>
      <c r="P1392" s="87" t="s">
        <v>1717</v>
      </c>
      <c r="Q1392" s="72" t="s">
        <v>1491</v>
      </c>
      <c r="T1392" s="87" t="s">
        <v>1492</v>
      </c>
      <c r="U1392" s="85">
        <v>44649.663518518515</v>
      </c>
      <c r="V1392" s="88">
        <v>44649</v>
      </c>
      <c r="W1392" s="86" t="s">
        <v>1718</v>
      </c>
      <c r="X1392" s="87" t="s">
        <v>1719</v>
      </c>
      <c r="AA1392" s="86" t="s">
        <v>1720</v>
      </c>
      <c r="AC1392" s="72" t="b">
        <v>0</v>
      </c>
      <c r="AD1392" s="72">
        <v>142</v>
      </c>
      <c r="AE1392" s="86" t="s">
        <v>1483</v>
      </c>
      <c r="AF1392" s="72" t="b">
        <v>0</v>
      </c>
      <c r="AG1392" s="72" t="s">
        <v>1484</v>
      </c>
      <c r="AI1392" s="86" t="s">
        <v>1483</v>
      </c>
      <c r="AJ1392" s="72" t="b">
        <v>0</v>
      </c>
      <c r="AK1392" s="72">
        <v>34</v>
      </c>
      <c r="AL1392" s="86" t="s">
        <v>1483</v>
      </c>
      <c r="AM1392" s="86" t="s">
        <v>1511</v>
      </c>
      <c r="AN1392" s="72" t="b">
        <v>0</v>
      </c>
      <c r="AO1392" s="86" t="s">
        <v>1720</v>
      </c>
      <c r="AQ1392" s="72">
        <v>0</v>
      </c>
      <c r="AR1392" s="72">
        <v>0</v>
      </c>
    </row>
    <row r="1393" spans="1:44" x14ac:dyDescent="0.35">
      <c r="A1393" s="73" t="s">
        <v>218</v>
      </c>
      <c r="B1393" s="73" t="s">
        <v>218</v>
      </c>
      <c r="C1393" s="82"/>
      <c r="D1393" s="83"/>
      <c r="E1393" s="82"/>
      <c r="F1393" s="84"/>
      <c r="G1393" s="82"/>
      <c r="H1393" s="77"/>
      <c r="I1393" s="78"/>
      <c r="J1393" s="78"/>
      <c r="K1393" s="79"/>
      <c r="M1393" s="72" t="s">
        <v>177</v>
      </c>
      <c r="N1393" s="85">
        <v>44649.727997685186</v>
      </c>
      <c r="O1393" s="72" t="s">
        <v>1721</v>
      </c>
      <c r="P1393" s="87" t="s">
        <v>1722</v>
      </c>
      <c r="Q1393" s="72" t="s">
        <v>1723</v>
      </c>
      <c r="T1393" s="87" t="s">
        <v>1492</v>
      </c>
      <c r="U1393" s="85">
        <v>44649.727997685186</v>
      </c>
      <c r="V1393" s="88">
        <v>44649</v>
      </c>
      <c r="W1393" s="86" t="s">
        <v>1500</v>
      </c>
      <c r="X1393" s="87" t="s">
        <v>1724</v>
      </c>
      <c r="AA1393" s="86" t="s">
        <v>1725</v>
      </c>
      <c r="AB1393" s="86" t="s">
        <v>1502</v>
      </c>
      <c r="AC1393" s="72" t="b">
        <v>0</v>
      </c>
      <c r="AD1393" s="72">
        <v>18</v>
      </c>
      <c r="AE1393" s="86" t="s">
        <v>1646</v>
      </c>
      <c r="AF1393" s="72" t="b">
        <v>0</v>
      </c>
      <c r="AG1393" s="72" t="s">
        <v>1484</v>
      </c>
      <c r="AI1393" s="86" t="s">
        <v>1483</v>
      </c>
      <c r="AJ1393" s="72" t="b">
        <v>0</v>
      </c>
      <c r="AK1393" s="72">
        <v>4</v>
      </c>
      <c r="AL1393" s="86" t="s">
        <v>1483</v>
      </c>
      <c r="AM1393" s="86" t="s">
        <v>1504</v>
      </c>
      <c r="AN1393" s="72" t="b">
        <v>0</v>
      </c>
      <c r="AO1393" s="86" t="s">
        <v>1502</v>
      </c>
      <c r="AQ1393" s="72">
        <v>0</v>
      </c>
      <c r="AR1393" s="72">
        <v>0</v>
      </c>
    </row>
    <row r="1394" spans="1:44" x14ac:dyDescent="0.35">
      <c r="A1394" s="73" t="s">
        <v>218</v>
      </c>
      <c r="B1394" s="73" t="s">
        <v>218</v>
      </c>
      <c r="C1394" s="82"/>
      <c r="D1394" s="83"/>
      <c r="E1394" s="82"/>
      <c r="F1394" s="84"/>
      <c r="G1394" s="82"/>
      <c r="H1394" s="77"/>
      <c r="I1394" s="78"/>
      <c r="J1394" s="78"/>
      <c r="K1394" s="79"/>
      <c r="M1394" s="72" t="s">
        <v>177</v>
      </c>
      <c r="N1394" s="85">
        <v>44649.851099537038</v>
      </c>
      <c r="O1394" s="72" t="s">
        <v>1726</v>
      </c>
      <c r="S1394" s="87" t="s">
        <v>1727</v>
      </c>
      <c r="T1394" s="87" t="s">
        <v>1727</v>
      </c>
      <c r="U1394" s="85">
        <v>44649.851099537038</v>
      </c>
      <c r="V1394" s="88">
        <v>44649</v>
      </c>
      <c r="W1394" s="86" t="s">
        <v>1728</v>
      </c>
      <c r="X1394" s="87" t="s">
        <v>1729</v>
      </c>
      <c r="AA1394" s="86" t="s">
        <v>1730</v>
      </c>
      <c r="AC1394" s="72" t="b">
        <v>0</v>
      </c>
      <c r="AD1394" s="72">
        <v>101</v>
      </c>
      <c r="AE1394" s="86" t="s">
        <v>1483</v>
      </c>
      <c r="AF1394" s="72" t="b">
        <v>0</v>
      </c>
      <c r="AG1394" s="72" t="s">
        <v>1484</v>
      </c>
      <c r="AI1394" s="86" t="s">
        <v>1483</v>
      </c>
      <c r="AJ1394" s="72" t="b">
        <v>0</v>
      </c>
      <c r="AK1394" s="72">
        <v>28</v>
      </c>
      <c r="AL1394" s="86" t="s">
        <v>1483</v>
      </c>
      <c r="AM1394" s="86" t="s">
        <v>1504</v>
      </c>
      <c r="AN1394" s="72" t="b">
        <v>0</v>
      </c>
      <c r="AO1394" s="86" t="s">
        <v>1730</v>
      </c>
      <c r="AQ1394" s="72">
        <v>0</v>
      </c>
      <c r="AR1394" s="72">
        <v>0</v>
      </c>
    </row>
    <row r="1395" spans="1:44" x14ac:dyDescent="0.35">
      <c r="A1395" s="73" t="s">
        <v>218</v>
      </c>
      <c r="B1395" s="73" t="s">
        <v>218</v>
      </c>
      <c r="C1395" s="82"/>
      <c r="D1395" s="83"/>
      <c r="E1395" s="82"/>
      <c r="F1395" s="84"/>
      <c r="G1395" s="82"/>
      <c r="H1395" s="77"/>
      <c r="I1395" s="78"/>
      <c r="J1395" s="78"/>
      <c r="K1395" s="79"/>
      <c r="M1395" s="72" t="s">
        <v>177</v>
      </c>
      <c r="N1395" s="85">
        <v>44649.851111111115</v>
      </c>
      <c r="O1395" s="72" t="s">
        <v>1731</v>
      </c>
      <c r="S1395" s="87" t="s">
        <v>1732</v>
      </c>
      <c r="T1395" s="87" t="s">
        <v>1732</v>
      </c>
      <c r="U1395" s="85">
        <v>44649.851111111115</v>
      </c>
      <c r="V1395" s="88">
        <v>44649</v>
      </c>
      <c r="W1395" s="86" t="s">
        <v>1733</v>
      </c>
      <c r="X1395" s="87" t="s">
        <v>1734</v>
      </c>
      <c r="AA1395" s="86" t="s">
        <v>1735</v>
      </c>
      <c r="AB1395" s="86" t="s">
        <v>1730</v>
      </c>
      <c r="AC1395" s="72" t="b">
        <v>0</v>
      </c>
      <c r="AD1395" s="72">
        <v>12</v>
      </c>
      <c r="AE1395" s="86" t="s">
        <v>1646</v>
      </c>
      <c r="AF1395" s="72" t="b">
        <v>0</v>
      </c>
      <c r="AG1395" s="72" t="s">
        <v>1484</v>
      </c>
      <c r="AI1395" s="86" t="s">
        <v>1483</v>
      </c>
      <c r="AJ1395" s="72" t="b">
        <v>0</v>
      </c>
      <c r="AK1395" s="72">
        <v>4</v>
      </c>
      <c r="AL1395" s="86" t="s">
        <v>1483</v>
      </c>
      <c r="AM1395" s="86" t="s">
        <v>1504</v>
      </c>
      <c r="AN1395" s="72" t="b">
        <v>0</v>
      </c>
      <c r="AO1395" s="86" t="s">
        <v>1730</v>
      </c>
      <c r="AQ1395" s="72">
        <v>0</v>
      </c>
      <c r="AR1395" s="72">
        <v>0</v>
      </c>
    </row>
    <row r="1396" spans="1:44" x14ac:dyDescent="0.35">
      <c r="A1396" s="73" t="s">
        <v>218</v>
      </c>
      <c r="B1396" s="73" t="s">
        <v>218</v>
      </c>
      <c r="C1396" s="82"/>
      <c r="D1396" s="83"/>
      <c r="E1396" s="82"/>
      <c r="F1396" s="84"/>
      <c r="G1396" s="82"/>
      <c r="H1396" s="77"/>
      <c r="I1396" s="78"/>
      <c r="J1396" s="78"/>
      <c r="K1396" s="79"/>
      <c r="M1396" s="72" t="s">
        <v>177</v>
      </c>
      <c r="N1396" s="85">
        <v>44649.851122685184</v>
      </c>
      <c r="O1396" s="72" t="s">
        <v>1736</v>
      </c>
      <c r="S1396" s="87" t="s">
        <v>1737</v>
      </c>
      <c r="T1396" s="87" t="s">
        <v>1737</v>
      </c>
      <c r="U1396" s="85">
        <v>44649.851122685184</v>
      </c>
      <c r="V1396" s="88">
        <v>44649</v>
      </c>
      <c r="W1396" s="86" t="s">
        <v>1738</v>
      </c>
      <c r="X1396" s="87" t="s">
        <v>1739</v>
      </c>
      <c r="AA1396" s="86" t="s">
        <v>1740</v>
      </c>
      <c r="AB1396" s="86" t="s">
        <v>1735</v>
      </c>
      <c r="AC1396" s="72" t="b">
        <v>0</v>
      </c>
      <c r="AD1396" s="72">
        <v>25</v>
      </c>
      <c r="AE1396" s="86" t="s">
        <v>1646</v>
      </c>
      <c r="AF1396" s="72" t="b">
        <v>0</v>
      </c>
      <c r="AG1396" s="72" t="s">
        <v>1484</v>
      </c>
      <c r="AI1396" s="86" t="s">
        <v>1483</v>
      </c>
      <c r="AJ1396" s="72" t="b">
        <v>0</v>
      </c>
      <c r="AK1396" s="72">
        <v>8</v>
      </c>
      <c r="AL1396" s="86" t="s">
        <v>1483</v>
      </c>
      <c r="AM1396" s="86" t="s">
        <v>1504</v>
      </c>
      <c r="AN1396" s="72" t="b">
        <v>0</v>
      </c>
      <c r="AO1396" s="86" t="s">
        <v>1735</v>
      </c>
      <c r="AQ1396" s="72">
        <v>0</v>
      </c>
      <c r="AR1396" s="72">
        <v>0</v>
      </c>
    </row>
    <row r="1397" spans="1:44" x14ac:dyDescent="0.35">
      <c r="A1397" s="73" t="s">
        <v>218</v>
      </c>
      <c r="B1397" s="73" t="s">
        <v>218</v>
      </c>
      <c r="C1397" s="82"/>
      <c r="D1397" s="83"/>
      <c r="E1397" s="82"/>
      <c r="F1397" s="84"/>
      <c r="G1397" s="82"/>
      <c r="H1397" s="77"/>
      <c r="I1397" s="78"/>
      <c r="J1397" s="78"/>
      <c r="K1397" s="79"/>
      <c r="M1397" s="72" t="s">
        <v>177</v>
      </c>
      <c r="N1397" s="85">
        <v>44649.851122685184</v>
      </c>
      <c r="O1397" s="72" t="s">
        <v>1741</v>
      </c>
      <c r="S1397" s="87" t="s">
        <v>1742</v>
      </c>
      <c r="T1397" s="87" t="s">
        <v>1742</v>
      </c>
      <c r="U1397" s="85">
        <v>44649.851122685184</v>
      </c>
      <c r="V1397" s="88">
        <v>44649</v>
      </c>
      <c r="W1397" s="86" t="s">
        <v>1738</v>
      </c>
      <c r="X1397" s="87" t="s">
        <v>1743</v>
      </c>
      <c r="AA1397" s="86" t="s">
        <v>1744</v>
      </c>
      <c r="AB1397" s="86" t="s">
        <v>1740</v>
      </c>
      <c r="AC1397" s="72" t="b">
        <v>0</v>
      </c>
      <c r="AD1397" s="72">
        <v>28</v>
      </c>
      <c r="AE1397" s="86" t="s">
        <v>1646</v>
      </c>
      <c r="AF1397" s="72" t="b">
        <v>0</v>
      </c>
      <c r="AG1397" s="72" t="s">
        <v>1484</v>
      </c>
      <c r="AI1397" s="86" t="s">
        <v>1483</v>
      </c>
      <c r="AJ1397" s="72" t="b">
        <v>0</v>
      </c>
      <c r="AK1397" s="72">
        <v>8</v>
      </c>
      <c r="AL1397" s="86" t="s">
        <v>1483</v>
      </c>
      <c r="AM1397" s="86" t="s">
        <v>1504</v>
      </c>
      <c r="AN1397" s="72" t="b">
        <v>0</v>
      </c>
      <c r="AO1397" s="86" t="s">
        <v>1740</v>
      </c>
      <c r="AQ1397" s="72">
        <v>0</v>
      </c>
      <c r="AR1397" s="72">
        <v>0</v>
      </c>
    </row>
    <row r="1398" spans="1:44" x14ac:dyDescent="0.35">
      <c r="A1398" s="73" t="s">
        <v>218</v>
      </c>
      <c r="B1398" s="73" t="s">
        <v>218</v>
      </c>
      <c r="C1398" s="82"/>
      <c r="D1398" s="83"/>
      <c r="E1398" s="82"/>
      <c r="F1398" s="84"/>
      <c r="G1398" s="82"/>
      <c r="H1398" s="77"/>
      <c r="I1398" s="78"/>
      <c r="J1398" s="78"/>
      <c r="K1398" s="79"/>
      <c r="M1398" s="72" t="s">
        <v>177</v>
      </c>
      <c r="N1398" s="85">
        <v>44650.711192129631</v>
      </c>
      <c r="O1398" s="72" t="s">
        <v>1745</v>
      </c>
      <c r="P1398" s="87" t="s">
        <v>1746</v>
      </c>
      <c r="Q1398" s="72" t="s">
        <v>1491</v>
      </c>
      <c r="T1398" s="87" t="s">
        <v>1492</v>
      </c>
      <c r="U1398" s="85">
        <v>44650.711192129631</v>
      </c>
      <c r="V1398" s="88">
        <v>44650</v>
      </c>
      <c r="W1398" s="86" t="s">
        <v>1747</v>
      </c>
      <c r="X1398" s="87" t="s">
        <v>1748</v>
      </c>
      <c r="AA1398" s="86" t="s">
        <v>1749</v>
      </c>
      <c r="AC1398" s="72" t="b">
        <v>0</v>
      </c>
      <c r="AD1398" s="72">
        <v>83</v>
      </c>
      <c r="AE1398" s="86" t="s">
        <v>1483</v>
      </c>
      <c r="AF1398" s="72" t="b">
        <v>0</v>
      </c>
      <c r="AG1398" s="72" t="s">
        <v>1484</v>
      </c>
      <c r="AI1398" s="86" t="s">
        <v>1483</v>
      </c>
      <c r="AJ1398" s="72" t="b">
        <v>0</v>
      </c>
      <c r="AK1398" s="72">
        <v>25</v>
      </c>
      <c r="AL1398" s="86" t="s">
        <v>1483</v>
      </c>
      <c r="AM1398" s="86" t="s">
        <v>1504</v>
      </c>
      <c r="AN1398" s="72" t="b">
        <v>0</v>
      </c>
      <c r="AO1398" s="86" t="s">
        <v>1749</v>
      </c>
      <c r="AQ1398" s="72">
        <v>0</v>
      </c>
      <c r="AR1398" s="72">
        <v>0</v>
      </c>
    </row>
    <row r="1399" spans="1:44" x14ac:dyDescent="0.35">
      <c r="A1399" s="73" t="s">
        <v>218</v>
      </c>
      <c r="B1399" s="73" t="s">
        <v>218</v>
      </c>
      <c r="C1399" s="82"/>
      <c r="D1399" s="83"/>
      <c r="E1399" s="82"/>
      <c r="F1399" s="84"/>
      <c r="G1399" s="82"/>
      <c r="H1399" s="77"/>
      <c r="I1399" s="78"/>
      <c r="J1399" s="78"/>
      <c r="K1399" s="79"/>
      <c r="M1399" s="72" t="s">
        <v>177</v>
      </c>
      <c r="N1399" s="85">
        <v>44650.756388888891</v>
      </c>
      <c r="O1399" s="72" t="s">
        <v>1750</v>
      </c>
      <c r="P1399" s="87" t="s">
        <v>1751</v>
      </c>
      <c r="Q1399" s="72" t="s">
        <v>1723</v>
      </c>
      <c r="T1399" s="87" t="s">
        <v>1492</v>
      </c>
      <c r="U1399" s="85">
        <v>44650.756388888891</v>
      </c>
      <c r="V1399" s="88">
        <v>44650</v>
      </c>
      <c r="W1399" s="86" t="s">
        <v>1752</v>
      </c>
      <c r="X1399" s="87" t="s">
        <v>1753</v>
      </c>
      <c r="AA1399" s="86" t="s">
        <v>1754</v>
      </c>
      <c r="AC1399" s="72" t="b">
        <v>0</v>
      </c>
      <c r="AD1399" s="72">
        <v>19</v>
      </c>
      <c r="AE1399" s="86" t="s">
        <v>1483</v>
      </c>
      <c r="AF1399" s="72" t="b">
        <v>0</v>
      </c>
      <c r="AG1399" s="72" t="s">
        <v>1484</v>
      </c>
      <c r="AI1399" s="86" t="s">
        <v>1483</v>
      </c>
      <c r="AJ1399" s="72" t="b">
        <v>0</v>
      </c>
      <c r="AK1399" s="72">
        <v>3</v>
      </c>
      <c r="AL1399" s="86" t="s">
        <v>1483</v>
      </c>
      <c r="AM1399" s="86" t="s">
        <v>1504</v>
      </c>
      <c r="AN1399" s="72" t="b">
        <v>0</v>
      </c>
      <c r="AO1399" s="86" t="s">
        <v>1754</v>
      </c>
      <c r="AQ1399" s="72">
        <v>0</v>
      </c>
      <c r="AR1399" s="72">
        <v>0</v>
      </c>
    </row>
    <row r="1400" spans="1:44" x14ac:dyDescent="0.35">
      <c r="A1400" s="73" t="s">
        <v>218</v>
      </c>
      <c r="B1400" s="73" t="s">
        <v>218</v>
      </c>
      <c r="C1400" s="82"/>
      <c r="D1400" s="83"/>
      <c r="E1400" s="82"/>
      <c r="F1400" s="84"/>
      <c r="G1400" s="82"/>
      <c r="H1400" s="77"/>
      <c r="I1400" s="78"/>
      <c r="J1400" s="78"/>
      <c r="K1400" s="79"/>
      <c r="M1400" s="72" t="s">
        <v>177</v>
      </c>
      <c r="N1400" s="85">
        <v>44650.831875000003</v>
      </c>
      <c r="O1400" s="72" t="s">
        <v>1755</v>
      </c>
      <c r="S1400" s="87" t="s">
        <v>1756</v>
      </c>
      <c r="T1400" s="87" t="s">
        <v>1756</v>
      </c>
      <c r="U1400" s="85">
        <v>44650.831875000003</v>
      </c>
      <c r="V1400" s="88">
        <v>44650</v>
      </c>
      <c r="W1400" s="86" t="s">
        <v>1757</v>
      </c>
      <c r="X1400" s="87" t="s">
        <v>1758</v>
      </c>
      <c r="AA1400" s="86" t="s">
        <v>1759</v>
      </c>
      <c r="AC1400" s="72" t="b">
        <v>0</v>
      </c>
      <c r="AD1400" s="72">
        <v>51</v>
      </c>
      <c r="AE1400" s="86" t="s">
        <v>1483</v>
      </c>
      <c r="AF1400" s="72" t="b">
        <v>0</v>
      </c>
      <c r="AG1400" s="72" t="s">
        <v>1484</v>
      </c>
      <c r="AI1400" s="86" t="s">
        <v>1483</v>
      </c>
      <c r="AJ1400" s="72" t="b">
        <v>0</v>
      </c>
      <c r="AK1400" s="72">
        <v>13</v>
      </c>
      <c r="AL1400" s="86" t="s">
        <v>1483</v>
      </c>
      <c r="AM1400" s="86" t="s">
        <v>1504</v>
      </c>
      <c r="AN1400" s="72" t="b">
        <v>0</v>
      </c>
      <c r="AO1400" s="86" t="s">
        <v>1759</v>
      </c>
      <c r="AQ1400" s="72">
        <v>0</v>
      </c>
      <c r="AR1400" s="72">
        <v>0</v>
      </c>
    </row>
    <row r="1401" spans="1:44" x14ac:dyDescent="0.35">
      <c r="A1401" s="73" t="s">
        <v>218</v>
      </c>
      <c r="B1401" s="73" t="s">
        <v>218</v>
      </c>
      <c r="C1401" s="82"/>
      <c r="D1401" s="83"/>
      <c r="E1401" s="82"/>
      <c r="F1401" s="84"/>
      <c r="G1401" s="82"/>
      <c r="H1401" s="77"/>
      <c r="I1401" s="78"/>
      <c r="J1401" s="78"/>
      <c r="K1401" s="79"/>
      <c r="M1401" s="72" t="s">
        <v>177</v>
      </c>
      <c r="N1401" s="85">
        <v>44650.868564814817</v>
      </c>
      <c r="O1401" s="72" t="s">
        <v>1760</v>
      </c>
      <c r="P1401" s="87" t="s">
        <v>1761</v>
      </c>
      <c r="Q1401" s="72" t="s">
        <v>1762</v>
      </c>
      <c r="T1401" s="87" t="s">
        <v>1492</v>
      </c>
      <c r="U1401" s="85">
        <v>44650.868564814817</v>
      </c>
      <c r="V1401" s="88">
        <v>44650</v>
      </c>
      <c r="W1401" s="86" t="s">
        <v>1763</v>
      </c>
      <c r="X1401" s="87" t="s">
        <v>1764</v>
      </c>
      <c r="AA1401" s="86" t="s">
        <v>1765</v>
      </c>
      <c r="AC1401" s="72" t="b">
        <v>0</v>
      </c>
      <c r="AD1401" s="72">
        <v>119</v>
      </c>
      <c r="AE1401" s="86" t="s">
        <v>1483</v>
      </c>
      <c r="AF1401" s="72" t="b">
        <v>0</v>
      </c>
      <c r="AG1401" s="72" t="s">
        <v>1484</v>
      </c>
      <c r="AI1401" s="86" t="s">
        <v>1483</v>
      </c>
      <c r="AJ1401" s="72" t="b">
        <v>0</v>
      </c>
      <c r="AK1401" s="72">
        <v>32</v>
      </c>
      <c r="AL1401" s="86" t="s">
        <v>1483</v>
      </c>
      <c r="AM1401" s="86" t="s">
        <v>1504</v>
      </c>
      <c r="AN1401" s="72" t="b">
        <v>0</v>
      </c>
      <c r="AO1401" s="86" t="s">
        <v>1765</v>
      </c>
      <c r="AQ1401" s="72">
        <v>0</v>
      </c>
      <c r="AR1401" s="72">
        <v>0</v>
      </c>
    </row>
    <row r="1402" spans="1:44" x14ac:dyDescent="0.35">
      <c r="A1402" s="73" t="s">
        <v>218</v>
      </c>
      <c r="B1402" s="73" t="s">
        <v>218</v>
      </c>
      <c r="C1402" s="82"/>
      <c r="D1402" s="83"/>
      <c r="E1402" s="82"/>
      <c r="F1402" s="84"/>
      <c r="G1402" s="82"/>
      <c r="H1402" s="77"/>
      <c r="I1402" s="78"/>
      <c r="J1402" s="78"/>
      <c r="K1402" s="79"/>
      <c r="M1402" s="72" t="s">
        <v>177</v>
      </c>
      <c r="N1402" s="85">
        <v>44651.617835648147</v>
      </c>
      <c r="O1402" s="72" t="s">
        <v>1766</v>
      </c>
      <c r="P1402" s="87" t="s">
        <v>1767</v>
      </c>
      <c r="Q1402" s="72" t="s">
        <v>1723</v>
      </c>
      <c r="T1402" s="87" t="s">
        <v>1492</v>
      </c>
      <c r="U1402" s="85">
        <v>44651.617835648147</v>
      </c>
      <c r="V1402" s="88">
        <v>44651</v>
      </c>
      <c r="W1402" s="86" t="s">
        <v>1768</v>
      </c>
      <c r="X1402" s="87" t="s">
        <v>1769</v>
      </c>
      <c r="AA1402" s="86" t="s">
        <v>1770</v>
      </c>
      <c r="AC1402" s="72" t="b">
        <v>0</v>
      </c>
      <c r="AD1402" s="72">
        <v>70</v>
      </c>
      <c r="AE1402" s="86" t="s">
        <v>1483</v>
      </c>
      <c r="AF1402" s="72" t="b">
        <v>0</v>
      </c>
      <c r="AG1402" s="72" t="s">
        <v>1484</v>
      </c>
      <c r="AI1402" s="86" t="s">
        <v>1483</v>
      </c>
      <c r="AJ1402" s="72" t="b">
        <v>0</v>
      </c>
      <c r="AK1402" s="72">
        <v>20</v>
      </c>
      <c r="AL1402" s="86" t="s">
        <v>1483</v>
      </c>
      <c r="AM1402" s="86" t="s">
        <v>1504</v>
      </c>
      <c r="AN1402" s="72" t="b">
        <v>0</v>
      </c>
      <c r="AO1402" s="86" t="s">
        <v>1770</v>
      </c>
      <c r="AQ1402" s="72">
        <v>0</v>
      </c>
      <c r="AR1402" s="72">
        <v>0</v>
      </c>
    </row>
    <row r="1403" spans="1:44" x14ac:dyDescent="0.35">
      <c r="A1403" s="73" t="s">
        <v>218</v>
      </c>
      <c r="B1403" s="73" t="s">
        <v>218</v>
      </c>
      <c r="C1403" s="82"/>
      <c r="D1403" s="83"/>
      <c r="E1403" s="82"/>
      <c r="F1403" s="84"/>
      <c r="G1403" s="82"/>
      <c r="H1403" s="77"/>
      <c r="I1403" s="78"/>
      <c r="J1403" s="78"/>
      <c r="K1403" s="79"/>
      <c r="M1403" s="72" t="s">
        <v>177</v>
      </c>
      <c r="N1403" s="85">
        <v>44651.713217592594</v>
      </c>
      <c r="O1403" s="72" t="s">
        <v>1771</v>
      </c>
      <c r="P1403" s="87" t="s">
        <v>1772</v>
      </c>
      <c r="Q1403" s="72" t="s">
        <v>1491</v>
      </c>
      <c r="T1403" s="87" t="s">
        <v>1492</v>
      </c>
      <c r="U1403" s="85">
        <v>44651.713217592594</v>
      </c>
      <c r="V1403" s="88">
        <v>44651</v>
      </c>
      <c r="W1403" s="86" t="s">
        <v>1773</v>
      </c>
      <c r="X1403" s="87" t="s">
        <v>1774</v>
      </c>
      <c r="AA1403" s="86" t="s">
        <v>1775</v>
      </c>
      <c r="AC1403" s="72" t="b">
        <v>0</v>
      </c>
      <c r="AD1403" s="72">
        <v>102</v>
      </c>
      <c r="AE1403" s="86" t="s">
        <v>1483</v>
      </c>
      <c r="AF1403" s="72" t="b">
        <v>1</v>
      </c>
      <c r="AG1403" s="72" t="s">
        <v>1484</v>
      </c>
      <c r="AI1403" s="86" t="s">
        <v>1776</v>
      </c>
      <c r="AJ1403" s="72" t="b">
        <v>0</v>
      </c>
      <c r="AK1403" s="72">
        <v>38</v>
      </c>
      <c r="AL1403" s="86" t="s">
        <v>1483</v>
      </c>
      <c r="AM1403" s="86" t="s">
        <v>1504</v>
      </c>
      <c r="AN1403" s="72" t="b">
        <v>0</v>
      </c>
      <c r="AO1403" s="86" t="s">
        <v>1775</v>
      </c>
      <c r="AQ1403" s="72">
        <v>0</v>
      </c>
      <c r="AR1403" s="72">
        <v>0</v>
      </c>
    </row>
    <row r="1404" spans="1:44" x14ac:dyDescent="0.35">
      <c r="A1404" s="73" t="s">
        <v>218</v>
      </c>
      <c r="B1404" s="73" t="s">
        <v>218</v>
      </c>
      <c r="C1404" s="82"/>
      <c r="D1404" s="83"/>
      <c r="E1404" s="82"/>
      <c r="F1404" s="84"/>
      <c r="G1404" s="82"/>
      <c r="H1404" s="77"/>
      <c r="I1404" s="78"/>
      <c r="J1404" s="78"/>
      <c r="K1404" s="79"/>
      <c r="M1404" s="72" t="s">
        <v>177</v>
      </c>
      <c r="N1404" s="85">
        <v>44651.748460648145</v>
      </c>
      <c r="O1404" s="72" t="s">
        <v>1777</v>
      </c>
      <c r="P1404" s="87" t="s">
        <v>1778</v>
      </c>
      <c r="Q1404" s="72" t="s">
        <v>1491</v>
      </c>
      <c r="T1404" s="87" t="s">
        <v>1492</v>
      </c>
      <c r="U1404" s="85">
        <v>44651.748460648145</v>
      </c>
      <c r="V1404" s="88">
        <v>44651</v>
      </c>
      <c r="W1404" s="86" t="s">
        <v>1779</v>
      </c>
      <c r="X1404" s="87" t="s">
        <v>1780</v>
      </c>
      <c r="AA1404" s="86" t="s">
        <v>1781</v>
      </c>
      <c r="AC1404" s="72" t="b">
        <v>0</v>
      </c>
      <c r="AD1404" s="72">
        <v>355</v>
      </c>
      <c r="AE1404" s="86" t="s">
        <v>1483</v>
      </c>
      <c r="AF1404" s="72" t="b">
        <v>1</v>
      </c>
      <c r="AG1404" s="72" t="s">
        <v>1484</v>
      </c>
      <c r="AI1404" s="86" t="s">
        <v>1782</v>
      </c>
      <c r="AJ1404" s="72" t="b">
        <v>0</v>
      </c>
      <c r="AK1404" s="72">
        <v>80</v>
      </c>
      <c r="AL1404" s="86" t="s">
        <v>1483</v>
      </c>
      <c r="AM1404" s="86" t="s">
        <v>1504</v>
      </c>
      <c r="AN1404" s="72" t="b">
        <v>0</v>
      </c>
      <c r="AO1404" s="86" t="s">
        <v>1781</v>
      </c>
      <c r="AQ1404" s="72">
        <v>0</v>
      </c>
      <c r="AR1404" s="72">
        <v>0</v>
      </c>
    </row>
    <row r="1405" spans="1:44" x14ac:dyDescent="0.35">
      <c r="A1405" s="73" t="s">
        <v>218</v>
      </c>
      <c r="B1405" s="73" t="s">
        <v>218</v>
      </c>
      <c r="C1405" s="82"/>
      <c r="D1405" s="83"/>
      <c r="E1405" s="82"/>
      <c r="F1405" s="84"/>
      <c r="G1405" s="82"/>
      <c r="H1405" s="77"/>
      <c r="I1405" s="78"/>
      <c r="J1405" s="78"/>
      <c r="K1405" s="79"/>
      <c r="M1405" s="72" t="s">
        <v>177</v>
      </c>
      <c r="N1405" s="85">
        <v>44651.753125000003</v>
      </c>
      <c r="O1405" s="72" t="s">
        <v>1783</v>
      </c>
      <c r="T1405" s="87" t="s">
        <v>1492</v>
      </c>
      <c r="U1405" s="85">
        <v>44651.753125000003</v>
      </c>
      <c r="V1405" s="88">
        <v>44651</v>
      </c>
      <c r="W1405" s="86" t="s">
        <v>1784</v>
      </c>
      <c r="X1405" s="87" t="s">
        <v>1785</v>
      </c>
      <c r="AA1405" s="86" t="s">
        <v>1786</v>
      </c>
      <c r="AB1405" s="86" t="s">
        <v>1781</v>
      </c>
      <c r="AC1405" s="72" t="b">
        <v>0</v>
      </c>
      <c r="AD1405" s="72">
        <v>65</v>
      </c>
      <c r="AE1405" s="86" t="s">
        <v>1646</v>
      </c>
      <c r="AF1405" s="72" t="b">
        <v>0</v>
      </c>
      <c r="AG1405" s="72" t="s">
        <v>1484</v>
      </c>
      <c r="AI1405" s="86" t="s">
        <v>1483</v>
      </c>
      <c r="AJ1405" s="72" t="b">
        <v>0</v>
      </c>
      <c r="AK1405" s="72">
        <v>15</v>
      </c>
      <c r="AL1405" s="86" t="s">
        <v>1483</v>
      </c>
      <c r="AM1405" s="86" t="s">
        <v>1504</v>
      </c>
      <c r="AN1405" s="72" t="b">
        <v>0</v>
      </c>
      <c r="AO1405" s="86" t="s">
        <v>1781</v>
      </c>
      <c r="AQ1405" s="72">
        <v>0</v>
      </c>
      <c r="AR1405" s="72">
        <v>0</v>
      </c>
    </row>
    <row r="1406" spans="1:44" x14ac:dyDescent="0.35">
      <c r="A1406" s="73" t="s">
        <v>218</v>
      </c>
      <c r="B1406" s="73" t="s">
        <v>218</v>
      </c>
      <c r="C1406" s="82"/>
      <c r="D1406" s="83"/>
      <c r="E1406" s="82"/>
      <c r="F1406" s="84"/>
      <c r="G1406" s="82"/>
      <c r="H1406" s="77"/>
      <c r="I1406" s="78"/>
      <c r="J1406" s="78"/>
      <c r="K1406" s="79"/>
      <c r="M1406" s="72" t="s">
        <v>177</v>
      </c>
      <c r="N1406" s="85">
        <v>44651.789953703701</v>
      </c>
      <c r="O1406" s="72" t="s">
        <v>1787</v>
      </c>
      <c r="S1406" s="87" t="s">
        <v>1788</v>
      </c>
      <c r="T1406" s="87" t="s">
        <v>1788</v>
      </c>
      <c r="U1406" s="85">
        <v>44651.789953703701</v>
      </c>
      <c r="V1406" s="88">
        <v>44651</v>
      </c>
      <c r="W1406" s="86" t="s">
        <v>1789</v>
      </c>
      <c r="X1406" s="87" t="s">
        <v>1790</v>
      </c>
      <c r="AA1406" s="86" t="s">
        <v>1791</v>
      </c>
      <c r="AC1406" s="72" t="b">
        <v>0</v>
      </c>
      <c r="AD1406" s="72">
        <v>133</v>
      </c>
      <c r="AE1406" s="86" t="s">
        <v>1483</v>
      </c>
      <c r="AF1406" s="72" t="b">
        <v>0</v>
      </c>
      <c r="AG1406" s="72" t="s">
        <v>1484</v>
      </c>
      <c r="AI1406" s="86" t="s">
        <v>1483</v>
      </c>
      <c r="AJ1406" s="72" t="b">
        <v>0</v>
      </c>
      <c r="AK1406" s="72">
        <v>36</v>
      </c>
      <c r="AL1406" s="86" t="s">
        <v>1483</v>
      </c>
      <c r="AM1406" s="86" t="s">
        <v>1504</v>
      </c>
      <c r="AN1406" s="72" t="b">
        <v>0</v>
      </c>
      <c r="AO1406" s="86" t="s">
        <v>1791</v>
      </c>
      <c r="AQ1406" s="72">
        <v>0</v>
      </c>
      <c r="AR1406" s="72">
        <v>0</v>
      </c>
    </row>
    <row r="1407" spans="1:44" x14ac:dyDescent="0.35">
      <c r="A1407" s="73" t="s">
        <v>218</v>
      </c>
      <c r="B1407" s="73" t="s">
        <v>218</v>
      </c>
      <c r="C1407" s="82"/>
      <c r="D1407" s="83"/>
      <c r="E1407" s="82"/>
      <c r="F1407" s="84"/>
      <c r="G1407" s="82"/>
      <c r="H1407" s="77"/>
      <c r="I1407" s="78"/>
      <c r="J1407" s="78"/>
      <c r="K1407" s="79"/>
      <c r="M1407" s="72" t="s">
        <v>177</v>
      </c>
      <c r="N1407" s="85">
        <v>44651.831250000003</v>
      </c>
      <c r="O1407" s="72" t="s">
        <v>1792</v>
      </c>
      <c r="P1407" s="87" t="s">
        <v>1793</v>
      </c>
      <c r="Q1407" s="72" t="s">
        <v>1491</v>
      </c>
      <c r="T1407" s="87" t="s">
        <v>1492</v>
      </c>
      <c r="U1407" s="85">
        <v>44651.831250000003</v>
      </c>
      <c r="V1407" s="88">
        <v>44651</v>
      </c>
      <c r="W1407" s="86" t="s">
        <v>1794</v>
      </c>
      <c r="X1407" s="87" t="s">
        <v>1795</v>
      </c>
      <c r="AA1407" s="86" t="s">
        <v>1796</v>
      </c>
      <c r="AC1407" s="72" t="b">
        <v>0</v>
      </c>
      <c r="AD1407" s="72">
        <v>34</v>
      </c>
      <c r="AE1407" s="86" t="s">
        <v>1483</v>
      </c>
      <c r="AF1407" s="72" t="b">
        <v>1</v>
      </c>
      <c r="AG1407" s="72" t="s">
        <v>1484</v>
      </c>
      <c r="AI1407" s="86" t="s">
        <v>1797</v>
      </c>
      <c r="AJ1407" s="72" t="b">
        <v>0</v>
      </c>
      <c r="AK1407" s="72">
        <v>7</v>
      </c>
      <c r="AL1407" s="86" t="s">
        <v>1483</v>
      </c>
      <c r="AM1407" s="86" t="s">
        <v>1504</v>
      </c>
      <c r="AN1407" s="72" t="b">
        <v>0</v>
      </c>
      <c r="AO1407" s="86" t="s">
        <v>1796</v>
      </c>
      <c r="AQ1407" s="72">
        <v>0</v>
      </c>
      <c r="AR1407" s="72">
        <v>0</v>
      </c>
    </row>
    <row r="1408" spans="1:44" x14ac:dyDescent="0.35">
      <c r="A1408" s="73" t="s">
        <v>218</v>
      </c>
      <c r="B1408" s="73" t="s">
        <v>218</v>
      </c>
      <c r="C1408" s="82"/>
      <c r="D1408" s="83"/>
      <c r="E1408" s="82"/>
      <c r="F1408" s="84"/>
      <c r="G1408" s="82"/>
      <c r="H1408" s="77"/>
      <c r="I1408" s="78"/>
      <c r="J1408" s="78"/>
      <c r="K1408" s="79"/>
      <c r="M1408" s="72" t="s">
        <v>177</v>
      </c>
      <c r="N1408" s="85">
        <v>44651.836724537039</v>
      </c>
      <c r="O1408" s="72" t="s">
        <v>1798</v>
      </c>
      <c r="P1408" s="87" t="s">
        <v>1799</v>
      </c>
      <c r="Q1408" s="72" t="s">
        <v>1491</v>
      </c>
      <c r="T1408" s="87" t="s">
        <v>1492</v>
      </c>
      <c r="U1408" s="85">
        <v>44651.836724537039</v>
      </c>
      <c r="V1408" s="88">
        <v>44651</v>
      </c>
      <c r="W1408" s="86" t="s">
        <v>1800</v>
      </c>
      <c r="X1408" s="87" t="s">
        <v>1801</v>
      </c>
      <c r="AA1408" s="86" t="s">
        <v>1802</v>
      </c>
      <c r="AC1408" s="72" t="b">
        <v>0</v>
      </c>
      <c r="AD1408" s="72">
        <v>379</v>
      </c>
      <c r="AE1408" s="86" t="s">
        <v>1483</v>
      </c>
      <c r="AF1408" s="72" t="b">
        <v>0</v>
      </c>
      <c r="AG1408" s="72" t="s">
        <v>1484</v>
      </c>
      <c r="AI1408" s="86" t="s">
        <v>1483</v>
      </c>
      <c r="AJ1408" s="72" t="b">
        <v>0</v>
      </c>
      <c r="AK1408" s="72">
        <v>95</v>
      </c>
      <c r="AL1408" s="86" t="s">
        <v>1483</v>
      </c>
      <c r="AM1408" s="86" t="s">
        <v>1511</v>
      </c>
      <c r="AN1408" s="72" t="b">
        <v>0</v>
      </c>
      <c r="AO1408" s="86" t="s">
        <v>1802</v>
      </c>
      <c r="AQ1408" s="72">
        <v>0</v>
      </c>
      <c r="AR1408" s="72">
        <v>0</v>
      </c>
    </row>
    <row r="1409" spans="1:44" x14ac:dyDescent="0.35">
      <c r="A1409" s="73" t="s">
        <v>218</v>
      </c>
      <c r="B1409" s="73" t="s">
        <v>218</v>
      </c>
      <c r="C1409" s="82"/>
      <c r="D1409" s="83"/>
      <c r="E1409" s="82"/>
      <c r="F1409" s="84"/>
      <c r="G1409" s="82"/>
      <c r="H1409" s="77"/>
      <c r="I1409" s="78"/>
      <c r="J1409" s="78"/>
      <c r="K1409" s="79"/>
      <c r="M1409" s="72" t="s">
        <v>177</v>
      </c>
      <c r="N1409" s="85">
        <v>44651.912592592591</v>
      </c>
      <c r="O1409" s="72" t="s">
        <v>1803</v>
      </c>
      <c r="P1409" s="87" t="s">
        <v>1804</v>
      </c>
      <c r="Q1409" s="72" t="s">
        <v>1805</v>
      </c>
      <c r="T1409" s="87" t="s">
        <v>1492</v>
      </c>
      <c r="U1409" s="85">
        <v>44651.912592592591</v>
      </c>
      <c r="V1409" s="88">
        <v>44651</v>
      </c>
      <c r="W1409" s="86" t="s">
        <v>1806</v>
      </c>
      <c r="X1409" s="87" t="s">
        <v>1807</v>
      </c>
      <c r="AA1409" s="86" t="s">
        <v>1808</v>
      </c>
      <c r="AC1409" s="72" t="b">
        <v>0</v>
      </c>
      <c r="AD1409" s="72">
        <v>49</v>
      </c>
      <c r="AE1409" s="86" t="s">
        <v>1483</v>
      </c>
      <c r="AF1409" s="72" t="b">
        <v>0</v>
      </c>
      <c r="AG1409" s="72" t="s">
        <v>1484</v>
      </c>
      <c r="AI1409" s="86" t="s">
        <v>1483</v>
      </c>
      <c r="AJ1409" s="72" t="b">
        <v>0</v>
      </c>
      <c r="AK1409" s="72">
        <v>12</v>
      </c>
      <c r="AL1409" s="86" t="s">
        <v>1483</v>
      </c>
      <c r="AM1409" s="86" t="s">
        <v>1504</v>
      </c>
      <c r="AN1409" s="72" t="b">
        <v>0</v>
      </c>
      <c r="AO1409" s="86" t="s">
        <v>1808</v>
      </c>
      <c r="AQ1409" s="72">
        <v>0</v>
      </c>
      <c r="AR1409" s="72">
        <v>0</v>
      </c>
    </row>
    <row r="1410" spans="1:44" x14ac:dyDescent="0.35">
      <c r="A1410" s="73" t="s">
        <v>218</v>
      </c>
      <c r="B1410" s="73" t="s">
        <v>218</v>
      </c>
      <c r="C1410" s="82"/>
      <c r="D1410" s="83"/>
      <c r="E1410" s="82"/>
      <c r="F1410" s="84"/>
      <c r="G1410" s="82"/>
      <c r="H1410" s="77"/>
      <c r="I1410" s="78"/>
      <c r="J1410" s="78"/>
      <c r="K1410" s="79"/>
      <c r="M1410" s="72" t="s">
        <v>177</v>
      </c>
      <c r="N1410" s="85">
        <v>44652.905856481484</v>
      </c>
      <c r="O1410" s="72" t="s">
        <v>1809</v>
      </c>
      <c r="P1410" s="87" t="s">
        <v>1810</v>
      </c>
      <c r="Q1410" s="72" t="s">
        <v>1811</v>
      </c>
      <c r="S1410" s="87" t="s">
        <v>1812</v>
      </c>
      <c r="T1410" s="87" t="s">
        <v>1812</v>
      </c>
      <c r="U1410" s="85">
        <v>44652.905856481484</v>
      </c>
      <c r="V1410" s="88">
        <v>44652</v>
      </c>
      <c r="W1410" s="86" t="s">
        <v>1813</v>
      </c>
      <c r="X1410" s="87" t="s">
        <v>1814</v>
      </c>
      <c r="AA1410" s="86" t="s">
        <v>1815</v>
      </c>
      <c r="AC1410" s="72" t="b">
        <v>0</v>
      </c>
      <c r="AD1410" s="72">
        <v>81</v>
      </c>
      <c r="AE1410" s="86" t="s">
        <v>1483</v>
      </c>
      <c r="AF1410" s="72" t="b">
        <v>0</v>
      </c>
      <c r="AG1410" s="72" t="s">
        <v>1484</v>
      </c>
      <c r="AI1410" s="86" t="s">
        <v>1483</v>
      </c>
      <c r="AJ1410" s="72" t="b">
        <v>0</v>
      </c>
      <c r="AK1410" s="72">
        <v>10</v>
      </c>
      <c r="AL1410" s="86" t="s">
        <v>1483</v>
      </c>
      <c r="AM1410" s="86" t="s">
        <v>1511</v>
      </c>
      <c r="AN1410" s="72" t="b">
        <v>0</v>
      </c>
      <c r="AO1410" s="86" t="s">
        <v>1815</v>
      </c>
      <c r="AQ1410" s="72">
        <v>0</v>
      </c>
      <c r="AR1410" s="72">
        <v>0</v>
      </c>
    </row>
    <row r="1411" spans="1:44" x14ac:dyDescent="0.35">
      <c r="A1411" s="73" t="s">
        <v>218</v>
      </c>
      <c r="B1411" s="73" t="s">
        <v>218</v>
      </c>
      <c r="C1411" s="82"/>
      <c r="D1411" s="83"/>
      <c r="E1411" s="82"/>
      <c r="F1411" s="84"/>
      <c r="G1411" s="82"/>
      <c r="H1411" s="77"/>
      <c r="I1411" s="78"/>
      <c r="J1411" s="78"/>
      <c r="K1411" s="79"/>
      <c r="M1411" s="72" t="s">
        <v>177</v>
      </c>
      <c r="N1411" s="85">
        <v>44652.941134259258</v>
      </c>
      <c r="O1411" s="72" t="s">
        <v>1816</v>
      </c>
      <c r="R1411" s="86" t="s">
        <v>1817</v>
      </c>
      <c r="T1411" s="87" t="s">
        <v>1492</v>
      </c>
      <c r="U1411" s="85">
        <v>44652.941134259258</v>
      </c>
      <c r="V1411" s="88">
        <v>44652</v>
      </c>
      <c r="W1411" s="86" t="s">
        <v>1818</v>
      </c>
      <c r="X1411" s="87" t="s">
        <v>1819</v>
      </c>
      <c r="AA1411" s="86" t="s">
        <v>1820</v>
      </c>
      <c r="AC1411" s="72" t="b">
        <v>0</v>
      </c>
      <c r="AD1411" s="72">
        <v>69</v>
      </c>
      <c r="AE1411" s="86" t="s">
        <v>1483</v>
      </c>
      <c r="AF1411" s="72" t="b">
        <v>0</v>
      </c>
      <c r="AG1411" s="72" t="s">
        <v>1484</v>
      </c>
      <c r="AI1411" s="86" t="s">
        <v>1483</v>
      </c>
      <c r="AJ1411" s="72" t="b">
        <v>0</v>
      </c>
      <c r="AK1411" s="72">
        <v>18</v>
      </c>
      <c r="AL1411" s="86" t="s">
        <v>1483</v>
      </c>
      <c r="AM1411" s="86" t="s">
        <v>1504</v>
      </c>
      <c r="AN1411" s="72" t="b">
        <v>0</v>
      </c>
      <c r="AO1411" s="86" t="s">
        <v>1820</v>
      </c>
      <c r="AQ1411" s="72">
        <v>0</v>
      </c>
      <c r="AR1411" s="72">
        <v>0</v>
      </c>
    </row>
    <row r="1412" spans="1:44" x14ac:dyDescent="0.35">
      <c r="A1412" s="73" t="s">
        <v>218</v>
      </c>
      <c r="B1412" s="73" t="s">
        <v>218</v>
      </c>
      <c r="C1412" s="82"/>
      <c r="D1412" s="83"/>
      <c r="E1412" s="82"/>
      <c r="F1412" s="84"/>
      <c r="G1412" s="82"/>
      <c r="H1412" s="77"/>
      <c r="I1412" s="78"/>
      <c r="J1412" s="78"/>
      <c r="K1412" s="79"/>
      <c r="M1412" s="72" t="s">
        <v>177</v>
      </c>
      <c r="N1412" s="85">
        <v>44652.990185185183</v>
      </c>
      <c r="O1412" s="72" t="s">
        <v>1821</v>
      </c>
      <c r="S1412" s="87" t="s">
        <v>1822</v>
      </c>
      <c r="T1412" s="87" t="s">
        <v>1822</v>
      </c>
      <c r="U1412" s="85">
        <v>44652.990185185183</v>
      </c>
      <c r="V1412" s="88">
        <v>44652</v>
      </c>
      <c r="W1412" s="86" t="s">
        <v>1823</v>
      </c>
      <c r="X1412" s="87" t="s">
        <v>1824</v>
      </c>
      <c r="AA1412" s="86" t="s">
        <v>1825</v>
      </c>
      <c r="AC1412" s="72" t="b">
        <v>0</v>
      </c>
      <c r="AD1412" s="72">
        <v>44</v>
      </c>
      <c r="AE1412" s="86" t="s">
        <v>1483</v>
      </c>
      <c r="AF1412" s="72" t="b">
        <v>0</v>
      </c>
      <c r="AG1412" s="72" t="s">
        <v>1484</v>
      </c>
      <c r="AI1412" s="86" t="s">
        <v>1483</v>
      </c>
      <c r="AJ1412" s="72" t="b">
        <v>0</v>
      </c>
      <c r="AK1412" s="72">
        <v>17</v>
      </c>
      <c r="AL1412" s="86" t="s">
        <v>1483</v>
      </c>
      <c r="AM1412" s="86" t="s">
        <v>1504</v>
      </c>
      <c r="AN1412" s="72" t="b">
        <v>0</v>
      </c>
      <c r="AO1412" s="86" t="s">
        <v>1825</v>
      </c>
      <c r="AQ1412" s="72">
        <v>0</v>
      </c>
      <c r="AR1412" s="72">
        <v>0</v>
      </c>
    </row>
    <row r="1413" spans="1:44" x14ac:dyDescent="0.35">
      <c r="A1413" s="73" t="s">
        <v>218</v>
      </c>
      <c r="B1413" s="73" t="s">
        <v>218</v>
      </c>
      <c r="C1413" s="82"/>
      <c r="D1413" s="83"/>
      <c r="E1413" s="82"/>
      <c r="F1413" s="84"/>
      <c r="G1413" s="82"/>
      <c r="H1413" s="77"/>
      <c r="I1413" s="78"/>
      <c r="J1413" s="78"/>
      <c r="K1413" s="79"/>
      <c r="M1413" s="72" t="s">
        <v>177</v>
      </c>
      <c r="N1413" s="85">
        <v>44653.544444444444</v>
      </c>
      <c r="O1413" s="72" t="s">
        <v>1826</v>
      </c>
      <c r="P1413" s="87" t="s">
        <v>1827</v>
      </c>
      <c r="Q1413" s="72" t="s">
        <v>1828</v>
      </c>
      <c r="T1413" s="87" t="s">
        <v>1492</v>
      </c>
      <c r="U1413" s="85">
        <v>44653.544444444444</v>
      </c>
      <c r="V1413" s="88">
        <v>44653</v>
      </c>
      <c r="W1413" s="86" t="s">
        <v>1829</v>
      </c>
      <c r="X1413" s="87" t="s">
        <v>1830</v>
      </c>
      <c r="AA1413" s="86" t="s">
        <v>1831</v>
      </c>
      <c r="AC1413" s="72" t="b">
        <v>0</v>
      </c>
      <c r="AD1413" s="72">
        <v>215</v>
      </c>
      <c r="AE1413" s="86" t="s">
        <v>1483</v>
      </c>
      <c r="AF1413" s="72" t="b">
        <v>0</v>
      </c>
      <c r="AG1413" s="72" t="s">
        <v>1484</v>
      </c>
      <c r="AI1413" s="86" t="s">
        <v>1483</v>
      </c>
      <c r="AJ1413" s="72" t="b">
        <v>0</v>
      </c>
      <c r="AK1413" s="72">
        <v>37</v>
      </c>
      <c r="AL1413" s="86" t="s">
        <v>1483</v>
      </c>
      <c r="AM1413" s="86" t="s">
        <v>1504</v>
      </c>
      <c r="AN1413" s="72" t="b">
        <v>0</v>
      </c>
      <c r="AO1413" s="86" t="s">
        <v>1831</v>
      </c>
      <c r="AQ1413" s="72">
        <v>0</v>
      </c>
      <c r="AR1413" s="72">
        <v>0</v>
      </c>
    </row>
    <row r="1414" spans="1:44" x14ac:dyDescent="0.35">
      <c r="A1414" s="73" t="s">
        <v>218</v>
      </c>
      <c r="B1414" s="73" t="s">
        <v>218</v>
      </c>
      <c r="C1414" s="82"/>
      <c r="D1414" s="83"/>
      <c r="E1414" s="82"/>
      <c r="F1414" s="84"/>
      <c r="G1414" s="82"/>
      <c r="H1414" s="77"/>
      <c r="I1414" s="78"/>
      <c r="J1414" s="78"/>
      <c r="K1414" s="79"/>
      <c r="M1414" s="72" t="s">
        <v>177</v>
      </c>
      <c r="N1414" s="85">
        <v>44654.731030092589</v>
      </c>
      <c r="O1414" s="72" t="s">
        <v>1832</v>
      </c>
      <c r="P1414" s="87" t="s">
        <v>1833</v>
      </c>
      <c r="Q1414" s="72" t="s">
        <v>1834</v>
      </c>
      <c r="T1414" s="87" t="s">
        <v>1492</v>
      </c>
      <c r="U1414" s="85">
        <v>44654.731030092589</v>
      </c>
      <c r="V1414" s="88">
        <v>44654</v>
      </c>
      <c r="W1414" s="86" t="s">
        <v>1835</v>
      </c>
      <c r="X1414" s="87" t="s">
        <v>1836</v>
      </c>
      <c r="AA1414" s="86" t="s">
        <v>1837</v>
      </c>
      <c r="AC1414" s="72" t="b">
        <v>0</v>
      </c>
      <c r="AD1414" s="72">
        <v>49</v>
      </c>
      <c r="AE1414" s="86" t="s">
        <v>1483</v>
      </c>
      <c r="AF1414" s="72" t="b">
        <v>0</v>
      </c>
      <c r="AG1414" s="72" t="s">
        <v>1484</v>
      </c>
      <c r="AI1414" s="86" t="s">
        <v>1483</v>
      </c>
      <c r="AJ1414" s="72" t="b">
        <v>0</v>
      </c>
      <c r="AK1414" s="72">
        <v>13</v>
      </c>
      <c r="AL1414" s="86" t="s">
        <v>1483</v>
      </c>
      <c r="AM1414" s="86" t="s">
        <v>1504</v>
      </c>
      <c r="AN1414" s="72" t="b">
        <v>0</v>
      </c>
      <c r="AO1414" s="86" t="s">
        <v>1837</v>
      </c>
      <c r="AQ1414" s="72">
        <v>0</v>
      </c>
      <c r="AR1414" s="72">
        <v>0</v>
      </c>
    </row>
    <row r="1415" spans="1:44" x14ac:dyDescent="0.35">
      <c r="A1415" s="73" t="s">
        <v>218</v>
      </c>
      <c r="B1415" s="73" t="s">
        <v>218</v>
      </c>
      <c r="C1415" s="82"/>
      <c r="D1415" s="83"/>
      <c r="E1415" s="82"/>
      <c r="F1415" s="84"/>
      <c r="G1415" s="82"/>
      <c r="H1415" s="77"/>
      <c r="I1415" s="78"/>
      <c r="J1415" s="78"/>
      <c r="K1415" s="79"/>
      <c r="M1415" s="72" t="s">
        <v>177</v>
      </c>
      <c r="N1415" s="85">
        <v>44655.701504629629</v>
      </c>
      <c r="O1415" s="72" t="s">
        <v>1838</v>
      </c>
      <c r="P1415" s="87" t="s">
        <v>1839</v>
      </c>
      <c r="Q1415" s="72" t="s">
        <v>1840</v>
      </c>
      <c r="T1415" s="87" t="s">
        <v>1492</v>
      </c>
      <c r="U1415" s="85">
        <v>44655.701504629629</v>
      </c>
      <c r="V1415" s="88">
        <v>44655</v>
      </c>
      <c r="W1415" s="86" t="s">
        <v>1841</v>
      </c>
      <c r="X1415" s="87" t="s">
        <v>1842</v>
      </c>
      <c r="AA1415" s="86" t="s">
        <v>1843</v>
      </c>
      <c r="AC1415" s="72" t="b">
        <v>0</v>
      </c>
      <c r="AD1415" s="72">
        <v>103</v>
      </c>
      <c r="AE1415" s="86" t="s">
        <v>1483</v>
      </c>
      <c r="AF1415" s="72" t="b">
        <v>0</v>
      </c>
      <c r="AG1415" s="72" t="s">
        <v>1484</v>
      </c>
      <c r="AI1415" s="86" t="s">
        <v>1483</v>
      </c>
      <c r="AJ1415" s="72" t="b">
        <v>0</v>
      </c>
      <c r="AK1415" s="72">
        <v>36</v>
      </c>
      <c r="AL1415" s="86" t="s">
        <v>1483</v>
      </c>
      <c r="AM1415" s="86" t="s">
        <v>1504</v>
      </c>
      <c r="AN1415" s="72" t="b">
        <v>0</v>
      </c>
      <c r="AO1415" s="86" t="s">
        <v>1843</v>
      </c>
      <c r="AQ1415" s="72">
        <v>0</v>
      </c>
      <c r="AR1415" s="72">
        <v>0</v>
      </c>
    </row>
    <row r="1416" spans="1:44" x14ac:dyDescent="0.35">
      <c r="A1416" s="73" t="s">
        <v>218</v>
      </c>
      <c r="B1416" s="73" t="s">
        <v>218</v>
      </c>
      <c r="C1416" s="82"/>
      <c r="D1416" s="83"/>
      <c r="E1416" s="82"/>
      <c r="F1416" s="84"/>
      <c r="G1416" s="82"/>
      <c r="H1416" s="77"/>
      <c r="I1416" s="78"/>
      <c r="J1416" s="78"/>
      <c r="K1416" s="79"/>
      <c r="M1416" s="72" t="s">
        <v>177</v>
      </c>
      <c r="N1416" s="85">
        <v>44655.939305555556</v>
      </c>
      <c r="O1416" s="72" t="s">
        <v>1844</v>
      </c>
      <c r="P1416" s="87" t="s">
        <v>1845</v>
      </c>
      <c r="Q1416" s="72" t="s">
        <v>1491</v>
      </c>
      <c r="T1416" s="87" t="s">
        <v>1492</v>
      </c>
      <c r="U1416" s="85">
        <v>44655.939305555556</v>
      </c>
      <c r="V1416" s="88">
        <v>44655</v>
      </c>
      <c r="W1416" s="86" t="s">
        <v>1846</v>
      </c>
      <c r="X1416" s="87" t="s">
        <v>1847</v>
      </c>
      <c r="AA1416" s="86" t="s">
        <v>1848</v>
      </c>
      <c r="AC1416" s="72" t="b">
        <v>0</v>
      </c>
      <c r="AD1416" s="72">
        <v>129</v>
      </c>
      <c r="AE1416" s="86" t="s">
        <v>1483</v>
      </c>
      <c r="AF1416" s="72" t="b">
        <v>1</v>
      </c>
      <c r="AG1416" s="72" t="s">
        <v>1484</v>
      </c>
      <c r="AI1416" s="86" t="s">
        <v>1849</v>
      </c>
      <c r="AJ1416" s="72" t="b">
        <v>0</v>
      </c>
      <c r="AK1416" s="72">
        <v>19</v>
      </c>
      <c r="AL1416" s="86" t="s">
        <v>1483</v>
      </c>
      <c r="AM1416" s="86" t="s">
        <v>1504</v>
      </c>
      <c r="AN1416" s="72" t="b">
        <v>0</v>
      </c>
      <c r="AO1416" s="86" t="s">
        <v>1848</v>
      </c>
      <c r="AQ1416" s="72">
        <v>0</v>
      </c>
      <c r="AR1416" s="72">
        <v>0</v>
      </c>
    </row>
    <row r="1417" spans="1:44" x14ac:dyDescent="0.35">
      <c r="A1417" s="73" t="s">
        <v>218</v>
      </c>
      <c r="B1417" s="73" t="s">
        <v>218</v>
      </c>
      <c r="C1417" s="82"/>
      <c r="D1417" s="83"/>
      <c r="E1417" s="82"/>
      <c r="F1417" s="84"/>
      <c r="G1417" s="82"/>
      <c r="H1417" s="77"/>
      <c r="I1417" s="78"/>
      <c r="J1417" s="78"/>
      <c r="K1417" s="79"/>
      <c r="M1417" s="72" t="s">
        <v>177</v>
      </c>
      <c r="N1417" s="85">
        <v>44656.020833333336</v>
      </c>
      <c r="O1417" s="72" t="s">
        <v>1850</v>
      </c>
      <c r="P1417" s="87" t="s">
        <v>1851</v>
      </c>
      <c r="Q1417" s="72" t="s">
        <v>1852</v>
      </c>
      <c r="T1417" s="87" t="s">
        <v>1492</v>
      </c>
      <c r="U1417" s="85">
        <v>44656.020833333336</v>
      </c>
      <c r="V1417" s="88">
        <v>44656</v>
      </c>
      <c r="W1417" s="86" t="s">
        <v>1853</v>
      </c>
      <c r="X1417" s="87" t="s">
        <v>1854</v>
      </c>
      <c r="AA1417" s="86" t="s">
        <v>1855</v>
      </c>
      <c r="AC1417" s="72" t="b">
        <v>0</v>
      </c>
      <c r="AD1417" s="72">
        <v>953</v>
      </c>
      <c r="AE1417" s="86" t="s">
        <v>1483</v>
      </c>
      <c r="AF1417" s="72" t="b">
        <v>0</v>
      </c>
      <c r="AG1417" s="72" t="s">
        <v>1484</v>
      </c>
      <c r="AI1417" s="86" t="s">
        <v>1483</v>
      </c>
      <c r="AJ1417" s="72" t="b">
        <v>0</v>
      </c>
      <c r="AK1417" s="72">
        <v>381</v>
      </c>
      <c r="AL1417" s="86" t="s">
        <v>1483</v>
      </c>
      <c r="AM1417" s="86" t="s">
        <v>1504</v>
      </c>
      <c r="AN1417" s="72" t="b">
        <v>0</v>
      </c>
      <c r="AO1417" s="86" t="s">
        <v>1855</v>
      </c>
      <c r="AQ1417" s="72">
        <v>0</v>
      </c>
      <c r="AR1417" s="72">
        <v>0</v>
      </c>
    </row>
    <row r="1418" spans="1:44" x14ac:dyDescent="0.35">
      <c r="A1418" s="73" t="s">
        <v>218</v>
      </c>
      <c r="B1418" s="73" t="s">
        <v>218</v>
      </c>
      <c r="C1418" s="82"/>
      <c r="D1418" s="83"/>
      <c r="E1418" s="82"/>
      <c r="F1418" s="84"/>
      <c r="G1418" s="82"/>
      <c r="H1418" s="77"/>
      <c r="I1418" s="78"/>
      <c r="J1418" s="78"/>
      <c r="K1418" s="79"/>
      <c r="M1418" s="72" t="s">
        <v>177</v>
      </c>
      <c r="N1418" s="85">
        <v>44656.75037037037</v>
      </c>
      <c r="O1418" s="72" t="s">
        <v>1856</v>
      </c>
      <c r="S1418" s="87" t="s">
        <v>1857</v>
      </c>
      <c r="T1418" s="87" t="s">
        <v>1857</v>
      </c>
      <c r="U1418" s="85">
        <v>44656.75037037037</v>
      </c>
      <c r="V1418" s="88">
        <v>44656</v>
      </c>
      <c r="W1418" s="86" t="s">
        <v>1858</v>
      </c>
      <c r="X1418" s="87" t="s">
        <v>1859</v>
      </c>
      <c r="AA1418" s="86" t="s">
        <v>1860</v>
      </c>
      <c r="AC1418" s="72" t="b">
        <v>0</v>
      </c>
      <c r="AD1418" s="72">
        <v>285</v>
      </c>
      <c r="AE1418" s="86" t="s">
        <v>1483</v>
      </c>
      <c r="AF1418" s="72" t="b">
        <v>0</v>
      </c>
      <c r="AG1418" s="72" t="s">
        <v>1484</v>
      </c>
      <c r="AI1418" s="86" t="s">
        <v>1483</v>
      </c>
      <c r="AJ1418" s="72" t="b">
        <v>0</v>
      </c>
      <c r="AK1418" s="72">
        <v>91</v>
      </c>
      <c r="AL1418" s="86" t="s">
        <v>1483</v>
      </c>
      <c r="AM1418" s="86" t="s">
        <v>1511</v>
      </c>
      <c r="AN1418" s="72" t="b">
        <v>0</v>
      </c>
      <c r="AO1418" s="86" t="s">
        <v>1860</v>
      </c>
      <c r="AQ1418" s="72">
        <v>0</v>
      </c>
      <c r="AR1418" s="72">
        <v>0</v>
      </c>
    </row>
    <row r="1419" spans="1:44" x14ac:dyDescent="0.35">
      <c r="A1419" s="73" t="s">
        <v>218</v>
      </c>
      <c r="B1419" s="73" t="s">
        <v>218</v>
      </c>
      <c r="C1419" s="82"/>
      <c r="D1419" s="83"/>
      <c r="E1419" s="82"/>
      <c r="F1419" s="84"/>
      <c r="G1419" s="82"/>
      <c r="H1419" s="77"/>
      <c r="I1419" s="78"/>
      <c r="J1419" s="78"/>
      <c r="K1419" s="79"/>
      <c r="M1419" s="72" t="s">
        <v>177</v>
      </c>
      <c r="N1419" s="85">
        <v>44656.784629629627</v>
      </c>
      <c r="O1419" s="72" t="s">
        <v>1861</v>
      </c>
      <c r="P1419" s="87" t="s">
        <v>1862</v>
      </c>
      <c r="Q1419" s="72" t="s">
        <v>1491</v>
      </c>
      <c r="T1419" s="87" t="s">
        <v>1492</v>
      </c>
      <c r="U1419" s="85">
        <v>44656.784629629627</v>
      </c>
      <c r="V1419" s="88">
        <v>44656</v>
      </c>
      <c r="W1419" s="86" t="s">
        <v>1863</v>
      </c>
      <c r="X1419" s="87" t="s">
        <v>1864</v>
      </c>
      <c r="AA1419" s="86" t="s">
        <v>1865</v>
      </c>
      <c r="AC1419" s="72" t="b">
        <v>0</v>
      </c>
      <c r="AD1419" s="72">
        <v>71</v>
      </c>
      <c r="AE1419" s="86" t="s">
        <v>1483</v>
      </c>
      <c r="AF1419" s="72" t="b">
        <v>0</v>
      </c>
      <c r="AG1419" s="72" t="s">
        <v>1484</v>
      </c>
      <c r="AI1419" s="86" t="s">
        <v>1483</v>
      </c>
      <c r="AJ1419" s="72" t="b">
        <v>0</v>
      </c>
      <c r="AK1419" s="72">
        <v>10</v>
      </c>
      <c r="AL1419" s="86" t="s">
        <v>1483</v>
      </c>
      <c r="AM1419" s="86" t="s">
        <v>1511</v>
      </c>
      <c r="AN1419" s="72" t="b">
        <v>0</v>
      </c>
      <c r="AO1419" s="86" t="s">
        <v>1865</v>
      </c>
      <c r="AQ1419" s="72">
        <v>0</v>
      </c>
      <c r="AR1419" s="72">
        <v>0</v>
      </c>
    </row>
    <row r="1420" spans="1:44" x14ac:dyDescent="0.35">
      <c r="A1420" s="73" t="s">
        <v>218</v>
      </c>
      <c r="B1420" s="73" t="s">
        <v>218</v>
      </c>
      <c r="C1420" s="82"/>
      <c r="D1420" s="83"/>
      <c r="E1420" s="82"/>
      <c r="F1420" s="84"/>
      <c r="G1420" s="82"/>
      <c r="H1420" s="77"/>
      <c r="I1420" s="78"/>
      <c r="J1420" s="78"/>
      <c r="K1420" s="79"/>
      <c r="M1420" s="72" t="s">
        <v>177</v>
      </c>
      <c r="N1420" s="85">
        <v>44656.811111111114</v>
      </c>
      <c r="O1420" s="72" t="s">
        <v>1866</v>
      </c>
      <c r="P1420" s="87" t="s">
        <v>1867</v>
      </c>
      <c r="Q1420" s="72" t="s">
        <v>1491</v>
      </c>
      <c r="T1420" s="87" t="s">
        <v>1492</v>
      </c>
      <c r="U1420" s="85">
        <v>44656.811111111114</v>
      </c>
      <c r="V1420" s="88">
        <v>44656</v>
      </c>
      <c r="W1420" s="86" t="s">
        <v>1868</v>
      </c>
      <c r="X1420" s="87" t="s">
        <v>1869</v>
      </c>
      <c r="AA1420" s="86" t="s">
        <v>1870</v>
      </c>
      <c r="AC1420" s="72" t="b">
        <v>0</v>
      </c>
      <c r="AD1420" s="72">
        <v>59</v>
      </c>
      <c r="AE1420" s="86" t="s">
        <v>1483</v>
      </c>
      <c r="AF1420" s="72" t="b">
        <v>1</v>
      </c>
      <c r="AG1420" s="72" t="s">
        <v>1484</v>
      </c>
      <c r="AI1420" s="86" t="s">
        <v>1871</v>
      </c>
      <c r="AJ1420" s="72" t="b">
        <v>0</v>
      </c>
      <c r="AK1420" s="72">
        <v>15</v>
      </c>
      <c r="AL1420" s="86" t="s">
        <v>1483</v>
      </c>
      <c r="AM1420" s="86" t="s">
        <v>1504</v>
      </c>
      <c r="AN1420" s="72" t="b">
        <v>0</v>
      </c>
      <c r="AO1420" s="86" t="s">
        <v>1870</v>
      </c>
      <c r="AQ1420" s="72">
        <v>0</v>
      </c>
      <c r="AR1420" s="72">
        <v>0</v>
      </c>
    </row>
    <row r="1421" spans="1:44" x14ac:dyDescent="0.35">
      <c r="A1421" s="73" t="s">
        <v>218</v>
      </c>
      <c r="B1421" s="73" t="s">
        <v>1872</v>
      </c>
      <c r="C1421" s="82"/>
      <c r="D1421" s="83"/>
      <c r="E1421" s="82"/>
      <c r="F1421" s="84"/>
      <c r="G1421" s="82"/>
      <c r="H1421" s="77"/>
      <c r="I1421" s="78"/>
      <c r="J1421" s="78"/>
      <c r="K1421" s="79"/>
      <c r="M1421" s="72" t="s">
        <v>1476</v>
      </c>
      <c r="N1421" s="85">
        <v>44656.870821759258</v>
      </c>
      <c r="O1421" s="72" t="s">
        <v>1873</v>
      </c>
      <c r="S1421" s="87" t="s">
        <v>1874</v>
      </c>
      <c r="T1421" s="87" t="s">
        <v>1874</v>
      </c>
      <c r="U1421" s="85">
        <v>44656.870821759258</v>
      </c>
      <c r="V1421" s="88">
        <v>44656</v>
      </c>
      <c r="W1421" s="86" t="s">
        <v>1875</v>
      </c>
      <c r="X1421" s="87" t="s">
        <v>1876</v>
      </c>
      <c r="AA1421" s="86" t="s">
        <v>1877</v>
      </c>
      <c r="AC1421" s="72" t="b">
        <v>0</v>
      </c>
      <c r="AD1421" s="72">
        <v>0</v>
      </c>
      <c r="AE1421" s="86" t="s">
        <v>1483</v>
      </c>
      <c r="AF1421" s="72" t="b">
        <v>0</v>
      </c>
      <c r="AG1421" s="72" t="s">
        <v>1484</v>
      </c>
      <c r="AI1421" s="86" t="s">
        <v>1483</v>
      </c>
      <c r="AJ1421" s="72" t="b">
        <v>0</v>
      </c>
      <c r="AK1421" s="72">
        <v>64</v>
      </c>
      <c r="AL1421" s="86" t="s">
        <v>1878</v>
      </c>
      <c r="AM1421" s="86" t="s">
        <v>1504</v>
      </c>
      <c r="AN1421" s="72" t="b">
        <v>0</v>
      </c>
      <c r="AO1421" s="86" t="s">
        <v>1878</v>
      </c>
      <c r="AQ1421" s="72">
        <v>0</v>
      </c>
      <c r="AR1421" s="72">
        <v>0</v>
      </c>
    </row>
    <row r="1422" spans="1:44" x14ac:dyDescent="0.35">
      <c r="A1422" s="73" t="s">
        <v>218</v>
      </c>
      <c r="B1422" s="73" t="s">
        <v>218</v>
      </c>
      <c r="C1422" s="82"/>
      <c r="D1422" s="83"/>
      <c r="E1422" s="82"/>
      <c r="F1422" s="84"/>
      <c r="G1422" s="82"/>
      <c r="H1422" s="77"/>
      <c r="I1422" s="78"/>
      <c r="J1422" s="78"/>
      <c r="K1422" s="79"/>
      <c r="M1422" s="72" t="s">
        <v>177</v>
      </c>
      <c r="N1422" s="85">
        <v>44656.955555555556</v>
      </c>
      <c r="O1422" s="72" t="s">
        <v>1879</v>
      </c>
      <c r="P1422" s="87" t="s">
        <v>1880</v>
      </c>
      <c r="Q1422" s="72" t="s">
        <v>1491</v>
      </c>
      <c r="T1422" s="87" t="s">
        <v>1492</v>
      </c>
      <c r="U1422" s="85">
        <v>44656.955555555556</v>
      </c>
      <c r="V1422" s="88">
        <v>44656</v>
      </c>
      <c r="W1422" s="86" t="s">
        <v>1881</v>
      </c>
      <c r="X1422" s="87" t="s">
        <v>1882</v>
      </c>
      <c r="AA1422" s="86" t="s">
        <v>1883</v>
      </c>
      <c r="AC1422" s="72" t="b">
        <v>0</v>
      </c>
      <c r="AD1422" s="72">
        <v>114</v>
      </c>
      <c r="AE1422" s="86" t="s">
        <v>1483</v>
      </c>
      <c r="AF1422" s="72" t="b">
        <v>1</v>
      </c>
      <c r="AG1422" s="72" t="s">
        <v>1484</v>
      </c>
      <c r="AI1422" s="86" t="s">
        <v>1884</v>
      </c>
      <c r="AJ1422" s="72" t="b">
        <v>0</v>
      </c>
      <c r="AK1422" s="72">
        <v>27</v>
      </c>
      <c r="AL1422" s="86" t="s">
        <v>1483</v>
      </c>
      <c r="AM1422" s="86" t="s">
        <v>1504</v>
      </c>
      <c r="AN1422" s="72" t="b">
        <v>0</v>
      </c>
      <c r="AO1422" s="86" t="s">
        <v>1883</v>
      </c>
      <c r="AQ1422" s="72">
        <v>0</v>
      </c>
      <c r="AR1422" s="72">
        <v>0</v>
      </c>
    </row>
    <row r="1423" spans="1:44" x14ac:dyDescent="0.35">
      <c r="A1423" s="73" t="s">
        <v>218</v>
      </c>
      <c r="B1423" s="73" t="s">
        <v>218</v>
      </c>
      <c r="C1423" s="82"/>
      <c r="D1423" s="83"/>
      <c r="E1423" s="82"/>
      <c r="F1423" s="84"/>
      <c r="G1423" s="82"/>
      <c r="H1423" s="77"/>
      <c r="I1423" s="78"/>
      <c r="J1423" s="78"/>
      <c r="K1423" s="79"/>
      <c r="M1423" s="72" t="s">
        <v>177</v>
      </c>
      <c r="N1423" s="85">
        <v>44656.988888888889</v>
      </c>
      <c r="O1423" s="72" t="s">
        <v>1885</v>
      </c>
      <c r="P1423" s="87" t="s">
        <v>1886</v>
      </c>
      <c r="Q1423" s="72" t="s">
        <v>1491</v>
      </c>
      <c r="T1423" s="87" t="s">
        <v>1492</v>
      </c>
      <c r="U1423" s="85">
        <v>44656.988888888889</v>
      </c>
      <c r="V1423" s="88">
        <v>44656</v>
      </c>
      <c r="W1423" s="86" t="s">
        <v>1887</v>
      </c>
      <c r="X1423" s="87" t="s">
        <v>1888</v>
      </c>
      <c r="AA1423" s="86" t="s">
        <v>1889</v>
      </c>
      <c r="AC1423" s="72" t="b">
        <v>0</v>
      </c>
      <c r="AD1423" s="72">
        <v>256</v>
      </c>
      <c r="AE1423" s="86" t="s">
        <v>1483</v>
      </c>
      <c r="AF1423" s="72" t="b">
        <v>1</v>
      </c>
      <c r="AG1423" s="72" t="s">
        <v>1484</v>
      </c>
      <c r="AI1423" s="86" t="s">
        <v>1890</v>
      </c>
      <c r="AJ1423" s="72" t="b">
        <v>0</v>
      </c>
      <c r="AK1423" s="72">
        <v>55</v>
      </c>
      <c r="AL1423" s="86" t="s">
        <v>1483</v>
      </c>
      <c r="AM1423" s="86" t="s">
        <v>1504</v>
      </c>
      <c r="AN1423" s="72" t="b">
        <v>0</v>
      </c>
      <c r="AO1423" s="86" t="s">
        <v>1889</v>
      </c>
      <c r="AQ1423" s="72">
        <v>0</v>
      </c>
      <c r="AR1423" s="72">
        <v>0</v>
      </c>
    </row>
    <row r="1424" spans="1:44" x14ac:dyDescent="0.35">
      <c r="A1424" s="73" t="s">
        <v>218</v>
      </c>
      <c r="B1424" s="73" t="s">
        <v>218</v>
      </c>
      <c r="C1424" s="82"/>
      <c r="D1424" s="83"/>
      <c r="E1424" s="82"/>
      <c r="F1424" s="84"/>
      <c r="G1424" s="82"/>
      <c r="H1424" s="77"/>
      <c r="I1424" s="78"/>
      <c r="J1424" s="78"/>
      <c r="K1424" s="79"/>
      <c r="M1424" s="72" t="s">
        <v>177</v>
      </c>
      <c r="N1424" s="85">
        <v>44657.567361111112</v>
      </c>
      <c r="O1424" s="72" t="s">
        <v>1891</v>
      </c>
      <c r="P1424" s="87" t="s">
        <v>1892</v>
      </c>
      <c r="Q1424" s="72" t="s">
        <v>1893</v>
      </c>
      <c r="T1424" s="87" t="s">
        <v>1492</v>
      </c>
      <c r="U1424" s="85">
        <v>44657.567361111112</v>
      </c>
      <c r="V1424" s="88">
        <v>44657</v>
      </c>
      <c r="W1424" s="86" t="s">
        <v>1894</v>
      </c>
      <c r="X1424" s="87" t="s">
        <v>1895</v>
      </c>
      <c r="AA1424" s="86" t="s">
        <v>1896</v>
      </c>
      <c r="AC1424" s="72" t="b">
        <v>0</v>
      </c>
      <c r="AD1424" s="72">
        <v>254</v>
      </c>
      <c r="AE1424" s="86" t="s">
        <v>1483</v>
      </c>
      <c r="AF1424" s="72" t="b">
        <v>0</v>
      </c>
      <c r="AG1424" s="72" t="s">
        <v>1484</v>
      </c>
      <c r="AI1424" s="86" t="s">
        <v>1483</v>
      </c>
      <c r="AJ1424" s="72" t="b">
        <v>0</v>
      </c>
      <c r="AK1424" s="72">
        <v>77</v>
      </c>
      <c r="AL1424" s="86" t="s">
        <v>1483</v>
      </c>
      <c r="AM1424" s="86" t="s">
        <v>1504</v>
      </c>
      <c r="AN1424" s="72" t="b">
        <v>0</v>
      </c>
      <c r="AO1424" s="86" t="s">
        <v>1896</v>
      </c>
      <c r="AQ1424" s="72">
        <v>0</v>
      </c>
      <c r="AR1424" s="72">
        <v>0</v>
      </c>
    </row>
    <row r="1425" spans="1:44" x14ac:dyDescent="0.35">
      <c r="A1425" s="73" t="s">
        <v>218</v>
      </c>
      <c r="B1425" s="73" t="s">
        <v>218</v>
      </c>
      <c r="C1425" s="82"/>
      <c r="D1425" s="83"/>
      <c r="E1425" s="82"/>
      <c r="F1425" s="84"/>
      <c r="G1425" s="82"/>
      <c r="H1425" s="77"/>
      <c r="I1425" s="78"/>
      <c r="J1425" s="78"/>
      <c r="K1425" s="79"/>
      <c r="M1425" s="72" t="s">
        <v>177</v>
      </c>
      <c r="N1425" s="85">
        <v>44657.678738425922</v>
      </c>
      <c r="O1425" s="72" t="s">
        <v>1897</v>
      </c>
      <c r="S1425" s="87" t="s">
        <v>1898</v>
      </c>
      <c r="T1425" s="87" t="s">
        <v>1898</v>
      </c>
      <c r="U1425" s="85">
        <v>44657.678738425922</v>
      </c>
      <c r="V1425" s="88">
        <v>44657</v>
      </c>
      <c r="W1425" s="86" t="s">
        <v>1899</v>
      </c>
      <c r="X1425" s="87" t="s">
        <v>1900</v>
      </c>
      <c r="AA1425" s="86" t="s">
        <v>1901</v>
      </c>
      <c r="AC1425" s="72" t="b">
        <v>0</v>
      </c>
      <c r="AD1425" s="72">
        <v>1649</v>
      </c>
      <c r="AE1425" s="86" t="s">
        <v>1483</v>
      </c>
      <c r="AF1425" s="72" t="b">
        <v>0</v>
      </c>
      <c r="AG1425" s="72" t="s">
        <v>1484</v>
      </c>
      <c r="AI1425" s="86" t="s">
        <v>1483</v>
      </c>
      <c r="AJ1425" s="72" t="b">
        <v>0</v>
      </c>
      <c r="AK1425" s="72">
        <v>545</v>
      </c>
      <c r="AL1425" s="86" t="s">
        <v>1483</v>
      </c>
      <c r="AM1425" s="86" t="s">
        <v>1511</v>
      </c>
      <c r="AN1425" s="72" t="b">
        <v>0</v>
      </c>
      <c r="AO1425" s="86" t="s">
        <v>1901</v>
      </c>
      <c r="AQ1425" s="72">
        <v>0</v>
      </c>
      <c r="AR1425" s="72">
        <v>0</v>
      </c>
    </row>
    <row r="1426" spans="1:44" x14ac:dyDescent="0.35">
      <c r="A1426" s="73" t="s">
        <v>218</v>
      </c>
      <c r="B1426" s="73" t="s">
        <v>218</v>
      </c>
      <c r="C1426" s="82"/>
      <c r="D1426" s="83"/>
      <c r="E1426" s="82"/>
      <c r="F1426" s="84"/>
      <c r="G1426" s="82"/>
      <c r="H1426" s="77"/>
      <c r="I1426" s="78"/>
      <c r="J1426" s="78"/>
      <c r="K1426" s="79"/>
      <c r="M1426" s="72" t="s">
        <v>177</v>
      </c>
      <c r="N1426" s="85">
        <v>44657.769155092596</v>
      </c>
      <c r="O1426" s="72" t="s">
        <v>1902</v>
      </c>
      <c r="S1426" s="87" t="s">
        <v>1903</v>
      </c>
      <c r="T1426" s="87" t="s">
        <v>1903</v>
      </c>
      <c r="U1426" s="85">
        <v>44657.769155092596</v>
      </c>
      <c r="V1426" s="88">
        <v>44657</v>
      </c>
      <c r="W1426" s="86" t="s">
        <v>1904</v>
      </c>
      <c r="X1426" s="87" t="s">
        <v>1905</v>
      </c>
      <c r="AA1426" s="86" t="s">
        <v>1906</v>
      </c>
      <c r="AC1426" s="72" t="b">
        <v>0</v>
      </c>
      <c r="AD1426" s="72">
        <v>129</v>
      </c>
      <c r="AE1426" s="86" t="s">
        <v>1483</v>
      </c>
      <c r="AF1426" s="72" t="b">
        <v>0</v>
      </c>
      <c r="AG1426" s="72" t="s">
        <v>1484</v>
      </c>
      <c r="AI1426" s="86" t="s">
        <v>1483</v>
      </c>
      <c r="AJ1426" s="72" t="b">
        <v>0</v>
      </c>
      <c r="AK1426" s="72">
        <v>43</v>
      </c>
      <c r="AL1426" s="86" t="s">
        <v>1483</v>
      </c>
      <c r="AM1426" s="86" t="s">
        <v>1511</v>
      </c>
      <c r="AN1426" s="72" t="b">
        <v>0</v>
      </c>
      <c r="AO1426" s="86" t="s">
        <v>1906</v>
      </c>
      <c r="AQ1426" s="72">
        <v>0</v>
      </c>
      <c r="AR1426" s="72">
        <v>0</v>
      </c>
    </row>
    <row r="1427" spans="1:44" x14ac:dyDescent="0.35">
      <c r="A1427" s="73" t="s">
        <v>218</v>
      </c>
      <c r="B1427" s="73" t="s">
        <v>218</v>
      </c>
      <c r="C1427" s="82"/>
      <c r="D1427" s="83"/>
      <c r="E1427" s="82"/>
      <c r="F1427" s="84"/>
      <c r="G1427" s="82"/>
      <c r="H1427" s="77"/>
      <c r="I1427" s="78"/>
      <c r="J1427" s="78"/>
      <c r="K1427" s="79"/>
      <c r="M1427" s="72" t="s">
        <v>177</v>
      </c>
      <c r="N1427" s="85">
        <v>44658.729039351849</v>
      </c>
      <c r="O1427" s="72" t="s">
        <v>1907</v>
      </c>
      <c r="P1427" s="87" t="s">
        <v>1908</v>
      </c>
      <c r="Q1427" s="72" t="s">
        <v>1491</v>
      </c>
      <c r="T1427" s="87" t="s">
        <v>1492</v>
      </c>
      <c r="U1427" s="85">
        <v>44658.729039351849</v>
      </c>
      <c r="V1427" s="88">
        <v>44658</v>
      </c>
      <c r="W1427" s="86" t="s">
        <v>1909</v>
      </c>
      <c r="X1427" s="87" t="s">
        <v>1910</v>
      </c>
      <c r="AA1427" s="86" t="s">
        <v>1911</v>
      </c>
      <c r="AC1427" s="72" t="b">
        <v>0</v>
      </c>
      <c r="AD1427" s="72">
        <v>63</v>
      </c>
      <c r="AE1427" s="86" t="s">
        <v>1483</v>
      </c>
      <c r="AF1427" s="72" t="b">
        <v>1</v>
      </c>
      <c r="AG1427" s="72" t="s">
        <v>1484</v>
      </c>
      <c r="AI1427" s="86" t="s">
        <v>1912</v>
      </c>
      <c r="AJ1427" s="72" t="b">
        <v>0</v>
      </c>
      <c r="AK1427" s="72">
        <v>16</v>
      </c>
      <c r="AL1427" s="86" t="s">
        <v>1483</v>
      </c>
      <c r="AM1427" s="86" t="s">
        <v>1504</v>
      </c>
      <c r="AN1427" s="72" t="b">
        <v>0</v>
      </c>
      <c r="AO1427" s="86" t="s">
        <v>1911</v>
      </c>
      <c r="AQ1427" s="72">
        <v>0</v>
      </c>
      <c r="AR1427" s="72">
        <v>0</v>
      </c>
    </row>
    <row r="1428" spans="1:44" x14ac:dyDescent="0.35">
      <c r="A1428" s="73" t="s">
        <v>218</v>
      </c>
      <c r="B1428" s="73" t="s">
        <v>218</v>
      </c>
      <c r="C1428" s="82"/>
      <c r="D1428" s="83"/>
      <c r="E1428" s="82"/>
      <c r="F1428" s="84"/>
      <c r="G1428" s="82"/>
      <c r="H1428" s="77"/>
      <c r="I1428" s="78"/>
      <c r="J1428" s="78"/>
      <c r="K1428" s="79"/>
      <c r="M1428" s="72" t="s">
        <v>177</v>
      </c>
      <c r="N1428" s="85">
        <v>44658.755347222221</v>
      </c>
      <c r="O1428" s="72" t="s">
        <v>1913</v>
      </c>
      <c r="S1428" s="87" t="s">
        <v>1914</v>
      </c>
      <c r="T1428" s="87" t="s">
        <v>1914</v>
      </c>
      <c r="U1428" s="85">
        <v>44658.755347222221</v>
      </c>
      <c r="V1428" s="88">
        <v>44658</v>
      </c>
      <c r="W1428" s="86" t="s">
        <v>1915</v>
      </c>
      <c r="X1428" s="87" t="s">
        <v>1916</v>
      </c>
      <c r="AA1428" s="86" t="s">
        <v>1917</v>
      </c>
      <c r="AC1428" s="72" t="b">
        <v>0</v>
      </c>
      <c r="AD1428" s="72">
        <v>391</v>
      </c>
      <c r="AE1428" s="86" t="s">
        <v>1483</v>
      </c>
      <c r="AF1428" s="72" t="b">
        <v>0</v>
      </c>
      <c r="AG1428" s="72" t="s">
        <v>1484</v>
      </c>
      <c r="AI1428" s="86" t="s">
        <v>1483</v>
      </c>
      <c r="AJ1428" s="72" t="b">
        <v>0</v>
      </c>
      <c r="AK1428" s="72">
        <v>44</v>
      </c>
      <c r="AL1428" s="86" t="s">
        <v>1483</v>
      </c>
      <c r="AM1428" s="86" t="s">
        <v>1504</v>
      </c>
      <c r="AN1428" s="72" t="b">
        <v>0</v>
      </c>
      <c r="AO1428" s="86" t="s">
        <v>1917</v>
      </c>
      <c r="AQ1428" s="72">
        <v>0</v>
      </c>
      <c r="AR1428" s="72">
        <v>0</v>
      </c>
    </row>
    <row r="1429" spans="1:44" x14ac:dyDescent="0.35">
      <c r="A1429" s="73" t="s">
        <v>218</v>
      </c>
      <c r="B1429" s="73" t="s">
        <v>1918</v>
      </c>
      <c r="C1429" s="82"/>
      <c r="D1429" s="83"/>
      <c r="E1429" s="82"/>
      <c r="F1429" s="84"/>
      <c r="G1429" s="82"/>
      <c r="H1429" s="77"/>
      <c r="I1429" s="78"/>
      <c r="J1429" s="78"/>
      <c r="K1429" s="79"/>
      <c r="M1429" s="72" t="s">
        <v>1488</v>
      </c>
      <c r="N1429" s="85">
        <v>44658.779166666667</v>
      </c>
      <c r="O1429" s="72" t="s">
        <v>1919</v>
      </c>
      <c r="P1429" s="87" t="s">
        <v>1920</v>
      </c>
      <c r="Q1429" s="72" t="s">
        <v>1491</v>
      </c>
      <c r="T1429" s="87" t="s">
        <v>1492</v>
      </c>
      <c r="U1429" s="85">
        <v>44658.779166666667</v>
      </c>
      <c r="V1429" s="88">
        <v>44658</v>
      </c>
      <c r="W1429" s="86" t="s">
        <v>1921</v>
      </c>
      <c r="X1429" s="87" t="s">
        <v>1922</v>
      </c>
      <c r="AA1429" s="86" t="s">
        <v>1923</v>
      </c>
      <c r="AC1429" s="72" t="b">
        <v>0</v>
      </c>
      <c r="AD1429" s="72">
        <v>114</v>
      </c>
      <c r="AE1429" s="86" t="s">
        <v>1483</v>
      </c>
      <c r="AF1429" s="72" t="b">
        <v>1</v>
      </c>
      <c r="AG1429" s="72" t="s">
        <v>1484</v>
      </c>
      <c r="AI1429" s="86" t="s">
        <v>1924</v>
      </c>
      <c r="AJ1429" s="72" t="b">
        <v>0</v>
      </c>
      <c r="AK1429" s="72">
        <v>31</v>
      </c>
      <c r="AL1429" s="86" t="s">
        <v>1483</v>
      </c>
      <c r="AM1429" s="86" t="s">
        <v>1504</v>
      </c>
      <c r="AN1429" s="72" t="b">
        <v>0</v>
      </c>
      <c r="AO1429" s="86" t="s">
        <v>1923</v>
      </c>
      <c r="AQ1429" s="72">
        <v>0</v>
      </c>
      <c r="AR1429" s="72">
        <v>0</v>
      </c>
    </row>
    <row r="1430" spans="1:44" x14ac:dyDescent="0.35">
      <c r="A1430" s="73" t="s">
        <v>218</v>
      </c>
      <c r="B1430" s="73" t="s">
        <v>218</v>
      </c>
      <c r="C1430" s="82"/>
      <c r="D1430" s="83"/>
      <c r="E1430" s="82"/>
      <c r="F1430" s="84"/>
      <c r="G1430" s="82"/>
      <c r="H1430" s="77"/>
      <c r="I1430" s="78"/>
      <c r="J1430" s="78"/>
      <c r="K1430" s="79"/>
      <c r="M1430" s="72" t="s">
        <v>177</v>
      </c>
      <c r="N1430" s="85">
        <v>44658.979421296295</v>
      </c>
      <c r="O1430" s="72" t="s">
        <v>1925</v>
      </c>
      <c r="P1430" s="87" t="s">
        <v>1926</v>
      </c>
      <c r="Q1430" s="72" t="s">
        <v>1927</v>
      </c>
      <c r="R1430" s="86" t="s">
        <v>1553</v>
      </c>
      <c r="S1430" s="87" t="s">
        <v>1928</v>
      </c>
      <c r="T1430" s="87" t="s">
        <v>1928</v>
      </c>
      <c r="U1430" s="85">
        <v>44658.979421296295</v>
      </c>
      <c r="V1430" s="88">
        <v>44658</v>
      </c>
      <c r="W1430" s="86" t="s">
        <v>1929</v>
      </c>
      <c r="X1430" s="87" t="s">
        <v>1930</v>
      </c>
      <c r="AA1430" s="86" t="s">
        <v>1931</v>
      </c>
      <c r="AC1430" s="72" t="b">
        <v>0</v>
      </c>
      <c r="AD1430" s="72">
        <v>37</v>
      </c>
      <c r="AE1430" s="86" t="s">
        <v>1483</v>
      </c>
      <c r="AF1430" s="72" t="b">
        <v>0</v>
      </c>
      <c r="AG1430" s="72" t="s">
        <v>1484</v>
      </c>
      <c r="AI1430" s="86" t="s">
        <v>1483</v>
      </c>
      <c r="AJ1430" s="72" t="b">
        <v>0</v>
      </c>
      <c r="AK1430" s="72">
        <v>6</v>
      </c>
      <c r="AL1430" s="86" t="s">
        <v>1483</v>
      </c>
      <c r="AM1430" s="86" t="s">
        <v>1504</v>
      </c>
      <c r="AN1430" s="72" t="b">
        <v>0</v>
      </c>
      <c r="AO1430" s="86" t="s">
        <v>1931</v>
      </c>
      <c r="AQ1430" s="72">
        <v>0</v>
      </c>
      <c r="AR1430" s="72">
        <v>0</v>
      </c>
    </row>
    <row r="1431" spans="1:44" x14ac:dyDescent="0.35">
      <c r="A1431" s="73" t="s">
        <v>218</v>
      </c>
      <c r="B1431" s="73" t="s">
        <v>218</v>
      </c>
      <c r="C1431" s="82"/>
      <c r="D1431" s="83"/>
      <c r="E1431" s="82"/>
      <c r="F1431" s="84"/>
      <c r="G1431" s="82"/>
      <c r="H1431" s="77"/>
      <c r="I1431" s="78"/>
      <c r="J1431" s="78"/>
      <c r="K1431" s="79"/>
      <c r="M1431" s="72" t="s">
        <v>177</v>
      </c>
      <c r="N1431" s="85">
        <v>44659.586377314816</v>
      </c>
      <c r="O1431" s="72" t="s">
        <v>1932</v>
      </c>
      <c r="P1431" s="87" t="s">
        <v>1933</v>
      </c>
      <c r="Q1431" s="72" t="s">
        <v>1762</v>
      </c>
      <c r="T1431" s="87" t="s">
        <v>1492</v>
      </c>
      <c r="U1431" s="85">
        <v>44659.586377314816</v>
      </c>
      <c r="V1431" s="88">
        <v>44659</v>
      </c>
      <c r="W1431" s="86" t="s">
        <v>1934</v>
      </c>
      <c r="X1431" s="87" t="s">
        <v>1935</v>
      </c>
      <c r="AA1431" s="86" t="s">
        <v>1936</v>
      </c>
      <c r="AC1431" s="72" t="b">
        <v>0</v>
      </c>
      <c r="AD1431" s="72">
        <v>62</v>
      </c>
      <c r="AE1431" s="86" t="s">
        <v>1483</v>
      </c>
      <c r="AF1431" s="72" t="b">
        <v>0</v>
      </c>
      <c r="AG1431" s="72" t="s">
        <v>1484</v>
      </c>
      <c r="AI1431" s="86" t="s">
        <v>1483</v>
      </c>
      <c r="AJ1431" s="72" t="b">
        <v>0</v>
      </c>
      <c r="AK1431" s="72">
        <v>13</v>
      </c>
      <c r="AL1431" s="86" t="s">
        <v>1483</v>
      </c>
      <c r="AM1431" s="86" t="s">
        <v>1504</v>
      </c>
      <c r="AN1431" s="72" t="b">
        <v>0</v>
      </c>
      <c r="AO1431" s="86" t="s">
        <v>1936</v>
      </c>
      <c r="AQ1431" s="72">
        <v>0</v>
      </c>
      <c r="AR1431" s="72">
        <v>0</v>
      </c>
    </row>
    <row r="1432" spans="1:44" x14ac:dyDescent="0.35">
      <c r="A1432" s="73" t="s">
        <v>218</v>
      </c>
      <c r="B1432" s="73" t="s">
        <v>218</v>
      </c>
      <c r="C1432" s="82"/>
      <c r="D1432" s="83"/>
      <c r="E1432" s="82"/>
      <c r="F1432" s="84"/>
      <c r="G1432" s="82"/>
      <c r="H1432" s="77"/>
      <c r="I1432" s="78"/>
      <c r="J1432" s="78"/>
      <c r="K1432" s="79"/>
      <c r="M1432" s="72" t="s">
        <v>177</v>
      </c>
      <c r="N1432" s="85">
        <v>44659.840567129628</v>
      </c>
      <c r="O1432" s="72" t="s">
        <v>1937</v>
      </c>
      <c r="S1432" s="87" t="s">
        <v>1938</v>
      </c>
      <c r="T1432" s="87" t="s">
        <v>1938</v>
      </c>
      <c r="U1432" s="85">
        <v>44659.840567129628</v>
      </c>
      <c r="V1432" s="88">
        <v>44659</v>
      </c>
      <c r="W1432" s="86" t="s">
        <v>1939</v>
      </c>
      <c r="X1432" s="87" t="s">
        <v>1940</v>
      </c>
      <c r="AA1432" s="86" t="s">
        <v>1941</v>
      </c>
      <c r="AC1432" s="72" t="b">
        <v>0</v>
      </c>
      <c r="AD1432" s="72">
        <v>112</v>
      </c>
      <c r="AE1432" s="86" t="s">
        <v>1483</v>
      </c>
      <c r="AF1432" s="72" t="b">
        <v>0</v>
      </c>
      <c r="AG1432" s="72" t="s">
        <v>1484</v>
      </c>
      <c r="AI1432" s="86" t="s">
        <v>1483</v>
      </c>
      <c r="AJ1432" s="72" t="b">
        <v>0</v>
      </c>
      <c r="AK1432" s="72">
        <v>14</v>
      </c>
      <c r="AL1432" s="86" t="s">
        <v>1483</v>
      </c>
      <c r="AM1432" s="86" t="s">
        <v>1486</v>
      </c>
      <c r="AN1432" s="72" t="b">
        <v>0</v>
      </c>
      <c r="AO1432" s="86" t="s">
        <v>1941</v>
      </c>
      <c r="AQ1432" s="72">
        <v>0</v>
      </c>
      <c r="AR1432" s="72">
        <v>0</v>
      </c>
    </row>
    <row r="1433" spans="1:44" x14ac:dyDescent="0.35">
      <c r="A1433" s="73" t="s">
        <v>218</v>
      </c>
      <c r="B1433" s="73" t="s">
        <v>218</v>
      </c>
      <c r="C1433" s="82"/>
      <c r="D1433" s="83"/>
      <c r="E1433" s="82"/>
      <c r="F1433" s="84"/>
      <c r="G1433" s="82"/>
      <c r="H1433" s="77"/>
      <c r="I1433" s="78"/>
      <c r="J1433" s="78"/>
      <c r="K1433" s="79"/>
      <c r="M1433" s="72" t="s">
        <v>177</v>
      </c>
      <c r="N1433" s="85">
        <v>44662.520833333336</v>
      </c>
      <c r="O1433" s="72" t="s">
        <v>1942</v>
      </c>
      <c r="S1433" s="87" t="s">
        <v>1943</v>
      </c>
      <c r="T1433" s="87" t="s">
        <v>1943</v>
      </c>
      <c r="U1433" s="85">
        <v>44662.520833333336</v>
      </c>
      <c r="V1433" s="88">
        <v>44662</v>
      </c>
      <c r="W1433" s="86" t="s">
        <v>1944</v>
      </c>
      <c r="X1433" s="87" t="s">
        <v>1945</v>
      </c>
      <c r="AA1433" s="86" t="s">
        <v>1946</v>
      </c>
      <c r="AC1433" s="72" t="b">
        <v>0</v>
      </c>
      <c r="AD1433" s="72">
        <v>124</v>
      </c>
      <c r="AE1433" s="86" t="s">
        <v>1483</v>
      </c>
      <c r="AF1433" s="72" t="b">
        <v>0</v>
      </c>
      <c r="AG1433" s="72" t="s">
        <v>1484</v>
      </c>
      <c r="AI1433" s="86" t="s">
        <v>1483</v>
      </c>
      <c r="AJ1433" s="72" t="b">
        <v>0</v>
      </c>
      <c r="AK1433" s="72">
        <v>28</v>
      </c>
      <c r="AL1433" s="86" t="s">
        <v>1483</v>
      </c>
      <c r="AM1433" s="86" t="s">
        <v>1511</v>
      </c>
      <c r="AN1433" s="72" t="b">
        <v>0</v>
      </c>
      <c r="AO1433" s="86" t="s">
        <v>1946</v>
      </c>
      <c r="AQ1433" s="72">
        <v>0</v>
      </c>
      <c r="AR1433" s="72">
        <v>0</v>
      </c>
    </row>
    <row r="1434" spans="1:44" x14ac:dyDescent="0.35">
      <c r="A1434" s="73" t="s">
        <v>218</v>
      </c>
      <c r="B1434" s="73" t="s">
        <v>218</v>
      </c>
      <c r="C1434" s="82"/>
      <c r="D1434" s="83"/>
      <c r="E1434" s="82"/>
      <c r="F1434" s="84"/>
      <c r="G1434" s="82"/>
      <c r="H1434" s="77"/>
      <c r="I1434" s="78"/>
      <c r="J1434" s="78"/>
      <c r="K1434" s="79"/>
      <c r="M1434" s="72" t="s">
        <v>177</v>
      </c>
      <c r="N1434" s="85">
        <v>44663.668043981481</v>
      </c>
      <c r="O1434" s="72" t="s">
        <v>1947</v>
      </c>
      <c r="T1434" s="87" t="s">
        <v>1492</v>
      </c>
      <c r="U1434" s="85">
        <v>44663.668043981481</v>
      </c>
      <c r="V1434" s="88">
        <v>44663</v>
      </c>
      <c r="W1434" s="86" t="s">
        <v>1948</v>
      </c>
      <c r="X1434" s="87" t="s">
        <v>1949</v>
      </c>
      <c r="AA1434" s="86" t="s">
        <v>1950</v>
      </c>
      <c r="AC1434" s="72" t="b">
        <v>0</v>
      </c>
      <c r="AD1434" s="72">
        <v>79</v>
      </c>
      <c r="AE1434" s="86" t="s">
        <v>1483</v>
      </c>
      <c r="AF1434" s="72" t="b">
        <v>0</v>
      </c>
      <c r="AG1434" s="72" t="s">
        <v>1484</v>
      </c>
      <c r="AI1434" s="86" t="s">
        <v>1483</v>
      </c>
      <c r="AJ1434" s="72" t="b">
        <v>0</v>
      </c>
      <c r="AK1434" s="72">
        <v>13</v>
      </c>
      <c r="AL1434" s="86" t="s">
        <v>1483</v>
      </c>
      <c r="AM1434" s="86" t="s">
        <v>1504</v>
      </c>
      <c r="AN1434" s="72" t="b">
        <v>0</v>
      </c>
      <c r="AO1434" s="86" t="s">
        <v>1950</v>
      </c>
      <c r="AQ1434" s="72">
        <v>0</v>
      </c>
      <c r="AR1434" s="72">
        <v>0</v>
      </c>
    </row>
    <row r="1435" spans="1:44" x14ac:dyDescent="0.35">
      <c r="A1435" s="73" t="s">
        <v>218</v>
      </c>
      <c r="B1435" s="73" t="s">
        <v>218</v>
      </c>
      <c r="C1435" s="82"/>
      <c r="D1435" s="83"/>
      <c r="E1435" s="82"/>
      <c r="F1435" s="84"/>
      <c r="G1435" s="82"/>
      <c r="H1435" s="77"/>
      <c r="I1435" s="78"/>
      <c r="J1435" s="78"/>
      <c r="K1435" s="79"/>
      <c r="M1435" s="72" t="s">
        <v>177</v>
      </c>
      <c r="N1435" s="85">
        <v>44663.851273148146</v>
      </c>
      <c r="O1435" s="72" t="s">
        <v>1951</v>
      </c>
      <c r="S1435" s="87" t="s">
        <v>1952</v>
      </c>
      <c r="T1435" s="87" t="s">
        <v>1952</v>
      </c>
      <c r="U1435" s="85">
        <v>44663.851273148146</v>
      </c>
      <c r="V1435" s="88">
        <v>44663</v>
      </c>
      <c r="W1435" s="86" t="s">
        <v>1953</v>
      </c>
      <c r="X1435" s="87" t="s">
        <v>1954</v>
      </c>
      <c r="AA1435" s="86" t="s">
        <v>1955</v>
      </c>
      <c r="AC1435" s="72" t="b">
        <v>0</v>
      </c>
      <c r="AD1435" s="72">
        <v>46</v>
      </c>
      <c r="AE1435" s="86" t="s">
        <v>1483</v>
      </c>
      <c r="AF1435" s="72" t="b">
        <v>0</v>
      </c>
      <c r="AG1435" s="72" t="s">
        <v>1484</v>
      </c>
      <c r="AI1435" s="86" t="s">
        <v>1483</v>
      </c>
      <c r="AJ1435" s="72" t="b">
        <v>0</v>
      </c>
      <c r="AK1435" s="72">
        <v>8</v>
      </c>
      <c r="AL1435" s="86" t="s">
        <v>1483</v>
      </c>
      <c r="AM1435" s="86" t="s">
        <v>1504</v>
      </c>
      <c r="AN1435" s="72" t="b">
        <v>0</v>
      </c>
      <c r="AO1435" s="86" t="s">
        <v>1955</v>
      </c>
      <c r="AQ1435" s="72">
        <v>0</v>
      </c>
      <c r="AR1435" s="72">
        <v>0</v>
      </c>
    </row>
    <row r="1436" spans="1:44" x14ac:dyDescent="0.35">
      <c r="A1436" s="73" t="s">
        <v>218</v>
      </c>
      <c r="B1436" s="73" t="s">
        <v>218</v>
      </c>
      <c r="C1436" s="82"/>
      <c r="D1436" s="83"/>
      <c r="E1436" s="82"/>
      <c r="F1436" s="84"/>
      <c r="G1436" s="82"/>
      <c r="H1436" s="77"/>
      <c r="I1436" s="78"/>
      <c r="J1436" s="78"/>
      <c r="K1436" s="79"/>
      <c r="M1436" s="72" t="s">
        <v>177</v>
      </c>
      <c r="N1436" s="85">
        <v>44664.714756944442</v>
      </c>
      <c r="O1436" s="72" t="s">
        <v>1956</v>
      </c>
      <c r="R1436" s="86" t="s">
        <v>1957</v>
      </c>
      <c r="T1436" s="87" t="s">
        <v>1492</v>
      </c>
      <c r="U1436" s="85">
        <v>44664.714756944442</v>
      </c>
      <c r="V1436" s="88">
        <v>44664</v>
      </c>
      <c r="W1436" s="86" t="s">
        <v>1958</v>
      </c>
      <c r="X1436" s="87" t="s">
        <v>1959</v>
      </c>
      <c r="AA1436" s="86" t="s">
        <v>1960</v>
      </c>
      <c r="AC1436" s="72" t="b">
        <v>0</v>
      </c>
      <c r="AD1436" s="72">
        <v>23</v>
      </c>
      <c r="AE1436" s="86" t="s">
        <v>1483</v>
      </c>
      <c r="AF1436" s="72" t="b">
        <v>0</v>
      </c>
      <c r="AG1436" s="72" t="s">
        <v>1484</v>
      </c>
      <c r="AI1436" s="86" t="s">
        <v>1483</v>
      </c>
      <c r="AJ1436" s="72" t="b">
        <v>0</v>
      </c>
      <c r="AK1436" s="72">
        <v>3</v>
      </c>
      <c r="AL1436" s="86" t="s">
        <v>1483</v>
      </c>
      <c r="AM1436" s="86" t="s">
        <v>1504</v>
      </c>
      <c r="AN1436" s="72" t="b">
        <v>0</v>
      </c>
      <c r="AO1436" s="86" t="s">
        <v>1960</v>
      </c>
      <c r="AQ1436" s="72">
        <v>0</v>
      </c>
      <c r="AR1436" s="72">
        <v>0</v>
      </c>
    </row>
    <row r="1437" spans="1:44" x14ac:dyDescent="0.35">
      <c r="A1437" s="73" t="s">
        <v>218</v>
      </c>
      <c r="B1437" s="73" t="s">
        <v>218</v>
      </c>
      <c r="C1437" s="82"/>
      <c r="D1437" s="83"/>
      <c r="E1437" s="82"/>
      <c r="F1437" s="84"/>
      <c r="G1437" s="82"/>
      <c r="H1437" s="77"/>
      <c r="I1437" s="78"/>
      <c r="J1437" s="78"/>
      <c r="K1437" s="79"/>
      <c r="M1437" s="72" t="s">
        <v>177</v>
      </c>
      <c r="N1437" s="85">
        <v>44664.743321759262</v>
      </c>
      <c r="O1437" s="72" t="s">
        <v>1961</v>
      </c>
      <c r="P1437" s="87" t="s">
        <v>1962</v>
      </c>
      <c r="Q1437" s="72" t="s">
        <v>1963</v>
      </c>
      <c r="T1437" s="87" t="s">
        <v>1492</v>
      </c>
      <c r="U1437" s="85">
        <v>44664.743321759262</v>
      </c>
      <c r="V1437" s="88">
        <v>44664</v>
      </c>
      <c r="W1437" s="86" t="s">
        <v>1964</v>
      </c>
      <c r="X1437" s="87" t="s">
        <v>1965</v>
      </c>
      <c r="AA1437" s="86" t="s">
        <v>1966</v>
      </c>
      <c r="AC1437" s="72" t="b">
        <v>0</v>
      </c>
      <c r="AD1437" s="72">
        <v>35</v>
      </c>
      <c r="AE1437" s="86" t="s">
        <v>1483</v>
      </c>
      <c r="AF1437" s="72" t="b">
        <v>0</v>
      </c>
      <c r="AG1437" s="72" t="s">
        <v>1484</v>
      </c>
      <c r="AI1437" s="86" t="s">
        <v>1483</v>
      </c>
      <c r="AJ1437" s="72" t="b">
        <v>0</v>
      </c>
      <c r="AK1437" s="72">
        <v>6</v>
      </c>
      <c r="AL1437" s="86" t="s">
        <v>1483</v>
      </c>
      <c r="AM1437" s="86" t="s">
        <v>1504</v>
      </c>
      <c r="AN1437" s="72" t="b">
        <v>0</v>
      </c>
      <c r="AO1437" s="86" t="s">
        <v>1966</v>
      </c>
      <c r="AQ1437" s="72">
        <v>0</v>
      </c>
      <c r="AR1437" s="72">
        <v>0</v>
      </c>
    </row>
    <row r="1438" spans="1:44" x14ac:dyDescent="0.35">
      <c r="A1438" s="73" t="s">
        <v>218</v>
      </c>
      <c r="B1438" s="73" t="s">
        <v>218</v>
      </c>
      <c r="C1438" s="82"/>
      <c r="D1438" s="83"/>
      <c r="E1438" s="82"/>
      <c r="F1438" s="84"/>
      <c r="G1438" s="82"/>
      <c r="H1438" s="77"/>
      <c r="I1438" s="78"/>
      <c r="J1438" s="78"/>
      <c r="K1438" s="79"/>
      <c r="M1438" s="72" t="s">
        <v>177</v>
      </c>
      <c r="N1438" s="85">
        <v>44664.762743055559</v>
      </c>
      <c r="O1438" s="72" t="s">
        <v>1967</v>
      </c>
      <c r="P1438" s="87" t="s">
        <v>1968</v>
      </c>
      <c r="Q1438" s="72" t="s">
        <v>1491</v>
      </c>
      <c r="T1438" s="87" t="s">
        <v>1492</v>
      </c>
      <c r="U1438" s="85">
        <v>44664.762743055559</v>
      </c>
      <c r="V1438" s="88">
        <v>44664</v>
      </c>
      <c r="W1438" s="86" t="s">
        <v>1969</v>
      </c>
      <c r="X1438" s="87" t="s">
        <v>1970</v>
      </c>
      <c r="AA1438" s="86" t="s">
        <v>1971</v>
      </c>
      <c r="AC1438" s="72" t="b">
        <v>0</v>
      </c>
      <c r="AD1438" s="72">
        <v>109</v>
      </c>
      <c r="AE1438" s="86" t="s">
        <v>1483</v>
      </c>
      <c r="AF1438" s="72" t="b">
        <v>1</v>
      </c>
      <c r="AG1438" s="72" t="s">
        <v>1484</v>
      </c>
      <c r="AI1438" s="86" t="s">
        <v>1972</v>
      </c>
      <c r="AJ1438" s="72" t="b">
        <v>0</v>
      </c>
      <c r="AK1438" s="72">
        <v>19</v>
      </c>
      <c r="AL1438" s="86" t="s">
        <v>1483</v>
      </c>
      <c r="AM1438" s="86" t="s">
        <v>1504</v>
      </c>
      <c r="AN1438" s="72" t="b">
        <v>0</v>
      </c>
      <c r="AO1438" s="86" t="s">
        <v>1971</v>
      </c>
      <c r="AQ1438" s="72">
        <v>0</v>
      </c>
      <c r="AR1438" s="72">
        <v>0</v>
      </c>
    </row>
    <row r="1439" spans="1:44" x14ac:dyDescent="0.35">
      <c r="A1439" s="73" t="s">
        <v>218</v>
      </c>
      <c r="B1439" s="73" t="s">
        <v>218</v>
      </c>
      <c r="C1439" s="82"/>
      <c r="D1439" s="83"/>
      <c r="E1439" s="82"/>
      <c r="F1439" s="84"/>
      <c r="G1439" s="82"/>
      <c r="H1439" s="77"/>
      <c r="I1439" s="78"/>
      <c r="J1439" s="78"/>
      <c r="K1439" s="79"/>
      <c r="M1439" s="72" t="s">
        <v>177</v>
      </c>
      <c r="N1439" s="85">
        <v>44664.8125</v>
      </c>
      <c r="O1439" s="72" t="s">
        <v>1973</v>
      </c>
      <c r="P1439" s="87" t="s">
        <v>1974</v>
      </c>
      <c r="Q1439" s="72" t="s">
        <v>1975</v>
      </c>
      <c r="T1439" s="87" t="s">
        <v>1492</v>
      </c>
      <c r="U1439" s="85">
        <v>44664.8125</v>
      </c>
      <c r="V1439" s="88">
        <v>44664</v>
      </c>
      <c r="W1439" s="86" t="s">
        <v>1976</v>
      </c>
      <c r="X1439" s="87" t="s">
        <v>1977</v>
      </c>
      <c r="AA1439" s="86" t="s">
        <v>1978</v>
      </c>
      <c r="AC1439" s="72" t="b">
        <v>0</v>
      </c>
      <c r="AD1439" s="72">
        <v>54</v>
      </c>
      <c r="AE1439" s="86" t="s">
        <v>1483</v>
      </c>
      <c r="AF1439" s="72" t="b">
        <v>0</v>
      </c>
      <c r="AG1439" s="72" t="s">
        <v>1484</v>
      </c>
      <c r="AI1439" s="86" t="s">
        <v>1483</v>
      </c>
      <c r="AJ1439" s="72" t="b">
        <v>0</v>
      </c>
      <c r="AK1439" s="72">
        <v>23</v>
      </c>
      <c r="AL1439" s="86" t="s">
        <v>1483</v>
      </c>
      <c r="AM1439" s="86" t="s">
        <v>1504</v>
      </c>
      <c r="AN1439" s="72" t="b">
        <v>0</v>
      </c>
      <c r="AO1439" s="86" t="s">
        <v>1978</v>
      </c>
      <c r="AQ1439" s="72">
        <v>0</v>
      </c>
      <c r="AR1439" s="72">
        <v>0</v>
      </c>
    </row>
    <row r="1440" spans="1:44" x14ac:dyDescent="0.35">
      <c r="A1440" s="73" t="s">
        <v>218</v>
      </c>
      <c r="B1440" s="73" t="s">
        <v>218</v>
      </c>
      <c r="C1440" s="82"/>
      <c r="D1440" s="83"/>
      <c r="E1440" s="82"/>
      <c r="F1440" s="84"/>
      <c r="G1440" s="82"/>
      <c r="H1440" s="77"/>
      <c r="I1440" s="78"/>
      <c r="J1440" s="78"/>
      <c r="K1440" s="79"/>
      <c r="M1440" s="72" t="s">
        <v>177</v>
      </c>
      <c r="N1440" s="85">
        <v>44664.877418981479</v>
      </c>
      <c r="O1440" s="72" t="s">
        <v>1979</v>
      </c>
      <c r="S1440" s="87" t="s">
        <v>1980</v>
      </c>
      <c r="T1440" s="87" t="s">
        <v>1980</v>
      </c>
      <c r="U1440" s="85">
        <v>44664.877418981479</v>
      </c>
      <c r="V1440" s="88">
        <v>44664</v>
      </c>
      <c r="W1440" s="86" t="s">
        <v>1981</v>
      </c>
      <c r="X1440" s="87" t="s">
        <v>1982</v>
      </c>
      <c r="AA1440" s="86" t="s">
        <v>1983</v>
      </c>
      <c r="AC1440" s="72" t="b">
        <v>0</v>
      </c>
      <c r="AD1440" s="72">
        <v>45</v>
      </c>
      <c r="AE1440" s="86" t="s">
        <v>1483</v>
      </c>
      <c r="AF1440" s="72" t="b">
        <v>0</v>
      </c>
      <c r="AG1440" s="72" t="s">
        <v>1484</v>
      </c>
      <c r="AI1440" s="86" t="s">
        <v>1483</v>
      </c>
      <c r="AJ1440" s="72" t="b">
        <v>0</v>
      </c>
      <c r="AK1440" s="72">
        <v>6</v>
      </c>
      <c r="AL1440" s="86" t="s">
        <v>1483</v>
      </c>
      <c r="AM1440" s="86" t="s">
        <v>1504</v>
      </c>
      <c r="AN1440" s="72" t="b">
        <v>0</v>
      </c>
      <c r="AO1440" s="86" t="s">
        <v>1983</v>
      </c>
      <c r="AQ1440" s="72">
        <v>0</v>
      </c>
      <c r="AR1440" s="72">
        <v>0</v>
      </c>
    </row>
    <row r="1441" spans="1:44" x14ac:dyDescent="0.35">
      <c r="A1441" s="73" t="s">
        <v>218</v>
      </c>
      <c r="B1441" s="73" t="s">
        <v>218</v>
      </c>
      <c r="C1441" s="82"/>
      <c r="D1441" s="83"/>
      <c r="E1441" s="82"/>
      <c r="F1441" s="84"/>
      <c r="G1441" s="82"/>
      <c r="H1441" s="77"/>
      <c r="I1441" s="78"/>
      <c r="J1441" s="78"/>
      <c r="K1441" s="79"/>
      <c r="M1441" s="72" t="s">
        <v>177</v>
      </c>
      <c r="N1441" s="85">
        <v>44664.937858796293</v>
      </c>
      <c r="O1441" s="72" t="s">
        <v>1984</v>
      </c>
      <c r="P1441" s="87" t="s">
        <v>1985</v>
      </c>
      <c r="Q1441" s="72" t="s">
        <v>1491</v>
      </c>
      <c r="T1441" s="87" t="s">
        <v>1492</v>
      </c>
      <c r="U1441" s="85">
        <v>44664.937858796293</v>
      </c>
      <c r="V1441" s="88">
        <v>44664</v>
      </c>
      <c r="W1441" s="86" t="s">
        <v>1986</v>
      </c>
      <c r="X1441" s="87" t="s">
        <v>1987</v>
      </c>
      <c r="AA1441" s="86" t="s">
        <v>1988</v>
      </c>
      <c r="AC1441" s="72" t="b">
        <v>0</v>
      </c>
      <c r="AD1441" s="72">
        <v>132</v>
      </c>
      <c r="AE1441" s="86" t="s">
        <v>1483</v>
      </c>
      <c r="AF1441" s="72" t="b">
        <v>1</v>
      </c>
      <c r="AG1441" s="72" t="s">
        <v>1484</v>
      </c>
      <c r="AI1441" s="86" t="s">
        <v>1989</v>
      </c>
      <c r="AJ1441" s="72" t="b">
        <v>0</v>
      </c>
      <c r="AK1441" s="72">
        <v>40</v>
      </c>
      <c r="AL1441" s="86" t="s">
        <v>1483</v>
      </c>
      <c r="AM1441" s="86" t="s">
        <v>1486</v>
      </c>
      <c r="AN1441" s="72" t="b">
        <v>0</v>
      </c>
      <c r="AO1441" s="86" t="s">
        <v>1988</v>
      </c>
      <c r="AQ1441" s="72">
        <v>0</v>
      </c>
      <c r="AR1441" s="72">
        <v>0</v>
      </c>
    </row>
    <row r="1442" spans="1:44" x14ac:dyDescent="0.35">
      <c r="A1442" s="73" t="s">
        <v>218</v>
      </c>
      <c r="B1442" s="73" t="s">
        <v>218</v>
      </c>
      <c r="C1442" s="82"/>
      <c r="D1442" s="83"/>
      <c r="E1442" s="82"/>
      <c r="F1442" s="84"/>
      <c r="G1442" s="82"/>
      <c r="H1442" s="77"/>
      <c r="I1442" s="78"/>
      <c r="J1442" s="78"/>
      <c r="K1442" s="79"/>
      <c r="M1442" s="72" t="s">
        <v>177</v>
      </c>
      <c r="N1442" s="85">
        <v>44664.979537037034</v>
      </c>
      <c r="O1442" s="72" t="s">
        <v>1990</v>
      </c>
      <c r="P1442" s="87" t="s">
        <v>1991</v>
      </c>
      <c r="Q1442" s="72" t="s">
        <v>1723</v>
      </c>
      <c r="T1442" s="87" t="s">
        <v>1492</v>
      </c>
      <c r="U1442" s="85">
        <v>44664.979537037034</v>
      </c>
      <c r="V1442" s="88">
        <v>44664</v>
      </c>
      <c r="W1442" s="86" t="s">
        <v>1992</v>
      </c>
      <c r="X1442" s="87" t="s">
        <v>1993</v>
      </c>
      <c r="AA1442" s="86" t="s">
        <v>1994</v>
      </c>
      <c r="AC1442" s="72" t="b">
        <v>0</v>
      </c>
      <c r="AD1442" s="72">
        <v>56</v>
      </c>
      <c r="AE1442" s="86" t="s">
        <v>1483</v>
      </c>
      <c r="AF1442" s="72" t="b">
        <v>0</v>
      </c>
      <c r="AG1442" s="72" t="s">
        <v>1484</v>
      </c>
      <c r="AI1442" s="86" t="s">
        <v>1483</v>
      </c>
      <c r="AJ1442" s="72" t="b">
        <v>0</v>
      </c>
      <c r="AK1442" s="72">
        <v>21</v>
      </c>
      <c r="AL1442" s="86" t="s">
        <v>1483</v>
      </c>
      <c r="AM1442" s="86" t="s">
        <v>1486</v>
      </c>
      <c r="AN1442" s="72" t="b">
        <v>0</v>
      </c>
      <c r="AO1442" s="86" t="s">
        <v>1994</v>
      </c>
      <c r="AQ1442" s="72">
        <v>0</v>
      </c>
      <c r="AR1442" s="72">
        <v>0</v>
      </c>
    </row>
    <row r="1443" spans="1:44" x14ac:dyDescent="0.35">
      <c r="A1443" s="73" t="s">
        <v>218</v>
      </c>
      <c r="B1443" s="73" t="s">
        <v>218</v>
      </c>
      <c r="C1443" s="82"/>
      <c r="D1443" s="83"/>
      <c r="E1443" s="82"/>
      <c r="F1443" s="84"/>
      <c r="G1443" s="82"/>
      <c r="H1443" s="77"/>
      <c r="I1443" s="78"/>
      <c r="J1443" s="78"/>
      <c r="K1443" s="79"/>
      <c r="M1443" s="72" t="s">
        <v>177</v>
      </c>
      <c r="N1443" s="85">
        <v>44665.587337962963</v>
      </c>
      <c r="O1443" s="72" t="s">
        <v>1995</v>
      </c>
      <c r="P1443" s="87" t="s">
        <v>1996</v>
      </c>
      <c r="Q1443" s="72" t="s">
        <v>1491</v>
      </c>
      <c r="T1443" s="87" t="s">
        <v>1492</v>
      </c>
      <c r="U1443" s="85">
        <v>44665.587337962963</v>
      </c>
      <c r="V1443" s="88">
        <v>44665</v>
      </c>
      <c r="W1443" s="86" t="s">
        <v>1997</v>
      </c>
      <c r="X1443" s="87" t="s">
        <v>1998</v>
      </c>
      <c r="AA1443" s="86" t="s">
        <v>1999</v>
      </c>
      <c r="AC1443" s="72" t="b">
        <v>0</v>
      </c>
      <c r="AD1443" s="72">
        <v>39</v>
      </c>
      <c r="AE1443" s="86" t="s">
        <v>1483</v>
      </c>
      <c r="AF1443" s="72" t="b">
        <v>0</v>
      </c>
      <c r="AG1443" s="72" t="s">
        <v>1484</v>
      </c>
      <c r="AI1443" s="86" t="s">
        <v>1483</v>
      </c>
      <c r="AJ1443" s="72" t="b">
        <v>0</v>
      </c>
      <c r="AK1443" s="72">
        <v>11</v>
      </c>
      <c r="AL1443" s="86" t="s">
        <v>1483</v>
      </c>
      <c r="AM1443" s="86" t="s">
        <v>1496</v>
      </c>
      <c r="AN1443" s="72" t="b">
        <v>0</v>
      </c>
      <c r="AO1443" s="86" t="s">
        <v>1999</v>
      </c>
      <c r="AQ1443" s="72">
        <v>0</v>
      </c>
      <c r="AR1443" s="72">
        <v>0</v>
      </c>
    </row>
    <row r="1444" spans="1:44" x14ac:dyDescent="0.35">
      <c r="A1444" s="73" t="s">
        <v>218</v>
      </c>
      <c r="B1444" s="73" t="s">
        <v>218</v>
      </c>
      <c r="C1444" s="82"/>
      <c r="D1444" s="83"/>
      <c r="E1444" s="82"/>
      <c r="F1444" s="84"/>
      <c r="G1444" s="82"/>
      <c r="H1444" s="77"/>
      <c r="I1444" s="78"/>
      <c r="J1444" s="78"/>
      <c r="K1444" s="79"/>
      <c r="M1444" s="72" t="s">
        <v>177</v>
      </c>
      <c r="N1444" s="85">
        <v>44665.698206018518</v>
      </c>
      <c r="O1444" s="72" t="s">
        <v>2000</v>
      </c>
      <c r="P1444" s="87" t="s">
        <v>2001</v>
      </c>
      <c r="Q1444" s="72" t="s">
        <v>1491</v>
      </c>
      <c r="T1444" s="87" t="s">
        <v>1492</v>
      </c>
      <c r="U1444" s="85">
        <v>44665.698206018518</v>
      </c>
      <c r="V1444" s="88">
        <v>44665</v>
      </c>
      <c r="W1444" s="86" t="s">
        <v>2002</v>
      </c>
      <c r="X1444" s="87" t="s">
        <v>2003</v>
      </c>
      <c r="AA1444" s="86" t="s">
        <v>2004</v>
      </c>
      <c r="AC1444" s="72" t="b">
        <v>0</v>
      </c>
      <c r="AD1444" s="72">
        <v>119</v>
      </c>
      <c r="AE1444" s="86" t="s">
        <v>1483</v>
      </c>
      <c r="AF1444" s="72" t="b">
        <v>0</v>
      </c>
      <c r="AG1444" s="72" t="s">
        <v>1484</v>
      </c>
      <c r="AI1444" s="86" t="s">
        <v>1483</v>
      </c>
      <c r="AJ1444" s="72" t="b">
        <v>0</v>
      </c>
      <c r="AK1444" s="72">
        <v>31</v>
      </c>
      <c r="AL1444" s="86" t="s">
        <v>1483</v>
      </c>
      <c r="AM1444" s="86" t="s">
        <v>1496</v>
      </c>
      <c r="AN1444" s="72" t="b">
        <v>0</v>
      </c>
      <c r="AO1444" s="86" t="s">
        <v>2004</v>
      </c>
      <c r="AQ1444" s="72">
        <v>0</v>
      </c>
      <c r="AR1444" s="72">
        <v>0</v>
      </c>
    </row>
    <row r="1445" spans="1:44" x14ac:dyDescent="0.35">
      <c r="A1445" s="73" t="s">
        <v>218</v>
      </c>
      <c r="B1445" s="73" t="s">
        <v>218</v>
      </c>
      <c r="C1445" s="82"/>
      <c r="D1445" s="83"/>
      <c r="E1445" s="82"/>
      <c r="F1445" s="84"/>
      <c r="G1445" s="82"/>
      <c r="H1445" s="77"/>
      <c r="I1445" s="78"/>
      <c r="J1445" s="78"/>
      <c r="K1445" s="79"/>
      <c r="M1445" s="72" t="s">
        <v>177</v>
      </c>
      <c r="N1445" s="85">
        <v>44665.795289351852</v>
      </c>
      <c r="O1445" s="72" t="s">
        <v>2005</v>
      </c>
      <c r="S1445" s="87" t="s">
        <v>2006</v>
      </c>
      <c r="T1445" s="87" t="s">
        <v>2006</v>
      </c>
      <c r="U1445" s="85">
        <v>44665.795289351852</v>
      </c>
      <c r="V1445" s="88">
        <v>44665</v>
      </c>
      <c r="W1445" s="86" t="s">
        <v>2007</v>
      </c>
      <c r="X1445" s="87" t="s">
        <v>2008</v>
      </c>
      <c r="AA1445" s="86" t="s">
        <v>2009</v>
      </c>
      <c r="AC1445" s="72" t="b">
        <v>0</v>
      </c>
      <c r="AD1445" s="72">
        <v>88</v>
      </c>
      <c r="AE1445" s="86" t="s">
        <v>1483</v>
      </c>
      <c r="AF1445" s="72" t="b">
        <v>0</v>
      </c>
      <c r="AG1445" s="72" t="s">
        <v>1484</v>
      </c>
      <c r="AI1445" s="86" t="s">
        <v>1483</v>
      </c>
      <c r="AJ1445" s="72" t="b">
        <v>0</v>
      </c>
      <c r="AK1445" s="72">
        <v>26</v>
      </c>
      <c r="AL1445" s="86" t="s">
        <v>1483</v>
      </c>
      <c r="AM1445" s="86" t="s">
        <v>1511</v>
      </c>
      <c r="AN1445" s="72" t="b">
        <v>0</v>
      </c>
      <c r="AO1445" s="86" t="s">
        <v>2009</v>
      </c>
      <c r="AQ1445" s="72">
        <v>0</v>
      </c>
      <c r="AR1445" s="72">
        <v>0</v>
      </c>
    </row>
    <row r="1446" spans="1:44" x14ac:dyDescent="0.35">
      <c r="A1446" s="73" t="s">
        <v>218</v>
      </c>
      <c r="B1446" s="73" t="s">
        <v>218</v>
      </c>
      <c r="C1446" s="82"/>
      <c r="D1446" s="83"/>
      <c r="E1446" s="82"/>
      <c r="F1446" s="84"/>
      <c r="G1446" s="82"/>
      <c r="H1446" s="77"/>
      <c r="I1446" s="78"/>
      <c r="J1446" s="78"/>
      <c r="K1446" s="79"/>
      <c r="M1446" s="72" t="s">
        <v>177</v>
      </c>
      <c r="N1446" s="85">
        <v>44666.584247685183</v>
      </c>
      <c r="O1446" s="72" t="s">
        <v>2010</v>
      </c>
      <c r="P1446" s="87" t="s">
        <v>2011</v>
      </c>
      <c r="Q1446" s="72" t="s">
        <v>2012</v>
      </c>
      <c r="T1446" s="87" t="s">
        <v>1492</v>
      </c>
      <c r="U1446" s="85">
        <v>44666.584247685183</v>
      </c>
      <c r="V1446" s="88">
        <v>44666</v>
      </c>
      <c r="W1446" s="86" t="s">
        <v>2013</v>
      </c>
      <c r="X1446" s="87" t="s">
        <v>2014</v>
      </c>
      <c r="AA1446" s="86" t="s">
        <v>2015</v>
      </c>
      <c r="AC1446" s="72" t="b">
        <v>0</v>
      </c>
      <c r="AD1446" s="72">
        <v>21</v>
      </c>
      <c r="AE1446" s="86" t="s">
        <v>1483</v>
      </c>
      <c r="AF1446" s="72" t="b">
        <v>0</v>
      </c>
      <c r="AG1446" s="72" t="s">
        <v>1484</v>
      </c>
      <c r="AI1446" s="86" t="s">
        <v>1483</v>
      </c>
      <c r="AJ1446" s="72" t="b">
        <v>0</v>
      </c>
      <c r="AK1446" s="72">
        <v>4</v>
      </c>
      <c r="AL1446" s="86" t="s">
        <v>1483</v>
      </c>
      <c r="AM1446" s="86" t="s">
        <v>1504</v>
      </c>
      <c r="AN1446" s="72" t="b">
        <v>0</v>
      </c>
      <c r="AO1446" s="86" t="s">
        <v>2015</v>
      </c>
      <c r="AQ1446" s="72">
        <v>0</v>
      </c>
      <c r="AR1446" s="72">
        <v>0</v>
      </c>
    </row>
    <row r="1447" spans="1:44" x14ac:dyDescent="0.35">
      <c r="A1447" s="73" t="s">
        <v>218</v>
      </c>
      <c r="B1447" s="73" t="s">
        <v>218</v>
      </c>
      <c r="C1447" s="82"/>
      <c r="D1447" s="83"/>
      <c r="E1447" s="82"/>
      <c r="F1447" s="84"/>
      <c r="G1447" s="82"/>
      <c r="H1447" s="77"/>
      <c r="I1447" s="78"/>
      <c r="J1447" s="78"/>
      <c r="K1447" s="79"/>
      <c r="M1447" s="72" t="s">
        <v>177</v>
      </c>
      <c r="N1447" s="85">
        <v>44666.630671296298</v>
      </c>
      <c r="O1447" s="72" t="s">
        <v>2016</v>
      </c>
      <c r="P1447" s="87" t="s">
        <v>2017</v>
      </c>
      <c r="Q1447" s="72" t="s">
        <v>1491</v>
      </c>
      <c r="T1447" s="87" t="s">
        <v>1492</v>
      </c>
      <c r="U1447" s="85">
        <v>44666.630671296298</v>
      </c>
      <c r="V1447" s="88">
        <v>44666</v>
      </c>
      <c r="W1447" s="86" t="s">
        <v>2018</v>
      </c>
      <c r="X1447" s="87" t="s">
        <v>2019</v>
      </c>
      <c r="AA1447" s="86" t="s">
        <v>2020</v>
      </c>
      <c r="AC1447" s="72" t="b">
        <v>0</v>
      </c>
      <c r="AD1447" s="72">
        <v>23</v>
      </c>
      <c r="AE1447" s="86" t="s">
        <v>1483</v>
      </c>
      <c r="AF1447" s="72" t="b">
        <v>0</v>
      </c>
      <c r="AG1447" s="72" t="s">
        <v>1484</v>
      </c>
      <c r="AI1447" s="86" t="s">
        <v>1483</v>
      </c>
      <c r="AJ1447" s="72" t="b">
        <v>0</v>
      </c>
      <c r="AK1447" s="72">
        <v>4</v>
      </c>
      <c r="AL1447" s="86" t="s">
        <v>1483</v>
      </c>
      <c r="AM1447" s="86" t="s">
        <v>1496</v>
      </c>
      <c r="AN1447" s="72" t="b">
        <v>0</v>
      </c>
      <c r="AO1447" s="86" t="s">
        <v>2020</v>
      </c>
      <c r="AQ1447" s="72">
        <v>0</v>
      </c>
      <c r="AR1447" s="72">
        <v>0</v>
      </c>
    </row>
    <row r="1448" spans="1:44" x14ac:dyDescent="0.35">
      <c r="A1448" s="73" t="s">
        <v>218</v>
      </c>
      <c r="B1448" s="73" t="s">
        <v>218</v>
      </c>
      <c r="C1448" s="82"/>
      <c r="D1448" s="83"/>
      <c r="E1448" s="82"/>
      <c r="F1448" s="84"/>
      <c r="G1448" s="82"/>
      <c r="H1448" s="77"/>
      <c r="I1448" s="78"/>
      <c r="J1448" s="78"/>
      <c r="K1448" s="79"/>
      <c r="M1448" s="72" t="s">
        <v>177</v>
      </c>
      <c r="N1448" s="85">
        <v>44666.6875</v>
      </c>
      <c r="O1448" s="72" t="s">
        <v>2021</v>
      </c>
      <c r="P1448" s="87" t="s">
        <v>2022</v>
      </c>
      <c r="Q1448" s="72" t="s">
        <v>1491</v>
      </c>
      <c r="T1448" s="87" t="s">
        <v>1492</v>
      </c>
      <c r="U1448" s="85">
        <v>44666.6875</v>
      </c>
      <c r="V1448" s="88">
        <v>44666</v>
      </c>
      <c r="W1448" s="86" t="s">
        <v>2023</v>
      </c>
      <c r="X1448" s="87" t="s">
        <v>2024</v>
      </c>
      <c r="AA1448" s="86" t="s">
        <v>2025</v>
      </c>
      <c r="AC1448" s="72" t="b">
        <v>0</v>
      </c>
      <c r="AD1448" s="72">
        <v>118</v>
      </c>
      <c r="AE1448" s="86" t="s">
        <v>1483</v>
      </c>
      <c r="AF1448" s="72" t="b">
        <v>1</v>
      </c>
      <c r="AG1448" s="72" t="s">
        <v>1484</v>
      </c>
      <c r="AI1448" s="86" t="s">
        <v>2026</v>
      </c>
      <c r="AJ1448" s="72" t="b">
        <v>0</v>
      </c>
      <c r="AK1448" s="72">
        <v>44</v>
      </c>
      <c r="AL1448" s="86" t="s">
        <v>1483</v>
      </c>
      <c r="AM1448" s="86" t="s">
        <v>1504</v>
      </c>
      <c r="AN1448" s="72" t="b">
        <v>0</v>
      </c>
      <c r="AO1448" s="86" t="s">
        <v>2025</v>
      </c>
      <c r="AQ1448" s="72">
        <v>0</v>
      </c>
      <c r="AR1448" s="72">
        <v>0</v>
      </c>
    </row>
    <row r="1449" spans="1:44" x14ac:dyDescent="0.35">
      <c r="A1449" s="73" t="s">
        <v>218</v>
      </c>
      <c r="B1449" s="73" t="s">
        <v>218</v>
      </c>
      <c r="C1449" s="82"/>
      <c r="D1449" s="83"/>
      <c r="E1449" s="82"/>
      <c r="F1449" s="84"/>
      <c r="G1449" s="82"/>
      <c r="H1449" s="77"/>
      <c r="I1449" s="78"/>
      <c r="J1449" s="78"/>
      <c r="K1449" s="79"/>
      <c r="M1449" s="72" t="s">
        <v>177</v>
      </c>
      <c r="N1449" s="85">
        <v>44666.708368055559</v>
      </c>
      <c r="O1449" s="72" t="s">
        <v>2027</v>
      </c>
      <c r="R1449" s="86" t="s">
        <v>2028</v>
      </c>
      <c r="T1449" s="87" t="s">
        <v>1492</v>
      </c>
      <c r="U1449" s="85">
        <v>44666.708368055559</v>
      </c>
      <c r="V1449" s="88">
        <v>44666</v>
      </c>
      <c r="W1449" s="86" t="s">
        <v>2029</v>
      </c>
      <c r="X1449" s="87" t="s">
        <v>2030</v>
      </c>
      <c r="AA1449" s="86" t="s">
        <v>2031</v>
      </c>
      <c r="AC1449" s="72" t="b">
        <v>0</v>
      </c>
      <c r="AD1449" s="72">
        <v>23</v>
      </c>
      <c r="AE1449" s="86" t="s">
        <v>1483</v>
      </c>
      <c r="AF1449" s="72" t="b">
        <v>0</v>
      </c>
      <c r="AG1449" s="72" t="s">
        <v>1484</v>
      </c>
      <c r="AI1449" s="86" t="s">
        <v>1483</v>
      </c>
      <c r="AJ1449" s="72" t="b">
        <v>0</v>
      </c>
      <c r="AK1449" s="72">
        <v>4</v>
      </c>
      <c r="AL1449" s="86" t="s">
        <v>1483</v>
      </c>
      <c r="AM1449" s="86" t="s">
        <v>1504</v>
      </c>
      <c r="AN1449" s="72" t="b">
        <v>0</v>
      </c>
      <c r="AO1449" s="86" t="s">
        <v>2031</v>
      </c>
      <c r="AQ1449" s="72">
        <v>0</v>
      </c>
      <c r="AR1449" s="72">
        <v>0</v>
      </c>
    </row>
    <row r="1450" spans="1:44" x14ac:dyDescent="0.35">
      <c r="A1450" s="73" t="s">
        <v>218</v>
      </c>
      <c r="B1450" s="73" t="s">
        <v>218</v>
      </c>
      <c r="C1450" s="82"/>
      <c r="D1450" s="83"/>
      <c r="E1450" s="82"/>
      <c r="F1450" s="84"/>
      <c r="G1450" s="82"/>
      <c r="H1450" s="77"/>
      <c r="I1450" s="78"/>
      <c r="J1450" s="78"/>
      <c r="K1450" s="79"/>
      <c r="M1450" s="72" t="s">
        <v>177</v>
      </c>
      <c r="N1450" s="85">
        <v>44666.761689814812</v>
      </c>
      <c r="O1450" s="72" t="s">
        <v>2032</v>
      </c>
      <c r="S1450" s="87" t="s">
        <v>2033</v>
      </c>
      <c r="T1450" s="87" t="s">
        <v>2033</v>
      </c>
      <c r="U1450" s="85">
        <v>44666.761689814812</v>
      </c>
      <c r="V1450" s="88">
        <v>44666</v>
      </c>
      <c r="W1450" s="86" t="s">
        <v>2034</v>
      </c>
      <c r="X1450" s="87" t="s">
        <v>2035</v>
      </c>
      <c r="AA1450" s="86" t="s">
        <v>2036</v>
      </c>
      <c r="AC1450" s="72" t="b">
        <v>0</v>
      </c>
      <c r="AD1450" s="72">
        <v>37</v>
      </c>
      <c r="AE1450" s="86" t="s">
        <v>1483</v>
      </c>
      <c r="AF1450" s="72" t="b">
        <v>0</v>
      </c>
      <c r="AG1450" s="72" t="s">
        <v>1484</v>
      </c>
      <c r="AI1450" s="86" t="s">
        <v>1483</v>
      </c>
      <c r="AJ1450" s="72" t="b">
        <v>0</v>
      </c>
      <c r="AK1450" s="72">
        <v>3</v>
      </c>
      <c r="AL1450" s="86" t="s">
        <v>1483</v>
      </c>
      <c r="AM1450" s="86" t="s">
        <v>1486</v>
      </c>
      <c r="AN1450" s="72" t="b">
        <v>0</v>
      </c>
      <c r="AO1450" s="86" t="s">
        <v>2036</v>
      </c>
      <c r="AQ1450" s="72">
        <v>0</v>
      </c>
      <c r="AR1450" s="72">
        <v>0</v>
      </c>
    </row>
    <row r="1451" spans="1:44" x14ac:dyDescent="0.35">
      <c r="A1451" s="73" t="s">
        <v>218</v>
      </c>
      <c r="B1451" s="73" t="s">
        <v>218</v>
      </c>
      <c r="C1451" s="82"/>
      <c r="D1451" s="83"/>
      <c r="E1451" s="82"/>
      <c r="F1451" s="84"/>
      <c r="G1451" s="82"/>
      <c r="H1451" s="77"/>
      <c r="I1451" s="78"/>
      <c r="J1451" s="78"/>
      <c r="K1451" s="79"/>
      <c r="M1451" s="72" t="s">
        <v>177</v>
      </c>
      <c r="N1451" s="85">
        <v>44666.87222222222</v>
      </c>
      <c r="O1451" s="72" t="s">
        <v>2037</v>
      </c>
      <c r="P1451" s="87" t="s">
        <v>2038</v>
      </c>
      <c r="Q1451" s="72" t="s">
        <v>2039</v>
      </c>
      <c r="T1451" s="87" t="s">
        <v>1492</v>
      </c>
      <c r="U1451" s="85">
        <v>44666.87222222222</v>
      </c>
      <c r="V1451" s="88">
        <v>44666</v>
      </c>
      <c r="W1451" s="86" t="s">
        <v>2040</v>
      </c>
      <c r="X1451" s="87" t="s">
        <v>2041</v>
      </c>
      <c r="AA1451" s="86" t="s">
        <v>2042</v>
      </c>
      <c r="AC1451" s="72" t="b">
        <v>0</v>
      </c>
      <c r="AD1451" s="72">
        <v>56</v>
      </c>
      <c r="AE1451" s="86" t="s">
        <v>1483</v>
      </c>
      <c r="AF1451" s="72" t="b">
        <v>0</v>
      </c>
      <c r="AG1451" s="72" t="s">
        <v>1484</v>
      </c>
      <c r="AI1451" s="86" t="s">
        <v>1483</v>
      </c>
      <c r="AJ1451" s="72" t="b">
        <v>0</v>
      </c>
      <c r="AK1451" s="72">
        <v>11</v>
      </c>
      <c r="AL1451" s="86" t="s">
        <v>1483</v>
      </c>
      <c r="AM1451" s="86" t="s">
        <v>2043</v>
      </c>
      <c r="AN1451" s="72" t="b">
        <v>0</v>
      </c>
      <c r="AO1451" s="86" t="s">
        <v>2042</v>
      </c>
      <c r="AQ1451" s="72">
        <v>0</v>
      </c>
      <c r="AR1451" s="72">
        <v>0</v>
      </c>
    </row>
    <row r="1452" spans="1:44" x14ac:dyDescent="0.35">
      <c r="A1452" s="73" t="s">
        <v>218</v>
      </c>
      <c r="B1452" s="73" t="s">
        <v>218</v>
      </c>
      <c r="C1452" s="82"/>
      <c r="D1452" s="83"/>
      <c r="E1452" s="82"/>
      <c r="F1452" s="84"/>
      <c r="G1452" s="82"/>
      <c r="H1452" s="77"/>
      <c r="I1452" s="78"/>
      <c r="J1452" s="78"/>
      <c r="K1452" s="79"/>
      <c r="M1452" s="72" t="s">
        <v>177</v>
      </c>
      <c r="N1452" s="85">
        <v>44666.951909722222</v>
      </c>
      <c r="O1452" s="72" t="s">
        <v>2044</v>
      </c>
      <c r="P1452" s="87" t="s">
        <v>2045</v>
      </c>
      <c r="Q1452" s="72" t="s">
        <v>1840</v>
      </c>
      <c r="T1452" s="87" t="s">
        <v>1492</v>
      </c>
      <c r="U1452" s="85">
        <v>44666.951909722222</v>
      </c>
      <c r="V1452" s="88">
        <v>44666</v>
      </c>
      <c r="W1452" s="86" t="s">
        <v>2046</v>
      </c>
      <c r="X1452" s="87" t="s">
        <v>2047</v>
      </c>
      <c r="AA1452" s="86" t="s">
        <v>2048</v>
      </c>
      <c r="AC1452" s="72" t="b">
        <v>0</v>
      </c>
      <c r="AD1452" s="72">
        <v>158</v>
      </c>
      <c r="AE1452" s="86" t="s">
        <v>1483</v>
      </c>
      <c r="AF1452" s="72" t="b">
        <v>0</v>
      </c>
      <c r="AG1452" s="72" t="s">
        <v>1484</v>
      </c>
      <c r="AI1452" s="86" t="s">
        <v>1483</v>
      </c>
      <c r="AJ1452" s="72" t="b">
        <v>0</v>
      </c>
      <c r="AK1452" s="72">
        <v>62</v>
      </c>
      <c r="AL1452" s="86" t="s">
        <v>1483</v>
      </c>
      <c r="AM1452" s="86" t="s">
        <v>1504</v>
      </c>
      <c r="AN1452" s="72" t="b">
        <v>0</v>
      </c>
      <c r="AO1452" s="86" t="s">
        <v>2048</v>
      </c>
      <c r="AQ1452" s="72">
        <v>0</v>
      </c>
      <c r="AR1452" s="72">
        <v>0</v>
      </c>
    </row>
    <row r="1453" spans="1:44" x14ac:dyDescent="0.35">
      <c r="A1453" s="73" t="s">
        <v>218</v>
      </c>
      <c r="B1453" s="73" t="s">
        <v>218</v>
      </c>
      <c r="C1453" s="82"/>
      <c r="D1453" s="83"/>
      <c r="E1453" s="82"/>
      <c r="F1453" s="84"/>
      <c r="G1453" s="82"/>
      <c r="H1453" s="77"/>
      <c r="I1453" s="78"/>
      <c r="J1453" s="78"/>
      <c r="K1453" s="79"/>
      <c r="M1453" s="72" t="s">
        <v>177</v>
      </c>
      <c r="N1453" s="85">
        <v>44669.681608796294</v>
      </c>
      <c r="O1453" s="72" t="s">
        <v>2049</v>
      </c>
      <c r="P1453" s="87" t="s">
        <v>2050</v>
      </c>
      <c r="Q1453" s="72" t="s">
        <v>1491</v>
      </c>
      <c r="T1453" s="87" t="s">
        <v>1492</v>
      </c>
      <c r="U1453" s="85">
        <v>44669.681608796294</v>
      </c>
      <c r="V1453" s="88">
        <v>44669</v>
      </c>
      <c r="W1453" s="86" t="s">
        <v>2051</v>
      </c>
      <c r="X1453" s="87" t="s">
        <v>2052</v>
      </c>
      <c r="AA1453" s="86" t="s">
        <v>2053</v>
      </c>
      <c r="AC1453" s="72" t="b">
        <v>0</v>
      </c>
      <c r="AD1453" s="72">
        <v>61</v>
      </c>
      <c r="AE1453" s="86" t="s">
        <v>1483</v>
      </c>
      <c r="AF1453" s="72" t="b">
        <v>1</v>
      </c>
      <c r="AG1453" s="72" t="s">
        <v>1484</v>
      </c>
      <c r="AI1453" s="86" t="s">
        <v>2054</v>
      </c>
      <c r="AJ1453" s="72" t="b">
        <v>0</v>
      </c>
      <c r="AK1453" s="72">
        <v>7</v>
      </c>
      <c r="AL1453" s="86" t="s">
        <v>1483</v>
      </c>
      <c r="AM1453" s="86" t="s">
        <v>1504</v>
      </c>
      <c r="AN1453" s="72" t="b">
        <v>0</v>
      </c>
      <c r="AO1453" s="86" t="s">
        <v>2053</v>
      </c>
      <c r="AQ1453" s="72">
        <v>0</v>
      </c>
      <c r="AR1453" s="72">
        <v>0</v>
      </c>
    </row>
    <row r="1454" spans="1:44" x14ac:dyDescent="0.35">
      <c r="A1454" s="73" t="s">
        <v>218</v>
      </c>
      <c r="B1454" s="73" t="s">
        <v>218</v>
      </c>
      <c r="C1454" s="82"/>
      <c r="D1454" s="83"/>
      <c r="E1454" s="82"/>
      <c r="F1454" s="84"/>
      <c r="G1454" s="82"/>
      <c r="H1454" s="77"/>
      <c r="I1454" s="78"/>
      <c r="J1454" s="78"/>
      <c r="K1454" s="79"/>
      <c r="M1454" s="72" t="s">
        <v>177</v>
      </c>
      <c r="N1454" s="85">
        <v>44669.815567129626</v>
      </c>
      <c r="O1454" s="72" t="s">
        <v>2055</v>
      </c>
      <c r="P1454" s="87" t="s">
        <v>2056</v>
      </c>
      <c r="Q1454" s="72" t="s">
        <v>1491</v>
      </c>
      <c r="T1454" s="87" t="s">
        <v>1492</v>
      </c>
      <c r="U1454" s="85">
        <v>44669.815567129626</v>
      </c>
      <c r="V1454" s="88">
        <v>44669</v>
      </c>
      <c r="W1454" s="86" t="s">
        <v>2057</v>
      </c>
      <c r="X1454" s="87" t="s">
        <v>2058</v>
      </c>
      <c r="AA1454" s="86" t="s">
        <v>2059</v>
      </c>
      <c r="AC1454" s="72" t="b">
        <v>0</v>
      </c>
      <c r="AD1454" s="72">
        <v>164</v>
      </c>
      <c r="AE1454" s="86" t="s">
        <v>1483</v>
      </c>
      <c r="AF1454" s="72" t="b">
        <v>1</v>
      </c>
      <c r="AG1454" s="72" t="s">
        <v>1484</v>
      </c>
      <c r="AI1454" s="86" t="s">
        <v>2060</v>
      </c>
      <c r="AJ1454" s="72" t="b">
        <v>0</v>
      </c>
      <c r="AK1454" s="72">
        <v>57</v>
      </c>
      <c r="AL1454" s="86" t="s">
        <v>1483</v>
      </c>
      <c r="AM1454" s="86" t="s">
        <v>1504</v>
      </c>
      <c r="AN1454" s="72" t="b">
        <v>0</v>
      </c>
      <c r="AO1454" s="86" t="s">
        <v>2059</v>
      </c>
      <c r="AQ1454" s="72">
        <v>0</v>
      </c>
      <c r="AR1454" s="72">
        <v>0</v>
      </c>
    </row>
    <row r="1455" spans="1:44" x14ac:dyDescent="0.35">
      <c r="A1455" s="73" t="s">
        <v>218</v>
      </c>
      <c r="B1455" s="73" t="s">
        <v>218</v>
      </c>
      <c r="C1455" s="82"/>
      <c r="D1455" s="83"/>
      <c r="E1455" s="82"/>
      <c r="F1455" s="84"/>
      <c r="G1455" s="82"/>
      <c r="H1455" s="77"/>
      <c r="I1455" s="78"/>
      <c r="J1455" s="78"/>
      <c r="K1455" s="79"/>
      <c r="M1455" s="72" t="s">
        <v>177</v>
      </c>
      <c r="N1455" s="85">
        <v>44670.661770833336</v>
      </c>
      <c r="O1455" s="72" t="s">
        <v>2061</v>
      </c>
      <c r="P1455" s="87" t="s">
        <v>2062</v>
      </c>
      <c r="Q1455" s="72" t="s">
        <v>1491</v>
      </c>
      <c r="T1455" s="87" t="s">
        <v>1492</v>
      </c>
      <c r="U1455" s="85">
        <v>44670.661770833336</v>
      </c>
      <c r="V1455" s="88">
        <v>44670</v>
      </c>
      <c r="W1455" s="86" t="s">
        <v>2063</v>
      </c>
      <c r="X1455" s="87" t="s">
        <v>2064</v>
      </c>
      <c r="AA1455" s="86" t="s">
        <v>2065</v>
      </c>
      <c r="AC1455" s="72" t="b">
        <v>0</v>
      </c>
      <c r="AD1455" s="72">
        <v>51</v>
      </c>
      <c r="AE1455" s="86" t="s">
        <v>1483</v>
      </c>
      <c r="AF1455" s="72" t="b">
        <v>1</v>
      </c>
      <c r="AG1455" s="72" t="s">
        <v>1484</v>
      </c>
      <c r="AI1455" s="86" t="s">
        <v>2066</v>
      </c>
      <c r="AJ1455" s="72" t="b">
        <v>0</v>
      </c>
      <c r="AK1455" s="72">
        <v>14</v>
      </c>
      <c r="AL1455" s="86" t="s">
        <v>1483</v>
      </c>
      <c r="AM1455" s="86" t="s">
        <v>1504</v>
      </c>
      <c r="AN1455" s="72" t="b">
        <v>0</v>
      </c>
      <c r="AO1455" s="86" t="s">
        <v>2065</v>
      </c>
      <c r="AQ1455" s="72">
        <v>0</v>
      </c>
      <c r="AR1455" s="72">
        <v>0</v>
      </c>
    </row>
    <row r="1456" spans="1:44" x14ac:dyDescent="0.35">
      <c r="A1456" s="73" t="s">
        <v>218</v>
      </c>
      <c r="B1456" s="73" t="s">
        <v>218</v>
      </c>
      <c r="C1456" s="82"/>
      <c r="D1456" s="83"/>
      <c r="E1456" s="82"/>
      <c r="F1456" s="84"/>
      <c r="G1456" s="82"/>
      <c r="H1456" s="77"/>
      <c r="I1456" s="78"/>
      <c r="J1456" s="78"/>
      <c r="K1456" s="79"/>
      <c r="M1456" s="72" t="s">
        <v>177</v>
      </c>
      <c r="N1456" s="85">
        <v>44670.709409722222</v>
      </c>
      <c r="O1456" s="72" t="s">
        <v>2067</v>
      </c>
      <c r="S1456" s="87" t="s">
        <v>2068</v>
      </c>
      <c r="T1456" s="87" t="s">
        <v>2068</v>
      </c>
      <c r="U1456" s="85">
        <v>44670.709409722222</v>
      </c>
      <c r="V1456" s="88">
        <v>44670</v>
      </c>
      <c r="W1456" s="86" t="s">
        <v>2069</v>
      </c>
      <c r="X1456" s="87" t="s">
        <v>2070</v>
      </c>
      <c r="AA1456" s="86" t="s">
        <v>2071</v>
      </c>
      <c r="AC1456" s="72" t="b">
        <v>0</v>
      </c>
      <c r="AD1456" s="72">
        <v>137</v>
      </c>
      <c r="AE1456" s="86" t="s">
        <v>1483</v>
      </c>
      <c r="AF1456" s="72" t="b">
        <v>0</v>
      </c>
      <c r="AG1456" s="72" t="s">
        <v>1484</v>
      </c>
      <c r="AI1456" s="86" t="s">
        <v>1483</v>
      </c>
      <c r="AJ1456" s="72" t="b">
        <v>0</v>
      </c>
      <c r="AK1456" s="72">
        <v>50</v>
      </c>
      <c r="AL1456" s="86" t="s">
        <v>1483</v>
      </c>
      <c r="AM1456" s="86" t="s">
        <v>1511</v>
      </c>
      <c r="AN1456" s="72" t="b">
        <v>0</v>
      </c>
      <c r="AO1456" s="86" t="s">
        <v>2071</v>
      </c>
      <c r="AQ1456" s="72">
        <v>0</v>
      </c>
      <c r="AR1456" s="72">
        <v>0</v>
      </c>
    </row>
    <row r="1457" spans="1:44" x14ac:dyDescent="0.35">
      <c r="A1457" s="73" t="s">
        <v>685</v>
      </c>
      <c r="B1457" s="73" t="s">
        <v>2072</v>
      </c>
      <c r="C1457" s="82"/>
      <c r="D1457" s="83"/>
      <c r="E1457" s="82"/>
      <c r="F1457" s="84"/>
      <c r="G1457" s="82"/>
      <c r="H1457" s="77"/>
      <c r="I1457" s="78"/>
      <c r="J1457" s="78"/>
      <c r="K1457" s="79"/>
      <c r="M1457" s="72" t="s">
        <v>219</v>
      </c>
      <c r="N1457" s="85">
        <v>44671.061030092591</v>
      </c>
    </row>
    <row r="1458" spans="1:44" x14ac:dyDescent="0.35">
      <c r="A1458" s="73" t="s">
        <v>315</v>
      </c>
      <c r="B1458" s="73" t="s">
        <v>2072</v>
      </c>
      <c r="C1458" s="82"/>
      <c r="D1458" s="83"/>
      <c r="E1458" s="82"/>
      <c r="F1458" s="84"/>
      <c r="G1458" s="82"/>
      <c r="H1458" s="77"/>
      <c r="I1458" s="78"/>
      <c r="J1458" s="78"/>
      <c r="K1458" s="79"/>
      <c r="M1458" s="72" t="s">
        <v>1488</v>
      </c>
      <c r="N1458" s="85">
        <v>44541.864687499998</v>
      </c>
      <c r="O1458" s="72" t="s">
        <v>2073</v>
      </c>
      <c r="T1458" s="87" t="s">
        <v>2074</v>
      </c>
      <c r="U1458" s="85">
        <v>44541.864687499998</v>
      </c>
      <c r="V1458" s="88">
        <v>44541</v>
      </c>
      <c r="W1458" s="86" t="s">
        <v>2075</v>
      </c>
      <c r="X1458" s="87" t="s">
        <v>2076</v>
      </c>
      <c r="AA1458" s="86" t="s">
        <v>2077</v>
      </c>
      <c r="AC1458" s="72" t="b">
        <v>0</v>
      </c>
      <c r="AD1458" s="72">
        <v>1224</v>
      </c>
      <c r="AE1458" s="86" t="s">
        <v>1483</v>
      </c>
      <c r="AF1458" s="72" t="b">
        <v>0</v>
      </c>
      <c r="AG1458" s="72" t="s">
        <v>1484</v>
      </c>
      <c r="AI1458" s="86" t="s">
        <v>1483</v>
      </c>
      <c r="AJ1458" s="72" t="b">
        <v>0</v>
      </c>
      <c r="AK1458" s="72">
        <v>151</v>
      </c>
      <c r="AL1458" s="86" t="s">
        <v>1483</v>
      </c>
      <c r="AM1458" s="86" t="s">
        <v>1486</v>
      </c>
      <c r="AN1458" s="72" t="b">
        <v>0</v>
      </c>
      <c r="AO1458" s="86" t="s">
        <v>2077</v>
      </c>
      <c r="AQ1458" s="72">
        <v>0</v>
      </c>
      <c r="AR1458" s="72">
        <v>0</v>
      </c>
    </row>
    <row r="1459" spans="1:44" x14ac:dyDescent="0.35">
      <c r="A1459" s="73" t="s">
        <v>315</v>
      </c>
      <c r="B1459" s="73" t="s">
        <v>2078</v>
      </c>
      <c r="C1459" s="82"/>
      <c r="D1459" s="83"/>
      <c r="E1459" s="82"/>
      <c r="F1459" s="84"/>
      <c r="G1459" s="82"/>
      <c r="H1459" s="77"/>
      <c r="I1459" s="78"/>
      <c r="J1459" s="78"/>
      <c r="K1459" s="79"/>
      <c r="M1459" s="72" t="s">
        <v>1488</v>
      </c>
      <c r="N1459" s="85">
        <v>44541.864687499998</v>
      </c>
      <c r="O1459" s="72" t="s">
        <v>2073</v>
      </c>
      <c r="T1459" s="87" t="s">
        <v>2074</v>
      </c>
      <c r="U1459" s="85">
        <v>44541.864687499998</v>
      </c>
      <c r="V1459" s="88">
        <v>44541</v>
      </c>
      <c r="W1459" s="86" t="s">
        <v>2075</v>
      </c>
      <c r="X1459" s="87" t="s">
        <v>2076</v>
      </c>
      <c r="AA1459" s="86" t="s">
        <v>2077</v>
      </c>
      <c r="AC1459" s="72" t="b">
        <v>0</v>
      </c>
      <c r="AD1459" s="72">
        <v>1224</v>
      </c>
      <c r="AE1459" s="86" t="s">
        <v>1483</v>
      </c>
      <c r="AF1459" s="72" t="b">
        <v>0</v>
      </c>
      <c r="AG1459" s="72" t="s">
        <v>1484</v>
      </c>
      <c r="AI1459" s="86" t="s">
        <v>1483</v>
      </c>
      <c r="AJ1459" s="72" t="b">
        <v>0</v>
      </c>
      <c r="AK1459" s="72">
        <v>151</v>
      </c>
      <c r="AL1459" s="86" t="s">
        <v>1483</v>
      </c>
      <c r="AM1459" s="86" t="s">
        <v>1486</v>
      </c>
      <c r="AN1459" s="72" t="b">
        <v>0</v>
      </c>
      <c r="AO1459" s="86" t="s">
        <v>2077</v>
      </c>
      <c r="AQ1459" s="72">
        <v>0</v>
      </c>
      <c r="AR1459" s="72">
        <v>0</v>
      </c>
    </row>
    <row r="1460" spans="1:44" x14ac:dyDescent="0.35">
      <c r="A1460" s="73" t="s">
        <v>315</v>
      </c>
      <c r="B1460" s="73" t="s">
        <v>2078</v>
      </c>
      <c r="C1460" s="82"/>
      <c r="D1460" s="83"/>
      <c r="E1460" s="82"/>
      <c r="F1460" s="84"/>
      <c r="G1460" s="82"/>
      <c r="H1460" s="77"/>
      <c r="I1460" s="78"/>
      <c r="J1460" s="78"/>
      <c r="K1460" s="79"/>
      <c r="M1460" s="72" t="s">
        <v>1488</v>
      </c>
      <c r="N1460" s="85">
        <v>44543.665844907409</v>
      </c>
      <c r="O1460" s="72" t="s">
        <v>2079</v>
      </c>
      <c r="S1460" s="87" t="s">
        <v>2080</v>
      </c>
      <c r="T1460" s="87" t="s">
        <v>2080</v>
      </c>
      <c r="U1460" s="85">
        <v>44543.665844907409</v>
      </c>
      <c r="V1460" s="88">
        <v>44543</v>
      </c>
      <c r="W1460" s="86" t="s">
        <v>2081</v>
      </c>
      <c r="X1460" s="87" t="s">
        <v>2082</v>
      </c>
      <c r="AA1460" s="86" t="s">
        <v>2083</v>
      </c>
      <c r="AC1460" s="72" t="b">
        <v>0</v>
      </c>
      <c r="AD1460" s="72">
        <v>12189</v>
      </c>
      <c r="AE1460" s="86" t="s">
        <v>1483</v>
      </c>
      <c r="AF1460" s="72" t="b">
        <v>0</v>
      </c>
      <c r="AG1460" s="72" t="s">
        <v>1484</v>
      </c>
      <c r="AI1460" s="86" t="s">
        <v>1483</v>
      </c>
      <c r="AJ1460" s="72" t="b">
        <v>0</v>
      </c>
      <c r="AK1460" s="72">
        <v>2027</v>
      </c>
      <c r="AL1460" s="86" t="s">
        <v>1483</v>
      </c>
      <c r="AM1460" s="86" t="s">
        <v>1504</v>
      </c>
      <c r="AN1460" s="72" t="b">
        <v>0</v>
      </c>
      <c r="AO1460" s="86" t="s">
        <v>2083</v>
      </c>
      <c r="AQ1460" s="72">
        <v>0</v>
      </c>
      <c r="AR1460" s="72">
        <v>0</v>
      </c>
    </row>
    <row r="1461" spans="1:44" x14ac:dyDescent="0.35">
      <c r="A1461" s="73" t="s">
        <v>315</v>
      </c>
      <c r="B1461" s="73" t="s">
        <v>2084</v>
      </c>
      <c r="C1461" s="82"/>
      <c r="D1461" s="83"/>
      <c r="E1461" s="82"/>
      <c r="F1461" s="84"/>
      <c r="G1461" s="82"/>
      <c r="H1461" s="77"/>
      <c r="I1461" s="78"/>
      <c r="J1461" s="78"/>
      <c r="K1461" s="79"/>
      <c r="M1461" s="72" t="s">
        <v>219</v>
      </c>
      <c r="N1461" s="85">
        <v>44671.061030092591</v>
      </c>
    </row>
    <row r="1462" spans="1:44" x14ac:dyDescent="0.35">
      <c r="A1462" s="73" t="s">
        <v>315</v>
      </c>
      <c r="B1462" s="73" t="s">
        <v>2084</v>
      </c>
      <c r="C1462" s="82"/>
      <c r="D1462" s="83"/>
      <c r="E1462" s="82"/>
      <c r="F1462" s="84"/>
      <c r="G1462" s="82"/>
      <c r="H1462" s="77"/>
      <c r="I1462" s="78"/>
      <c r="J1462" s="78"/>
      <c r="K1462" s="79"/>
      <c r="M1462" s="72" t="s">
        <v>1488</v>
      </c>
      <c r="N1462" s="85">
        <v>44552.563391203701</v>
      </c>
      <c r="O1462" s="72" t="s">
        <v>2085</v>
      </c>
      <c r="P1462" s="87" t="s">
        <v>2086</v>
      </c>
      <c r="Q1462" s="72" t="s">
        <v>2087</v>
      </c>
      <c r="T1462" s="87" t="s">
        <v>2074</v>
      </c>
      <c r="U1462" s="85">
        <v>44552.563391203701</v>
      </c>
      <c r="V1462" s="88">
        <v>44552</v>
      </c>
      <c r="W1462" s="86" t="s">
        <v>2088</v>
      </c>
      <c r="X1462" s="87" t="s">
        <v>2089</v>
      </c>
      <c r="AA1462" s="86" t="s">
        <v>2090</v>
      </c>
      <c r="AC1462" s="72" t="b">
        <v>0</v>
      </c>
      <c r="AD1462" s="72">
        <v>74</v>
      </c>
      <c r="AE1462" s="86" t="s">
        <v>1483</v>
      </c>
      <c r="AF1462" s="72" t="b">
        <v>0</v>
      </c>
      <c r="AG1462" s="72" t="s">
        <v>1484</v>
      </c>
      <c r="AI1462" s="86" t="s">
        <v>1483</v>
      </c>
      <c r="AJ1462" s="72" t="b">
        <v>0</v>
      </c>
      <c r="AK1462" s="72">
        <v>11</v>
      </c>
      <c r="AL1462" s="86" t="s">
        <v>1483</v>
      </c>
      <c r="AM1462" s="86" t="s">
        <v>1486</v>
      </c>
      <c r="AN1462" s="72" t="b">
        <v>0</v>
      </c>
      <c r="AO1462" s="86" t="s">
        <v>2090</v>
      </c>
      <c r="AQ1462" s="72">
        <v>0</v>
      </c>
      <c r="AR1462" s="72">
        <v>0</v>
      </c>
    </row>
    <row r="1463" spans="1:44" x14ac:dyDescent="0.35">
      <c r="A1463" s="73" t="s">
        <v>315</v>
      </c>
      <c r="B1463" s="73" t="s">
        <v>2091</v>
      </c>
      <c r="C1463" s="82"/>
      <c r="D1463" s="83"/>
      <c r="E1463" s="82"/>
      <c r="F1463" s="84"/>
      <c r="G1463" s="82"/>
      <c r="H1463" s="77"/>
      <c r="I1463" s="78"/>
      <c r="J1463" s="78"/>
      <c r="K1463" s="79"/>
      <c r="M1463" s="72" t="s">
        <v>1488</v>
      </c>
      <c r="N1463" s="85">
        <v>44552.789155092592</v>
      </c>
      <c r="O1463" s="72" t="s">
        <v>2092</v>
      </c>
      <c r="T1463" s="87" t="s">
        <v>2074</v>
      </c>
      <c r="U1463" s="85">
        <v>44552.789155092592</v>
      </c>
      <c r="V1463" s="88">
        <v>44552</v>
      </c>
      <c r="W1463" s="86" t="s">
        <v>2093</v>
      </c>
      <c r="X1463" s="87" t="s">
        <v>2094</v>
      </c>
      <c r="AA1463" s="86" t="s">
        <v>2095</v>
      </c>
      <c r="AC1463" s="72" t="b">
        <v>0</v>
      </c>
      <c r="AD1463" s="72">
        <v>249</v>
      </c>
      <c r="AE1463" s="86" t="s">
        <v>1483</v>
      </c>
      <c r="AF1463" s="72" t="b">
        <v>0</v>
      </c>
      <c r="AG1463" s="72" t="s">
        <v>1484</v>
      </c>
      <c r="AI1463" s="86" t="s">
        <v>1483</v>
      </c>
      <c r="AJ1463" s="72" t="b">
        <v>0</v>
      </c>
      <c r="AK1463" s="72">
        <v>36</v>
      </c>
      <c r="AL1463" s="86" t="s">
        <v>1483</v>
      </c>
      <c r="AM1463" s="86" t="s">
        <v>1486</v>
      </c>
      <c r="AN1463" s="72" t="b">
        <v>0</v>
      </c>
      <c r="AO1463" s="86" t="s">
        <v>2095</v>
      </c>
      <c r="AQ1463" s="72">
        <v>0</v>
      </c>
      <c r="AR1463" s="72">
        <v>0</v>
      </c>
    </row>
    <row r="1464" spans="1:44" x14ac:dyDescent="0.35">
      <c r="A1464" s="73" t="s">
        <v>315</v>
      </c>
      <c r="B1464" s="73" t="s">
        <v>2096</v>
      </c>
      <c r="C1464" s="82"/>
      <c r="D1464" s="83"/>
      <c r="E1464" s="82"/>
      <c r="F1464" s="84"/>
      <c r="G1464" s="82"/>
      <c r="H1464" s="77"/>
      <c r="I1464" s="78"/>
      <c r="J1464" s="78"/>
      <c r="K1464" s="79"/>
      <c r="M1464" s="72" t="s">
        <v>1488</v>
      </c>
      <c r="N1464" s="85">
        <v>44552.789155092592</v>
      </c>
      <c r="O1464" s="72" t="s">
        <v>2092</v>
      </c>
      <c r="T1464" s="87" t="s">
        <v>2074</v>
      </c>
      <c r="U1464" s="85">
        <v>44552.789155092592</v>
      </c>
      <c r="V1464" s="88">
        <v>44552</v>
      </c>
      <c r="W1464" s="86" t="s">
        <v>2093</v>
      </c>
      <c r="X1464" s="87" t="s">
        <v>2094</v>
      </c>
      <c r="AA1464" s="86" t="s">
        <v>2095</v>
      </c>
      <c r="AC1464" s="72" t="b">
        <v>0</v>
      </c>
      <c r="AD1464" s="72">
        <v>249</v>
      </c>
      <c r="AE1464" s="86" t="s">
        <v>1483</v>
      </c>
      <c r="AF1464" s="72" t="b">
        <v>0</v>
      </c>
      <c r="AG1464" s="72" t="s">
        <v>1484</v>
      </c>
      <c r="AI1464" s="86" t="s">
        <v>1483</v>
      </c>
      <c r="AJ1464" s="72" t="b">
        <v>0</v>
      </c>
      <c r="AK1464" s="72">
        <v>36</v>
      </c>
      <c r="AL1464" s="86" t="s">
        <v>1483</v>
      </c>
      <c r="AM1464" s="86" t="s">
        <v>1486</v>
      </c>
      <c r="AN1464" s="72" t="b">
        <v>0</v>
      </c>
      <c r="AO1464" s="86" t="s">
        <v>2095</v>
      </c>
      <c r="AQ1464" s="72">
        <v>0</v>
      </c>
      <c r="AR1464" s="72">
        <v>0</v>
      </c>
    </row>
    <row r="1465" spans="1:44" x14ac:dyDescent="0.35">
      <c r="A1465" s="73" t="s">
        <v>315</v>
      </c>
      <c r="B1465" s="73" t="s">
        <v>2097</v>
      </c>
      <c r="C1465" s="82"/>
      <c r="D1465" s="83"/>
      <c r="E1465" s="82"/>
      <c r="F1465" s="84"/>
      <c r="G1465" s="82"/>
      <c r="H1465" s="77"/>
      <c r="I1465" s="78"/>
      <c r="J1465" s="78"/>
      <c r="K1465" s="79"/>
      <c r="M1465" s="72" t="s">
        <v>1488</v>
      </c>
      <c r="N1465" s="85">
        <v>44552.873657407406</v>
      </c>
      <c r="O1465" s="72" t="s">
        <v>2098</v>
      </c>
      <c r="T1465" s="87" t="s">
        <v>2074</v>
      </c>
      <c r="U1465" s="85">
        <v>44552.873657407406</v>
      </c>
      <c r="V1465" s="88">
        <v>44552</v>
      </c>
      <c r="W1465" s="86" t="s">
        <v>2099</v>
      </c>
      <c r="X1465" s="87" t="s">
        <v>2100</v>
      </c>
      <c r="AA1465" s="86" t="s">
        <v>2101</v>
      </c>
      <c r="AC1465" s="72" t="b">
        <v>0</v>
      </c>
      <c r="AD1465" s="72">
        <v>226</v>
      </c>
      <c r="AE1465" s="86" t="s">
        <v>1483</v>
      </c>
      <c r="AF1465" s="72" t="b">
        <v>0</v>
      </c>
      <c r="AG1465" s="72" t="s">
        <v>1484</v>
      </c>
      <c r="AI1465" s="86" t="s">
        <v>1483</v>
      </c>
      <c r="AJ1465" s="72" t="b">
        <v>0</v>
      </c>
      <c r="AK1465" s="72">
        <v>37</v>
      </c>
      <c r="AL1465" s="86" t="s">
        <v>1483</v>
      </c>
      <c r="AM1465" s="86" t="s">
        <v>1486</v>
      </c>
      <c r="AN1465" s="72" t="b">
        <v>0</v>
      </c>
      <c r="AO1465" s="86" t="s">
        <v>2101</v>
      </c>
      <c r="AQ1465" s="72">
        <v>0</v>
      </c>
      <c r="AR1465" s="72">
        <v>0</v>
      </c>
    </row>
    <row r="1466" spans="1:44" x14ac:dyDescent="0.35">
      <c r="A1466" s="73" t="s">
        <v>315</v>
      </c>
      <c r="B1466" s="73" t="s">
        <v>2102</v>
      </c>
      <c r="C1466" s="82"/>
      <c r="D1466" s="83"/>
      <c r="E1466" s="82"/>
      <c r="F1466" s="84"/>
      <c r="G1466" s="82"/>
      <c r="H1466" s="77"/>
      <c r="I1466" s="78"/>
      <c r="J1466" s="78"/>
      <c r="K1466" s="79"/>
      <c r="M1466" s="72" t="s">
        <v>1488</v>
      </c>
      <c r="N1466" s="85">
        <v>44621.854988425926</v>
      </c>
      <c r="O1466" s="72" t="s">
        <v>2103</v>
      </c>
      <c r="T1466" s="87" t="s">
        <v>2074</v>
      </c>
      <c r="U1466" s="85">
        <v>44621.854988425926</v>
      </c>
      <c r="V1466" s="88">
        <v>44621</v>
      </c>
      <c r="W1466" s="86" t="s">
        <v>2104</v>
      </c>
      <c r="X1466" s="87" t="s">
        <v>2105</v>
      </c>
      <c r="AA1466" s="86" t="s">
        <v>2106</v>
      </c>
      <c r="AC1466" s="72" t="b">
        <v>0</v>
      </c>
      <c r="AD1466" s="72">
        <v>243</v>
      </c>
      <c r="AE1466" s="86" t="s">
        <v>1483</v>
      </c>
      <c r="AF1466" s="72" t="b">
        <v>0</v>
      </c>
      <c r="AG1466" s="72" t="s">
        <v>1484</v>
      </c>
      <c r="AI1466" s="86" t="s">
        <v>1483</v>
      </c>
      <c r="AJ1466" s="72" t="b">
        <v>0</v>
      </c>
      <c r="AK1466" s="72">
        <v>33</v>
      </c>
      <c r="AL1466" s="86" t="s">
        <v>1483</v>
      </c>
      <c r="AM1466" s="86" t="s">
        <v>1504</v>
      </c>
      <c r="AN1466" s="72" t="b">
        <v>0</v>
      </c>
      <c r="AO1466" s="86" t="s">
        <v>2106</v>
      </c>
      <c r="AQ1466" s="72">
        <v>0</v>
      </c>
      <c r="AR1466" s="72">
        <v>0</v>
      </c>
    </row>
    <row r="1467" spans="1:44" x14ac:dyDescent="0.35">
      <c r="A1467" s="73" t="s">
        <v>315</v>
      </c>
      <c r="B1467" s="73" t="s">
        <v>2107</v>
      </c>
      <c r="C1467" s="82"/>
      <c r="D1467" s="83"/>
      <c r="E1467" s="82"/>
      <c r="F1467" s="84"/>
      <c r="G1467" s="82"/>
      <c r="H1467" s="77"/>
      <c r="I1467" s="78"/>
      <c r="J1467" s="78"/>
      <c r="K1467" s="79"/>
      <c r="M1467" s="72" t="s">
        <v>1488</v>
      </c>
      <c r="N1467" s="85">
        <v>44621.669733796298</v>
      </c>
      <c r="O1467" s="72" t="s">
        <v>2108</v>
      </c>
      <c r="T1467" s="87" t="s">
        <v>2074</v>
      </c>
      <c r="U1467" s="85">
        <v>44621.669733796298</v>
      </c>
      <c r="V1467" s="88">
        <v>44621</v>
      </c>
      <c r="W1467" s="86" t="s">
        <v>2109</v>
      </c>
      <c r="X1467" s="87" t="s">
        <v>2110</v>
      </c>
      <c r="AA1467" s="86" t="s">
        <v>2111</v>
      </c>
      <c r="AC1467" s="72" t="b">
        <v>0</v>
      </c>
      <c r="AD1467" s="72">
        <v>412</v>
      </c>
      <c r="AE1467" s="86" t="s">
        <v>1483</v>
      </c>
      <c r="AF1467" s="72" t="b">
        <v>0</v>
      </c>
      <c r="AG1467" s="72" t="s">
        <v>1484</v>
      </c>
      <c r="AI1467" s="86" t="s">
        <v>1483</v>
      </c>
      <c r="AJ1467" s="72" t="b">
        <v>0</v>
      </c>
      <c r="AK1467" s="72">
        <v>61</v>
      </c>
      <c r="AL1467" s="86" t="s">
        <v>1483</v>
      </c>
      <c r="AM1467" s="86" t="s">
        <v>1504</v>
      </c>
      <c r="AN1467" s="72" t="b">
        <v>0</v>
      </c>
      <c r="AO1467" s="86" t="s">
        <v>2111</v>
      </c>
      <c r="AQ1467" s="72">
        <v>0</v>
      </c>
      <c r="AR1467" s="72">
        <v>0</v>
      </c>
    </row>
    <row r="1468" spans="1:44" x14ac:dyDescent="0.35">
      <c r="A1468" s="73" t="s">
        <v>315</v>
      </c>
      <c r="B1468" s="73" t="s">
        <v>2107</v>
      </c>
      <c r="C1468" s="82"/>
      <c r="D1468" s="83"/>
      <c r="E1468" s="82"/>
      <c r="F1468" s="84"/>
      <c r="G1468" s="82"/>
      <c r="H1468" s="77"/>
      <c r="I1468" s="78"/>
      <c r="J1468" s="78"/>
      <c r="K1468" s="79"/>
      <c r="M1468" s="72" t="s">
        <v>1488</v>
      </c>
      <c r="N1468" s="85">
        <v>44622.159768518519</v>
      </c>
      <c r="O1468" s="72" t="s">
        <v>2112</v>
      </c>
      <c r="T1468" s="87" t="s">
        <v>2074</v>
      </c>
      <c r="U1468" s="85">
        <v>44622.159768518519</v>
      </c>
      <c r="V1468" s="88">
        <v>44622</v>
      </c>
      <c r="W1468" s="86" t="s">
        <v>2113</v>
      </c>
      <c r="X1468" s="87" t="s">
        <v>2114</v>
      </c>
      <c r="AA1468" s="86" t="s">
        <v>2115</v>
      </c>
      <c r="AC1468" s="72" t="b">
        <v>0</v>
      </c>
      <c r="AD1468" s="72">
        <v>1016</v>
      </c>
      <c r="AE1468" s="86" t="s">
        <v>1483</v>
      </c>
      <c r="AF1468" s="72" t="b">
        <v>0</v>
      </c>
      <c r="AG1468" s="72" t="s">
        <v>1484</v>
      </c>
      <c r="AI1468" s="86" t="s">
        <v>1483</v>
      </c>
      <c r="AJ1468" s="72" t="b">
        <v>0</v>
      </c>
      <c r="AK1468" s="72">
        <v>137</v>
      </c>
      <c r="AL1468" s="86" t="s">
        <v>1483</v>
      </c>
      <c r="AM1468" s="86" t="s">
        <v>1504</v>
      </c>
      <c r="AN1468" s="72" t="b">
        <v>0</v>
      </c>
      <c r="AO1468" s="86" t="s">
        <v>2115</v>
      </c>
      <c r="AQ1468" s="72">
        <v>0</v>
      </c>
      <c r="AR1468" s="72">
        <v>0</v>
      </c>
    </row>
    <row r="1469" spans="1:44" x14ac:dyDescent="0.35">
      <c r="A1469" s="73" t="s">
        <v>315</v>
      </c>
      <c r="B1469" s="73" t="s">
        <v>2107</v>
      </c>
      <c r="C1469" s="82"/>
      <c r="D1469" s="83"/>
      <c r="E1469" s="82"/>
      <c r="F1469" s="84"/>
      <c r="G1469" s="82"/>
      <c r="H1469" s="77"/>
      <c r="I1469" s="78"/>
      <c r="J1469" s="78"/>
      <c r="K1469" s="79"/>
      <c r="M1469" s="72" t="s">
        <v>1488</v>
      </c>
      <c r="N1469" s="85">
        <v>44622.61478009259</v>
      </c>
      <c r="O1469" s="72" t="s">
        <v>2116</v>
      </c>
      <c r="T1469" s="87" t="s">
        <v>2074</v>
      </c>
      <c r="U1469" s="85">
        <v>44622.61478009259</v>
      </c>
      <c r="V1469" s="88">
        <v>44622</v>
      </c>
      <c r="W1469" s="86" t="s">
        <v>2117</v>
      </c>
      <c r="X1469" s="87" t="s">
        <v>2118</v>
      </c>
      <c r="AA1469" s="86" t="s">
        <v>2119</v>
      </c>
      <c r="AC1469" s="72" t="b">
        <v>0</v>
      </c>
      <c r="AD1469" s="72">
        <v>354</v>
      </c>
      <c r="AE1469" s="86" t="s">
        <v>1483</v>
      </c>
      <c r="AF1469" s="72" t="b">
        <v>0</v>
      </c>
      <c r="AG1469" s="72" t="s">
        <v>1484</v>
      </c>
      <c r="AI1469" s="86" t="s">
        <v>1483</v>
      </c>
      <c r="AJ1469" s="72" t="b">
        <v>0</v>
      </c>
      <c r="AK1469" s="72">
        <v>52</v>
      </c>
      <c r="AL1469" s="86" t="s">
        <v>1483</v>
      </c>
      <c r="AM1469" s="86" t="s">
        <v>1486</v>
      </c>
      <c r="AN1469" s="72" t="b">
        <v>0</v>
      </c>
      <c r="AO1469" s="86" t="s">
        <v>2119</v>
      </c>
      <c r="AQ1469" s="72">
        <v>0</v>
      </c>
      <c r="AR1469" s="72">
        <v>0</v>
      </c>
    </row>
    <row r="1470" spans="1:44" x14ac:dyDescent="0.35">
      <c r="A1470" s="73" t="s">
        <v>315</v>
      </c>
      <c r="B1470" s="73" t="s">
        <v>2120</v>
      </c>
      <c r="C1470" s="82"/>
      <c r="D1470" s="83"/>
      <c r="E1470" s="82"/>
      <c r="F1470" s="84"/>
      <c r="G1470" s="82"/>
      <c r="H1470" s="77"/>
      <c r="I1470" s="78"/>
      <c r="J1470" s="78"/>
      <c r="K1470" s="79"/>
      <c r="M1470" s="72" t="s">
        <v>1488</v>
      </c>
      <c r="N1470" s="85">
        <v>44532.61142361111</v>
      </c>
      <c r="O1470" s="72" t="s">
        <v>2121</v>
      </c>
      <c r="T1470" s="87" t="s">
        <v>2074</v>
      </c>
      <c r="U1470" s="85">
        <v>44532.61142361111</v>
      </c>
      <c r="V1470" s="88">
        <v>44532</v>
      </c>
      <c r="W1470" s="86" t="s">
        <v>2122</v>
      </c>
      <c r="X1470" s="87" t="s">
        <v>2123</v>
      </c>
      <c r="AA1470" s="86" t="s">
        <v>2124</v>
      </c>
      <c r="AC1470" s="72" t="b">
        <v>0</v>
      </c>
      <c r="AD1470" s="72">
        <v>312</v>
      </c>
      <c r="AE1470" s="86" t="s">
        <v>1483</v>
      </c>
      <c r="AF1470" s="72" t="b">
        <v>0</v>
      </c>
      <c r="AG1470" s="72" t="s">
        <v>1484</v>
      </c>
      <c r="AI1470" s="86" t="s">
        <v>1483</v>
      </c>
      <c r="AJ1470" s="72" t="b">
        <v>0</v>
      </c>
      <c r="AK1470" s="72">
        <v>55</v>
      </c>
      <c r="AL1470" s="86" t="s">
        <v>1483</v>
      </c>
      <c r="AM1470" s="86" t="s">
        <v>1486</v>
      </c>
      <c r="AN1470" s="72" t="b">
        <v>0</v>
      </c>
      <c r="AO1470" s="86" t="s">
        <v>2124</v>
      </c>
      <c r="AQ1470" s="72">
        <v>0</v>
      </c>
      <c r="AR1470" s="72">
        <v>0</v>
      </c>
    </row>
    <row r="1471" spans="1:44" x14ac:dyDescent="0.35">
      <c r="A1471" s="73" t="s">
        <v>315</v>
      </c>
      <c r="B1471" s="73" t="s">
        <v>2120</v>
      </c>
      <c r="C1471" s="82"/>
      <c r="D1471" s="83"/>
      <c r="E1471" s="82"/>
      <c r="F1471" s="84"/>
      <c r="G1471" s="82"/>
      <c r="H1471" s="77"/>
      <c r="I1471" s="78"/>
      <c r="J1471" s="78"/>
      <c r="K1471" s="79"/>
      <c r="M1471" s="72" t="s">
        <v>1488</v>
      </c>
      <c r="N1471" s="85">
        <v>44622.61478009259</v>
      </c>
      <c r="O1471" s="72" t="s">
        <v>2116</v>
      </c>
      <c r="T1471" s="87" t="s">
        <v>2074</v>
      </c>
      <c r="U1471" s="85">
        <v>44622.61478009259</v>
      </c>
      <c r="V1471" s="88">
        <v>44622</v>
      </c>
      <c r="W1471" s="86" t="s">
        <v>2117</v>
      </c>
      <c r="X1471" s="87" t="s">
        <v>2118</v>
      </c>
      <c r="AA1471" s="86" t="s">
        <v>2119</v>
      </c>
      <c r="AC1471" s="72" t="b">
        <v>0</v>
      </c>
      <c r="AD1471" s="72">
        <v>354</v>
      </c>
      <c r="AE1471" s="86" t="s">
        <v>1483</v>
      </c>
      <c r="AF1471" s="72" t="b">
        <v>0</v>
      </c>
      <c r="AG1471" s="72" t="s">
        <v>1484</v>
      </c>
      <c r="AI1471" s="86" t="s">
        <v>1483</v>
      </c>
      <c r="AJ1471" s="72" t="b">
        <v>0</v>
      </c>
      <c r="AK1471" s="72">
        <v>52</v>
      </c>
      <c r="AL1471" s="86" t="s">
        <v>1483</v>
      </c>
      <c r="AM1471" s="86" t="s">
        <v>1486</v>
      </c>
      <c r="AN1471" s="72" t="b">
        <v>0</v>
      </c>
      <c r="AO1471" s="86" t="s">
        <v>2119</v>
      </c>
      <c r="AQ1471" s="72">
        <v>0</v>
      </c>
      <c r="AR1471" s="72">
        <v>0</v>
      </c>
    </row>
    <row r="1472" spans="1:44" x14ac:dyDescent="0.35">
      <c r="A1472" s="73" t="s">
        <v>315</v>
      </c>
      <c r="B1472" s="73" t="s">
        <v>2125</v>
      </c>
      <c r="C1472" s="82"/>
      <c r="D1472" s="83"/>
      <c r="E1472" s="82"/>
      <c r="F1472" s="84"/>
      <c r="G1472" s="82"/>
      <c r="H1472" s="77"/>
      <c r="I1472" s="78"/>
      <c r="J1472" s="78"/>
      <c r="K1472" s="79"/>
      <c r="M1472" s="72" t="s">
        <v>1488</v>
      </c>
      <c r="N1472" s="85">
        <v>44532.61142361111</v>
      </c>
      <c r="O1472" s="72" t="s">
        <v>2121</v>
      </c>
      <c r="T1472" s="87" t="s">
        <v>2074</v>
      </c>
      <c r="U1472" s="85">
        <v>44532.61142361111</v>
      </c>
      <c r="V1472" s="88">
        <v>44532</v>
      </c>
      <c r="W1472" s="86" t="s">
        <v>2122</v>
      </c>
      <c r="X1472" s="87" t="s">
        <v>2123</v>
      </c>
      <c r="AA1472" s="86" t="s">
        <v>2124</v>
      </c>
      <c r="AC1472" s="72" t="b">
        <v>0</v>
      </c>
      <c r="AD1472" s="72">
        <v>312</v>
      </c>
      <c r="AE1472" s="86" t="s">
        <v>1483</v>
      </c>
      <c r="AF1472" s="72" t="b">
        <v>0</v>
      </c>
      <c r="AG1472" s="72" t="s">
        <v>1484</v>
      </c>
      <c r="AI1472" s="86" t="s">
        <v>1483</v>
      </c>
      <c r="AJ1472" s="72" t="b">
        <v>0</v>
      </c>
      <c r="AK1472" s="72">
        <v>55</v>
      </c>
      <c r="AL1472" s="86" t="s">
        <v>1483</v>
      </c>
      <c r="AM1472" s="86" t="s">
        <v>1486</v>
      </c>
      <c r="AN1472" s="72" t="b">
        <v>0</v>
      </c>
      <c r="AO1472" s="86" t="s">
        <v>2124</v>
      </c>
      <c r="AQ1472" s="72">
        <v>0</v>
      </c>
      <c r="AR1472" s="72">
        <v>0</v>
      </c>
    </row>
    <row r="1473" spans="1:44" x14ac:dyDescent="0.35">
      <c r="A1473" s="73" t="s">
        <v>315</v>
      </c>
      <c r="B1473" s="73" t="s">
        <v>2125</v>
      </c>
      <c r="C1473" s="82"/>
      <c r="D1473" s="83"/>
      <c r="E1473" s="82"/>
      <c r="F1473" s="84"/>
      <c r="G1473" s="82"/>
      <c r="H1473" s="77"/>
      <c r="I1473" s="78"/>
      <c r="J1473" s="78"/>
      <c r="K1473" s="79"/>
      <c r="M1473" s="72" t="s">
        <v>1488</v>
      </c>
      <c r="N1473" s="85">
        <v>44622.61478009259</v>
      </c>
      <c r="O1473" s="72" t="s">
        <v>2116</v>
      </c>
      <c r="T1473" s="87" t="s">
        <v>2074</v>
      </c>
      <c r="U1473" s="85">
        <v>44622.61478009259</v>
      </c>
      <c r="V1473" s="88">
        <v>44622</v>
      </c>
      <c r="W1473" s="86" t="s">
        <v>2117</v>
      </c>
      <c r="X1473" s="87" t="s">
        <v>2118</v>
      </c>
      <c r="AA1473" s="86" t="s">
        <v>2119</v>
      </c>
      <c r="AC1473" s="72" t="b">
        <v>0</v>
      </c>
      <c r="AD1473" s="72">
        <v>354</v>
      </c>
      <c r="AE1473" s="86" t="s">
        <v>1483</v>
      </c>
      <c r="AF1473" s="72" t="b">
        <v>0</v>
      </c>
      <c r="AG1473" s="72" t="s">
        <v>1484</v>
      </c>
      <c r="AI1473" s="86" t="s">
        <v>1483</v>
      </c>
      <c r="AJ1473" s="72" t="b">
        <v>0</v>
      </c>
      <c r="AK1473" s="72">
        <v>52</v>
      </c>
      <c r="AL1473" s="86" t="s">
        <v>1483</v>
      </c>
      <c r="AM1473" s="86" t="s">
        <v>1486</v>
      </c>
      <c r="AN1473" s="72" t="b">
        <v>0</v>
      </c>
      <c r="AO1473" s="86" t="s">
        <v>2119</v>
      </c>
      <c r="AQ1473" s="72">
        <v>0</v>
      </c>
      <c r="AR1473" s="72">
        <v>0</v>
      </c>
    </row>
    <row r="1474" spans="1:44" x14ac:dyDescent="0.35">
      <c r="A1474" s="73" t="s">
        <v>315</v>
      </c>
      <c r="B1474" s="73" t="s">
        <v>2126</v>
      </c>
      <c r="C1474" s="82"/>
      <c r="D1474" s="83"/>
      <c r="E1474" s="82"/>
      <c r="F1474" s="84"/>
      <c r="G1474" s="82"/>
      <c r="H1474" s="77"/>
      <c r="I1474" s="78"/>
      <c r="J1474" s="78"/>
      <c r="K1474" s="79"/>
      <c r="M1474" s="72" t="s">
        <v>1488</v>
      </c>
      <c r="N1474" s="85">
        <v>44550.876157407409</v>
      </c>
      <c r="O1474" s="72" t="s">
        <v>2127</v>
      </c>
      <c r="P1474" s="87" t="s">
        <v>2128</v>
      </c>
      <c r="Q1474" s="72" t="s">
        <v>2129</v>
      </c>
      <c r="T1474" s="87" t="s">
        <v>2074</v>
      </c>
      <c r="U1474" s="85">
        <v>44550.876157407409</v>
      </c>
      <c r="V1474" s="88">
        <v>44550</v>
      </c>
      <c r="W1474" s="86" t="s">
        <v>2130</v>
      </c>
      <c r="X1474" s="87" t="s">
        <v>2131</v>
      </c>
      <c r="AA1474" s="86" t="s">
        <v>2132</v>
      </c>
      <c r="AC1474" s="72" t="b">
        <v>0</v>
      </c>
      <c r="AD1474" s="72">
        <v>146</v>
      </c>
      <c r="AE1474" s="86" t="s">
        <v>1483</v>
      </c>
      <c r="AF1474" s="72" t="b">
        <v>0</v>
      </c>
      <c r="AG1474" s="72" t="s">
        <v>1484</v>
      </c>
      <c r="AI1474" s="86" t="s">
        <v>1483</v>
      </c>
      <c r="AJ1474" s="72" t="b">
        <v>0</v>
      </c>
      <c r="AK1474" s="72">
        <v>36</v>
      </c>
      <c r="AL1474" s="86" t="s">
        <v>1483</v>
      </c>
      <c r="AM1474" s="86" t="s">
        <v>1486</v>
      </c>
      <c r="AN1474" s="72" t="b">
        <v>0</v>
      </c>
      <c r="AO1474" s="86" t="s">
        <v>2132</v>
      </c>
      <c r="AQ1474" s="72">
        <v>0</v>
      </c>
      <c r="AR1474" s="72">
        <v>0</v>
      </c>
    </row>
    <row r="1475" spans="1:44" x14ac:dyDescent="0.35">
      <c r="A1475" s="73" t="s">
        <v>315</v>
      </c>
      <c r="B1475" s="73" t="s">
        <v>2126</v>
      </c>
      <c r="C1475" s="82"/>
      <c r="D1475" s="83"/>
      <c r="E1475" s="82"/>
      <c r="F1475" s="84"/>
      <c r="G1475" s="82"/>
      <c r="H1475" s="77"/>
      <c r="I1475" s="78"/>
      <c r="J1475" s="78"/>
      <c r="K1475" s="79"/>
      <c r="M1475" s="72" t="s">
        <v>1488</v>
      </c>
      <c r="N1475" s="85">
        <v>44622.938206018516</v>
      </c>
      <c r="O1475" s="72" t="s">
        <v>2133</v>
      </c>
      <c r="P1475" s="87" t="s">
        <v>2128</v>
      </c>
      <c r="Q1475" s="72" t="s">
        <v>2129</v>
      </c>
      <c r="T1475" s="87" t="s">
        <v>2074</v>
      </c>
      <c r="U1475" s="85">
        <v>44622.938206018516</v>
      </c>
      <c r="V1475" s="88">
        <v>44622</v>
      </c>
      <c r="W1475" s="86" t="s">
        <v>2134</v>
      </c>
      <c r="X1475" s="87" t="s">
        <v>2135</v>
      </c>
      <c r="AA1475" s="86" t="s">
        <v>2136</v>
      </c>
      <c r="AC1475" s="72" t="b">
        <v>0</v>
      </c>
      <c r="AD1475" s="72">
        <v>85</v>
      </c>
      <c r="AE1475" s="86" t="s">
        <v>1483</v>
      </c>
      <c r="AF1475" s="72" t="b">
        <v>0</v>
      </c>
      <c r="AG1475" s="72" t="s">
        <v>1484</v>
      </c>
      <c r="AI1475" s="86" t="s">
        <v>1483</v>
      </c>
      <c r="AJ1475" s="72" t="b">
        <v>0</v>
      </c>
      <c r="AK1475" s="72">
        <v>21</v>
      </c>
      <c r="AL1475" s="86" t="s">
        <v>1483</v>
      </c>
      <c r="AM1475" s="86" t="s">
        <v>1504</v>
      </c>
      <c r="AN1475" s="72" t="b">
        <v>0</v>
      </c>
      <c r="AO1475" s="86" t="s">
        <v>2136</v>
      </c>
      <c r="AQ1475" s="72">
        <v>0</v>
      </c>
      <c r="AR1475" s="72">
        <v>0</v>
      </c>
    </row>
    <row r="1476" spans="1:44" x14ac:dyDescent="0.35">
      <c r="A1476" s="73" t="s">
        <v>315</v>
      </c>
      <c r="B1476" s="73" t="s">
        <v>2137</v>
      </c>
      <c r="C1476" s="82"/>
      <c r="D1476" s="83"/>
      <c r="E1476" s="82"/>
      <c r="F1476" s="84"/>
      <c r="G1476" s="82"/>
      <c r="H1476" s="77"/>
      <c r="I1476" s="78"/>
      <c r="J1476" s="78"/>
      <c r="K1476" s="79"/>
      <c r="M1476" s="72" t="s">
        <v>1488</v>
      </c>
      <c r="N1476" s="85">
        <v>44636.92695601852</v>
      </c>
      <c r="O1476" s="72" t="s">
        <v>2138</v>
      </c>
      <c r="T1476" s="87" t="s">
        <v>2074</v>
      </c>
      <c r="U1476" s="85">
        <v>44636.92695601852</v>
      </c>
      <c r="V1476" s="88">
        <v>44636</v>
      </c>
      <c r="W1476" s="86" t="s">
        <v>2139</v>
      </c>
      <c r="X1476" s="87" t="s">
        <v>2140</v>
      </c>
      <c r="AA1476" s="86" t="s">
        <v>2141</v>
      </c>
      <c r="AC1476" s="72" t="b">
        <v>0</v>
      </c>
      <c r="AD1476" s="72">
        <v>139</v>
      </c>
      <c r="AE1476" s="86" t="s">
        <v>1483</v>
      </c>
      <c r="AF1476" s="72" t="b">
        <v>0</v>
      </c>
      <c r="AG1476" s="72" t="s">
        <v>1484</v>
      </c>
      <c r="AI1476" s="86" t="s">
        <v>1483</v>
      </c>
      <c r="AJ1476" s="72" t="b">
        <v>0</v>
      </c>
      <c r="AK1476" s="72">
        <v>22</v>
      </c>
      <c r="AL1476" s="86" t="s">
        <v>1483</v>
      </c>
      <c r="AM1476" s="86" t="s">
        <v>1504</v>
      </c>
      <c r="AN1476" s="72" t="b">
        <v>0</v>
      </c>
      <c r="AO1476" s="86" t="s">
        <v>2141</v>
      </c>
      <c r="AQ1476" s="72">
        <v>0</v>
      </c>
      <c r="AR1476" s="72">
        <v>0</v>
      </c>
    </row>
    <row r="1477" spans="1:44" x14ac:dyDescent="0.35">
      <c r="A1477" s="73" t="s">
        <v>315</v>
      </c>
      <c r="B1477" s="73" t="s">
        <v>2142</v>
      </c>
      <c r="C1477" s="82"/>
      <c r="D1477" s="83"/>
      <c r="E1477" s="82"/>
      <c r="F1477" s="84"/>
      <c r="G1477" s="82"/>
      <c r="H1477" s="77"/>
      <c r="I1477" s="78"/>
      <c r="J1477" s="78"/>
      <c r="K1477" s="79"/>
      <c r="M1477" s="72" t="s">
        <v>1488</v>
      </c>
      <c r="N1477" s="85">
        <v>44636.92695601852</v>
      </c>
      <c r="O1477" s="72" t="s">
        <v>2138</v>
      </c>
      <c r="T1477" s="87" t="s">
        <v>2074</v>
      </c>
      <c r="U1477" s="85">
        <v>44636.92695601852</v>
      </c>
      <c r="V1477" s="88">
        <v>44636</v>
      </c>
      <c r="W1477" s="86" t="s">
        <v>2139</v>
      </c>
      <c r="X1477" s="87" t="s">
        <v>2140</v>
      </c>
      <c r="AA1477" s="86" t="s">
        <v>2141</v>
      </c>
      <c r="AC1477" s="72" t="b">
        <v>0</v>
      </c>
      <c r="AD1477" s="72">
        <v>139</v>
      </c>
      <c r="AE1477" s="86" t="s">
        <v>1483</v>
      </c>
      <c r="AF1477" s="72" t="b">
        <v>0</v>
      </c>
      <c r="AG1477" s="72" t="s">
        <v>1484</v>
      </c>
      <c r="AI1477" s="86" t="s">
        <v>1483</v>
      </c>
      <c r="AJ1477" s="72" t="b">
        <v>0</v>
      </c>
      <c r="AK1477" s="72">
        <v>22</v>
      </c>
      <c r="AL1477" s="86" t="s">
        <v>1483</v>
      </c>
      <c r="AM1477" s="86" t="s">
        <v>1504</v>
      </c>
      <c r="AN1477" s="72" t="b">
        <v>0</v>
      </c>
      <c r="AO1477" s="86" t="s">
        <v>2141</v>
      </c>
      <c r="AQ1477" s="72">
        <v>0</v>
      </c>
      <c r="AR1477" s="72">
        <v>0</v>
      </c>
    </row>
    <row r="1478" spans="1:44" x14ac:dyDescent="0.35">
      <c r="A1478" s="73" t="s">
        <v>315</v>
      </c>
      <c r="B1478" s="73" t="s">
        <v>2143</v>
      </c>
      <c r="C1478" s="82"/>
      <c r="D1478" s="83"/>
      <c r="E1478" s="82"/>
      <c r="F1478" s="84"/>
      <c r="G1478" s="82"/>
      <c r="H1478" s="77"/>
      <c r="I1478" s="78"/>
      <c r="J1478" s="78"/>
      <c r="K1478" s="79"/>
      <c r="M1478" s="72" t="s">
        <v>1488</v>
      </c>
      <c r="N1478" s="85">
        <v>44640.621365740742</v>
      </c>
      <c r="O1478" s="72" t="s">
        <v>2144</v>
      </c>
      <c r="T1478" s="87" t="s">
        <v>2074</v>
      </c>
      <c r="U1478" s="85">
        <v>44640.621365740742</v>
      </c>
      <c r="V1478" s="88">
        <v>44640</v>
      </c>
      <c r="W1478" s="86" t="s">
        <v>2145</v>
      </c>
      <c r="X1478" s="87" t="s">
        <v>2146</v>
      </c>
      <c r="AA1478" s="86" t="s">
        <v>2147</v>
      </c>
      <c r="AC1478" s="72" t="b">
        <v>0</v>
      </c>
      <c r="AD1478" s="72">
        <v>224</v>
      </c>
      <c r="AE1478" s="86" t="s">
        <v>1483</v>
      </c>
      <c r="AF1478" s="72" t="b">
        <v>0</v>
      </c>
      <c r="AG1478" s="72" t="s">
        <v>1484</v>
      </c>
      <c r="AI1478" s="86" t="s">
        <v>1483</v>
      </c>
      <c r="AJ1478" s="72" t="b">
        <v>0</v>
      </c>
      <c r="AK1478" s="72">
        <v>28</v>
      </c>
      <c r="AL1478" s="86" t="s">
        <v>1483</v>
      </c>
      <c r="AM1478" s="86" t="s">
        <v>1486</v>
      </c>
      <c r="AN1478" s="72" t="b">
        <v>0</v>
      </c>
      <c r="AO1478" s="86" t="s">
        <v>2147</v>
      </c>
      <c r="AQ1478" s="72">
        <v>0</v>
      </c>
      <c r="AR1478" s="72">
        <v>0</v>
      </c>
    </row>
    <row r="1479" spans="1:44" x14ac:dyDescent="0.35">
      <c r="A1479" s="73" t="s">
        <v>315</v>
      </c>
      <c r="B1479" s="73" t="s">
        <v>2148</v>
      </c>
      <c r="C1479" s="82"/>
      <c r="D1479" s="83"/>
      <c r="E1479" s="82"/>
      <c r="F1479" s="84"/>
      <c r="G1479" s="82"/>
      <c r="H1479" s="77"/>
      <c r="I1479" s="78"/>
      <c r="J1479" s="78"/>
      <c r="K1479" s="79"/>
      <c r="M1479" s="72" t="s">
        <v>1488</v>
      </c>
      <c r="N1479" s="85">
        <v>44640.621365740742</v>
      </c>
      <c r="O1479" s="72" t="s">
        <v>2144</v>
      </c>
      <c r="T1479" s="87" t="s">
        <v>2074</v>
      </c>
      <c r="U1479" s="85">
        <v>44640.621365740742</v>
      </c>
      <c r="V1479" s="88">
        <v>44640</v>
      </c>
      <c r="W1479" s="86" t="s">
        <v>2145</v>
      </c>
      <c r="X1479" s="87" t="s">
        <v>2146</v>
      </c>
      <c r="AA1479" s="86" t="s">
        <v>2147</v>
      </c>
      <c r="AC1479" s="72" t="b">
        <v>0</v>
      </c>
      <c r="AD1479" s="72">
        <v>224</v>
      </c>
      <c r="AE1479" s="86" t="s">
        <v>1483</v>
      </c>
      <c r="AF1479" s="72" t="b">
        <v>0</v>
      </c>
      <c r="AG1479" s="72" t="s">
        <v>1484</v>
      </c>
      <c r="AI1479" s="86" t="s">
        <v>1483</v>
      </c>
      <c r="AJ1479" s="72" t="b">
        <v>0</v>
      </c>
      <c r="AK1479" s="72">
        <v>28</v>
      </c>
      <c r="AL1479" s="86" t="s">
        <v>1483</v>
      </c>
      <c r="AM1479" s="86" t="s">
        <v>1486</v>
      </c>
      <c r="AN1479" s="72" t="b">
        <v>0</v>
      </c>
      <c r="AO1479" s="86" t="s">
        <v>2147</v>
      </c>
      <c r="AQ1479" s="72">
        <v>0</v>
      </c>
      <c r="AR1479" s="72">
        <v>0</v>
      </c>
    </row>
    <row r="1480" spans="1:44" x14ac:dyDescent="0.35">
      <c r="A1480" s="73" t="s">
        <v>315</v>
      </c>
      <c r="B1480" s="73" t="s">
        <v>2149</v>
      </c>
      <c r="C1480" s="82"/>
      <c r="D1480" s="83"/>
      <c r="E1480" s="82"/>
      <c r="F1480" s="84"/>
      <c r="G1480" s="82"/>
      <c r="H1480" s="77"/>
      <c r="I1480" s="78"/>
      <c r="J1480" s="78"/>
      <c r="K1480" s="79"/>
      <c r="M1480" s="72" t="s">
        <v>1488</v>
      </c>
      <c r="N1480" s="85">
        <v>44581.958518518521</v>
      </c>
      <c r="O1480" s="72" t="s">
        <v>2150</v>
      </c>
      <c r="T1480" s="87" t="s">
        <v>2074</v>
      </c>
      <c r="U1480" s="85">
        <v>44581.958518518521</v>
      </c>
      <c r="V1480" s="88">
        <v>44581</v>
      </c>
      <c r="W1480" s="86" t="s">
        <v>2151</v>
      </c>
      <c r="X1480" s="87" t="s">
        <v>2152</v>
      </c>
      <c r="AA1480" s="86" t="s">
        <v>2153</v>
      </c>
      <c r="AC1480" s="72" t="b">
        <v>0</v>
      </c>
      <c r="AD1480" s="72">
        <v>822</v>
      </c>
      <c r="AE1480" s="86" t="s">
        <v>1483</v>
      </c>
      <c r="AF1480" s="72" t="b">
        <v>0</v>
      </c>
      <c r="AG1480" s="72" t="s">
        <v>1484</v>
      </c>
      <c r="AI1480" s="86" t="s">
        <v>1483</v>
      </c>
      <c r="AJ1480" s="72" t="b">
        <v>0</v>
      </c>
      <c r="AK1480" s="72">
        <v>114</v>
      </c>
      <c r="AL1480" s="86" t="s">
        <v>1483</v>
      </c>
      <c r="AM1480" s="86" t="s">
        <v>1486</v>
      </c>
      <c r="AN1480" s="72" t="b">
        <v>0</v>
      </c>
      <c r="AO1480" s="86" t="s">
        <v>2153</v>
      </c>
      <c r="AQ1480" s="72">
        <v>0</v>
      </c>
      <c r="AR1480" s="72">
        <v>0</v>
      </c>
    </row>
    <row r="1481" spans="1:44" x14ac:dyDescent="0.35">
      <c r="A1481" s="73" t="s">
        <v>315</v>
      </c>
      <c r="B1481" s="73" t="s">
        <v>2149</v>
      </c>
      <c r="C1481" s="82"/>
      <c r="D1481" s="83"/>
      <c r="E1481" s="82"/>
      <c r="F1481" s="84"/>
      <c r="G1481" s="82"/>
      <c r="H1481" s="77"/>
      <c r="I1481" s="78"/>
      <c r="J1481" s="78"/>
      <c r="K1481" s="79"/>
      <c r="M1481" s="72" t="s">
        <v>1488</v>
      </c>
      <c r="N1481" s="85">
        <v>44658.910416666666</v>
      </c>
      <c r="O1481" s="72" t="s">
        <v>2154</v>
      </c>
      <c r="T1481" s="87" t="s">
        <v>2074</v>
      </c>
      <c r="U1481" s="85">
        <v>44658.910416666666</v>
      </c>
      <c r="V1481" s="88">
        <v>44658</v>
      </c>
      <c r="W1481" s="86" t="s">
        <v>2155</v>
      </c>
      <c r="X1481" s="87" t="s">
        <v>2156</v>
      </c>
      <c r="AA1481" s="86" t="s">
        <v>2157</v>
      </c>
      <c r="AC1481" s="72" t="b">
        <v>0</v>
      </c>
      <c r="AD1481" s="72">
        <v>403</v>
      </c>
      <c r="AE1481" s="86" t="s">
        <v>1483</v>
      </c>
      <c r="AF1481" s="72" t="b">
        <v>0</v>
      </c>
      <c r="AG1481" s="72" t="s">
        <v>1484</v>
      </c>
      <c r="AI1481" s="86" t="s">
        <v>1483</v>
      </c>
      <c r="AJ1481" s="72" t="b">
        <v>0</v>
      </c>
      <c r="AK1481" s="72">
        <v>48</v>
      </c>
      <c r="AL1481" s="86" t="s">
        <v>1483</v>
      </c>
      <c r="AM1481" s="86" t="s">
        <v>1486</v>
      </c>
      <c r="AN1481" s="72" t="b">
        <v>0</v>
      </c>
      <c r="AO1481" s="86" t="s">
        <v>2157</v>
      </c>
      <c r="AQ1481" s="72">
        <v>0</v>
      </c>
      <c r="AR1481" s="72">
        <v>0</v>
      </c>
    </row>
    <row r="1482" spans="1:44" x14ac:dyDescent="0.35">
      <c r="A1482" s="73" t="s">
        <v>315</v>
      </c>
      <c r="B1482" s="73" t="s">
        <v>2158</v>
      </c>
      <c r="C1482" s="82"/>
      <c r="D1482" s="83"/>
      <c r="E1482" s="82"/>
      <c r="F1482" s="84"/>
      <c r="G1482" s="82"/>
      <c r="H1482" s="77"/>
      <c r="I1482" s="78"/>
      <c r="J1482" s="78"/>
      <c r="K1482" s="79"/>
      <c r="M1482" s="72" t="s">
        <v>219</v>
      </c>
      <c r="N1482" s="85">
        <v>44671.061030092591</v>
      </c>
    </row>
    <row r="1483" spans="1:44" x14ac:dyDescent="0.35">
      <c r="A1483" s="73" t="s">
        <v>315</v>
      </c>
      <c r="B1483" s="73" t="s">
        <v>2159</v>
      </c>
      <c r="C1483" s="82"/>
      <c r="D1483" s="83"/>
      <c r="E1483" s="82"/>
      <c r="F1483" s="84"/>
      <c r="G1483" s="82"/>
      <c r="H1483" s="77"/>
      <c r="I1483" s="78"/>
      <c r="J1483" s="78"/>
      <c r="K1483" s="79"/>
      <c r="M1483" s="72" t="s">
        <v>219</v>
      </c>
      <c r="N1483" s="85">
        <v>44671.061030092591</v>
      </c>
    </row>
    <row r="1484" spans="1:44" x14ac:dyDescent="0.35">
      <c r="A1484" s="73" t="s">
        <v>315</v>
      </c>
      <c r="B1484" s="73" t="s">
        <v>2160</v>
      </c>
      <c r="C1484" s="82"/>
      <c r="D1484" s="83"/>
      <c r="E1484" s="82"/>
      <c r="F1484" s="84"/>
      <c r="G1484" s="82"/>
      <c r="H1484" s="77"/>
      <c r="I1484" s="78"/>
      <c r="J1484" s="78"/>
      <c r="K1484" s="79"/>
      <c r="M1484" s="72" t="s">
        <v>219</v>
      </c>
      <c r="N1484" s="85">
        <v>44671.061030092591</v>
      </c>
    </row>
    <row r="1485" spans="1:44" x14ac:dyDescent="0.35">
      <c r="A1485" s="73" t="s">
        <v>315</v>
      </c>
      <c r="B1485" s="73" t="s">
        <v>774</v>
      </c>
      <c r="C1485" s="82"/>
      <c r="D1485" s="83"/>
      <c r="E1485" s="82"/>
      <c r="F1485" s="84"/>
      <c r="G1485" s="82"/>
      <c r="H1485" s="77"/>
      <c r="I1485" s="78"/>
      <c r="J1485" s="78"/>
      <c r="K1485" s="79"/>
      <c r="M1485" s="72" t="s">
        <v>219</v>
      </c>
      <c r="N1485" s="85">
        <v>44671.061030092591</v>
      </c>
    </row>
    <row r="1486" spans="1:44" x14ac:dyDescent="0.35">
      <c r="A1486" s="73" t="s">
        <v>315</v>
      </c>
      <c r="B1486" s="73" t="s">
        <v>2161</v>
      </c>
      <c r="C1486" s="82"/>
      <c r="D1486" s="83"/>
      <c r="E1486" s="82"/>
      <c r="F1486" s="84"/>
      <c r="G1486" s="82"/>
      <c r="H1486" s="77"/>
      <c r="I1486" s="78"/>
      <c r="J1486" s="78"/>
      <c r="K1486" s="79"/>
      <c r="M1486" s="72" t="s">
        <v>219</v>
      </c>
      <c r="N1486" s="85">
        <v>44671.061030092591</v>
      </c>
    </row>
    <row r="1487" spans="1:44" x14ac:dyDescent="0.35">
      <c r="A1487" s="73" t="s">
        <v>315</v>
      </c>
      <c r="B1487" s="73" t="s">
        <v>2162</v>
      </c>
      <c r="C1487" s="82"/>
      <c r="D1487" s="83"/>
      <c r="E1487" s="82"/>
      <c r="F1487" s="84"/>
      <c r="G1487" s="82"/>
      <c r="H1487" s="77"/>
      <c r="I1487" s="78"/>
      <c r="J1487" s="78"/>
      <c r="K1487" s="79"/>
      <c r="M1487" s="72" t="s">
        <v>219</v>
      </c>
      <c r="N1487" s="85">
        <v>44671.061030092591</v>
      </c>
    </row>
    <row r="1488" spans="1:44" x14ac:dyDescent="0.35">
      <c r="A1488" s="73" t="s">
        <v>315</v>
      </c>
      <c r="B1488" s="73" t="s">
        <v>2163</v>
      </c>
      <c r="C1488" s="82"/>
      <c r="D1488" s="83"/>
      <c r="E1488" s="82"/>
      <c r="F1488" s="84"/>
      <c r="G1488" s="82"/>
      <c r="H1488" s="77"/>
      <c r="I1488" s="78"/>
      <c r="J1488" s="78"/>
      <c r="K1488" s="79"/>
      <c r="M1488" s="72" t="s">
        <v>219</v>
      </c>
      <c r="N1488" s="85">
        <v>44671.061030092591</v>
      </c>
    </row>
    <row r="1489" spans="1:44" x14ac:dyDescent="0.35">
      <c r="A1489" s="73" t="s">
        <v>315</v>
      </c>
      <c r="B1489" s="73" t="s">
        <v>2164</v>
      </c>
      <c r="C1489" s="82"/>
      <c r="D1489" s="83"/>
      <c r="E1489" s="82"/>
      <c r="F1489" s="84"/>
      <c r="G1489" s="82"/>
      <c r="H1489" s="77"/>
      <c r="I1489" s="78"/>
      <c r="J1489" s="78"/>
      <c r="K1489" s="79"/>
      <c r="M1489" s="72" t="s">
        <v>219</v>
      </c>
      <c r="N1489" s="85">
        <v>44671.061030092591</v>
      </c>
    </row>
    <row r="1490" spans="1:44" x14ac:dyDescent="0.35">
      <c r="A1490" s="73" t="s">
        <v>315</v>
      </c>
      <c r="B1490" s="73" t="s">
        <v>2165</v>
      </c>
      <c r="C1490" s="82"/>
      <c r="D1490" s="83"/>
      <c r="E1490" s="82"/>
      <c r="F1490" s="84"/>
      <c r="G1490" s="82"/>
      <c r="H1490" s="77"/>
      <c r="I1490" s="78"/>
      <c r="J1490" s="78"/>
      <c r="K1490" s="79"/>
      <c r="M1490" s="72" t="s">
        <v>219</v>
      </c>
      <c r="N1490" s="85">
        <v>44671.061030092591</v>
      </c>
    </row>
    <row r="1491" spans="1:44" x14ac:dyDescent="0.35">
      <c r="A1491" s="73" t="s">
        <v>315</v>
      </c>
      <c r="B1491" s="73" t="s">
        <v>2166</v>
      </c>
      <c r="C1491" s="82"/>
      <c r="D1491" s="83"/>
      <c r="E1491" s="82"/>
      <c r="F1491" s="84"/>
      <c r="G1491" s="82"/>
      <c r="H1491" s="77"/>
      <c r="I1491" s="78"/>
      <c r="J1491" s="78"/>
      <c r="K1491" s="79"/>
      <c r="M1491" s="72" t="s">
        <v>219</v>
      </c>
      <c r="N1491" s="85">
        <v>44671.061030092591</v>
      </c>
    </row>
    <row r="1492" spans="1:44" x14ac:dyDescent="0.35">
      <c r="A1492" s="73" t="s">
        <v>315</v>
      </c>
      <c r="B1492" s="73" t="s">
        <v>2167</v>
      </c>
      <c r="C1492" s="82"/>
      <c r="D1492" s="83"/>
      <c r="E1492" s="82"/>
      <c r="F1492" s="84"/>
      <c r="G1492" s="82"/>
      <c r="H1492" s="77"/>
      <c r="I1492" s="78"/>
      <c r="J1492" s="78"/>
      <c r="K1492" s="79"/>
      <c r="M1492" s="72" t="s">
        <v>219</v>
      </c>
      <c r="N1492" s="85">
        <v>44671.061030092591</v>
      </c>
    </row>
    <row r="1493" spans="1:44" x14ac:dyDescent="0.35">
      <c r="A1493" s="73" t="s">
        <v>396</v>
      </c>
      <c r="B1493" s="73" t="s">
        <v>315</v>
      </c>
      <c r="C1493" s="82"/>
      <c r="D1493" s="83"/>
      <c r="E1493" s="82"/>
      <c r="F1493" s="84"/>
      <c r="G1493" s="82"/>
      <c r="H1493" s="77"/>
      <c r="I1493" s="78"/>
      <c r="J1493" s="78"/>
      <c r="K1493" s="79"/>
      <c r="M1493" s="72" t="s">
        <v>219</v>
      </c>
      <c r="N1493" s="85">
        <v>44671.061030092591</v>
      </c>
    </row>
    <row r="1494" spans="1:44" x14ac:dyDescent="0.35">
      <c r="A1494" s="73" t="s">
        <v>774</v>
      </c>
      <c r="B1494" s="73" t="s">
        <v>315</v>
      </c>
      <c r="C1494" s="82"/>
      <c r="D1494" s="83"/>
      <c r="E1494" s="82"/>
      <c r="F1494" s="84"/>
      <c r="G1494" s="82"/>
      <c r="H1494" s="77"/>
      <c r="I1494" s="78"/>
      <c r="J1494" s="78"/>
      <c r="K1494" s="79"/>
      <c r="M1494" s="72" t="s">
        <v>219</v>
      </c>
      <c r="N1494" s="85">
        <v>44671.061030092591</v>
      </c>
    </row>
    <row r="1495" spans="1:44" x14ac:dyDescent="0.35">
      <c r="A1495" s="73" t="s">
        <v>315</v>
      </c>
      <c r="B1495" s="73" t="s">
        <v>315</v>
      </c>
      <c r="C1495" s="82"/>
      <c r="D1495" s="83"/>
      <c r="E1495" s="82"/>
      <c r="F1495" s="84"/>
      <c r="G1495" s="82"/>
      <c r="H1495" s="77"/>
      <c r="I1495" s="78"/>
      <c r="J1495" s="78"/>
      <c r="K1495" s="79"/>
      <c r="M1495" s="72" t="s">
        <v>177</v>
      </c>
      <c r="N1495" s="85">
        <v>44530.921030092592</v>
      </c>
      <c r="O1495" s="72" t="s">
        <v>2168</v>
      </c>
      <c r="S1495" s="87" t="s">
        <v>2169</v>
      </c>
      <c r="T1495" s="87" t="s">
        <v>2169</v>
      </c>
      <c r="U1495" s="85">
        <v>44530.921030092592</v>
      </c>
      <c r="V1495" s="88">
        <v>44530</v>
      </c>
      <c r="W1495" s="86" t="s">
        <v>2170</v>
      </c>
      <c r="X1495" s="87" t="s">
        <v>2171</v>
      </c>
      <c r="AA1495" s="86" t="s">
        <v>2172</v>
      </c>
      <c r="AC1495" s="72" t="b">
        <v>0</v>
      </c>
      <c r="AD1495" s="72">
        <v>3023</v>
      </c>
      <c r="AE1495" s="86" t="s">
        <v>1483</v>
      </c>
      <c r="AF1495" s="72" t="b">
        <v>0</v>
      </c>
      <c r="AG1495" s="72" t="s">
        <v>1484</v>
      </c>
      <c r="AI1495" s="86" t="s">
        <v>1483</v>
      </c>
      <c r="AJ1495" s="72" t="b">
        <v>0</v>
      </c>
      <c r="AK1495" s="72">
        <v>549</v>
      </c>
      <c r="AL1495" s="86" t="s">
        <v>1483</v>
      </c>
      <c r="AM1495" s="86" t="s">
        <v>1511</v>
      </c>
      <c r="AN1495" s="72" t="b">
        <v>0</v>
      </c>
      <c r="AO1495" s="86" t="s">
        <v>2172</v>
      </c>
      <c r="AQ1495" s="72">
        <v>0</v>
      </c>
      <c r="AR1495" s="72">
        <v>0</v>
      </c>
    </row>
    <row r="1496" spans="1:44" x14ac:dyDescent="0.35">
      <c r="A1496" s="73" t="s">
        <v>315</v>
      </c>
      <c r="B1496" s="73" t="s">
        <v>315</v>
      </c>
      <c r="C1496" s="82"/>
      <c r="D1496" s="83"/>
      <c r="E1496" s="82"/>
      <c r="F1496" s="84"/>
      <c r="G1496" s="82"/>
      <c r="H1496" s="77"/>
      <c r="I1496" s="78"/>
      <c r="J1496" s="78"/>
      <c r="K1496" s="79"/>
      <c r="M1496" s="72" t="s">
        <v>177</v>
      </c>
      <c r="N1496" s="85">
        <v>44531.982916666668</v>
      </c>
      <c r="O1496" s="72" t="s">
        <v>2173</v>
      </c>
      <c r="T1496" s="87" t="s">
        <v>2074</v>
      </c>
      <c r="U1496" s="85">
        <v>44531.982916666668</v>
      </c>
      <c r="V1496" s="88">
        <v>44531</v>
      </c>
      <c r="W1496" s="86" t="s">
        <v>2174</v>
      </c>
      <c r="X1496" s="87" t="s">
        <v>2175</v>
      </c>
      <c r="AA1496" s="86" t="s">
        <v>2176</v>
      </c>
      <c r="AC1496" s="72" t="b">
        <v>0</v>
      </c>
      <c r="AD1496" s="72">
        <v>1119</v>
      </c>
      <c r="AE1496" s="86" t="s">
        <v>1483</v>
      </c>
      <c r="AF1496" s="72" t="b">
        <v>0</v>
      </c>
      <c r="AG1496" s="72" t="s">
        <v>1484</v>
      </c>
      <c r="AI1496" s="86" t="s">
        <v>1483</v>
      </c>
      <c r="AJ1496" s="72" t="b">
        <v>0</v>
      </c>
      <c r="AK1496" s="72">
        <v>213</v>
      </c>
      <c r="AL1496" s="86" t="s">
        <v>1483</v>
      </c>
      <c r="AM1496" s="86" t="s">
        <v>1504</v>
      </c>
      <c r="AN1496" s="72" t="b">
        <v>0</v>
      </c>
      <c r="AO1496" s="86" t="s">
        <v>2176</v>
      </c>
      <c r="AQ1496" s="72">
        <v>0</v>
      </c>
      <c r="AR1496" s="72">
        <v>0</v>
      </c>
    </row>
    <row r="1497" spans="1:44" x14ac:dyDescent="0.35">
      <c r="A1497" s="73" t="s">
        <v>315</v>
      </c>
      <c r="B1497" s="73" t="s">
        <v>2177</v>
      </c>
      <c r="C1497" s="82"/>
      <c r="D1497" s="83"/>
      <c r="E1497" s="82"/>
      <c r="F1497" s="84"/>
      <c r="G1497" s="82"/>
      <c r="H1497" s="77"/>
      <c r="I1497" s="78"/>
      <c r="J1497" s="78"/>
      <c r="K1497" s="79"/>
      <c r="M1497" s="72" t="s">
        <v>1488</v>
      </c>
      <c r="N1497" s="85">
        <v>44532.61142361111</v>
      </c>
      <c r="O1497" s="72" t="s">
        <v>2121</v>
      </c>
      <c r="T1497" s="87" t="s">
        <v>2074</v>
      </c>
      <c r="U1497" s="85">
        <v>44532.61142361111</v>
      </c>
      <c r="V1497" s="88">
        <v>44532</v>
      </c>
      <c r="W1497" s="86" t="s">
        <v>2122</v>
      </c>
      <c r="X1497" s="87" t="s">
        <v>2123</v>
      </c>
      <c r="AA1497" s="86" t="s">
        <v>2124</v>
      </c>
      <c r="AC1497" s="72" t="b">
        <v>0</v>
      </c>
      <c r="AD1497" s="72">
        <v>312</v>
      </c>
      <c r="AE1497" s="86" t="s">
        <v>1483</v>
      </c>
      <c r="AF1497" s="72" t="b">
        <v>0</v>
      </c>
      <c r="AG1497" s="72" t="s">
        <v>1484</v>
      </c>
      <c r="AI1497" s="86" t="s">
        <v>1483</v>
      </c>
      <c r="AJ1497" s="72" t="b">
        <v>0</v>
      </c>
      <c r="AK1497" s="72">
        <v>55</v>
      </c>
      <c r="AL1497" s="86" t="s">
        <v>1483</v>
      </c>
      <c r="AM1497" s="86" t="s">
        <v>1486</v>
      </c>
      <c r="AN1497" s="72" t="b">
        <v>0</v>
      </c>
      <c r="AO1497" s="86" t="s">
        <v>2124</v>
      </c>
      <c r="AQ1497" s="72">
        <v>0</v>
      </c>
      <c r="AR1497" s="72">
        <v>0</v>
      </c>
    </row>
    <row r="1498" spans="1:44" x14ac:dyDescent="0.35">
      <c r="A1498" s="73" t="s">
        <v>315</v>
      </c>
      <c r="B1498" s="73" t="s">
        <v>315</v>
      </c>
      <c r="C1498" s="82"/>
      <c r="D1498" s="83"/>
      <c r="E1498" s="82"/>
      <c r="F1498" s="84"/>
      <c r="G1498" s="82"/>
      <c r="H1498" s="77"/>
      <c r="I1498" s="78"/>
      <c r="J1498" s="78"/>
      <c r="K1498" s="79"/>
      <c r="M1498" s="72" t="s">
        <v>177</v>
      </c>
      <c r="N1498" s="85">
        <v>44532.646018518521</v>
      </c>
      <c r="O1498" s="72" t="s">
        <v>2178</v>
      </c>
      <c r="S1498" s="87" t="s">
        <v>2179</v>
      </c>
      <c r="T1498" s="87" t="s">
        <v>2179</v>
      </c>
      <c r="U1498" s="85">
        <v>44532.646018518521</v>
      </c>
      <c r="V1498" s="88">
        <v>44532</v>
      </c>
      <c r="W1498" s="86" t="s">
        <v>2180</v>
      </c>
      <c r="X1498" s="87" t="s">
        <v>2181</v>
      </c>
      <c r="AA1498" s="86" t="s">
        <v>2182</v>
      </c>
      <c r="AC1498" s="72" t="b">
        <v>0</v>
      </c>
      <c r="AD1498" s="72">
        <v>1093</v>
      </c>
      <c r="AE1498" s="86" t="s">
        <v>1483</v>
      </c>
      <c r="AF1498" s="72" t="b">
        <v>0</v>
      </c>
      <c r="AG1498" s="72" t="s">
        <v>1484</v>
      </c>
      <c r="AI1498" s="86" t="s">
        <v>1483</v>
      </c>
      <c r="AJ1498" s="72" t="b">
        <v>0</v>
      </c>
      <c r="AK1498" s="72">
        <v>200</v>
      </c>
      <c r="AL1498" s="86" t="s">
        <v>1483</v>
      </c>
      <c r="AM1498" s="86" t="s">
        <v>1511</v>
      </c>
      <c r="AN1498" s="72" t="b">
        <v>0</v>
      </c>
      <c r="AO1498" s="86" t="s">
        <v>2182</v>
      </c>
      <c r="AQ1498" s="72">
        <v>0</v>
      </c>
      <c r="AR1498" s="72">
        <v>0</v>
      </c>
    </row>
    <row r="1499" spans="1:44" x14ac:dyDescent="0.35">
      <c r="A1499" s="73" t="s">
        <v>315</v>
      </c>
      <c r="B1499" s="73" t="s">
        <v>315</v>
      </c>
      <c r="C1499" s="82"/>
      <c r="D1499" s="83"/>
      <c r="E1499" s="82"/>
      <c r="F1499" s="84"/>
      <c r="G1499" s="82"/>
      <c r="H1499" s="77"/>
      <c r="I1499" s="78"/>
      <c r="J1499" s="78"/>
      <c r="K1499" s="79"/>
      <c r="M1499" s="72" t="s">
        <v>177</v>
      </c>
      <c r="N1499" s="85">
        <v>44535.833495370367</v>
      </c>
      <c r="O1499" s="72" t="s">
        <v>2183</v>
      </c>
      <c r="S1499" s="87" t="s">
        <v>2184</v>
      </c>
      <c r="T1499" s="87" t="s">
        <v>2184</v>
      </c>
      <c r="U1499" s="85">
        <v>44535.833495370367</v>
      </c>
      <c r="V1499" s="88">
        <v>44535</v>
      </c>
      <c r="W1499" s="86" t="s">
        <v>2185</v>
      </c>
      <c r="X1499" s="87" t="s">
        <v>2186</v>
      </c>
      <c r="AA1499" s="86" t="s">
        <v>2187</v>
      </c>
      <c r="AC1499" s="72" t="b">
        <v>0</v>
      </c>
      <c r="AD1499" s="72">
        <v>1210</v>
      </c>
      <c r="AE1499" s="86" t="s">
        <v>1483</v>
      </c>
      <c r="AF1499" s="72" t="b">
        <v>0</v>
      </c>
      <c r="AG1499" s="72" t="s">
        <v>1484</v>
      </c>
      <c r="AI1499" s="86" t="s">
        <v>1483</v>
      </c>
      <c r="AJ1499" s="72" t="b">
        <v>0</v>
      </c>
      <c r="AK1499" s="72">
        <v>139</v>
      </c>
      <c r="AL1499" s="86" t="s">
        <v>1483</v>
      </c>
      <c r="AM1499" s="86" t="s">
        <v>1486</v>
      </c>
      <c r="AN1499" s="72" t="b">
        <v>0</v>
      </c>
      <c r="AO1499" s="86" t="s">
        <v>2187</v>
      </c>
      <c r="AQ1499" s="72">
        <v>0</v>
      </c>
      <c r="AR1499" s="72">
        <v>0</v>
      </c>
    </row>
    <row r="1500" spans="1:44" x14ac:dyDescent="0.35">
      <c r="A1500" s="73" t="s">
        <v>315</v>
      </c>
      <c r="B1500" s="73" t="s">
        <v>315</v>
      </c>
      <c r="C1500" s="82"/>
      <c r="D1500" s="83"/>
      <c r="E1500" s="82"/>
      <c r="F1500" s="84"/>
      <c r="G1500" s="82"/>
      <c r="H1500" s="77"/>
      <c r="I1500" s="78"/>
      <c r="J1500" s="78"/>
      <c r="K1500" s="79"/>
      <c r="M1500" s="72" t="s">
        <v>177</v>
      </c>
      <c r="N1500" s="85">
        <v>44536.686238425929</v>
      </c>
      <c r="O1500" s="72" t="s">
        <v>2188</v>
      </c>
      <c r="P1500" s="87" t="s">
        <v>2189</v>
      </c>
      <c r="Q1500" s="72" t="s">
        <v>1614</v>
      </c>
      <c r="T1500" s="87" t="s">
        <v>2074</v>
      </c>
      <c r="U1500" s="85">
        <v>44536.686238425929</v>
      </c>
      <c r="V1500" s="88">
        <v>44536</v>
      </c>
      <c r="W1500" s="86" t="s">
        <v>2190</v>
      </c>
      <c r="X1500" s="87" t="s">
        <v>2191</v>
      </c>
      <c r="AA1500" s="86" t="s">
        <v>2192</v>
      </c>
      <c r="AC1500" s="72" t="b">
        <v>0</v>
      </c>
      <c r="AD1500" s="72">
        <v>257</v>
      </c>
      <c r="AE1500" s="86" t="s">
        <v>1483</v>
      </c>
      <c r="AF1500" s="72" t="b">
        <v>0</v>
      </c>
      <c r="AG1500" s="72" t="s">
        <v>1484</v>
      </c>
      <c r="AI1500" s="86" t="s">
        <v>1483</v>
      </c>
      <c r="AJ1500" s="72" t="b">
        <v>0</v>
      </c>
      <c r="AK1500" s="72">
        <v>68</v>
      </c>
      <c r="AL1500" s="86" t="s">
        <v>1483</v>
      </c>
      <c r="AM1500" s="86" t="s">
        <v>1504</v>
      </c>
      <c r="AN1500" s="72" t="b">
        <v>0</v>
      </c>
      <c r="AO1500" s="86" t="s">
        <v>2192</v>
      </c>
      <c r="AQ1500" s="72">
        <v>0</v>
      </c>
      <c r="AR1500" s="72">
        <v>0</v>
      </c>
    </row>
    <row r="1501" spans="1:44" x14ac:dyDescent="0.35">
      <c r="A1501" s="73" t="s">
        <v>315</v>
      </c>
      <c r="B1501" s="73" t="s">
        <v>315</v>
      </c>
      <c r="C1501" s="82"/>
      <c r="D1501" s="83"/>
      <c r="E1501" s="82"/>
      <c r="F1501" s="84"/>
      <c r="G1501" s="82"/>
      <c r="H1501" s="77"/>
      <c r="I1501" s="78"/>
      <c r="J1501" s="78"/>
      <c r="K1501" s="79"/>
      <c r="M1501" s="72" t="s">
        <v>177</v>
      </c>
      <c r="N1501" s="85">
        <v>44536.945833333331</v>
      </c>
      <c r="O1501" s="72" t="s">
        <v>2193</v>
      </c>
      <c r="S1501" s="87" t="s">
        <v>2194</v>
      </c>
      <c r="T1501" s="87" t="s">
        <v>2194</v>
      </c>
      <c r="U1501" s="85">
        <v>44536.945833333331</v>
      </c>
      <c r="V1501" s="88">
        <v>44536</v>
      </c>
      <c r="W1501" s="86" t="s">
        <v>2195</v>
      </c>
      <c r="X1501" s="87" t="s">
        <v>2196</v>
      </c>
      <c r="AA1501" s="86" t="s">
        <v>2197</v>
      </c>
      <c r="AC1501" s="72" t="b">
        <v>0</v>
      </c>
      <c r="AD1501" s="72">
        <v>471</v>
      </c>
      <c r="AE1501" s="86" t="s">
        <v>1483</v>
      </c>
      <c r="AF1501" s="72" t="b">
        <v>0</v>
      </c>
      <c r="AG1501" s="72" t="s">
        <v>1484</v>
      </c>
      <c r="AI1501" s="86" t="s">
        <v>1483</v>
      </c>
      <c r="AJ1501" s="72" t="b">
        <v>0</v>
      </c>
      <c r="AK1501" s="72">
        <v>59</v>
      </c>
      <c r="AL1501" s="86" t="s">
        <v>1483</v>
      </c>
      <c r="AM1501" s="86" t="s">
        <v>1511</v>
      </c>
      <c r="AN1501" s="72" t="b">
        <v>0</v>
      </c>
      <c r="AO1501" s="86" t="s">
        <v>2197</v>
      </c>
      <c r="AQ1501" s="72">
        <v>0</v>
      </c>
      <c r="AR1501" s="72">
        <v>0</v>
      </c>
    </row>
    <row r="1502" spans="1:44" x14ac:dyDescent="0.35">
      <c r="A1502" s="73" t="s">
        <v>315</v>
      </c>
      <c r="B1502" s="73" t="s">
        <v>315</v>
      </c>
      <c r="C1502" s="82"/>
      <c r="D1502" s="83"/>
      <c r="E1502" s="82"/>
      <c r="F1502" s="84"/>
      <c r="G1502" s="82"/>
      <c r="H1502" s="77"/>
      <c r="I1502" s="78"/>
      <c r="J1502" s="78"/>
      <c r="K1502" s="79"/>
      <c r="M1502" s="72" t="s">
        <v>177</v>
      </c>
      <c r="N1502" s="85">
        <v>44537.705694444441</v>
      </c>
      <c r="O1502" s="72" t="s">
        <v>2198</v>
      </c>
      <c r="S1502" s="87" t="s">
        <v>2199</v>
      </c>
      <c r="T1502" s="87" t="s">
        <v>2199</v>
      </c>
      <c r="U1502" s="85">
        <v>44537.705694444441</v>
      </c>
      <c r="V1502" s="88">
        <v>44537</v>
      </c>
      <c r="W1502" s="86" t="s">
        <v>2200</v>
      </c>
      <c r="X1502" s="87" t="s">
        <v>2201</v>
      </c>
      <c r="AA1502" s="86" t="s">
        <v>2202</v>
      </c>
      <c r="AC1502" s="72" t="b">
        <v>0</v>
      </c>
      <c r="AD1502" s="72">
        <v>495</v>
      </c>
      <c r="AE1502" s="86" t="s">
        <v>1483</v>
      </c>
      <c r="AF1502" s="72" t="b">
        <v>0</v>
      </c>
      <c r="AG1502" s="72" t="s">
        <v>1484</v>
      </c>
      <c r="AI1502" s="86" t="s">
        <v>1483</v>
      </c>
      <c r="AJ1502" s="72" t="b">
        <v>0</v>
      </c>
      <c r="AK1502" s="72">
        <v>83</v>
      </c>
      <c r="AL1502" s="86" t="s">
        <v>1483</v>
      </c>
      <c r="AM1502" s="86" t="s">
        <v>1504</v>
      </c>
      <c r="AN1502" s="72" t="b">
        <v>0</v>
      </c>
      <c r="AO1502" s="86" t="s">
        <v>2202</v>
      </c>
      <c r="AQ1502" s="72">
        <v>0</v>
      </c>
      <c r="AR1502" s="72">
        <v>0</v>
      </c>
    </row>
    <row r="1503" spans="1:44" x14ac:dyDescent="0.35">
      <c r="A1503" s="73" t="s">
        <v>315</v>
      </c>
      <c r="B1503" s="73" t="s">
        <v>315</v>
      </c>
      <c r="C1503" s="82"/>
      <c r="D1503" s="83"/>
      <c r="E1503" s="82"/>
      <c r="F1503" s="84"/>
      <c r="G1503" s="82"/>
      <c r="H1503" s="77"/>
      <c r="I1503" s="78"/>
      <c r="J1503" s="78"/>
      <c r="K1503" s="79"/>
      <c r="M1503" s="72" t="s">
        <v>177</v>
      </c>
      <c r="N1503" s="85">
        <v>44539.792824074073</v>
      </c>
      <c r="O1503" s="72" t="s">
        <v>2203</v>
      </c>
      <c r="S1503" s="87" t="s">
        <v>2204</v>
      </c>
      <c r="T1503" s="87" t="s">
        <v>2204</v>
      </c>
      <c r="U1503" s="85">
        <v>44539.792824074073</v>
      </c>
      <c r="V1503" s="88">
        <v>44539</v>
      </c>
      <c r="W1503" s="86" t="s">
        <v>2205</v>
      </c>
      <c r="X1503" s="87" t="s">
        <v>2206</v>
      </c>
      <c r="AA1503" s="86" t="s">
        <v>2207</v>
      </c>
      <c r="AC1503" s="72" t="b">
        <v>0</v>
      </c>
      <c r="AD1503" s="72">
        <v>806</v>
      </c>
      <c r="AE1503" s="86" t="s">
        <v>1483</v>
      </c>
      <c r="AF1503" s="72" t="b">
        <v>0</v>
      </c>
      <c r="AG1503" s="72" t="s">
        <v>1484</v>
      </c>
      <c r="AI1503" s="86" t="s">
        <v>1483</v>
      </c>
      <c r="AJ1503" s="72" t="b">
        <v>0</v>
      </c>
      <c r="AK1503" s="72">
        <v>70</v>
      </c>
      <c r="AL1503" s="86" t="s">
        <v>1483</v>
      </c>
      <c r="AM1503" s="86" t="s">
        <v>1511</v>
      </c>
      <c r="AN1503" s="72" t="b">
        <v>0</v>
      </c>
      <c r="AO1503" s="86" t="s">
        <v>2207</v>
      </c>
      <c r="AQ1503" s="72">
        <v>0</v>
      </c>
      <c r="AR1503" s="72">
        <v>0</v>
      </c>
    </row>
    <row r="1504" spans="1:44" x14ac:dyDescent="0.35">
      <c r="A1504" s="73" t="s">
        <v>315</v>
      </c>
      <c r="B1504" s="73" t="s">
        <v>315</v>
      </c>
      <c r="C1504" s="82"/>
      <c r="D1504" s="83"/>
      <c r="E1504" s="82"/>
      <c r="F1504" s="84"/>
      <c r="G1504" s="82"/>
      <c r="H1504" s="77"/>
      <c r="I1504" s="78"/>
      <c r="J1504" s="78"/>
      <c r="K1504" s="79"/>
      <c r="M1504" s="72" t="s">
        <v>177</v>
      </c>
      <c r="N1504" s="85">
        <v>44540.605219907404</v>
      </c>
      <c r="O1504" s="72" t="s">
        <v>2208</v>
      </c>
      <c r="P1504" s="87" t="s">
        <v>2209</v>
      </c>
      <c r="Q1504" s="72" t="s">
        <v>1614</v>
      </c>
      <c r="T1504" s="87" t="s">
        <v>2074</v>
      </c>
      <c r="U1504" s="85">
        <v>44540.605219907404</v>
      </c>
      <c r="V1504" s="88">
        <v>44540</v>
      </c>
      <c r="W1504" s="86" t="s">
        <v>2210</v>
      </c>
      <c r="X1504" s="87" t="s">
        <v>2211</v>
      </c>
      <c r="AA1504" s="86" t="s">
        <v>2212</v>
      </c>
      <c r="AC1504" s="72" t="b">
        <v>0</v>
      </c>
      <c r="AD1504" s="72">
        <v>560</v>
      </c>
      <c r="AE1504" s="86" t="s">
        <v>1483</v>
      </c>
      <c r="AF1504" s="72" t="b">
        <v>0</v>
      </c>
      <c r="AG1504" s="72" t="s">
        <v>1484</v>
      </c>
      <c r="AI1504" s="86" t="s">
        <v>1483</v>
      </c>
      <c r="AJ1504" s="72" t="b">
        <v>0</v>
      </c>
      <c r="AK1504" s="72">
        <v>137</v>
      </c>
      <c r="AL1504" s="86" t="s">
        <v>1483</v>
      </c>
      <c r="AM1504" s="86" t="s">
        <v>1504</v>
      </c>
      <c r="AN1504" s="72" t="b">
        <v>0</v>
      </c>
      <c r="AO1504" s="86" t="s">
        <v>2212</v>
      </c>
      <c r="AQ1504" s="72">
        <v>0</v>
      </c>
      <c r="AR1504" s="72">
        <v>0</v>
      </c>
    </row>
    <row r="1505" spans="1:44" x14ac:dyDescent="0.35">
      <c r="A1505" s="73" t="s">
        <v>315</v>
      </c>
      <c r="B1505" s="73" t="s">
        <v>315</v>
      </c>
      <c r="C1505" s="82"/>
      <c r="D1505" s="83"/>
      <c r="E1505" s="82"/>
      <c r="F1505" s="84"/>
      <c r="G1505" s="82"/>
      <c r="H1505" s="77"/>
      <c r="I1505" s="78"/>
      <c r="J1505" s="78"/>
      <c r="K1505" s="79"/>
      <c r="M1505" s="72" t="s">
        <v>177</v>
      </c>
      <c r="N1505" s="85">
        <v>44541.616053240738</v>
      </c>
      <c r="O1505" s="72" t="s">
        <v>2213</v>
      </c>
      <c r="S1505" s="87" t="s">
        <v>2214</v>
      </c>
      <c r="T1505" s="87" t="s">
        <v>2214</v>
      </c>
      <c r="U1505" s="85">
        <v>44541.616053240738</v>
      </c>
      <c r="V1505" s="88">
        <v>44541</v>
      </c>
      <c r="W1505" s="86" t="s">
        <v>2215</v>
      </c>
      <c r="X1505" s="87" t="s">
        <v>2216</v>
      </c>
      <c r="AA1505" s="86" t="s">
        <v>2217</v>
      </c>
      <c r="AC1505" s="72" t="b">
        <v>0</v>
      </c>
      <c r="AD1505" s="72">
        <v>909</v>
      </c>
      <c r="AE1505" s="86" t="s">
        <v>1483</v>
      </c>
      <c r="AF1505" s="72" t="b">
        <v>0</v>
      </c>
      <c r="AG1505" s="72" t="s">
        <v>1484</v>
      </c>
      <c r="AI1505" s="86" t="s">
        <v>1483</v>
      </c>
      <c r="AJ1505" s="72" t="b">
        <v>0</v>
      </c>
      <c r="AK1505" s="72">
        <v>137</v>
      </c>
      <c r="AL1505" s="86" t="s">
        <v>1483</v>
      </c>
      <c r="AM1505" s="86" t="s">
        <v>1486</v>
      </c>
      <c r="AN1505" s="72" t="b">
        <v>0</v>
      </c>
      <c r="AO1505" s="86" t="s">
        <v>2217</v>
      </c>
      <c r="AQ1505" s="72">
        <v>0</v>
      </c>
      <c r="AR1505" s="72">
        <v>0</v>
      </c>
    </row>
    <row r="1506" spans="1:44" x14ac:dyDescent="0.35">
      <c r="A1506" s="73" t="s">
        <v>315</v>
      </c>
      <c r="B1506" s="73" t="s">
        <v>2218</v>
      </c>
      <c r="C1506" s="82"/>
      <c r="D1506" s="83"/>
      <c r="E1506" s="82"/>
      <c r="F1506" s="84"/>
      <c r="G1506" s="82"/>
      <c r="H1506" s="77"/>
      <c r="I1506" s="78"/>
      <c r="J1506" s="78"/>
      <c r="K1506" s="79"/>
      <c r="M1506" s="72" t="s">
        <v>1488</v>
      </c>
      <c r="N1506" s="85">
        <v>44541.864687499998</v>
      </c>
      <c r="O1506" s="72" t="s">
        <v>2073</v>
      </c>
      <c r="T1506" s="87" t="s">
        <v>2074</v>
      </c>
      <c r="U1506" s="85">
        <v>44541.864687499998</v>
      </c>
      <c r="V1506" s="88">
        <v>44541</v>
      </c>
      <c r="W1506" s="86" t="s">
        <v>2075</v>
      </c>
      <c r="X1506" s="87" t="s">
        <v>2076</v>
      </c>
      <c r="AA1506" s="86" t="s">
        <v>2077</v>
      </c>
      <c r="AC1506" s="72" t="b">
        <v>0</v>
      </c>
      <c r="AD1506" s="72">
        <v>1224</v>
      </c>
      <c r="AE1506" s="86" t="s">
        <v>1483</v>
      </c>
      <c r="AF1506" s="72" t="b">
        <v>0</v>
      </c>
      <c r="AG1506" s="72" t="s">
        <v>1484</v>
      </c>
      <c r="AI1506" s="86" t="s">
        <v>1483</v>
      </c>
      <c r="AJ1506" s="72" t="b">
        <v>0</v>
      </c>
      <c r="AK1506" s="72">
        <v>151</v>
      </c>
      <c r="AL1506" s="86" t="s">
        <v>1483</v>
      </c>
      <c r="AM1506" s="86" t="s">
        <v>1486</v>
      </c>
      <c r="AN1506" s="72" t="b">
        <v>0</v>
      </c>
      <c r="AO1506" s="86" t="s">
        <v>2077</v>
      </c>
      <c r="AQ1506" s="72">
        <v>0</v>
      </c>
      <c r="AR1506" s="72">
        <v>0</v>
      </c>
    </row>
    <row r="1507" spans="1:44" x14ac:dyDescent="0.35">
      <c r="A1507" s="73" t="s">
        <v>315</v>
      </c>
      <c r="B1507" s="73" t="s">
        <v>1665</v>
      </c>
      <c r="C1507" s="82"/>
      <c r="D1507" s="83"/>
      <c r="E1507" s="82"/>
      <c r="F1507" s="84"/>
      <c r="G1507" s="82"/>
      <c r="H1507" s="77"/>
      <c r="I1507" s="78"/>
      <c r="J1507" s="78"/>
      <c r="K1507" s="79"/>
      <c r="M1507" s="72" t="s">
        <v>1488</v>
      </c>
      <c r="N1507" s="85">
        <v>44541.864687499998</v>
      </c>
      <c r="O1507" s="72" t="s">
        <v>2073</v>
      </c>
      <c r="T1507" s="87" t="s">
        <v>2074</v>
      </c>
      <c r="U1507" s="85">
        <v>44541.864687499998</v>
      </c>
      <c r="V1507" s="88">
        <v>44541</v>
      </c>
      <c r="W1507" s="86" t="s">
        <v>2075</v>
      </c>
      <c r="X1507" s="87" t="s">
        <v>2076</v>
      </c>
      <c r="AA1507" s="86" t="s">
        <v>2077</v>
      </c>
      <c r="AC1507" s="72" t="b">
        <v>0</v>
      </c>
      <c r="AD1507" s="72">
        <v>1224</v>
      </c>
      <c r="AE1507" s="86" t="s">
        <v>1483</v>
      </c>
      <c r="AF1507" s="72" t="b">
        <v>0</v>
      </c>
      <c r="AG1507" s="72" t="s">
        <v>1484</v>
      </c>
      <c r="AI1507" s="86" t="s">
        <v>1483</v>
      </c>
      <c r="AJ1507" s="72" t="b">
        <v>0</v>
      </c>
      <c r="AK1507" s="72">
        <v>151</v>
      </c>
      <c r="AL1507" s="86" t="s">
        <v>1483</v>
      </c>
      <c r="AM1507" s="86" t="s">
        <v>1486</v>
      </c>
      <c r="AN1507" s="72" t="b">
        <v>0</v>
      </c>
      <c r="AO1507" s="86" t="s">
        <v>2077</v>
      </c>
      <c r="AQ1507" s="72">
        <v>0</v>
      </c>
      <c r="AR1507" s="72">
        <v>0</v>
      </c>
    </row>
    <row r="1508" spans="1:44" x14ac:dyDescent="0.35">
      <c r="A1508" s="73" t="s">
        <v>315</v>
      </c>
      <c r="B1508" s="73" t="s">
        <v>1665</v>
      </c>
      <c r="C1508" s="82"/>
      <c r="D1508" s="83"/>
      <c r="E1508" s="82"/>
      <c r="F1508" s="84"/>
      <c r="G1508" s="82"/>
      <c r="H1508" s="77"/>
      <c r="I1508" s="78"/>
      <c r="J1508" s="78"/>
      <c r="K1508" s="79"/>
      <c r="M1508" s="72" t="s">
        <v>1488</v>
      </c>
      <c r="N1508" s="85">
        <v>44543.665844907409</v>
      </c>
      <c r="O1508" s="72" t="s">
        <v>2079</v>
      </c>
      <c r="S1508" s="87" t="s">
        <v>2080</v>
      </c>
      <c r="T1508" s="87" t="s">
        <v>2080</v>
      </c>
      <c r="U1508" s="85">
        <v>44543.665844907409</v>
      </c>
      <c r="V1508" s="88">
        <v>44543</v>
      </c>
      <c r="W1508" s="86" t="s">
        <v>2081</v>
      </c>
      <c r="X1508" s="87" t="s">
        <v>2082</v>
      </c>
      <c r="AA1508" s="86" t="s">
        <v>2083</v>
      </c>
      <c r="AC1508" s="72" t="b">
        <v>0</v>
      </c>
      <c r="AD1508" s="72">
        <v>12189</v>
      </c>
      <c r="AE1508" s="86" t="s">
        <v>1483</v>
      </c>
      <c r="AF1508" s="72" t="b">
        <v>0</v>
      </c>
      <c r="AG1508" s="72" t="s">
        <v>1484</v>
      </c>
      <c r="AI1508" s="86" t="s">
        <v>1483</v>
      </c>
      <c r="AJ1508" s="72" t="b">
        <v>0</v>
      </c>
      <c r="AK1508" s="72">
        <v>2027</v>
      </c>
      <c r="AL1508" s="86" t="s">
        <v>1483</v>
      </c>
      <c r="AM1508" s="86" t="s">
        <v>1504</v>
      </c>
      <c r="AN1508" s="72" t="b">
        <v>0</v>
      </c>
      <c r="AO1508" s="86" t="s">
        <v>2083</v>
      </c>
      <c r="AQ1508" s="72">
        <v>0</v>
      </c>
      <c r="AR1508" s="72">
        <v>0</v>
      </c>
    </row>
    <row r="1509" spans="1:44" x14ac:dyDescent="0.35">
      <c r="A1509" s="73" t="s">
        <v>315</v>
      </c>
      <c r="B1509" s="73" t="s">
        <v>315</v>
      </c>
      <c r="C1509" s="82"/>
      <c r="D1509" s="83"/>
      <c r="E1509" s="82"/>
      <c r="F1509" s="84"/>
      <c r="G1509" s="82"/>
      <c r="H1509" s="77"/>
      <c r="I1509" s="78"/>
      <c r="J1509" s="78"/>
      <c r="K1509" s="79"/>
      <c r="M1509" s="72" t="s">
        <v>177</v>
      </c>
      <c r="N1509" s="85">
        <v>44543.910856481481</v>
      </c>
      <c r="O1509" s="72" t="s">
        <v>2219</v>
      </c>
      <c r="S1509" s="87" t="s">
        <v>2220</v>
      </c>
      <c r="T1509" s="87" t="s">
        <v>2220</v>
      </c>
      <c r="U1509" s="85">
        <v>44543.910856481481</v>
      </c>
      <c r="V1509" s="88">
        <v>44543</v>
      </c>
      <c r="W1509" s="86" t="s">
        <v>2221</v>
      </c>
      <c r="X1509" s="87" t="s">
        <v>2222</v>
      </c>
      <c r="AA1509" s="86" t="s">
        <v>2223</v>
      </c>
      <c r="AC1509" s="72" t="b">
        <v>0</v>
      </c>
      <c r="AD1509" s="72">
        <v>292</v>
      </c>
      <c r="AE1509" s="86" t="s">
        <v>1483</v>
      </c>
      <c r="AF1509" s="72" t="b">
        <v>0</v>
      </c>
      <c r="AG1509" s="72" t="s">
        <v>1484</v>
      </c>
      <c r="AI1509" s="86" t="s">
        <v>1483</v>
      </c>
      <c r="AJ1509" s="72" t="b">
        <v>0</v>
      </c>
      <c r="AK1509" s="72">
        <v>53</v>
      </c>
      <c r="AL1509" s="86" t="s">
        <v>1483</v>
      </c>
      <c r="AM1509" s="86" t="s">
        <v>1511</v>
      </c>
      <c r="AN1509" s="72" t="b">
        <v>0</v>
      </c>
      <c r="AO1509" s="86" t="s">
        <v>2223</v>
      </c>
      <c r="AQ1509" s="72">
        <v>0</v>
      </c>
      <c r="AR1509" s="72">
        <v>0</v>
      </c>
    </row>
    <row r="1510" spans="1:44" x14ac:dyDescent="0.35">
      <c r="A1510" s="73" t="s">
        <v>315</v>
      </c>
      <c r="B1510" s="73" t="s">
        <v>315</v>
      </c>
      <c r="C1510" s="82"/>
      <c r="D1510" s="83"/>
      <c r="E1510" s="82"/>
      <c r="F1510" s="84"/>
      <c r="G1510" s="82"/>
      <c r="H1510" s="77"/>
      <c r="I1510" s="78"/>
      <c r="J1510" s="78"/>
      <c r="K1510" s="79"/>
      <c r="M1510" s="72" t="s">
        <v>177</v>
      </c>
      <c r="N1510" s="85">
        <v>44546.712129629632</v>
      </c>
      <c r="O1510" s="72" t="s">
        <v>2224</v>
      </c>
      <c r="P1510" s="87" t="s">
        <v>2225</v>
      </c>
      <c r="Q1510" s="72" t="s">
        <v>1723</v>
      </c>
      <c r="T1510" s="87" t="s">
        <v>2074</v>
      </c>
      <c r="U1510" s="85">
        <v>44546.712129629632</v>
      </c>
      <c r="V1510" s="88">
        <v>44546</v>
      </c>
      <c r="W1510" s="86" t="s">
        <v>2226</v>
      </c>
      <c r="X1510" s="87" t="s">
        <v>2227</v>
      </c>
      <c r="AA1510" s="86" t="s">
        <v>2228</v>
      </c>
      <c r="AC1510" s="72" t="b">
        <v>0</v>
      </c>
      <c r="AD1510" s="72">
        <v>176</v>
      </c>
      <c r="AE1510" s="86" t="s">
        <v>1483</v>
      </c>
      <c r="AF1510" s="72" t="b">
        <v>0</v>
      </c>
      <c r="AG1510" s="72" t="s">
        <v>1484</v>
      </c>
      <c r="AI1510" s="86" t="s">
        <v>1483</v>
      </c>
      <c r="AJ1510" s="72" t="b">
        <v>0</v>
      </c>
      <c r="AK1510" s="72">
        <v>28</v>
      </c>
      <c r="AL1510" s="86" t="s">
        <v>1483</v>
      </c>
      <c r="AM1510" s="86" t="s">
        <v>1504</v>
      </c>
      <c r="AN1510" s="72" t="b">
        <v>0</v>
      </c>
      <c r="AO1510" s="86" t="s">
        <v>2228</v>
      </c>
      <c r="AQ1510" s="72">
        <v>0</v>
      </c>
      <c r="AR1510" s="72">
        <v>0</v>
      </c>
    </row>
    <row r="1511" spans="1:44" x14ac:dyDescent="0.35">
      <c r="A1511" s="73" t="s">
        <v>315</v>
      </c>
      <c r="B1511" s="73" t="s">
        <v>315</v>
      </c>
      <c r="C1511" s="82"/>
      <c r="D1511" s="83"/>
      <c r="E1511" s="82"/>
      <c r="F1511" s="84"/>
      <c r="G1511" s="82"/>
      <c r="H1511" s="77"/>
      <c r="I1511" s="78"/>
      <c r="J1511" s="78"/>
      <c r="K1511" s="79"/>
      <c r="M1511" s="72" t="s">
        <v>177</v>
      </c>
      <c r="N1511" s="85">
        <v>44546.76458333333</v>
      </c>
      <c r="O1511" s="72" t="s">
        <v>2229</v>
      </c>
      <c r="T1511" s="87" t="s">
        <v>2074</v>
      </c>
      <c r="U1511" s="85">
        <v>44546.76458333333</v>
      </c>
      <c r="V1511" s="88">
        <v>44546</v>
      </c>
      <c r="W1511" s="86" t="s">
        <v>2230</v>
      </c>
      <c r="X1511" s="87" t="s">
        <v>2231</v>
      </c>
      <c r="AA1511" s="86" t="s">
        <v>2232</v>
      </c>
      <c r="AC1511" s="72" t="b">
        <v>0</v>
      </c>
      <c r="AD1511" s="72">
        <v>1085</v>
      </c>
      <c r="AE1511" s="86" t="s">
        <v>1483</v>
      </c>
      <c r="AF1511" s="72" t="b">
        <v>0</v>
      </c>
      <c r="AG1511" s="72" t="s">
        <v>1484</v>
      </c>
      <c r="AI1511" s="86" t="s">
        <v>1483</v>
      </c>
      <c r="AJ1511" s="72" t="b">
        <v>0</v>
      </c>
      <c r="AK1511" s="72">
        <v>289</v>
      </c>
      <c r="AL1511" s="86" t="s">
        <v>1483</v>
      </c>
      <c r="AM1511" s="86" t="s">
        <v>1504</v>
      </c>
      <c r="AN1511" s="72" t="b">
        <v>0</v>
      </c>
      <c r="AO1511" s="86" t="s">
        <v>2232</v>
      </c>
      <c r="AQ1511" s="72">
        <v>0</v>
      </c>
      <c r="AR1511" s="72">
        <v>0</v>
      </c>
    </row>
    <row r="1512" spans="1:44" x14ac:dyDescent="0.35">
      <c r="A1512" s="73" t="s">
        <v>315</v>
      </c>
      <c r="B1512" s="73" t="s">
        <v>315</v>
      </c>
      <c r="C1512" s="82"/>
      <c r="D1512" s="83"/>
      <c r="E1512" s="82"/>
      <c r="F1512" s="84"/>
      <c r="G1512" s="82"/>
      <c r="H1512" s="77"/>
      <c r="I1512" s="78"/>
      <c r="J1512" s="78"/>
      <c r="K1512" s="79"/>
      <c r="M1512" s="72" t="s">
        <v>177</v>
      </c>
      <c r="N1512" s="85">
        <v>44546.971134259256</v>
      </c>
      <c r="O1512" s="72" t="s">
        <v>2233</v>
      </c>
      <c r="S1512" s="87" t="s">
        <v>2234</v>
      </c>
      <c r="T1512" s="87" t="s">
        <v>2234</v>
      </c>
      <c r="U1512" s="85">
        <v>44546.971134259256</v>
      </c>
      <c r="V1512" s="88">
        <v>44546</v>
      </c>
      <c r="W1512" s="86" t="s">
        <v>2235</v>
      </c>
      <c r="X1512" s="87" t="s">
        <v>2236</v>
      </c>
      <c r="AA1512" s="86" t="s">
        <v>2237</v>
      </c>
      <c r="AC1512" s="72" t="b">
        <v>0</v>
      </c>
      <c r="AD1512" s="72">
        <v>672</v>
      </c>
      <c r="AE1512" s="86" t="s">
        <v>1483</v>
      </c>
      <c r="AF1512" s="72" t="b">
        <v>0</v>
      </c>
      <c r="AG1512" s="72" t="s">
        <v>1484</v>
      </c>
      <c r="AI1512" s="86" t="s">
        <v>1483</v>
      </c>
      <c r="AJ1512" s="72" t="b">
        <v>0</v>
      </c>
      <c r="AK1512" s="72">
        <v>162</v>
      </c>
      <c r="AL1512" s="86" t="s">
        <v>1483</v>
      </c>
      <c r="AM1512" s="86" t="s">
        <v>1511</v>
      </c>
      <c r="AN1512" s="72" t="b">
        <v>0</v>
      </c>
      <c r="AO1512" s="86" t="s">
        <v>2237</v>
      </c>
      <c r="AQ1512" s="72">
        <v>0</v>
      </c>
      <c r="AR1512" s="72">
        <v>0</v>
      </c>
    </row>
    <row r="1513" spans="1:44" x14ac:dyDescent="0.35">
      <c r="A1513" s="73" t="s">
        <v>315</v>
      </c>
      <c r="B1513" s="73" t="s">
        <v>315</v>
      </c>
      <c r="C1513" s="82"/>
      <c r="D1513" s="83"/>
      <c r="E1513" s="82"/>
      <c r="F1513" s="84"/>
      <c r="G1513" s="82"/>
      <c r="H1513" s="77"/>
      <c r="I1513" s="78"/>
      <c r="J1513" s="78"/>
      <c r="K1513" s="79"/>
      <c r="M1513" s="72" t="s">
        <v>177</v>
      </c>
      <c r="N1513" s="85">
        <v>44547.066087962965</v>
      </c>
      <c r="O1513" s="72" t="s">
        <v>2238</v>
      </c>
      <c r="S1513" s="87" t="s">
        <v>2239</v>
      </c>
      <c r="T1513" s="87" t="s">
        <v>2239</v>
      </c>
      <c r="U1513" s="85">
        <v>44547.066087962965</v>
      </c>
      <c r="V1513" s="88">
        <v>44547</v>
      </c>
      <c r="W1513" s="86" t="s">
        <v>2240</v>
      </c>
      <c r="X1513" s="87" t="s">
        <v>2241</v>
      </c>
      <c r="AA1513" s="86" t="s">
        <v>2242</v>
      </c>
      <c r="AC1513" s="72" t="b">
        <v>0</v>
      </c>
      <c r="AD1513" s="72">
        <v>960</v>
      </c>
      <c r="AE1513" s="86" t="s">
        <v>1483</v>
      </c>
      <c r="AF1513" s="72" t="b">
        <v>0</v>
      </c>
      <c r="AG1513" s="72" t="s">
        <v>1484</v>
      </c>
      <c r="AI1513" s="86" t="s">
        <v>1483</v>
      </c>
      <c r="AJ1513" s="72" t="b">
        <v>0</v>
      </c>
      <c r="AK1513" s="72">
        <v>134</v>
      </c>
      <c r="AL1513" s="86" t="s">
        <v>1483</v>
      </c>
      <c r="AM1513" s="86" t="s">
        <v>1511</v>
      </c>
      <c r="AN1513" s="72" t="b">
        <v>0</v>
      </c>
      <c r="AO1513" s="86" t="s">
        <v>2242</v>
      </c>
      <c r="AQ1513" s="72">
        <v>0</v>
      </c>
      <c r="AR1513" s="72">
        <v>0</v>
      </c>
    </row>
    <row r="1514" spans="1:44" x14ac:dyDescent="0.35">
      <c r="A1514" s="73" t="s">
        <v>315</v>
      </c>
      <c r="B1514" s="73" t="s">
        <v>315</v>
      </c>
      <c r="C1514" s="82"/>
      <c r="D1514" s="83"/>
      <c r="E1514" s="82"/>
      <c r="F1514" s="84"/>
      <c r="G1514" s="82"/>
      <c r="H1514" s="77"/>
      <c r="I1514" s="78"/>
      <c r="J1514" s="78"/>
      <c r="K1514" s="79"/>
      <c r="M1514" s="72" t="s">
        <v>177</v>
      </c>
      <c r="N1514" s="85">
        <v>44549.70753472222</v>
      </c>
      <c r="O1514" s="72" t="s">
        <v>2243</v>
      </c>
      <c r="S1514" s="87" t="s">
        <v>2244</v>
      </c>
      <c r="T1514" s="87" t="s">
        <v>2244</v>
      </c>
      <c r="U1514" s="85">
        <v>44549.70753472222</v>
      </c>
      <c r="V1514" s="88">
        <v>44549</v>
      </c>
      <c r="W1514" s="86" t="s">
        <v>2245</v>
      </c>
      <c r="X1514" s="87" t="s">
        <v>2246</v>
      </c>
      <c r="AA1514" s="86" t="s">
        <v>2247</v>
      </c>
      <c r="AC1514" s="72" t="b">
        <v>0</v>
      </c>
      <c r="AD1514" s="72">
        <v>363</v>
      </c>
      <c r="AE1514" s="86" t="s">
        <v>1483</v>
      </c>
      <c r="AF1514" s="72" t="b">
        <v>0</v>
      </c>
      <c r="AG1514" s="72" t="s">
        <v>1484</v>
      </c>
      <c r="AI1514" s="86" t="s">
        <v>1483</v>
      </c>
      <c r="AJ1514" s="72" t="b">
        <v>0</v>
      </c>
      <c r="AK1514" s="72">
        <v>58</v>
      </c>
      <c r="AL1514" s="86" t="s">
        <v>1483</v>
      </c>
      <c r="AM1514" s="86" t="s">
        <v>1486</v>
      </c>
      <c r="AN1514" s="72" t="b">
        <v>0</v>
      </c>
      <c r="AO1514" s="86" t="s">
        <v>2247</v>
      </c>
      <c r="AQ1514" s="72">
        <v>0</v>
      </c>
      <c r="AR1514" s="72">
        <v>0</v>
      </c>
    </row>
    <row r="1515" spans="1:44" x14ac:dyDescent="0.35">
      <c r="A1515" s="73" t="s">
        <v>315</v>
      </c>
      <c r="B1515" s="73" t="s">
        <v>315</v>
      </c>
      <c r="C1515" s="82"/>
      <c r="D1515" s="83"/>
      <c r="E1515" s="82"/>
      <c r="F1515" s="84"/>
      <c r="G1515" s="82"/>
      <c r="H1515" s="77"/>
      <c r="I1515" s="78"/>
      <c r="J1515" s="78"/>
      <c r="K1515" s="79"/>
      <c r="M1515" s="72" t="s">
        <v>177</v>
      </c>
      <c r="N1515" s="85">
        <v>44551.691446759258</v>
      </c>
      <c r="O1515" s="72" t="s">
        <v>2248</v>
      </c>
      <c r="S1515" s="87" t="s">
        <v>2249</v>
      </c>
      <c r="T1515" s="87" t="s">
        <v>2249</v>
      </c>
      <c r="U1515" s="85">
        <v>44551.691446759258</v>
      </c>
      <c r="V1515" s="88">
        <v>44551</v>
      </c>
      <c r="W1515" s="86" t="s">
        <v>2250</v>
      </c>
      <c r="X1515" s="87" t="s">
        <v>2251</v>
      </c>
      <c r="AA1515" s="86" t="s">
        <v>2252</v>
      </c>
      <c r="AC1515" s="72" t="b">
        <v>0</v>
      </c>
      <c r="AD1515" s="72">
        <v>576</v>
      </c>
      <c r="AE1515" s="86" t="s">
        <v>1483</v>
      </c>
      <c r="AF1515" s="72" t="b">
        <v>0</v>
      </c>
      <c r="AG1515" s="72" t="s">
        <v>1484</v>
      </c>
      <c r="AI1515" s="86" t="s">
        <v>1483</v>
      </c>
      <c r="AJ1515" s="72" t="b">
        <v>0</v>
      </c>
      <c r="AK1515" s="72">
        <v>92</v>
      </c>
      <c r="AL1515" s="86" t="s">
        <v>1483</v>
      </c>
      <c r="AM1515" s="86" t="s">
        <v>1486</v>
      </c>
      <c r="AN1515" s="72" t="b">
        <v>0</v>
      </c>
      <c r="AO1515" s="86" t="s">
        <v>2252</v>
      </c>
      <c r="AQ1515" s="72">
        <v>0</v>
      </c>
      <c r="AR1515" s="72">
        <v>0</v>
      </c>
    </row>
    <row r="1516" spans="1:44" x14ac:dyDescent="0.35">
      <c r="A1516" s="73" t="s">
        <v>315</v>
      </c>
      <c r="B1516" s="73" t="s">
        <v>315</v>
      </c>
      <c r="C1516" s="82"/>
      <c r="D1516" s="83"/>
      <c r="E1516" s="82"/>
      <c r="F1516" s="84"/>
      <c r="G1516" s="82"/>
      <c r="H1516" s="77"/>
      <c r="I1516" s="78"/>
      <c r="J1516" s="78"/>
      <c r="K1516" s="79"/>
      <c r="M1516" s="72" t="s">
        <v>177</v>
      </c>
      <c r="N1516" s="85">
        <v>44552.645532407405</v>
      </c>
      <c r="O1516" s="72" t="s">
        <v>2253</v>
      </c>
      <c r="S1516" s="87" t="s">
        <v>2254</v>
      </c>
      <c r="T1516" s="87" t="s">
        <v>2254</v>
      </c>
      <c r="U1516" s="85">
        <v>44552.645532407405</v>
      </c>
      <c r="V1516" s="88">
        <v>44552</v>
      </c>
      <c r="W1516" s="86" t="s">
        <v>2255</v>
      </c>
      <c r="X1516" s="87" t="s">
        <v>2256</v>
      </c>
      <c r="AA1516" s="86" t="s">
        <v>2257</v>
      </c>
      <c r="AC1516" s="72" t="b">
        <v>0</v>
      </c>
      <c r="AD1516" s="72">
        <v>1116</v>
      </c>
      <c r="AE1516" s="86" t="s">
        <v>1483</v>
      </c>
      <c r="AF1516" s="72" t="b">
        <v>0</v>
      </c>
      <c r="AG1516" s="72" t="s">
        <v>1484</v>
      </c>
      <c r="AI1516" s="86" t="s">
        <v>1483</v>
      </c>
      <c r="AJ1516" s="72" t="b">
        <v>0</v>
      </c>
      <c r="AK1516" s="72">
        <v>279</v>
      </c>
      <c r="AL1516" s="86" t="s">
        <v>1483</v>
      </c>
      <c r="AM1516" s="86" t="s">
        <v>1504</v>
      </c>
      <c r="AN1516" s="72" t="b">
        <v>0</v>
      </c>
      <c r="AO1516" s="86" t="s">
        <v>2257</v>
      </c>
      <c r="AQ1516" s="72">
        <v>0</v>
      </c>
      <c r="AR1516" s="72">
        <v>0</v>
      </c>
    </row>
    <row r="1517" spans="1:44" x14ac:dyDescent="0.35">
      <c r="A1517" s="73" t="s">
        <v>315</v>
      </c>
      <c r="B1517" s="73" t="s">
        <v>2177</v>
      </c>
      <c r="C1517" s="82"/>
      <c r="D1517" s="83"/>
      <c r="E1517" s="82"/>
      <c r="F1517" s="84"/>
      <c r="G1517" s="82"/>
      <c r="H1517" s="77"/>
      <c r="I1517" s="78"/>
      <c r="J1517" s="78"/>
      <c r="K1517" s="79"/>
      <c r="M1517" s="72" t="s">
        <v>1488</v>
      </c>
      <c r="N1517" s="85">
        <v>44552.789155092592</v>
      </c>
      <c r="O1517" s="72" t="s">
        <v>2092</v>
      </c>
      <c r="T1517" s="87" t="s">
        <v>2074</v>
      </c>
      <c r="U1517" s="85">
        <v>44552.789155092592</v>
      </c>
      <c r="V1517" s="88">
        <v>44552</v>
      </c>
      <c r="W1517" s="86" t="s">
        <v>2093</v>
      </c>
      <c r="X1517" s="87" t="s">
        <v>2094</v>
      </c>
      <c r="AA1517" s="86" t="s">
        <v>2095</v>
      </c>
      <c r="AC1517" s="72" t="b">
        <v>0</v>
      </c>
      <c r="AD1517" s="72">
        <v>249</v>
      </c>
      <c r="AE1517" s="86" t="s">
        <v>1483</v>
      </c>
      <c r="AF1517" s="72" t="b">
        <v>0</v>
      </c>
      <c r="AG1517" s="72" t="s">
        <v>1484</v>
      </c>
      <c r="AI1517" s="86" t="s">
        <v>1483</v>
      </c>
      <c r="AJ1517" s="72" t="b">
        <v>0</v>
      </c>
      <c r="AK1517" s="72">
        <v>36</v>
      </c>
      <c r="AL1517" s="86" t="s">
        <v>1483</v>
      </c>
      <c r="AM1517" s="86" t="s">
        <v>1486</v>
      </c>
      <c r="AN1517" s="72" t="b">
        <v>0</v>
      </c>
      <c r="AO1517" s="86" t="s">
        <v>2095</v>
      </c>
      <c r="AQ1517" s="72">
        <v>0</v>
      </c>
      <c r="AR1517" s="72">
        <v>0</v>
      </c>
    </row>
    <row r="1518" spans="1:44" x14ac:dyDescent="0.35">
      <c r="A1518" s="73" t="s">
        <v>315</v>
      </c>
      <c r="B1518" s="73" t="s">
        <v>315</v>
      </c>
      <c r="C1518" s="82"/>
      <c r="D1518" s="83"/>
      <c r="E1518" s="82"/>
      <c r="F1518" s="84"/>
      <c r="G1518" s="82"/>
      <c r="H1518" s="77"/>
      <c r="I1518" s="78"/>
      <c r="J1518" s="78"/>
      <c r="K1518" s="79"/>
      <c r="M1518" s="72" t="s">
        <v>177</v>
      </c>
      <c r="N1518" s="85">
        <v>44553.790706018517</v>
      </c>
      <c r="O1518" s="72" t="s">
        <v>2258</v>
      </c>
      <c r="S1518" s="87" t="s">
        <v>2259</v>
      </c>
      <c r="T1518" s="87" t="s">
        <v>2259</v>
      </c>
      <c r="U1518" s="85">
        <v>44553.790706018517</v>
      </c>
      <c r="V1518" s="88">
        <v>44553</v>
      </c>
      <c r="W1518" s="86" t="s">
        <v>2260</v>
      </c>
      <c r="X1518" s="87" t="s">
        <v>2261</v>
      </c>
      <c r="AA1518" s="86" t="s">
        <v>2262</v>
      </c>
      <c r="AC1518" s="72" t="b">
        <v>0</v>
      </c>
      <c r="AD1518" s="72">
        <v>722</v>
      </c>
      <c r="AE1518" s="86" t="s">
        <v>1483</v>
      </c>
      <c r="AF1518" s="72" t="b">
        <v>0</v>
      </c>
      <c r="AG1518" s="72" t="s">
        <v>1484</v>
      </c>
      <c r="AI1518" s="86" t="s">
        <v>1483</v>
      </c>
      <c r="AJ1518" s="72" t="b">
        <v>0</v>
      </c>
      <c r="AK1518" s="72">
        <v>202</v>
      </c>
      <c r="AL1518" s="86" t="s">
        <v>1483</v>
      </c>
      <c r="AM1518" s="86" t="s">
        <v>1486</v>
      </c>
      <c r="AN1518" s="72" t="b">
        <v>0</v>
      </c>
      <c r="AO1518" s="86" t="s">
        <v>2262</v>
      </c>
      <c r="AQ1518" s="72">
        <v>0</v>
      </c>
      <c r="AR1518" s="72">
        <v>0</v>
      </c>
    </row>
    <row r="1519" spans="1:44" x14ac:dyDescent="0.35">
      <c r="A1519" s="73" t="s">
        <v>315</v>
      </c>
      <c r="B1519" s="73" t="s">
        <v>315</v>
      </c>
      <c r="C1519" s="82"/>
      <c r="D1519" s="83"/>
      <c r="E1519" s="82"/>
      <c r="F1519" s="84"/>
      <c r="G1519" s="82"/>
      <c r="H1519" s="77"/>
      <c r="I1519" s="78"/>
      <c r="J1519" s="78"/>
      <c r="K1519" s="79"/>
      <c r="M1519" s="72" t="s">
        <v>177</v>
      </c>
      <c r="N1519" s="85">
        <v>44555.541666666664</v>
      </c>
      <c r="O1519" s="72" t="s">
        <v>2263</v>
      </c>
      <c r="S1519" s="87" t="s">
        <v>2264</v>
      </c>
      <c r="T1519" s="87" t="s">
        <v>2264</v>
      </c>
      <c r="U1519" s="85">
        <v>44555.541666666664</v>
      </c>
      <c r="V1519" s="88">
        <v>44555</v>
      </c>
      <c r="W1519" s="86" t="s">
        <v>2265</v>
      </c>
      <c r="X1519" s="87" t="s">
        <v>2266</v>
      </c>
      <c r="AA1519" s="86" t="s">
        <v>2267</v>
      </c>
      <c r="AC1519" s="72" t="b">
        <v>0</v>
      </c>
      <c r="AD1519" s="72">
        <v>1080</v>
      </c>
      <c r="AE1519" s="86" t="s">
        <v>1483</v>
      </c>
      <c r="AF1519" s="72" t="b">
        <v>0</v>
      </c>
      <c r="AG1519" s="72" t="s">
        <v>1484</v>
      </c>
      <c r="AI1519" s="86" t="s">
        <v>1483</v>
      </c>
      <c r="AJ1519" s="72" t="b">
        <v>0</v>
      </c>
      <c r="AK1519" s="72">
        <v>91</v>
      </c>
      <c r="AL1519" s="86" t="s">
        <v>1483</v>
      </c>
      <c r="AM1519" s="86" t="s">
        <v>1511</v>
      </c>
      <c r="AN1519" s="72" t="b">
        <v>0</v>
      </c>
      <c r="AO1519" s="86" t="s">
        <v>2267</v>
      </c>
      <c r="AQ1519" s="72">
        <v>0</v>
      </c>
      <c r="AR1519" s="72">
        <v>0</v>
      </c>
    </row>
    <row r="1520" spans="1:44" x14ac:dyDescent="0.35">
      <c r="A1520" s="73" t="s">
        <v>315</v>
      </c>
      <c r="B1520" s="73" t="s">
        <v>315</v>
      </c>
      <c r="C1520" s="82"/>
      <c r="D1520" s="83"/>
      <c r="E1520" s="82"/>
      <c r="F1520" s="84"/>
      <c r="G1520" s="82"/>
      <c r="H1520" s="77"/>
      <c r="I1520" s="78"/>
      <c r="J1520" s="78"/>
      <c r="K1520" s="79"/>
      <c r="M1520" s="72" t="s">
        <v>177</v>
      </c>
      <c r="N1520" s="85">
        <v>44559.119583333333</v>
      </c>
      <c r="O1520" s="72" t="s">
        <v>2268</v>
      </c>
      <c r="P1520" s="87" t="s">
        <v>2269</v>
      </c>
      <c r="Q1520" s="72" t="s">
        <v>1723</v>
      </c>
      <c r="T1520" s="87" t="s">
        <v>2074</v>
      </c>
      <c r="U1520" s="85">
        <v>44559.119583333333</v>
      </c>
      <c r="V1520" s="88">
        <v>44559</v>
      </c>
      <c r="W1520" s="86" t="s">
        <v>2270</v>
      </c>
      <c r="X1520" s="87" t="s">
        <v>2271</v>
      </c>
      <c r="AA1520" s="86" t="s">
        <v>2272</v>
      </c>
      <c r="AC1520" s="72" t="b">
        <v>0</v>
      </c>
      <c r="AD1520" s="72">
        <v>928</v>
      </c>
      <c r="AE1520" s="86" t="s">
        <v>1483</v>
      </c>
      <c r="AF1520" s="72" t="b">
        <v>0</v>
      </c>
      <c r="AG1520" s="72" t="s">
        <v>1484</v>
      </c>
      <c r="AI1520" s="86" t="s">
        <v>1483</v>
      </c>
      <c r="AJ1520" s="72" t="b">
        <v>0</v>
      </c>
      <c r="AK1520" s="72">
        <v>148</v>
      </c>
      <c r="AL1520" s="86" t="s">
        <v>1483</v>
      </c>
      <c r="AM1520" s="86" t="s">
        <v>1486</v>
      </c>
      <c r="AN1520" s="72" t="b">
        <v>0</v>
      </c>
      <c r="AO1520" s="86" t="s">
        <v>2272</v>
      </c>
      <c r="AQ1520" s="72">
        <v>0</v>
      </c>
      <c r="AR1520" s="72">
        <v>0</v>
      </c>
    </row>
    <row r="1521" spans="1:44" x14ac:dyDescent="0.35">
      <c r="A1521" s="73" t="s">
        <v>315</v>
      </c>
      <c r="B1521" s="73" t="s">
        <v>315</v>
      </c>
      <c r="C1521" s="82"/>
      <c r="D1521" s="83"/>
      <c r="E1521" s="82"/>
      <c r="F1521" s="84"/>
      <c r="G1521" s="82"/>
      <c r="H1521" s="77"/>
      <c r="I1521" s="78"/>
      <c r="J1521" s="78"/>
      <c r="K1521" s="79"/>
      <c r="M1521" s="72" t="s">
        <v>177</v>
      </c>
      <c r="N1521" s="85">
        <v>44566.786261574074</v>
      </c>
      <c r="O1521" s="72" t="s">
        <v>2273</v>
      </c>
      <c r="T1521" s="87" t="s">
        <v>2074</v>
      </c>
      <c r="U1521" s="85">
        <v>44566.786261574074</v>
      </c>
      <c r="V1521" s="88">
        <v>44566</v>
      </c>
      <c r="W1521" s="86" t="s">
        <v>2274</v>
      </c>
      <c r="X1521" s="87" t="s">
        <v>2275</v>
      </c>
      <c r="AA1521" s="86" t="s">
        <v>2276</v>
      </c>
      <c r="AC1521" s="72" t="b">
        <v>0</v>
      </c>
      <c r="AD1521" s="72">
        <v>4571</v>
      </c>
      <c r="AE1521" s="86" t="s">
        <v>1483</v>
      </c>
      <c r="AF1521" s="72" t="b">
        <v>0</v>
      </c>
      <c r="AG1521" s="72" t="s">
        <v>1484</v>
      </c>
      <c r="AI1521" s="86" t="s">
        <v>1483</v>
      </c>
      <c r="AJ1521" s="72" t="b">
        <v>0</v>
      </c>
      <c r="AK1521" s="72">
        <v>905</v>
      </c>
      <c r="AL1521" s="86" t="s">
        <v>1483</v>
      </c>
      <c r="AM1521" s="86" t="s">
        <v>1504</v>
      </c>
      <c r="AN1521" s="72" t="b">
        <v>0</v>
      </c>
      <c r="AO1521" s="86" t="s">
        <v>2276</v>
      </c>
      <c r="AQ1521" s="72">
        <v>0</v>
      </c>
      <c r="AR1521" s="72">
        <v>0</v>
      </c>
    </row>
    <row r="1522" spans="1:44" x14ac:dyDescent="0.35">
      <c r="A1522" s="73" t="s">
        <v>315</v>
      </c>
      <c r="B1522" s="73" t="s">
        <v>315</v>
      </c>
      <c r="C1522" s="82"/>
      <c r="D1522" s="83"/>
      <c r="E1522" s="82"/>
      <c r="F1522" s="84"/>
      <c r="G1522" s="82"/>
      <c r="H1522" s="77"/>
      <c r="I1522" s="78"/>
      <c r="J1522" s="78"/>
      <c r="K1522" s="79"/>
      <c r="M1522" s="72" t="s">
        <v>177</v>
      </c>
      <c r="N1522" s="85">
        <v>44571.919525462959</v>
      </c>
      <c r="O1522" s="72" t="s">
        <v>2277</v>
      </c>
      <c r="T1522" s="87" t="s">
        <v>2074</v>
      </c>
      <c r="U1522" s="85">
        <v>44571.919525462959</v>
      </c>
      <c r="V1522" s="88">
        <v>44571</v>
      </c>
      <c r="W1522" s="86" t="s">
        <v>2278</v>
      </c>
      <c r="X1522" s="87" t="s">
        <v>2279</v>
      </c>
      <c r="AA1522" s="86" t="s">
        <v>2280</v>
      </c>
      <c r="AC1522" s="72" t="b">
        <v>0</v>
      </c>
      <c r="AD1522" s="72">
        <v>3615</v>
      </c>
      <c r="AE1522" s="86" t="s">
        <v>1483</v>
      </c>
      <c r="AF1522" s="72" t="b">
        <v>0</v>
      </c>
      <c r="AG1522" s="72" t="s">
        <v>1484</v>
      </c>
      <c r="AI1522" s="86" t="s">
        <v>1483</v>
      </c>
      <c r="AJ1522" s="72" t="b">
        <v>0</v>
      </c>
      <c r="AK1522" s="72">
        <v>829</v>
      </c>
      <c r="AL1522" s="86" t="s">
        <v>1483</v>
      </c>
      <c r="AM1522" s="86" t="s">
        <v>1504</v>
      </c>
      <c r="AN1522" s="72" t="b">
        <v>0</v>
      </c>
      <c r="AO1522" s="86" t="s">
        <v>2280</v>
      </c>
      <c r="AQ1522" s="72">
        <v>0</v>
      </c>
      <c r="AR1522" s="72">
        <v>0</v>
      </c>
    </row>
    <row r="1523" spans="1:44" x14ac:dyDescent="0.35">
      <c r="A1523" s="73" t="s">
        <v>315</v>
      </c>
      <c r="B1523" s="73" t="s">
        <v>315</v>
      </c>
      <c r="C1523" s="82"/>
      <c r="D1523" s="83"/>
      <c r="E1523" s="82"/>
      <c r="F1523" s="84"/>
      <c r="G1523" s="82"/>
      <c r="H1523" s="77"/>
      <c r="I1523" s="78"/>
      <c r="J1523" s="78"/>
      <c r="K1523" s="79"/>
      <c r="M1523" s="72" t="s">
        <v>177</v>
      </c>
      <c r="N1523" s="85">
        <v>44572.572766203702</v>
      </c>
      <c r="O1523" s="72" t="s">
        <v>2281</v>
      </c>
      <c r="P1523" s="87" t="s">
        <v>2282</v>
      </c>
      <c r="Q1523" s="72" t="s">
        <v>2283</v>
      </c>
      <c r="T1523" s="87" t="s">
        <v>2074</v>
      </c>
      <c r="U1523" s="85">
        <v>44572.572766203702</v>
      </c>
      <c r="V1523" s="88">
        <v>44572</v>
      </c>
      <c r="W1523" s="86" t="s">
        <v>2284</v>
      </c>
      <c r="X1523" s="87" t="s">
        <v>2285</v>
      </c>
      <c r="AA1523" s="86" t="s">
        <v>2286</v>
      </c>
      <c r="AC1523" s="72" t="b">
        <v>0</v>
      </c>
      <c r="AD1523" s="72">
        <v>389</v>
      </c>
      <c r="AE1523" s="86" t="s">
        <v>1483</v>
      </c>
      <c r="AF1523" s="72" t="b">
        <v>0</v>
      </c>
      <c r="AG1523" s="72" t="s">
        <v>1484</v>
      </c>
      <c r="AI1523" s="86" t="s">
        <v>1483</v>
      </c>
      <c r="AJ1523" s="72" t="b">
        <v>0</v>
      </c>
      <c r="AK1523" s="72">
        <v>120</v>
      </c>
      <c r="AL1523" s="86" t="s">
        <v>1483</v>
      </c>
      <c r="AM1523" s="86" t="s">
        <v>1504</v>
      </c>
      <c r="AN1523" s="72" t="b">
        <v>0</v>
      </c>
      <c r="AO1523" s="86" t="s">
        <v>2286</v>
      </c>
      <c r="AQ1523" s="72">
        <v>0</v>
      </c>
      <c r="AR1523" s="72">
        <v>0</v>
      </c>
    </row>
    <row r="1524" spans="1:44" x14ac:dyDescent="0.35">
      <c r="A1524" s="73" t="s">
        <v>315</v>
      </c>
      <c r="B1524" s="73" t="s">
        <v>315</v>
      </c>
      <c r="C1524" s="82"/>
      <c r="D1524" s="83"/>
      <c r="E1524" s="82"/>
      <c r="F1524" s="84"/>
      <c r="G1524" s="82"/>
      <c r="H1524" s="77"/>
      <c r="I1524" s="78"/>
      <c r="J1524" s="78"/>
      <c r="K1524" s="79"/>
      <c r="M1524" s="72" t="s">
        <v>177</v>
      </c>
      <c r="N1524" s="85">
        <v>44572.886689814812</v>
      </c>
      <c r="O1524" s="72" t="s">
        <v>2287</v>
      </c>
      <c r="S1524" s="87" t="s">
        <v>2288</v>
      </c>
      <c r="T1524" s="87" t="s">
        <v>2288</v>
      </c>
      <c r="U1524" s="85">
        <v>44572.886689814812</v>
      </c>
      <c r="V1524" s="88">
        <v>44572</v>
      </c>
      <c r="W1524" s="86" t="s">
        <v>2289</v>
      </c>
      <c r="X1524" s="87" t="s">
        <v>2290</v>
      </c>
      <c r="AA1524" s="86" t="s">
        <v>2291</v>
      </c>
      <c r="AC1524" s="72" t="b">
        <v>0</v>
      </c>
      <c r="AD1524" s="72">
        <v>767</v>
      </c>
      <c r="AE1524" s="86" t="s">
        <v>1483</v>
      </c>
      <c r="AF1524" s="72" t="b">
        <v>0</v>
      </c>
      <c r="AG1524" s="72" t="s">
        <v>1484</v>
      </c>
      <c r="AI1524" s="86" t="s">
        <v>1483</v>
      </c>
      <c r="AJ1524" s="72" t="b">
        <v>0</v>
      </c>
      <c r="AK1524" s="72">
        <v>201</v>
      </c>
      <c r="AL1524" s="86" t="s">
        <v>1483</v>
      </c>
      <c r="AM1524" s="86" t="s">
        <v>1511</v>
      </c>
      <c r="AN1524" s="72" t="b">
        <v>0</v>
      </c>
      <c r="AO1524" s="86" t="s">
        <v>2291</v>
      </c>
      <c r="AQ1524" s="72">
        <v>0</v>
      </c>
      <c r="AR1524" s="72">
        <v>0</v>
      </c>
    </row>
    <row r="1525" spans="1:44" x14ac:dyDescent="0.35">
      <c r="A1525" s="73" t="s">
        <v>315</v>
      </c>
      <c r="B1525" s="73" t="s">
        <v>315</v>
      </c>
      <c r="C1525" s="82"/>
      <c r="D1525" s="83"/>
      <c r="E1525" s="82"/>
      <c r="F1525" s="84"/>
      <c r="G1525" s="82"/>
      <c r="H1525" s="77"/>
      <c r="I1525" s="78"/>
      <c r="J1525" s="78"/>
      <c r="K1525" s="79"/>
      <c r="M1525" s="72" t="s">
        <v>177</v>
      </c>
      <c r="N1525" s="85">
        <v>44573.801840277774</v>
      </c>
      <c r="O1525" s="72" t="s">
        <v>2292</v>
      </c>
      <c r="P1525" s="87" t="s">
        <v>2293</v>
      </c>
      <c r="Q1525" s="72" t="s">
        <v>2294</v>
      </c>
      <c r="T1525" s="87" t="s">
        <v>2074</v>
      </c>
      <c r="U1525" s="85">
        <v>44573.801840277774</v>
      </c>
      <c r="V1525" s="88">
        <v>44573</v>
      </c>
      <c r="W1525" s="86" t="s">
        <v>2295</v>
      </c>
      <c r="X1525" s="87" t="s">
        <v>2296</v>
      </c>
      <c r="AA1525" s="86" t="s">
        <v>2297</v>
      </c>
      <c r="AC1525" s="72" t="b">
        <v>0</v>
      </c>
      <c r="AD1525" s="72">
        <v>2288</v>
      </c>
      <c r="AE1525" s="86" t="s">
        <v>1483</v>
      </c>
      <c r="AF1525" s="72" t="b">
        <v>0</v>
      </c>
      <c r="AG1525" s="72" t="s">
        <v>1484</v>
      </c>
      <c r="AI1525" s="86" t="s">
        <v>1483</v>
      </c>
      <c r="AJ1525" s="72" t="b">
        <v>0</v>
      </c>
      <c r="AK1525" s="72">
        <v>553</v>
      </c>
      <c r="AL1525" s="86" t="s">
        <v>1483</v>
      </c>
      <c r="AM1525" s="86" t="s">
        <v>1504</v>
      </c>
      <c r="AN1525" s="72" t="b">
        <v>0</v>
      </c>
      <c r="AO1525" s="86" t="s">
        <v>2297</v>
      </c>
      <c r="AQ1525" s="72">
        <v>0</v>
      </c>
      <c r="AR1525" s="72">
        <v>0</v>
      </c>
    </row>
    <row r="1526" spans="1:44" x14ac:dyDescent="0.35">
      <c r="A1526" s="73" t="s">
        <v>315</v>
      </c>
      <c r="B1526" s="73" t="s">
        <v>315</v>
      </c>
      <c r="C1526" s="82"/>
      <c r="D1526" s="83"/>
      <c r="E1526" s="82"/>
      <c r="F1526" s="84"/>
      <c r="G1526" s="82"/>
      <c r="H1526" s="77"/>
      <c r="I1526" s="78"/>
      <c r="J1526" s="78"/>
      <c r="K1526" s="79"/>
      <c r="M1526" s="72" t="s">
        <v>177</v>
      </c>
      <c r="N1526" s="85">
        <v>44578.502708333333</v>
      </c>
      <c r="O1526" s="72" t="s">
        <v>2298</v>
      </c>
      <c r="T1526" s="87" t="s">
        <v>2074</v>
      </c>
      <c r="U1526" s="85">
        <v>44578.502708333333</v>
      </c>
      <c r="V1526" s="88">
        <v>44578</v>
      </c>
      <c r="W1526" s="86" t="s">
        <v>2299</v>
      </c>
      <c r="X1526" s="87" t="s">
        <v>2300</v>
      </c>
      <c r="AA1526" s="86" t="s">
        <v>2301</v>
      </c>
      <c r="AC1526" s="72" t="b">
        <v>0</v>
      </c>
      <c r="AD1526" s="72">
        <v>1310</v>
      </c>
      <c r="AE1526" s="86" t="s">
        <v>1483</v>
      </c>
      <c r="AF1526" s="72" t="b">
        <v>0</v>
      </c>
      <c r="AG1526" s="72" t="s">
        <v>1484</v>
      </c>
      <c r="AI1526" s="86" t="s">
        <v>1483</v>
      </c>
      <c r="AJ1526" s="72" t="b">
        <v>0</v>
      </c>
      <c r="AK1526" s="72">
        <v>192</v>
      </c>
      <c r="AL1526" s="86" t="s">
        <v>1483</v>
      </c>
      <c r="AM1526" s="86" t="s">
        <v>1486</v>
      </c>
      <c r="AN1526" s="72" t="b">
        <v>0</v>
      </c>
      <c r="AO1526" s="86" t="s">
        <v>2301</v>
      </c>
      <c r="AQ1526" s="72">
        <v>0</v>
      </c>
      <c r="AR1526" s="72">
        <v>0</v>
      </c>
    </row>
    <row r="1527" spans="1:44" x14ac:dyDescent="0.35">
      <c r="A1527" s="73" t="s">
        <v>315</v>
      </c>
      <c r="B1527" s="73" t="s">
        <v>315</v>
      </c>
      <c r="C1527" s="82"/>
      <c r="D1527" s="83"/>
      <c r="E1527" s="82"/>
      <c r="F1527" s="84"/>
      <c r="G1527" s="82"/>
      <c r="H1527" s="77"/>
      <c r="I1527" s="78"/>
      <c r="J1527" s="78"/>
      <c r="K1527" s="79"/>
      <c r="M1527" s="72" t="s">
        <v>177</v>
      </c>
      <c r="N1527" s="85">
        <v>44579.838391203702</v>
      </c>
      <c r="O1527" s="72" t="s">
        <v>2302</v>
      </c>
      <c r="T1527" s="87" t="s">
        <v>2074</v>
      </c>
      <c r="U1527" s="85">
        <v>44579.838391203702</v>
      </c>
      <c r="V1527" s="88">
        <v>44579</v>
      </c>
      <c r="W1527" s="86" t="s">
        <v>2303</v>
      </c>
      <c r="X1527" s="87" t="s">
        <v>2304</v>
      </c>
      <c r="AA1527" s="86" t="s">
        <v>2305</v>
      </c>
      <c r="AC1527" s="72" t="b">
        <v>0</v>
      </c>
      <c r="AD1527" s="72">
        <v>4090</v>
      </c>
      <c r="AE1527" s="86" t="s">
        <v>1483</v>
      </c>
      <c r="AF1527" s="72" t="b">
        <v>0</v>
      </c>
      <c r="AG1527" s="72" t="s">
        <v>1484</v>
      </c>
      <c r="AI1527" s="86" t="s">
        <v>1483</v>
      </c>
      <c r="AJ1527" s="72" t="b">
        <v>0</v>
      </c>
      <c r="AK1527" s="72">
        <v>1081</v>
      </c>
      <c r="AL1527" s="86" t="s">
        <v>1483</v>
      </c>
      <c r="AM1527" s="86" t="s">
        <v>1504</v>
      </c>
      <c r="AN1527" s="72" t="b">
        <v>0</v>
      </c>
      <c r="AO1527" s="86" t="s">
        <v>2305</v>
      </c>
      <c r="AQ1527" s="72">
        <v>0</v>
      </c>
      <c r="AR1527" s="72">
        <v>0</v>
      </c>
    </row>
    <row r="1528" spans="1:44" x14ac:dyDescent="0.35">
      <c r="A1528" s="73" t="s">
        <v>315</v>
      </c>
      <c r="B1528" s="73" t="s">
        <v>315</v>
      </c>
      <c r="C1528" s="82"/>
      <c r="D1528" s="83"/>
      <c r="E1528" s="82"/>
      <c r="F1528" s="84"/>
      <c r="G1528" s="82"/>
      <c r="H1528" s="77"/>
      <c r="I1528" s="78"/>
      <c r="J1528" s="78"/>
      <c r="K1528" s="79"/>
      <c r="M1528" s="72" t="s">
        <v>177</v>
      </c>
      <c r="N1528" s="85">
        <v>44580.694409722222</v>
      </c>
      <c r="O1528" s="72" t="s">
        <v>2306</v>
      </c>
      <c r="T1528" s="87" t="s">
        <v>2074</v>
      </c>
      <c r="U1528" s="85">
        <v>44580.694409722222</v>
      </c>
      <c r="V1528" s="88">
        <v>44580</v>
      </c>
      <c r="W1528" s="86" t="s">
        <v>2307</v>
      </c>
      <c r="X1528" s="87" t="s">
        <v>2308</v>
      </c>
      <c r="AA1528" s="86" t="s">
        <v>2309</v>
      </c>
      <c r="AC1528" s="72" t="b">
        <v>0</v>
      </c>
      <c r="AD1528" s="72">
        <v>963</v>
      </c>
      <c r="AE1528" s="86" t="s">
        <v>1483</v>
      </c>
      <c r="AF1528" s="72" t="b">
        <v>0</v>
      </c>
      <c r="AG1528" s="72" t="s">
        <v>1484</v>
      </c>
      <c r="AI1528" s="86" t="s">
        <v>1483</v>
      </c>
      <c r="AJ1528" s="72" t="b">
        <v>0</v>
      </c>
      <c r="AK1528" s="72">
        <v>197</v>
      </c>
      <c r="AL1528" s="86" t="s">
        <v>1483</v>
      </c>
      <c r="AM1528" s="86" t="s">
        <v>1486</v>
      </c>
      <c r="AN1528" s="72" t="b">
        <v>0</v>
      </c>
      <c r="AO1528" s="86" t="s">
        <v>2309</v>
      </c>
      <c r="AQ1528" s="72">
        <v>0</v>
      </c>
      <c r="AR1528" s="72">
        <v>0</v>
      </c>
    </row>
    <row r="1529" spans="1:44" x14ac:dyDescent="0.35">
      <c r="A1529" s="73" t="s">
        <v>315</v>
      </c>
      <c r="B1529" s="73" t="s">
        <v>315</v>
      </c>
      <c r="C1529" s="82"/>
      <c r="D1529" s="83"/>
      <c r="E1529" s="82"/>
      <c r="F1529" s="84"/>
      <c r="G1529" s="82"/>
      <c r="H1529" s="77"/>
      <c r="I1529" s="78"/>
      <c r="J1529" s="78"/>
      <c r="K1529" s="79"/>
      <c r="M1529" s="72" t="s">
        <v>177</v>
      </c>
      <c r="N1529" s="85">
        <v>44580.753472222219</v>
      </c>
      <c r="O1529" s="72" t="s">
        <v>2310</v>
      </c>
      <c r="T1529" s="87" t="s">
        <v>2074</v>
      </c>
      <c r="U1529" s="85">
        <v>44580.753472222219</v>
      </c>
      <c r="V1529" s="88">
        <v>44580</v>
      </c>
      <c r="W1529" s="86" t="s">
        <v>2311</v>
      </c>
      <c r="X1529" s="87" t="s">
        <v>2312</v>
      </c>
      <c r="AA1529" s="86" t="s">
        <v>2313</v>
      </c>
      <c r="AC1529" s="72" t="b">
        <v>0</v>
      </c>
      <c r="AD1529" s="72">
        <v>2653</v>
      </c>
      <c r="AE1529" s="86" t="s">
        <v>1483</v>
      </c>
      <c r="AF1529" s="72" t="b">
        <v>0</v>
      </c>
      <c r="AG1529" s="72" t="s">
        <v>1484</v>
      </c>
      <c r="AI1529" s="86" t="s">
        <v>1483</v>
      </c>
      <c r="AJ1529" s="72" t="b">
        <v>0</v>
      </c>
      <c r="AK1529" s="72">
        <v>584</v>
      </c>
      <c r="AL1529" s="86" t="s">
        <v>1483</v>
      </c>
      <c r="AM1529" s="86" t="s">
        <v>2043</v>
      </c>
      <c r="AN1529" s="72" t="b">
        <v>0</v>
      </c>
      <c r="AO1529" s="86" t="s">
        <v>2313</v>
      </c>
      <c r="AQ1529" s="72">
        <v>0</v>
      </c>
      <c r="AR1529" s="72">
        <v>0</v>
      </c>
    </row>
    <row r="1530" spans="1:44" x14ac:dyDescent="0.35">
      <c r="A1530" s="73" t="s">
        <v>315</v>
      </c>
      <c r="B1530" s="73" t="s">
        <v>315</v>
      </c>
      <c r="C1530" s="82"/>
      <c r="D1530" s="83"/>
      <c r="E1530" s="82"/>
      <c r="F1530" s="84"/>
      <c r="G1530" s="82"/>
      <c r="H1530" s="77"/>
      <c r="I1530" s="78"/>
      <c r="J1530" s="78"/>
      <c r="K1530" s="79"/>
      <c r="M1530" s="72" t="s">
        <v>177</v>
      </c>
      <c r="N1530" s="85">
        <v>44580.791689814818</v>
      </c>
      <c r="O1530" s="72" t="s">
        <v>2314</v>
      </c>
      <c r="T1530" s="87" t="s">
        <v>2074</v>
      </c>
      <c r="U1530" s="85">
        <v>44580.791689814818</v>
      </c>
      <c r="V1530" s="88">
        <v>44580</v>
      </c>
      <c r="W1530" s="86" t="s">
        <v>2315</v>
      </c>
      <c r="X1530" s="87" t="s">
        <v>2316</v>
      </c>
      <c r="AA1530" s="86" t="s">
        <v>2317</v>
      </c>
      <c r="AC1530" s="72" t="b">
        <v>0</v>
      </c>
      <c r="AD1530" s="72">
        <v>654</v>
      </c>
      <c r="AE1530" s="86" t="s">
        <v>1483</v>
      </c>
      <c r="AF1530" s="72" t="b">
        <v>0</v>
      </c>
      <c r="AG1530" s="72" t="s">
        <v>1484</v>
      </c>
      <c r="AI1530" s="86" t="s">
        <v>1483</v>
      </c>
      <c r="AJ1530" s="72" t="b">
        <v>0</v>
      </c>
      <c r="AK1530" s="72">
        <v>161</v>
      </c>
      <c r="AL1530" s="86" t="s">
        <v>1483</v>
      </c>
      <c r="AM1530" s="86" t="s">
        <v>2043</v>
      </c>
      <c r="AN1530" s="72" t="b">
        <v>0</v>
      </c>
      <c r="AO1530" s="86" t="s">
        <v>2317</v>
      </c>
      <c r="AQ1530" s="72">
        <v>0</v>
      </c>
      <c r="AR1530" s="72">
        <v>0</v>
      </c>
    </row>
    <row r="1531" spans="1:44" x14ac:dyDescent="0.35">
      <c r="A1531" s="73" t="s">
        <v>315</v>
      </c>
      <c r="B1531" s="73" t="s">
        <v>315</v>
      </c>
      <c r="C1531" s="82"/>
      <c r="D1531" s="83"/>
      <c r="E1531" s="82"/>
      <c r="F1531" s="84"/>
      <c r="G1531" s="82"/>
      <c r="H1531" s="77"/>
      <c r="I1531" s="78"/>
      <c r="J1531" s="78"/>
      <c r="K1531" s="79"/>
      <c r="M1531" s="72" t="s">
        <v>177</v>
      </c>
      <c r="N1531" s="85">
        <v>44581.155046296299</v>
      </c>
      <c r="O1531" s="72" t="s">
        <v>2318</v>
      </c>
      <c r="T1531" s="87" t="s">
        <v>2074</v>
      </c>
      <c r="U1531" s="85">
        <v>44581.155046296299</v>
      </c>
      <c r="V1531" s="88">
        <v>44581</v>
      </c>
      <c r="W1531" s="86" t="s">
        <v>2319</v>
      </c>
      <c r="X1531" s="87" t="s">
        <v>2320</v>
      </c>
      <c r="AA1531" s="86" t="s">
        <v>2321</v>
      </c>
      <c r="AC1531" s="72" t="b">
        <v>0</v>
      </c>
      <c r="AD1531" s="72">
        <v>9040</v>
      </c>
      <c r="AE1531" s="86" t="s">
        <v>1483</v>
      </c>
      <c r="AF1531" s="72" t="b">
        <v>0</v>
      </c>
      <c r="AG1531" s="72" t="s">
        <v>1484</v>
      </c>
      <c r="AI1531" s="86" t="s">
        <v>1483</v>
      </c>
      <c r="AJ1531" s="72" t="b">
        <v>0</v>
      </c>
      <c r="AK1531" s="72">
        <v>1409</v>
      </c>
      <c r="AL1531" s="86" t="s">
        <v>1483</v>
      </c>
      <c r="AM1531" s="86" t="s">
        <v>1504</v>
      </c>
      <c r="AN1531" s="72" t="b">
        <v>0</v>
      </c>
      <c r="AO1531" s="86" t="s">
        <v>2321</v>
      </c>
      <c r="AQ1531" s="72">
        <v>0</v>
      </c>
      <c r="AR1531" s="72">
        <v>0</v>
      </c>
    </row>
    <row r="1532" spans="1:44" x14ac:dyDescent="0.35">
      <c r="A1532" s="73" t="s">
        <v>315</v>
      </c>
      <c r="B1532" s="73" t="s">
        <v>315</v>
      </c>
      <c r="C1532" s="82"/>
      <c r="D1532" s="83"/>
      <c r="E1532" s="82"/>
      <c r="F1532" s="84"/>
      <c r="G1532" s="82"/>
      <c r="H1532" s="77"/>
      <c r="I1532" s="78"/>
      <c r="J1532" s="78"/>
      <c r="K1532" s="79"/>
      <c r="M1532" s="72" t="s">
        <v>177</v>
      </c>
      <c r="N1532" s="85">
        <v>44581.722453703704</v>
      </c>
      <c r="O1532" s="72" t="s">
        <v>2322</v>
      </c>
      <c r="S1532" s="87" t="s">
        <v>2323</v>
      </c>
      <c r="T1532" s="87" t="s">
        <v>2323</v>
      </c>
      <c r="U1532" s="85">
        <v>44581.722453703704</v>
      </c>
      <c r="V1532" s="88">
        <v>44581</v>
      </c>
      <c r="W1532" s="86" t="s">
        <v>2324</v>
      </c>
      <c r="X1532" s="87" t="s">
        <v>2325</v>
      </c>
      <c r="AA1532" s="86" t="s">
        <v>2326</v>
      </c>
      <c r="AC1532" s="72" t="b">
        <v>0</v>
      </c>
      <c r="AD1532" s="72">
        <v>930</v>
      </c>
      <c r="AE1532" s="86" t="s">
        <v>1483</v>
      </c>
      <c r="AF1532" s="72" t="b">
        <v>0</v>
      </c>
      <c r="AG1532" s="72" t="s">
        <v>1484</v>
      </c>
      <c r="AI1532" s="86" t="s">
        <v>1483</v>
      </c>
      <c r="AJ1532" s="72" t="b">
        <v>0</v>
      </c>
      <c r="AK1532" s="72">
        <v>284</v>
      </c>
      <c r="AL1532" s="86" t="s">
        <v>1483</v>
      </c>
      <c r="AM1532" s="86" t="s">
        <v>1511</v>
      </c>
      <c r="AN1532" s="72" t="b">
        <v>0</v>
      </c>
      <c r="AO1532" s="86" t="s">
        <v>2326</v>
      </c>
      <c r="AQ1532" s="72">
        <v>0</v>
      </c>
      <c r="AR1532" s="72">
        <v>0</v>
      </c>
    </row>
    <row r="1533" spans="1:44" x14ac:dyDescent="0.35">
      <c r="A1533" s="73" t="s">
        <v>315</v>
      </c>
      <c r="B1533" s="73" t="s">
        <v>2177</v>
      </c>
      <c r="C1533" s="82"/>
      <c r="D1533" s="83"/>
      <c r="E1533" s="82"/>
      <c r="F1533" s="84"/>
      <c r="G1533" s="82"/>
      <c r="H1533" s="77"/>
      <c r="I1533" s="78"/>
      <c r="J1533" s="78"/>
      <c r="K1533" s="79"/>
      <c r="M1533" s="72" t="s">
        <v>1488</v>
      </c>
      <c r="N1533" s="85">
        <v>44581.958518518521</v>
      </c>
      <c r="O1533" s="72" t="s">
        <v>2150</v>
      </c>
      <c r="T1533" s="87" t="s">
        <v>2074</v>
      </c>
      <c r="U1533" s="85">
        <v>44581.958518518521</v>
      </c>
      <c r="V1533" s="88">
        <v>44581</v>
      </c>
      <c r="W1533" s="86" t="s">
        <v>2151</v>
      </c>
      <c r="X1533" s="87" t="s">
        <v>2152</v>
      </c>
      <c r="AA1533" s="86" t="s">
        <v>2153</v>
      </c>
      <c r="AC1533" s="72" t="b">
        <v>0</v>
      </c>
      <c r="AD1533" s="72">
        <v>822</v>
      </c>
      <c r="AE1533" s="86" t="s">
        <v>1483</v>
      </c>
      <c r="AF1533" s="72" t="b">
        <v>0</v>
      </c>
      <c r="AG1533" s="72" t="s">
        <v>1484</v>
      </c>
      <c r="AI1533" s="86" t="s">
        <v>1483</v>
      </c>
      <c r="AJ1533" s="72" t="b">
        <v>0</v>
      </c>
      <c r="AK1533" s="72">
        <v>114</v>
      </c>
      <c r="AL1533" s="86" t="s">
        <v>1483</v>
      </c>
      <c r="AM1533" s="86" t="s">
        <v>1486</v>
      </c>
      <c r="AN1533" s="72" t="b">
        <v>0</v>
      </c>
      <c r="AO1533" s="86" t="s">
        <v>2153</v>
      </c>
      <c r="AQ1533" s="72">
        <v>0</v>
      </c>
      <c r="AR1533" s="72">
        <v>0</v>
      </c>
    </row>
    <row r="1534" spans="1:44" x14ac:dyDescent="0.35">
      <c r="A1534" s="73" t="s">
        <v>315</v>
      </c>
      <c r="B1534" s="73" t="s">
        <v>315</v>
      </c>
      <c r="C1534" s="82"/>
      <c r="D1534" s="83"/>
      <c r="E1534" s="82"/>
      <c r="F1534" s="84"/>
      <c r="G1534" s="82"/>
      <c r="H1534" s="77"/>
      <c r="I1534" s="78"/>
      <c r="J1534" s="78"/>
      <c r="K1534" s="79"/>
      <c r="M1534" s="72" t="s">
        <v>177</v>
      </c>
      <c r="N1534" s="85">
        <v>44582.627546296295</v>
      </c>
      <c r="O1534" s="72" t="s">
        <v>2327</v>
      </c>
      <c r="S1534" s="87" t="s">
        <v>2328</v>
      </c>
      <c r="T1534" s="87" t="s">
        <v>2328</v>
      </c>
      <c r="U1534" s="85">
        <v>44582.627546296295</v>
      </c>
      <c r="V1534" s="88">
        <v>44582</v>
      </c>
      <c r="W1534" s="86" t="s">
        <v>2329</v>
      </c>
      <c r="X1534" s="87" t="s">
        <v>2330</v>
      </c>
      <c r="AA1534" s="86" t="s">
        <v>2331</v>
      </c>
      <c r="AC1534" s="72" t="b">
        <v>0</v>
      </c>
      <c r="AD1534" s="72">
        <v>814</v>
      </c>
      <c r="AE1534" s="86" t="s">
        <v>1483</v>
      </c>
      <c r="AF1534" s="72" t="b">
        <v>0</v>
      </c>
      <c r="AG1534" s="72" t="s">
        <v>1484</v>
      </c>
      <c r="AI1534" s="86" t="s">
        <v>1483</v>
      </c>
      <c r="AJ1534" s="72" t="b">
        <v>0</v>
      </c>
      <c r="AK1534" s="72">
        <v>124</v>
      </c>
      <c r="AL1534" s="86" t="s">
        <v>1483</v>
      </c>
      <c r="AM1534" s="86" t="s">
        <v>1511</v>
      </c>
      <c r="AN1534" s="72" t="b">
        <v>0</v>
      </c>
      <c r="AO1534" s="86" t="s">
        <v>2331</v>
      </c>
      <c r="AQ1534" s="72">
        <v>0</v>
      </c>
      <c r="AR1534" s="72">
        <v>0</v>
      </c>
    </row>
    <row r="1535" spans="1:44" x14ac:dyDescent="0.35">
      <c r="A1535" s="73" t="s">
        <v>315</v>
      </c>
      <c r="B1535" s="73" t="s">
        <v>315</v>
      </c>
      <c r="C1535" s="82"/>
      <c r="D1535" s="83"/>
      <c r="E1535" s="82"/>
      <c r="F1535" s="84"/>
      <c r="G1535" s="82"/>
      <c r="H1535" s="77"/>
      <c r="I1535" s="78"/>
      <c r="J1535" s="78"/>
      <c r="K1535" s="79"/>
      <c r="M1535" s="72" t="s">
        <v>177</v>
      </c>
      <c r="N1535" s="85">
        <v>44588.612164351849</v>
      </c>
      <c r="O1535" s="72" t="s">
        <v>2332</v>
      </c>
      <c r="T1535" s="87" t="s">
        <v>2074</v>
      </c>
      <c r="U1535" s="85">
        <v>44588.612164351849</v>
      </c>
      <c r="V1535" s="88">
        <v>44588</v>
      </c>
      <c r="W1535" s="86" t="s">
        <v>2333</v>
      </c>
      <c r="X1535" s="87" t="s">
        <v>2334</v>
      </c>
      <c r="AA1535" s="86" t="s">
        <v>2335</v>
      </c>
      <c r="AC1535" s="72" t="b">
        <v>0</v>
      </c>
      <c r="AD1535" s="72">
        <v>1071</v>
      </c>
      <c r="AE1535" s="86" t="s">
        <v>1483</v>
      </c>
      <c r="AF1535" s="72" t="b">
        <v>0</v>
      </c>
      <c r="AG1535" s="72" t="s">
        <v>1484</v>
      </c>
      <c r="AI1535" s="86" t="s">
        <v>1483</v>
      </c>
      <c r="AJ1535" s="72" t="b">
        <v>0</v>
      </c>
      <c r="AK1535" s="72">
        <v>182</v>
      </c>
      <c r="AL1535" s="86" t="s">
        <v>1483</v>
      </c>
      <c r="AM1535" s="86" t="s">
        <v>1486</v>
      </c>
      <c r="AN1535" s="72" t="b">
        <v>0</v>
      </c>
      <c r="AO1535" s="86" t="s">
        <v>2335</v>
      </c>
      <c r="AQ1535" s="72">
        <v>0</v>
      </c>
      <c r="AR1535" s="72">
        <v>0</v>
      </c>
    </row>
    <row r="1536" spans="1:44" x14ac:dyDescent="0.35">
      <c r="A1536" s="73" t="s">
        <v>315</v>
      </c>
      <c r="B1536" s="73" t="s">
        <v>315</v>
      </c>
      <c r="C1536" s="82"/>
      <c r="D1536" s="83"/>
      <c r="E1536" s="82"/>
      <c r="F1536" s="84"/>
      <c r="G1536" s="82"/>
      <c r="H1536" s="77"/>
      <c r="I1536" s="78"/>
      <c r="J1536" s="78"/>
      <c r="K1536" s="79"/>
      <c r="M1536" s="72" t="s">
        <v>177</v>
      </c>
      <c r="N1536" s="85">
        <v>44588.771550925929</v>
      </c>
      <c r="O1536" s="72" t="s">
        <v>2336</v>
      </c>
      <c r="P1536" s="87" t="s">
        <v>2337</v>
      </c>
      <c r="Q1536" s="72" t="s">
        <v>1614</v>
      </c>
      <c r="T1536" s="87" t="s">
        <v>2074</v>
      </c>
      <c r="U1536" s="85">
        <v>44588.771550925929</v>
      </c>
      <c r="V1536" s="88">
        <v>44588</v>
      </c>
      <c r="W1536" s="86" t="s">
        <v>2338</v>
      </c>
      <c r="X1536" s="87" t="s">
        <v>2339</v>
      </c>
      <c r="AA1536" s="86" t="s">
        <v>2340</v>
      </c>
      <c r="AC1536" s="72" t="b">
        <v>0</v>
      </c>
      <c r="AD1536" s="72">
        <v>248</v>
      </c>
      <c r="AE1536" s="86" t="s">
        <v>1483</v>
      </c>
      <c r="AF1536" s="72" t="b">
        <v>0</v>
      </c>
      <c r="AG1536" s="72" t="s">
        <v>1484</v>
      </c>
      <c r="AI1536" s="86" t="s">
        <v>1483</v>
      </c>
      <c r="AJ1536" s="72" t="b">
        <v>0</v>
      </c>
      <c r="AK1536" s="72">
        <v>39</v>
      </c>
      <c r="AL1536" s="86" t="s">
        <v>1483</v>
      </c>
      <c r="AM1536" s="86" t="s">
        <v>1486</v>
      </c>
      <c r="AN1536" s="72" t="b">
        <v>0</v>
      </c>
      <c r="AO1536" s="86" t="s">
        <v>2340</v>
      </c>
      <c r="AQ1536" s="72">
        <v>0</v>
      </c>
      <c r="AR1536" s="72">
        <v>0</v>
      </c>
    </row>
    <row r="1537" spans="1:44" x14ac:dyDescent="0.35">
      <c r="A1537" s="73" t="s">
        <v>315</v>
      </c>
      <c r="B1537" s="73" t="s">
        <v>315</v>
      </c>
      <c r="C1537" s="82"/>
      <c r="D1537" s="83"/>
      <c r="E1537" s="82"/>
      <c r="F1537" s="84"/>
      <c r="G1537" s="82"/>
      <c r="H1537" s="77"/>
      <c r="I1537" s="78"/>
      <c r="J1537" s="78"/>
      <c r="K1537" s="79"/>
      <c r="M1537" s="72" t="s">
        <v>177</v>
      </c>
      <c r="N1537" s="85">
        <v>44592.956828703704</v>
      </c>
      <c r="O1537" s="72" t="s">
        <v>2341</v>
      </c>
      <c r="P1537" s="87" t="s">
        <v>2225</v>
      </c>
      <c r="Q1537" s="72" t="s">
        <v>1723</v>
      </c>
      <c r="T1537" s="87" t="s">
        <v>2074</v>
      </c>
      <c r="U1537" s="85">
        <v>44592.956828703704</v>
      </c>
      <c r="V1537" s="88">
        <v>44592</v>
      </c>
      <c r="W1537" s="86" t="s">
        <v>2342</v>
      </c>
      <c r="X1537" s="87" t="s">
        <v>2343</v>
      </c>
      <c r="AA1537" s="86" t="s">
        <v>2344</v>
      </c>
      <c r="AC1537" s="72" t="b">
        <v>0</v>
      </c>
      <c r="AD1537" s="72">
        <v>175</v>
      </c>
      <c r="AE1537" s="86" t="s">
        <v>1483</v>
      </c>
      <c r="AF1537" s="72" t="b">
        <v>0</v>
      </c>
      <c r="AG1537" s="72" t="s">
        <v>1484</v>
      </c>
      <c r="AI1537" s="86" t="s">
        <v>1483</v>
      </c>
      <c r="AJ1537" s="72" t="b">
        <v>0</v>
      </c>
      <c r="AK1537" s="72">
        <v>16</v>
      </c>
      <c r="AL1537" s="86" t="s">
        <v>1483</v>
      </c>
      <c r="AM1537" s="86" t="s">
        <v>1486</v>
      </c>
      <c r="AN1537" s="72" t="b">
        <v>0</v>
      </c>
      <c r="AO1537" s="86" t="s">
        <v>2344</v>
      </c>
      <c r="AQ1537" s="72">
        <v>0</v>
      </c>
      <c r="AR1537" s="72">
        <v>0</v>
      </c>
    </row>
    <row r="1538" spans="1:44" x14ac:dyDescent="0.35">
      <c r="A1538" s="73" t="s">
        <v>315</v>
      </c>
      <c r="B1538" s="73" t="s">
        <v>315</v>
      </c>
      <c r="C1538" s="82"/>
      <c r="D1538" s="83"/>
      <c r="E1538" s="82"/>
      <c r="F1538" s="84"/>
      <c r="G1538" s="82"/>
      <c r="H1538" s="77"/>
      <c r="I1538" s="78"/>
      <c r="J1538" s="78"/>
      <c r="K1538" s="79"/>
      <c r="M1538" s="72" t="s">
        <v>177</v>
      </c>
      <c r="N1538" s="85">
        <v>44593.741307870368</v>
      </c>
      <c r="O1538" s="72" t="s">
        <v>2345</v>
      </c>
      <c r="T1538" s="87" t="s">
        <v>2074</v>
      </c>
      <c r="U1538" s="85">
        <v>44593.741307870368</v>
      </c>
      <c r="V1538" s="88">
        <v>44593</v>
      </c>
      <c r="W1538" s="86" t="s">
        <v>2346</v>
      </c>
      <c r="X1538" s="87" t="s">
        <v>2347</v>
      </c>
      <c r="AA1538" s="86" t="s">
        <v>2348</v>
      </c>
      <c r="AC1538" s="72" t="b">
        <v>0</v>
      </c>
      <c r="AD1538" s="72">
        <v>1425</v>
      </c>
      <c r="AE1538" s="86" t="s">
        <v>1483</v>
      </c>
      <c r="AF1538" s="72" t="b">
        <v>0</v>
      </c>
      <c r="AG1538" s="72" t="s">
        <v>1484</v>
      </c>
      <c r="AI1538" s="86" t="s">
        <v>1483</v>
      </c>
      <c r="AJ1538" s="72" t="b">
        <v>0</v>
      </c>
      <c r="AK1538" s="72">
        <v>249</v>
      </c>
      <c r="AL1538" s="86" t="s">
        <v>1483</v>
      </c>
      <c r="AM1538" s="86" t="s">
        <v>1504</v>
      </c>
      <c r="AN1538" s="72" t="b">
        <v>0</v>
      </c>
      <c r="AO1538" s="86" t="s">
        <v>2348</v>
      </c>
      <c r="AQ1538" s="72">
        <v>0</v>
      </c>
      <c r="AR1538" s="72">
        <v>0</v>
      </c>
    </row>
    <row r="1539" spans="1:44" x14ac:dyDescent="0.35">
      <c r="A1539" s="73" t="s">
        <v>315</v>
      </c>
      <c r="B1539" s="73" t="s">
        <v>315</v>
      </c>
      <c r="C1539" s="82"/>
      <c r="D1539" s="83"/>
      <c r="E1539" s="82"/>
      <c r="F1539" s="84"/>
      <c r="G1539" s="82"/>
      <c r="H1539" s="77"/>
      <c r="I1539" s="78"/>
      <c r="J1539" s="78"/>
      <c r="K1539" s="79"/>
      <c r="M1539" s="72" t="s">
        <v>177</v>
      </c>
      <c r="N1539" s="85">
        <v>44594.755509259259</v>
      </c>
      <c r="O1539" s="72" t="s">
        <v>2349</v>
      </c>
      <c r="T1539" s="87" t="s">
        <v>2074</v>
      </c>
      <c r="U1539" s="85">
        <v>44594.755509259259</v>
      </c>
      <c r="V1539" s="88">
        <v>44594</v>
      </c>
      <c r="W1539" s="86" t="s">
        <v>2350</v>
      </c>
      <c r="X1539" s="87" t="s">
        <v>2351</v>
      </c>
      <c r="AA1539" s="86" t="s">
        <v>2352</v>
      </c>
      <c r="AC1539" s="72" t="b">
        <v>0</v>
      </c>
      <c r="AD1539" s="72">
        <v>872</v>
      </c>
      <c r="AE1539" s="86" t="s">
        <v>1483</v>
      </c>
      <c r="AF1539" s="72" t="b">
        <v>0</v>
      </c>
      <c r="AG1539" s="72" t="s">
        <v>1484</v>
      </c>
      <c r="AI1539" s="86" t="s">
        <v>1483</v>
      </c>
      <c r="AJ1539" s="72" t="b">
        <v>0</v>
      </c>
      <c r="AK1539" s="72">
        <v>112</v>
      </c>
      <c r="AL1539" s="86" t="s">
        <v>1483</v>
      </c>
      <c r="AM1539" s="86" t="s">
        <v>1486</v>
      </c>
      <c r="AN1539" s="72" t="b">
        <v>0</v>
      </c>
      <c r="AO1539" s="86" t="s">
        <v>2352</v>
      </c>
      <c r="AQ1539" s="72">
        <v>0</v>
      </c>
      <c r="AR1539" s="72">
        <v>0</v>
      </c>
    </row>
    <row r="1540" spans="1:44" x14ac:dyDescent="0.35">
      <c r="A1540" s="73" t="s">
        <v>315</v>
      </c>
      <c r="B1540" s="73" t="s">
        <v>315</v>
      </c>
      <c r="C1540" s="82"/>
      <c r="D1540" s="83"/>
      <c r="E1540" s="82"/>
      <c r="F1540" s="84"/>
      <c r="G1540" s="82"/>
      <c r="H1540" s="77"/>
      <c r="I1540" s="78"/>
      <c r="J1540" s="78"/>
      <c r="K1540" s="79"/>
      <c r="M1540" s="72" t="s">
        <v>177</v>
      </c>
      <c r="N1540" s="85">
        <v>44595.854803240742</v>
      </c>
      <c r="O1540" s="72" t="s">
        <v>2353</v>
      </c>
      <c r="T1540" s="87" t="s">
        <v>2074</v>
      </c>
      <c r="U1540" s="85">
        <v>44595.854803240742</v>
      </c>
      <c r="V1540" s="88">
        <v>44595</v>
      </c>
      <c r="W1540" s="86" t="s">
        <v>2354</v>
      </c>
      <c r="X1540" s="87" t="s">
        <v>2355</v>
      </c>
      <c r="AA1540" s="86" t="s">
        <v>2356</v>
      </c>
      <c r="AC1540" s="72" t="b">
        <v>0</v>
      </c>
      <c r="AD1540" s="72">
        <v>343</v>
      </c>
      <c r="AE1540" s="86" t="s">
        <v>1483</v>
      </c>
      <c r="AF1540" s="72" t="b">
        <v>0</v>
      </c>
      <c r="AG1540" s="72" t="s">
        <v>1484</v>
      </c>
      <c r="AI1540" s="86" t="s">
        <v>1483</v>
      </c>
      <c r="AJ1540" s="72" t="b">
        <v>0</v>
      </c>
      <c r="AK1540" s="72">
        <v>88</v>
      </c>
      <c r="AL1540" s="86" t="s">
        <v>1483</v>
      </c>
      <c r="AM1540" s="86" t="s">
        <v>1504</v>
      </c>
      <c r="AN1540" s="72" t="b">
        <v>0</v>
      </c>
      <c r="AO1540" s="86" t="s">
        <v>2356</v>
      </c>
      <c r="AQ1540" s="72">
        <v>0</v>
      </c>
      <c r="AR1540" s="72">
        <v>0</v>
      </c>
    </row>
    <row r="1541" spans="1:44" x14ac:dyDescent="0.35">
      <c r="A1541" s="73" t="s">
        <v>315</v>
      </c>
      <c r="B1541" s="73" t="s">
        <v>315</v>
      </c>
      <c r="C1541" s="82"/>
      <c r="D1541" s="83"/>
      <c r="E1541" s="82"/>
      <c r="F1541" s="84"/>
      <c r="G1541" s="82"/>
      <c r="H1541" s="77"/>
      <c r="I1541" s="78"/>
      <c r="J1541" s="78"/>
      <c r="K1541" s="79"/>
      <c r="M1541" s="72" t="s">
        <v>177</v>
      </c>
      <c r="N1541" s="85">
        <v>44595.855000000003</v>
      </c>
      <c r="O1541" s="72" t="s">
        <v>2357</v>
      </c>
      <c r="T1541" s="87" t="s">
        <v>2074</v>
      </c>
      <c r="U1541" s="85">
        <v>44595.855000000003</v>
      </c>
      <c r="V1541" s="88">
        <v>44595</v>
      </c>
      <c r="W1541" s="86" t="s">
        <v>2358</v>
      </c>
      <c r="X1541" s="87" t="s">
        <v>2359</v>
      </c>
      <c r="AA1541" s="86" t="s">
        <v>2360</v>
      </c>
      <c r="AC1541" s="72" t="b">
        <v>0</v>
      </c>
      <c r="AD1541" s="72">
        <v>1007</v>
      </c>
      <c r="AE1541" s="86" t="s">
        <v>1483</v>
      </c>
      <c r="AF1541" s="72" t="b">
        <v>0</v>
      </c>
      <c r="AG1541" s="72" t="s">
        <v>1484</v>
      </c>
      <c r="AI1541" s="86" t="s">
        <v>1483</v>
      </c>
      <c r="AJ1541" s="72" t="b">
        <v>0</v>
      </c>
      <c r="AK1541" s="72">
        <v>188</v>
      </c>
      <c r="AL1541" s="86" t="s">
        <v>1483</v>
      </c>
      <c r="AM1541" s="86" t="s">
        <v>1504</v>
      </c>
      <c r="AN1541" s="72" t="b">
        <v>0</v>
      </c>
      <c r="AO1541" s="86" t="s">
        <v>2360</v>
      </c>
      <c r="AQ1541" s="72">
        <v>0</v>
      </c>
      <c r="AR1541" s="72">
        <v>0</v>
      </c>
    </row>
    <row r="1542" spans="1:44" x14ac:dyDescent="0.35">
      <c r="A1542" s="73" t="s">
        <v>315</v>
      </c>
      <c r="B1542" s="73" t="s">
        <v>315</v>
      </c>
      <c r="C1542" s="82"/>
      <c r="D1542" s="83"/>
      <c r="E1542" s="82"/>
      <c r="F1542" s="84"/>
      <c r="G1542" s="82"/>
      <c r="H1542" s="77"/>
      <c r="I1542" s="78"/>
      <c r="J1542" s="78"/>
      <c r="K1542" s="79"/>
      <c r="M1542" s="72" t="s">
        <v>177</v>
      </c>
      <c r="N1542" s="85">
        <v>44600.696759259263</v>
      </c>
      <c r="O1542" s="72" t="s">
        <v>2361</v>
      </c>
      <c r="T1542" s="87" t="s">
        <v>2074</v>
      </c>
      <c r="U1542" s="85">
        <v>44600.696759259263</v>
      </c>
      <c r="V1542" s="88">
        <v>44600</v>
      </c>
      <c r="W1542" s="86" t="s">
        <v>2362</v>
      </c>
      <c r="X1542" s="87" t="s">
        <v>2363</v>
      </c>
      <c r="AA1542" s="86" t="s">
        <v>2364</v>
      </c>
      <c r="AC1542" s="72" t="b">
        <v>0</v>
      </c>
      <c r="AD1542" s="72">
        <v>1244</v>
      </c>
      <c r="AE1542" s="86" t="s">
        <v>1483</v>
      </c>
      <c r="AF1542" s="72" t="b">
        <v>0</v>
      </c>
      <c r="AG1542" s="72" t="s">
        <v>1484</v>
      </c>
      <c r="AI1542" s="86" t="s">
        <v>1483</v>
      </c>
      <c r="AJ1542" s="72" t="b">
        <v>0</v>
      </c>
      <c r="AK1542" s="72">
        <v>275</v>
      </c>
      <c r="AL1542" s="86" t="s">
        <v>1483</v>
      </c>
      <c r="AM1542" s="86" t="s">
        <v>1504</v>
      </c>
      <c r="AN1542" s="72" t="b">
        <v>0</v>
      </c>
      <c r="AO1542" s="86" t="s">
        <v>2364</v>
      </c>
      <c r="AQ1542" s="72">
        <v>0</v>
      </c>
      <c r="AR1542" s="72">
        <v>0</v>
      </c>
    </row>
    <row r="1543" spans="1:44" x14ac:dyDescent="0.35">
      <c r="A1543" s="73" t="s">
        <v>315</v>
      </c>
      <c r="B1543" s="73" t="s">
        <v>315</v>
      </c>
      <c r="C1543" s="82"/>
      <c r="D1543" s="83"/>
      <c r="E1543" s="82"/>
      <c r="F1543" s="84"/>
      <c r="G1543" s="82"/>
      <c r="H1543" s="77"/>
      <c r="I1543" s="78"/>
      <c r="J1543" s="78"/>
      <c r="K1543" s="79"/>
      <c r="M1543" s="72" t="s">
        <v>177</v>
      </c>
      <c r="N1543" s="85">
        <v>44601.793541666666</v>
      </c>
      <c r="O1543" s="72" t="s">
        <v>2365</v>
      </c>
      <c r="T1543" s="87" t="s">
        <v>2074</v>
      </c>
      <c r="U1543" s="85">
        <v>44601.793541666666</v>
      </c>
      <c r="V1543" s="88">
        <v>44601</v>
      </c>
      <c r="W1543" s="86" t="s">
        <v>2366</v>
      </c>
      <c r="X1543" s="87" t="s">
        <v>2367</v>
      </c>
      <c r="AA1543" s="86" t="s">
        <v>2368</v>
      </c>
      <c r="AC1543" s="72" t="b">
        <v>0</v>
      </c>
      <c r="AD1543" s="72">
        <v>1079</v>
      </c>
      <c r="AE1543" s="86" t="s">
        <v>1483</v>
      </c>
      <c r="AF1543" s="72" t="b">
        <v>0</v>
      </c>
      <c r="AG1543" s="72" t="s">
        <v>1484</v>
      </c>
      <c r="AI1543" s="86" t="s">
        <v>1483</v>
      </c>
      <c r="AJ1543" s="72" t="b">
        <v>0</v>
      </c>
      <c r="AK1543" s="72">
        <v>154</v>
      </c>
      <c r="AL1543" s="86" t="s">
        <v>1483</v>
      </c>
      <c r="AM1543" s="86" t="s">
        <v>1504</v>
      </c>
      <c r="AN1543" s="72" t="b">
        <v>0</v>
      </c>
      <c r="AO1543" s="86" t="s">
        <v>2368</v>
      </c>
      <c r="AQ1543" s="72">
        <v>0</v>
      </c>
      <c r="AR1543" s="72">
        <v>0</v>
      </c>
    </row>
    <row r="1544" spans="1:44" x14ac:dyDescent="0.35">
      <c r="A1544" s="73" t="s">
        <v>315</v>
      </c>
      <c r="B1544" s="73" t="s">
        <v>315</v>
      </c>
      <c r="C1544" s="82"/>
      <c r="D1544" s="83"/>
      <c r="E1544" s="82"/>
      <c r="F1544" s="84"/>
      <c r="G1544" s="82"/>
      <c r="H1544" s="77"/>
      <c r="I1544" s="78"/>
      <c r="J1544" s="78"/>
      <c r="K1544" s="79"/>
      <c r="M1544" s="72" t="s">
        <v>177</v>
      </c>
      <c r="N1544" s="85">
        <v>44601.793622685182</v>
      </c>
      <c r="O1544" s="72" t="s">
        <v>2369</v>
      </c>
      <c r="T1544" s="87" t="s">
        <v>2074</v>
      </c>
      <c r="U1544" s="85">
        <v>44601.793622685182</v>
      </c>
      <c r="V1544" s="88">
        <v>44601</v>
      </c>
      <c r="W1544" s="86" t="s">
        <v>2370</v>
      </c>
      <c r="X1544" s="87" t="s">
        <v>2371</v>
      </c>
      <c r="AA1544" s="86" t="s">
        <v>2372</v>
      </c>
      <c r="AC1544" s="72" t="b">
        <v>0</v>
      </c>
      <c r="AD1544" s="72">
        <v>723</v>
      </c>
      <c r="AE1544" s="86" t="s">
        <v>1483</v>
      </c>
      <c r="AF1544" s="72" t="b">
        <v>0</v>
      </c>
      <c r="AG1544" s="72" t="s">
        <v>1484</v>
      </c>
      <c r="AI1544" s="86" t="s">
        <v>1483</v>
      </c>
      <c r="AJ1544" s="72" t="b">
        <v>0</v>
      </c>
      <c r="AK1544" s="72">
        <v>126</v>
      </c>
      <c r="AL1544" s="86" t="s">
        <v>1483</v>
      </c>
      <c r="AM1544" s="86" t="s">
        <v>1504</v>
      </c>
      <c r="AN1544" s="72" t="b">
        <v>0</v>
      </c>
      <c r="AO1544" s="86" t="s">
        <v>2372</v>
      </c>
      <c r="AQ1544" s="72">
        <v>0</v>
      </c>
      <c r="AR1544" s="72">
        <v>0</v>
      </c>
    </row>
    <row r="1545" spans="1:44" x14ac:dyDescent="0.35">
      <c r="A1545" s="73" t="s">
        <v>315</v>
      </c>
      <c r="B1545" s="73" t="s">
        <v>315</v>
      </c>
      <c r="C1545" s="82"/>
      <c r="D1545" s="83"/>
      <c r="E1545" s="82"/>
      <c r="F1545" s="84"/>
      <c r="G1545" s="82"/>
      <c r="H1545" s="77"/>
      <c r="I1545" s="78"/>
      <c r="J1545" s="78"/>
      <c r="K1545" s="79"/>
      <c r="M1545" s="72" t="s">
        <v>177</v>
      </c>
      <c r="N1545" s="85">
        <v>44602.876701388886</v>
      </c>
      <c r="O1545" s="72" t="s">
        <v>2373</v>
      </c>
      <c r="T1545" s="87" t="s">
        <v>2074</v>
      </c>
      <c r="U1545" s="85">
        <v>44602.876701388886</v>
      </c>
      <c r="V1545" s="88">
        <v>44602</v>
      </c>
      <c r="W1545" s="86" t="s">
        <v>2374</v>
      </c>
      <c r="X1545" s="87" t="s">
        <v>2375</v>
      </c>
      <c r="AA1545" s="86" t="s">
        <v>2376</v>
      </c>
      <c r="AC1545" s="72" t="b">
        <v>0</v>
      </c>
      <c r="AD1545" s="72">
        <v>2100</v>
      </c>
      <c r="AE1545" s="86" t="s">
        <v>1483</v>
      </c>
      <c r="AF1545" s="72" t="b">
        <v>0</v>
      </c>
      <c r="AG1545" s="72" t="s">
        <v>1484</v>
      </c>
      <c r="AI1545" s="86" t="s">
        <v>1483</v>
      </c>
      <c r="AJ1545" s="72" t="b">
        <v>0</v>
      </c>
      <c r="AK1545" s="72">
        <v>356</v>
      </c>
      <c r="AL1545" s="86" t="s">
        <v>1483</v>
      </c>
      <c r="AM1545" s="86" t="s">
        <v>1486</v>
      </c>
      <c r="AN1545" s="72" t="b">
        <v>0</v>
      </c>
      <c r="AO1545" s="86" t="s">
        <v>2376</v>
      </c>
      <c r="AQ1545" s="72">
        <v>0</v>
      </c>
      <c r="AR1545" s="72">
        <v>0</v>
      </c>
    </row>
    <row r="1546" spans="1:44" x14ac:dyDescent="0.35">
      <c r="A1546" s="73" t="s">
        <v>315</v>
      </c>
      <c r="B1546" s="73" t="s">
        <v>315</v>
      </c>
      <c r="C1546" s="82"/>
      <c r="D1546" s="83"/>
      <c r="E1546" s="82"/>
      <c r="F1546" s="84"/>
      <c r="G1546" s="82"/>
      <c r="H1546" s="77"/>
      <c r="I1546" s="78"/>
      <c r="J1546" s="78"/>
      <c r="K1546" s="79"/>
      <c r="M1546" s="72" t="s">
        <v>177</v>
      </c>
      <c r="N1546" s="85">
        <v>44603.85800925926</v>
      </c>
      <c r="O1546" s="72" t="s">
        <v>2377</v>
      </c>
      <c r="S1546" s="87" t="s">
        <v>2378</v>
      </c>
      <c r="T1546" s="87" t="s">
        <v>2378</v>
      </c>
      <c r="U1546" s="85">
        <v>44603.85800925926</v>
      </c>
      <c r="V1546" s="88">
        <v>44603</v>
      </c>
      <c r="W1546" s="86" t="s">
        <v>2379</v>
      </c>
      <c r="X1546" s="87" t="s">
        <v>2380</v>
      </c>
      <c r="AA1546" s="86" t="s">
        <v>2381</v>
      </c>
      <c r="AC1546" s="72" t="b">
        <v>0</v>
      </c>
      <c r="AD1546" s="72">
        <v>485</v>
      </c>
      <c r="AE1546" s="86" t="s">
        <v>1483</v>
      </c>
      <c r="AF1546" s="72" t="b">
        <v>0</v>
      </c>
      <c r="AG1546" s="72" t="s">
        <v>1484</v>
      </c>
      <c r="AI1546" s="86" t="s">
        <v>1483</v>
      </c>
      <c r="AJ1546" s="72" t="b">
        <v>0</v>
      </c>
      <c r="AK1546" s="72">
        <v>119</v>
      </c>
      <c r="AL1546" s="86" t="s">
        <v>1483</v>
      </c>
      <c r="AM1546" s="86" t="s">
        <v>1511</v>
      </c>
      <c r="AN1546" s="72" t="b">
        <v>0</v>
      </c>
      <c r="AO1546" s="86" t="s">
        <v>2381</v>
      </c>
      <c r="AQ1546" s="72">
        <v>0</v>
      </c>
      <c r="AR1546" s="72">
        <v>0</v>
      </c>
    </row>
    <row r="1547" spans="1:44" x14ac:dyDescent="0.35">
      <c r="A1547" s="73" t="s">
        <v>315</v>
      </c>
      <c r="B1547" s="73" t="s">
        <v>315</v>
      </c>
      <c r="C1547" s="82"/>
      <c r="D1547" s="83"/>
      <c r="E1547" s="82"/>
      <c r="F1547" s="84"/>
      <c r="G1547" s="82"/>
      <c r="H1547" s="77"/>
      <c r="I1547" s="78"/>
      <c r="J1547" s="78"/>
      <c r="K1547" s="79"/>
      <c r="M1547" s="72" t="s">
        <v>177</v>
      </c>
      <c r="N1547" s="85">
        <v>44606.922199074077</v>
      </c>
      <c r="O1547" s="72" t="s">
        <v>2382</v>
      </c>
      <c r="T1547" s="87" t="s">
        <v>2074</v>
      </c>
      <c r="U1547" s="85">
        <v>44606.922199074077</v>
      </c>
      <c r="V1547" s="88">
        <v>44606</v>
      </c>
      <c r="W1547" s="86" t="s">
        <v>2383</v>
      </c>
      <c r="X1547" s="87" t="s">
        <v>2384</v>
      </c>
      <c r="AA1547" s="86" t="s">
        <v>2385</v>
      </c>
      <c r="AC1547" s="72" t="b">
        <v>0</v>
      </c>
      <c r="AD1547" s="72">
        <v>4407</v>
      </c>
      <c r="AE1547" s="86" t="s">
        <v>1483</v>
      </c>
      <c r="AF1547" s="72" t="b">
        <v>0</v>
      </c>
      <c r="AG1547" s="72" t="s">
        <v>1484</v>
      </c>
      <c r="AI1547" s="86" t="s">
        <v>1483</v>
      </c>
      <c r="AJ1547" s="72" t="b">
        <v>0</v>
      </c>
      <c r="AK1547" s="72">
        <v>765</v>
      </c>
      <c r="AL1547" s="86" t="s">
        <v>1483</v>
      </c>
      <c r="AM1547" s="86" t="s">
        <v>1504</v>
      </c>
      <c r="AN1547" s="72" t="b">
        <v>0</v>
      </c>
      <c r="AO1547" s="86" t="s">
        <v>2385</v>
      </c>
      <c r="AQ1547" s="72">
        <v>0</v>
      </c>
      <c r="AR1547" s="72">
        <v>0</v>
      </c>
    </row>
    <row r="1548" spans="1:44" x14ac:dyDescent="0.35">
      <c r="A1548" s="73" t="s">
        <v>315</v>
      </c>
      <c r="B1548" s="73" t="s">
        <v>315</v>
      </c>
      <c r="C1548" s="82"/>
      <c r="D1548" s="83"/>
      <c r="E1548" s="82"/>
      <c r="F1548" s="84"/>
      <c r="G1548" s="82"/>
      <c r="H1548" s="77"/>
      <c r="I1548" s="78"/>
      <c r="J1548" s="78"/>
      <c r="K1548" s="79"/>
      <c r="M1548" s="72" t="s">
        <v>177</v>
      </c>
      <c r="N1548" s="85">
        <v>44607.041666666664</v>
      </c>
      <c r="O1548" s="72" t="s">
        <v>2386</v>
      </c>
      <c r="T1548" s="87" t="s">
        <v>2074</v>
      </c>
      <c r="U1548" s="85">
        <v>44607.041666666664</v>
      </c>
      <c r="V1548" s="88">
        <v>44607</v>
      </c>
      <c r="W1548" s="86" t="s">
        <v>2387</v>
      </c>
      <c r="X1548" s="87" t="s">
        <v>2388</v>
      </c>
      <c r="AA1548" s="86" t="s">
        <v>2389</v>
      </c>
      <c r="AC1548" s="72" t="b">
        <v>0</v>
      </c>
      <c r="AD1548" s="72">
        <v>1564</v>
      </c>
      <c r="AE1548" s="86" t="s">
        <v>1483</v>
      </c>
      <c r="AF1548" s="72" t="b">
        <v>0</v>
      </c>
      <c r="AG1548" s="72" t="s">
        <v>1484</v>
      </c>
      <c r="AI1548" s="86" t="s">
        <v>1483</v>
      </c>
      <c r="AJ1548" s="72" t="b">
        <v>0</v>
      </c>
      <c r="AK1548" s="72">
        <v>237</v>
      </c>
      <c r="AL1548" s="86" t="s">
        <v>1483</v>
      </c>
      <c r="AM1548" s="86" t="s">
        <v>2043</v>
      </c>
      <c r="AN1548" s="72" t="b">
        <v>0</v>
      </c>
      <c r="AO1548" s="86" t="s">
        <v>2389</v>
      </c>
      <c r="AQ1548" s="72">
        <v>0</v>
      </c>
      <c r="AR1548" s="72">
        <v>0</v>
      </c>
    </row>
    <row r="1549" spans="1:44" x14ac:dyDescent="0.35">
      <c r="A1549" s="73" t="s">
        <v>315</v>
      </c>
      <c r="B1549" s="73" t="s">
        <v>315</v>
      </c>
      <c r="C1549" s="82"/>
      <c r="D1549" s="83"/>
      <c r="E1549" s="82"/>
      <c r="F1549" s="84"/>
      <c r="G1549" s="82"/>
      <c r="H1549" s="77"/>
      <c r="I1549" s="78"/>
      <c r="J1549" s="78"/>
      <c r="K1549" s="79"/>
      <c r="M1549" s="72" t="s">
        <v>177</v>
      </c>
      <c r="N1549" s="85">
        <v>44607.700624999998</v>
      </c>
      <c r="O1549" s="72" t="s">
        <v>2390</v>
      </c>
      <c r="T1549" s="87" t="s">
        <v>2074</v>
      </c>
      <c r="U1549" s="85">
        <v>44607.700624999998</v>
      </c>
      <c r="V1549" s="88">
        <v>44607</v>
      </c>
      <c r="W1549" s="86" t="s">
        <v>2391</v>
      </c>
      <c r="X1549" s="87" t="s">
        <v>2392</v>
      </c>
      <c r="AA1549" s="86" t="s">
        <v>2393</v>
      </c>
      <c r="AC1549" s="72" t="b">
        <v>0</v>
      </c>
      <c r="AD1549" s="72">
        <v>903</v>
      </c>
      <c r="AE1549" s="86" t="s">
        <v>1483</v>
      </c>
      <c r="AF1549" s="72" t="b">
        <v>0</v>
      </c>
      <c r="AG1549" s="72" t="s">
        <v>1484</v>
      </c>
      <c r="AI1549" s="86" t="s">
        <v>1483</v>
      </c>
      <c r="AJ1549" s="72" t="b">
        <v>0</v>
      </c>
      <c r="AK1549" s="72">
        <v>150</v>
      </c>
      <c r="AL1549" s="86" t="s">
        <v>1483</v>
      </c>
      <c r="AM1549" s="86" t="s">
        <v>1504</v>
      </c>
      <c r="AN1549" s="72" t="b">
        <v>0</v>
      </c>
      <c r="AO1549" s="86" t="s">
        <v>2393</v>
      </c>
      <c r="AQ1549" s="72">
        <v>0</v>
      </c>
      <c r="AR1549" s="72">
        <v>0</v>
      </c>
    </row>
    <row r="1550" spans="1:44" x14ac:dyDescent="0.35">
      <c r="A1550" s="73" t="s">
        <v>315</v>
      </c>
      <c r="B1550" s="73" t="s">
        <v>315</v>
      </c>
      <c r="C1550" s="82"/>
      <c r="D1550" s="83"/>
      <c r="E1550" s="82"/>
      <c r="F1550" s="84"/>
      <c r="G1550" s="82"/>
      <c r="H1550" s="77"/>
      <c r="I1550" s="78"/>
      <c r="J1550" s="78"/>
      <c r="K1550" s="79"/>
      <c r="M1550" s="72" t="s">
        <v>177</v>
      </c>
      <c r="N1550" s="85">
        <v>44608.72797453704</v>
      </c>
      <c r="O1550" s="72" t="s">
        <v>2394</v>
      </c>
      <c r="T1550" s="87" t="s">
        <v>2074</v>
      </c>
      <c r="U1550" s="85">
        <v>44608.72797453704</v>
      </c>
      <c r="V1550" s="88">
        <v>44608</v>
      </c>
      <c r="W1550" s="86" t="s">
        <v>2395</v>
      </c>
      <c r="X1550" s="87" t="s">
        <v>2396</v>
      </c>
      <c r="AA1550" s="86" t="s">
        <v>2397</v>
      </c>
      <c r="AC1550" s="72" t="b">
        <v>0</v>
      </c>
      <c r="AD1550" s="72">
        <v>2327</v>
      </c>
      <c r="AE1550" s="86" t="s">
        <v>1483</v>
      </c>
      <c r="AF1550" s="72" t="b">
        <v>0</v>
      </c>
      <c r="AG1550" s="72" t="s">
        <v>1484</v>
      </c>
      <c r="AI1550" s="86" t="s">
        <v>1483</v>
      </c>
      <c r="AJ1550" s="72" t="b">
        <v>0</v>
      </c>
      <c r="AK1550" s="72">
        <v>383</v>
      </c>
      <c r="AL1550" s="86" t="s">
        <v>1483</v>
      </c>
      <c r="AM1550" s="86" t="s">
        <v>1504</v>
      </c>
      <c r="AN1550" s="72" t="b">
        <v>0</v>
      </c>
      <c r="AO1550" s="86" t="s">
        <v>2397</v>
      </c>
      <c r="AQ1550" s="72">
        <v>0</v>
      </c>
      <c r="AR1550" s="72">
        <v>0</v>
      </c>
    </row>
    <row r="1551" spans="1:44" x14ac:dyDescent="0.35">
      <c r="A1551" s="73" t="s">
        <v>315</v>
      </c>
      <c r="B1551" s="73" t="s">
        <v>315</v>
      </c>
      <c r="C1551" s="82"/>
      <c r="D1551" s="83"/>
      <c r="E1551" s="82"/>
      <c r="F1551" s="84"/>
      <c r="G1551" s="82"/>
      <c r="H1551" s="77"/>
      <c r="I1551" s="78"/>
      <c r="J1551" s="78"/>
      <c r="K1551" s="79"/>
      <c r="M1551" s="72" t="s">
        <v>177</v>
      </c>
      <c r="N1551" s="85">
        <v>44609.722094907411</v>
      </c>
      <c r="O1551" s="72" t="s">
        <v>2398</v>
      </c>
      <c r="T1551" s="87" t="s">
        <v>2074</v>
      </c>
      <c r="U1551" s="85">
        <v>44609.722094907411</v>
      </c>
      <c r="V1551" s="88">
        <v>44609</v>
      </c>
      <c r="W1551" s="86" t="s">
        <v>2399</v>
      </c>
      <c r="X1551" s="87" t="s">
        <v>2400</v>
      </c>
      <c r="AA1551" s="86" t="s">
        <v>2401</v>
      </c>
      <c r="AC1551" s="72" t="b">
        <v>0</v>
      </c>
      <c r="AD1551" s="72">
        <v>3266</v>
      </c>
      <c r="AE1551" s="86" t="s">
        <v>1483</v>
      </c>
      <c r="AF1551" s="72" t="b">
        <v>0</v>
      </c>
      <c r="AG1551" s="72" t="s">
        <v>1484</v>
      </c>
      <c r="AI1551" s="86" t="s">
        <v>1483</v>
      </c>
      <c r="AJ1551" s="72" t="b">
        <v>0</v>
      </c>
      <c r="AK1551" s="72">
        <v>693</v>
      </c>
      <c r="AL1551" s="86" t="s">
        <v>1483</v>
      </c>
      <c r="AM1551" s="86" t="s">
        <v>1504</v>
      </c>
      <c r="AN1551" s="72" t="b">
        <v>0</v>
      </c>
      <c r="AO1551" s="86" t="s">
        <v>2401</v>
      </c>
      <c r="AQ1551" s="72">
        <v>0</v>
      </c>
      <c r="AR1551" s="72">
        <v>0</v>
      </c>
    </row>
    <row r="1552" spans="1:44" x14ac:dyDescent="0.35">
      <c r="A1552" s="73" t="s">
        <v>315</v>
      </c>
      <c r="B1552" s="73" t="s">
        <v>315</v>
      </c>
      <c r="C1552" s="82"/>
      <c r="D1552" s="83"/>
      <c r="E1552" s="82"/>
      <c r="F1552" s="84"/>
      <c r="G1552" s="82"/>
      <c r="H1552" s="77"/>
      <c r="I1552" s="78"/>
      <c r="J1552" s="78"/>
      <c r="K1552" s="79"/>
      <c r="M1552" s="72" t="s">
        <v>177</v>
      </c>
      <c r="N1552" s="85">
        <v>44609.90625</v>
      </c>
      <c r="O1552" s="72" t="s">
        <v>2402</v>
      </c>
      <c r="T1552" s="87" t="s">
        <v>2074</v>
      </c>
      <c r="U1552" s="85">
        <v>44609.90625</v>
      </c>
      <c r="V1552" s="88">
        <v>44609</v>
      </c>
      <c r="W1552" s="86" t="s">
        <v>2403</v>
      </c>
      <c r="X1552" s="87" t="s">
        <v>2404</v>
      </c>
      <c r="AA1552" s="86" t="s">
        <v>2405</v>
      </c>
      <c r="AC1552" s="72" t="b">
        <v>0</v>
      </c>
      <c r="AD1552" s="72">
        <v>1531</v>
      </c>
      <c r="AE1552" s="86" t="s">
        <v>1483</v>
      </c>
      <c r="AF1552" s="72" t="b">
        <v>0</v>
      </c>
      <c r="AG1552" s="72" t="s">
        <v>1484</v>
      </c>
      <c r="AI1552" s="86" t="s">
        <v>1483</v>
      </c>
      <c r="AJ1552" s="72" t="b">
        <v>0</v>
      </c>
      <c r="AK1552" s="72">
        <v>390</v>
      </c>
      <c r="AL1552" s="86" t="s">
        <v>1483</v>
      </c>
      <c r="AM1552" s="86" t="s">
        <v>2043</v>
      </c>
      <c r="AN1552" s="72" t="b">
        <v>0</v>
      </c>
      <c r="AO1552" s="86" t="s">
        <v>2405</v>
      </c>
      <c r="AQ1552" s="72">
        <v>0</v>
      </c>
      <c r="AR1552" s="72">
        <v>0</v>
      </c>
    </row>
    <row r="1553" spans="1:44" x14ac:dyDescent="0.35">
      <c r="A1553" s="73" t="s">
        <v>315</v>
      </c>
      <c r="B1553" s="73" t="s">
        <v>315</v>
      </c>
      <c r="C1553" s="82"/>
      <c r="D1553" s="83"/>
      <c r="E1553" s="82"/>
      <c r="F1553" s="84"/>
      <c r="G1553" s="82"/>
      <c r="H1553" s="77"/>
      <c r="I1553" s="78"/>
      <c r="J1553" s="78"/>
      <c r="K1553" s="79"/>
      <c r="M1553" s="72" t="s">
        <v>177</v>
      </c>
      <c r="N1553" s="85">
        <v>44614.696759259263</v>
      </c>
      <c r="O1553" s="72" t="s">
        <v>2406</v>
      </c>
      <c r="P1553" s="87" t="s">
        <v>2407</v>
      </c>
      <c r="Q1553" s="72" t="s">
        <v>1614</v>
      </c>
      <c r="T1553" s="87" t="s">
        <v>2074</v>
      </c>
      <c r="U1553" s="85">
        <v>44614.696759259263</v>
      </c>
      <c r="V1553" s="88">
        <v>44614</v>
      </c>
      <c r="W1553" s="86" t="s">
        <v>2362</v>
      </c>
      <c r="X1553" s="87" t="s">
        <v>2408</v>
      </c>
      <c r="AA1553" s="86" t="s">
        <v>2409</v>
      </c>
      <c r="AC1553" s="72" t="b">
        <v>0</v>
      </c>
      <c r="AD1553" s="72">
        <v>467</v>
      </c>
      <c r="AE1553" s="86" t="s">
        <v>1483</v>
      </c>
      <c r="AF1553" s="72" t="b">
        <v>0</v>
      </c>
      <c r="AG1553" s="72" t="s">
        <v>1484</v>
      </c>
      <c r="AI1553" s="86" t="s">
        <v>1483</v>
      </c>
      <c r="AJ1553" s="72" t="b">
        <v>0</v>
      </c>
      <c r="AK1553" s="72">
        <v>112</v>
      </c>
      <c r="AL1553" s="86" t="s">
        <v>1483</v>
      </c>
      <c r="AM1553" s="86" t="s">
        <v>1504</v>
      </c>
      <c r="AN1553" s="72" t="b">
        <v>0</v>
      </c>
      <c r="AO1553" s="86" t="s">
        <v>2409</v>
      </c>
      <c r="AQ1553" s="72">
        <v>0</v>
      </c>
      <c r="AR1553" s="72">
        <v>0</v>
      </c>
    </row>
    <row r="1554" spans="1:44" x14ac:dyDescent="0.35">
      <c r="A1554" s="73" t="s">
        <v>315</v>
      </c>
      <c r="B1554" s="73" t="s">
        <v>315</v>
      </c>
      <c r="C1554" s="82"/>
      <c r="D1554" s="83"/>
      <c r="E1554" s="82"/>
      <c r="F1554" s="84"/>
      <c r="G1554" s="82"/>
      <c r="H1554" s="77"/>
      <c r="I1554" s="78"/>
      <c r="J1554" s="78"/>
      <c r="K1554" s="79"/>
      <c r="M1554" s="72" t="s">
        <v>177</v>
      </c>
      <c r="N1554" s="85">
        <v>44614.842303240737</v>
      </c>
      <c r="O1554" s="72" t="s">
        <v>2410</v>
      </c>
      <c r="P1554" s="87" t="s">
        <v>2411</v>
      </c>
      <c r="Q1554" s="72" t="s">
        <v>1614</v>
      </c>
      <c r="T1554" s="87" t="s">
        <v>2074</v>
      </c>
      <c r="U1554" s="85">
        <v>44614.842303240737</v>
      </c>
      <c r="V1554" s="88">
        <v>44614</v>
      </c>
      <c r="W1554" s="86" t="s">
        <v>2412</v>
      </c>
      <c r="X1554" s="87" t="s">
        <v>2413</v>
      </c>
      <c r="AA1554" s="86" t="s">
        <v>2414</v>
      </c>
      <c r="AC1554" s="72" t="b">
        <v>0</v>
      </c>
      <c r="AD1554" s="72">
        <v>267</v>
      </c>
      <c r="AE1554" s="86" t="s">
        <v>1483</v>
      </c>
      <c r="AF1554" s="72" t="b">
        <v>0</v>
      </c>
      <c r="AG1554" s="72" t="s">
        <v>1484</v>
      </c>
      <c r="AI1554" s="86" t="s">
        <v>1483</v>
      </c>
      <c r="AJ1554" s="72" t="b">
        <v>0</v>
      </c>
      <c r="AK1554" s="72">
        <v>57</v>
      </c>
      <c r="AL1554" s="86" t="s">
        <v>1483</v>
      </c>
      <c r="AM1554" s="86" t="s">
        <v>1504</v>
      </c>
      <c r="AN1554" s="72" t="b">
        <v>0</v>
      </c>
      <c r="AO1554" s="86" t="s">
        <v>2414</v>
      </c>
      <c r="AQ1554" s="72">
        <v>0</v>
      </c>
      <c r="AR1554" s="72">
        <v>0</v>
      </c>
    </row>
    <row r="1555" spans="1:44" x14ac:dyDescent="0.35">
      <c r="A1555" s="73" t="s">
        <v>315</v>
      </c>
      <c r="B1555" s="73" t="s">
        <v>315</v>
      </c>
      <c r="C1555" s="82"/>
      <c r="D1555" s="83"/>
      <c r="E1555" s="82"/>
      <c r="F1555" s="84"/>
      <c r="G1555" s="82"/>
      <c r="H1555" s="77"/>
      <c r="I1555" s="78"/>
      <c r="J1555" s="78"/>
      <c r="K1555" s="79"/>
      <c r="M1555" s="72" t="s">
        <v>177</v>
      </c>
      <c r="N1555" s="85">
        <v>44616.869120370371</v>
      </c>
      <c r="O1555" s="72" t="s">
        <v>2415</v>
      </c>
      <c r="S1555" s="87" t="s">
        <v>2416</v>
      </c>
      <c r="T1555" s="87" t="s">
        <v>2416</v>
      </c>
      <c r="U1555" s="85">
        <v>44616.869120370371</v>
      </c>
      <c r="V1555" s="88">
        <v>44616</v>
      </c>
      <c r="W1555" s="86" t="s">
        <v>2417</v>
      </c>
      <c r="X1555" s="87" t="s">
        <v>2418</v>
      </c>
      <c r="AA1555" s="86" t="s">
        <v>2419</v>
      </c>
      <c r="AC1555" s="72" t="b">
        <v>0</v>
      </c>
      <c r="AD1555" s="72">
        <v>1366</v>
      </c>
      <c r="AE1555" s="86" t="s">
        <v>1483</v>
      </c>
      <c r="AF1555" s="72" t="b">
        <v>0</v>
      </c>
      <c r="AG1555" s="72" t="s">
        <v>1484</v>
      </c>
      <c r="AI1555" s="86" t="s">
        <v>1483</v>
      </c>
      <c r="AJ1555" s="72" t="b">
        <v>0</v>
      </c>
      <c r="AK1555" s="72">
        <v>256</v>
      </c>
      <c r="AL1555" s="86" t="s">
        <v>1483</v>
      </c>
      <c r="AM1555" s="86" t="s">
        <v>1504</v>
      </c>
      <c r="AN1555" s="72" t="b">
        <v>0</v>
      </c>
      <c r="AO1555" s="86" t="s">
        <v>2419</v>
      </c>
      <c r="AQ1555" s="72">
        <v>0</v>
      </c>
      <c r="AR1555" s="72">
        <v>0</v>
      </c>
    </row>
    <row r="1556" spans="1:44" x14ac:dyDescent="0.35">
      <c r="A1556" s="73" t="s">
        <v>315</v>
      </c>
      <c r="B1556" s="73" t="s">
        <v>315</v>
      </c>
      <c r="C1556" s="82"/>
      <c r="D1556" s="83"/>
      <c r="E1556" s="82"/>
      <c r="F1556" s="84"/>
      <c r="G1556" s="82"/>
      <c r="H1556" s="77"/>
      <c r="I1556" s="78"/>
      <c r="J1556" s="78"/>
      <c r="K1556" s="79"/>
      <c r="M1556" s="72" t="s">
        <v>177</v>
      </c>
      <c r="N1556" s="85">
        <v>44617.643703703703</v>
      </c>
      <c r="O1556" s="72" t="s">
        <v>2420</v>
      </c>
      <c r="P1556" s="87" t="s">
        <v>2421</v>
      </c>
      <c r="Q1556" s="72" t="s">
        <v>1614</v>
      </c>
      <c r="T1556" s="87" t="s">
        <v>2074</v>
      </c>
      <c r="U1556" s="85">
        <v>44617.643703703703</v>
      </c>
      <c r="V1556" s="88">
        <v>44617</v>
      </c>
      <c r="W1556" s="86" t="s">
        <v>2422</v>
      </c>
      <c r="X1556" s="87" t="s">
        <v>2423</v>
      </c>
      <c r="AA1556" s="86" t="s">
        <v>2424</v>
      </c>
      <c r="AC1556" s="72" t="b">
        <v>0</v>
      </c>
      <c r="AD1556" s="72">
        <v>137</v>
      </c>
      <c r="AE1556" s="86" t="s">
        <v>1483</v>
      </c>
      <c r="AF1556" s="72" t="b">
        <v>0</v>
      </c>
      <c r="AG1556" s="72" t="s">
        <v>1484</v>
      </c>
      <c r="AI1556" s="86" t="s">
        <v>1483</v>
      </c>
      <c r="AJ1556" s="72" t="b">
        <v>0</v>
      </c>
      <c r="AK1556" s="72">
        <v>27</v>
      </c>
      <c r="AL1556" s="86" t="s">
        <v>1483</v>
      </c>
      <c r="AM1556" s="86" t="s">
        <v>1486</v>
      </c>
      <c r="AN1556" s="72" t="b">
        <v>0</v>
      </c>
      <c r="AO1556" s="86" t="s">
        <v>2424</v>
      </c>
      <c r="AQ1556" s="72">
        <v>0</v>
      </c>
      <c r="AR1556" s="72">
        <v>0</v>
      </c>
    </row>
    <row r="1557" spans="1:44" x14ac:dyDescent="0.35">
      <c r="A1557" s="73" t="s">
        <v>315</v>
      </c>
      <c r="B1557" s="73" t="s">
        <v>315</v>
      </c>
      <c r="C1557" s="82"/>
      <c r="D1557" s="83"/>
      <c r="E1557" s="82"/>
      <c r="F1557" s="84"/>
      <c r="G1557" s="82"/>
      <c r="H1557" s="77"/>
      <c r="I1557" s="78"/>
      <c r="J1557" s="78"/>
      <c r="K1557" s="79"/>
      <c r="M1557" s="72" t="s">
        <v>177</v>
      </c>
      <c r="N1557" s="85">
        <v>44617.643958333334</v>
      </c>
      <c r="O1557" s="72" t="s">
        <v>2425</v>
      </c>
      <c r="T1557" s="87" t="s">
        <v>2074</v>
      </c>
      <c r="U1557" s="85">
        <v>44617.643958333334</v>
      </c>
      <c r="V1557" s="88">
        <v>44617</v>
      </c>
      <c r="W1557" s="86" t="s">
        <v>2426</v>
      </c>
      <c r="X1557" s="87" t="s">
        <v>2427</v>
      </c>
      <c r="AA1557" s="86" t="s">
        <v>2428</v>
      </c>
      <c r="AC1557" s="72" t="b">
        <v>0</v>
      </c>
      <c r="AD1557" s="72">
        <v>2172</v>
      </c>
      <c r="AE1557" s="86" t="s">
        <v>1483</v>
      </c>
      <c r="AF1557" s="72" t="b">
        <v>0</v>
      </c>
      <c r="AG1557" s="72" t="s">
        <v>1484</v>
      </c>
      <c r="AI1557" s="86" t="s">
        <v>1483</v>
      </c>
      <c r="AJ1557" s="72" t="b">
        <v>0</v>
      </c>
      <c r="AK1557" s="72">
        <v>341</v>
      </c>
      <c r="AL1557" s="86" t="s">
        <v>1483</v>
      </c>
      <c r="AM1557" s="86" t="s">
        <v>1486</v>
      </c>
      <c r="AN1557" s="72" t="b">
        <v>0</v>
      </c>
      <c r="AO1557" s="86" t="s">
        <v>2428</v>
      </c>
      <c r="AQ1557" s="72">
        <v>0</v>
      </c>
      <c r="AR1557" s="72">
        <v>0</v>
      </c>
    </row>
    <row r="1558" spans="1:44" x14ac:dyDescent="0.35">
      <c r="A1558" s="73" t="s">
        <v>315</v>
      </c>
      <c r="B1558" s="73" t="s">
        <v>315</v>
      </c>
      <c r="C1558" s="82"/>
      <c r="D1558" s="83"/>
      <c r="E1558" s="82"/>
      <c r="F1558" s="84"/>
      <c r="G1558" s="82"/>
      <c r="H1558" s="77"/>
      <c r="I1558" s="78"/>
      <c r="J1558" s="78"/>
      <c r="K1558" s="79"/>
      <c r="M1558" s="72" t="s">
        <v>177</v>
      </c>
      <c r="N1558" s="85">
        <v>44617.748703703706</v>
      </c>
      <c r="O1558" s="72" t="s">
        <v>2429</v>
      </c>
      <c r="S1558" s="87" t="s">
        <v>2430</v>
      </c>
      <c r="T1558" s="87" t="s">
        <v>2430</v>
      </c>
      <c r="U1558" s="85">
        <v>44617.748703703706</v>
      </c>
      <c r="V1558" s="88">
        <v>44617</v>
      </c>
      <c r="W1558" s="86" t="s">
        <v>2431</v>
      </c>
      <c r="X1558" s="87" t="s">
        <v>2432</v>
      </c>
      <c r="AA1558" s="86" t="s">
        <v>2433</v>
      </c>
      <c r="AC1558" s="72" t="b">
        <v>0</v>
      </c>
      <c r="AD1558" s="72">
        <v>295</v>
      </c>
      <c r="AE1558" s="86" t="s">
        <v>1483</v>
      </c>
      <c r="AF1558" s="72" t="b">
        <v>0</v>
      </c>
      <c r="AG1558" s="72" t="s">
        <v>1484</v>
      </c>
      <c r="AI1558" s="86" t="s">
        <v>1483</v>
      </c>
      <c r="AJ1558" s="72" t="b">
        <v>0</v>
      </c>
      <c r="AK1558" s="72">
        <v>45</v>
      </c>
      <c r="AL1558" s="86" t="s">
        <v>1483</v>
      </c>
      <c r="AM1558" s="86" t="s">
        <v>1486</v>
      </c>
      <c r="AN1558" s="72" t="b">
        <v>0</v>
      </c>
      <c r="AO1558" s="86" t="s">
        <v>2433</v>
      </c>
      <c r="AQ1558" s="72">
        <v>0</v>
      </c>
      <c r="AR1558" s="72">
        <v>0</v>
      </c>
    </row>
    <row r="1559" spans="1:44" x14ac:dyDescent="0.35">
      <c r="A1559" s="73" t="s">
        <v>315</v>
      </c>
      <c r="B1559" s="73" t="s">
        <v>315</v>
      </c>
      <c r="C1559" s="82"/>
      <c r="D1559" s="83"/>
      <c r="E1559" s="82"/>
      <c r="F1559" s="84"/>
      <c r="G1559" s="82"/>
      <c r="H1559" s="77"/>
      <c r="I1559" s="78"/>
      <c r="J1559" s="78"/>
      <c r="K1559" s="79"/>
      <c r="M1559" s="72" t="s">
        <v>177</v>
      </c>
      <c r="N1559" s="85">
        <v>44620.988761574074</v>
      </c>
      <c r="O1559" s="72" t="s">
        <v>2434</v>
      </c>
      <c r="T1559" s="87" t="s">
        <v>2074</v>
      </c>
      <c r="U1559" s="85">
        <v>44620.988761574074</v>
      </c>
      <c r="V1559" s="88">
        <v>44620</v>
      </c>
      <c r="W1559" s="86" t="s">
        <v>2435</v>
      </c>
      <c r="X1559" s="87" t="s">
        <v>2436</v>
      </c>
      <c r="AA1559" s="86" t="s">
        <v>2437</v>
      </c>
      <c r="AC1559" s="72" t="b">
        <v>0</v>
      </c>
      <c r="AD1559" s="72">
        <v>3857</v>
      </c>
      <c r="AE1559" s="86" t="s">
        <v>1483</v>
      </c>
      <c r="AF1559" s="72" t="b">
        <v>0</v>
      </c>
      <c r="AG1559" s="72" t="s">
        <v>1484</v>
      </c>
      <c r="AI1559" s="86" t="s">
        <v>1483</v>
      </c>
      <c r="AJ1559" s="72" t="b">
        <v>0</v>
      </c>
      <c r="AK1559" s="72">
        <v>502</v>
      </c>
      <c r="AL1559" s="86" t="s">
        <v>1483</v>
      </c>
      <c r="AM1559" s="86" t="s">
        <v>1486</v>
      </c>
      <c r="AN1559" s="72" t="b">
        <v>0</v>
      </c>
      <c r="AO1559" s="86" t="s">
        <v>2437</v>
      </c>
      <c r="AQ1559" s="72">
        <v>0</v>
      </c>
      <c r="AR1559" s="72">
        <v>0</v>
      </c>
    </row>
    <row r="1560" spans="1:44" x14ac:dyDescent="0.35">
      <c r="A1560" s="73" t="s">
        <v>315</v>
      </c>
      <c r="B1560" s="73" t="s">
        <v>2177</v>
      </c>
      <c r="C1560" s="82"/>
      <c r="D1560" s="83"/>
      <c r="E1560" s="82"/>
      <c r="F1560" s="84"/>
      <c r="G1560" s="82"/>
      <c r="H1560" s="77"/>
      <c r="I1560" s="78"/>
      <c r="J1560" s="78"/>
      <c r="K1560" s="79"/>
      <c r="M1560" s="72" t="s">
        <v>1488</v>
      </c>
      <c r="N1560" s="85">
        <v>44621.854988425926</v>
      </c>
      <c r="O1560" s="72" t="s">
        <v>2103</v>
      </c>
      <c r="T1560" s="87" t="s">
        <v>2074</v>
      </c>
      <c r="U1560" s="85">
        <v>44621.854988425926</v>
      </c>
      <c r="V1560" s="88">
        <v>44621</v>
      </c>
      <c r="W1560" s="86" t="s">
        <v>2104</v>
      </c>
      <c r="X1560" s="87" t="s">
        <v>2105</v>
      </c>
      <c r="AA1560" s="86" t="s">
        <v>2106</v>
      </c>
      <c r="AC1560" s="72" t="b">
        <v>0</v>
      </c>
      <c r="AD1560" s="72">
        <v>243</v>
      </c>
      <c r="AE1560" s="86" t="s">
        <v>1483</v>
      </c>
      <c r="AF1560" s="72" t="b">
        <v>0</v>
      </c>
      <c r="AG1560" s="72" t="s">
        <v>1484</v>
      </c>
      <c r="AI1560" s="86" t="s">
        <v>1483</v>
      </c>
      <c r="AJ1560" s="72" t="b">
        <v>0</v>
      </c>
      <c r="AK1560" s="72">
        <v>33</v>
      </c>
      <c r="AL1560" s="86" t="s">
        <v>1483</v>
      </c>
      <c r="AM1560" s="86" t="s">
        <v>1504</v>
      </c>
      <c r="AN1560" s="72" t="b">
        <v>0</v>
      </c>
      <c r="AO1560" s="86" t="s">
        <v>2106</v>
      </c>
      <c r="AQ1560" s="72">
        <v>0</v>
      </c>
      <c r="AR1560" s="72">
        <v>0</v>
      </c>
    </row>
    <row r="1561" spans="1:44" x14ac:dyDescent="0.35">
      <c r="A1561" s="73" t="s">
        <v>315</v>
      </c>
      <c r="B1561" s="73" t="s">
        <v>315</v>
      </c>
      <c r="C1561" s="82"/>
      <c r="D1561" s="83"/>
      <c r="E1561" s="82"/>
      <c r="F1561" s="84"/>
      <c r="G1561" s="82"/>
      <c r="H1561" s="77"/>
      <c r="I1561" s="78"/>
      <c r="J1561" s="78"/>
      <c r="K1561" s="79"/>
      <c r="M1561" s="72" t="s">
        <v>177</v>
      </c>
      <c r="N1561" s="85">
        <v>44622.144618055558</v>
      </c>
      <c r="O1561" s="72" t="s">
        <v>2438</v>
      </c>
      <c r="T1561" s="87" t="s">
        <v>2074</v>
      </c>
      <c r="U1561" s="85">
        <v>44622.144618055558</v>
      </c>
      <c r="V1561" s="88">
        <v>44622</v>
      </c>
      <c r="W1561" s="86" t="s">
        <v>2439</v>
      </c>
      <c r="X1561" s="87" t="s">
        <v>2440</v>
      </c>
      <c r="AA1561" s="86" t="s">
        <v>2441</v>
      </c>
      <c r="AC1561" s="72" t="b">
        <v>0</v>
      </c>
      <c r="AD1561" s="72">
        <v>9454</v>
      </c>
      <c r="AE1561" s="86" t="s">
        <v>1483</v>
      </c>
      <c r="AF1561" s="72" t="b">
        <v>0</v>
      </c>
      <c r="AG1561" s="72" t="s">
        <v>1484</v>
      </c>
      <c r="AI1561" s="86" t="s">
        <v>1483</v>
      </c>
      <c r="AJ1561" s="72" t="b">
        <v>0</v>
      </c>
      <c r="AK1561" s="72">
        <v>1302</v>
      </c>
      <c r="AL1561" s="86" t="s">
        <v>1483</v>
      </c>
      <c r="AM1561" s="86" t="s">
        <v>1504</v>
      </c>
      <c r="AN1561" s="72" t="b">
        <v>0</v>
      </c>
      <c r="AO1561" s="86" t="s">
        <v>2441</v>
      </c>
      <c r="AQ1561" s="72">
        <v>0</v>
      </c>
      <c r="AR1561" s="72">
        <v>0</v>
      </c>
    </row>
    <row r="1562" spans="1:44" x14ac:dyDescent="0.35">
      <c r="A1562" s="73" t="s">
        <v>315</v>
      </c>
      <c r="B1562" s="73" t="s">
        <v>2177</v>
      </c>
      <c r="C1562" s="82"/>
      <c r="D1562" s="83"/>
      <c r="E1562" s="82"/>
      <c r="F1562" s="84"/>
      <c r="G1562" s="82"/>
      <c r="H1562" s="77"/>
      <c r="I1562" s="78"/>
      <c r="J1562" s="78"/>
      <c r="K1562" s="79"/>
      <c r="M1562" s="72" t="s">
        <v>1488</v>
      </c>
      <c r="N1562" s="85">
        <v>44622.61478009259</v>
      </c>
      <c r="O1562" s="72" t="s">
        <v>2116</v>
      </c>
      <c r="T1562" s="87" t="s">
        <v>2074</v>
      </c>
      <c r="U1562" s="85">
        <v>44622.61478009259</v>
      </c>
      <c r="V1562" s="88">
        <v>44622</v>
      </c>
      <c r="W1562" s="86" t="s">
        <v>2117</v>
      </c>
      <c r="X1562" s="87" t="s">
        <v>2118</v>
      </c>
      <c r="AA1562" s="86" t="s">
        <v>2119</v>
      </c>
      <c r="AC1562" s="72" t="b">
        <v>0</v>
      </c>
      <c r="AD1562" s="72">
        <v>354</v>
      </c>
      <c r="AE1562" s="86" t="s">
        <v>1483</v>
      </c>
      <c r="AF1562" s="72" t="b">
        <v>0</v>
      </c>
      <c r="AG1562" s="72" t="s">
        <v>1484</v>
      </c>
      <c r="AI1562" s="86" t="s">
        <v>1483</v>
      </c>
      <c r="AJ1562" s="72" t="b">
        <v>0</v>
      </c>
      <c r="AK1562" s="72">
        <v>52</v>
      </c>
      <c r="AL1562" s="86" t="s">
        <v>1483</v>
      </c>
      <c r="AM1562" s="86" t="s">
        <v>1486</v>
      </c>
      <c r="AN1562" s="72" t="b">
        <v>0</v>
      </c>
      <c r="AO1562" s="86" t="s">
        <v>2119</v>
      </c>
      <c r="AQ1562" s="72">
        <v>0</v>
      </c>
      <c r="AR1562" s="72">
        <v>0</v>
      </c>
    </row>
    <row r="1563" spans="1:44" x14ac:dyDescent="0.35">
      <c r="A1563" s="73" t="s">
        <v>315</v>
      </c>
      <c r="B1563" s="73" t="s">
        <v>315</v>
      </c>
      <c r="C1563" s="82"/>
      <c r="D1563" s="83"/>
      <c r="E1563" s="82"/>
      <c r="F1563" s="84"/>
      <c r="G1563" s="82"/>
      <c r="H1563" s="77"/>
      <c r="I1563" s="78"/>
      <c r="J1563" s="78"/>
      <c r="K1563" s="79"/>
      <c r="M1563" s="72" t="s">
        <v>177</v>
      </c>
      <c r="N1563" s="85">
        <v>44622.812997685185</v>
      </c>
      <c r="O1563" s="72" t="s">
        <v>2442</v>
      </c>
      <c r="S1563" s="87" t="s">
        <v>2443</v>
      </c>
      <c r="T1563" s="87" t="s">
        <v>2443</v>
      </c>
      <c r="U1563" s="85">
        <v>44622.812997685185</v>
      </c>
      <c r="V1563" s="88">
        <v>44622</v>
      </c>
      <c r="W1563" s="86" t="s">
        <v>2444</v>
      </c>
      <c r="X1563" s="87" t="s">
        <v>2445</v>
      </c>
      <c r="AA1563" s="86" t="s">
        <v>2446</v>
      </c>
      <c r="AC1563" s="72" t="b">
        <v>0</v>
      </c>
      <c r="AD1563" s="72">
        <v>895</v>
      </c>
      <c r="AE1563" s="86" t="s">
        <v>1483</v>
      </c>
      <c r="AF1563" s="72" t="b">
        <v>0</v>
      </c>
      <c r="AG1563" s="72" t="s">
        <v>1484</v>
      </c>
      <c r="AI1563" s="86" t="s">
        <v>1483</v>
      </c>
      <c r="AJ1563" s="72" t="b">
        <v>0</v>
      </c>
      <c r="AK1563" s="72">
        <v>190</v>
      </c>
      <c r="AL1563" s="86" t="s">
        <v>1483</v>
      </c>
      <c r="AM1563" s="86" t="s">
        <v>1511</v>
      </c>
      <c r="AN1563" s="72" t="b">
        <v>0</v>
      </c>
      <c r="AO1563" s="86" t="s">
        <v>2446</v>
      </c>
      <c r="AQ1563" s="72">
        <v>0</v>
      </c>
      <c r="AR1563" s="72">
        <v>0</v>
      </c>
    </row>
    <row r="1564" spans="1:44" x14ac:dyDescent="0.35">
      <c r="A1564" s="73" t="s">
        <v>315</v>
      </c>
      <c r="B1564" s="73" t="s">
        <v>315</v>
      </c>
      <c r="C1564" s="82"/>
      <c r="D1564" s="83"/>
      <c r="E1564" s="82"/>
      <c r="F1564" s="84"/>
      <c r="G1564" s="82"/>
      <c r="H1564" s="77"/>
      <c r="I1564" s="78"/>
      <c r="J1564" s="78"/>
      <c r="K1564" s="79"/>
      <c r="M1564" s="72" t="s">
        <v>177</v>
      </c>
      <c r="N1564" s="85">
        <v>44623.657384259262</v>
      </c>
      <c r="O1564" s="72" t="s">
        <v>2447</v>
      </c>
      <c r="T1564" s="87" t="s">
        <v>2074</v>
      </c>
      <c r="U1564" s="85">
        <v>44623.657384259262</v>
      </c>
      <c r="V1564" s="88">
        <v>44623</v>
      </c>
      <c r="W1564" s="86" t="s">
        <v>2448</v>
      </c>
      <c r="X1564" s="87" t="s">
        <v>2449</v>
      </c>
      <c r="AA1564" s="86" t="s">
        <v>2450</v>
      </c>
      <c r="AC1564" s="72" t="b">
        <v>0</v>
      </c>
      <c r="AD1564" s="72">
        <v>1034</v>
      </c>
      <c r="AE1564" s="86" t="s">
        <v>1483</v>
      </c>
      <c r="AF1564" s="72" t="b">
        <v>0</v>
      </c>
      <c r="AG1564" s="72" t="s">
        <v>1484</v>
      </c>
      <c r="AI1564" s="86" t="s">
        <v>1483</v>
      </c>
      <c r="AJ1564" s="72" t="b">
        <v>0</v>
      </c>
      <c r="AK1564" s="72">
        <v>107</v>
      </c>
      <c r="AL1564" s="86" t="s">
        <v>1483</v>
      </c>
      <c r="AM1564" s="86" t="s">
        <v>1504</v>
      </c>
      <c r="AN1564" s="72" t="b">
        <v>0</v>
      </c>
      <c r="AO1564" s="86" t="s">
        <v>2450</v>
      </c>
      <c r="AQ1564" s="72">
        <v>0</v>
      </c>
      <c r="AR1564" s="72">
        <v>0</v>
      </c>
    </row>
    <row r="1565" spans="1:44" x14ac:dyDescent="0.35">
      <c r="A1565" s="73" t="s">
        <v>315</v>
      </c>
      <c r="B1565" s="73" t="s">
        <v>315</v>
      </c>
      <c r="C1565" s="82"/>
      <c r="D1565" s="83"/>
      <c r="E1565" s="82"/>
      <c r="F1565" s="84"/>
      <c r="G1565" s="82"/>
      <c r="H1565" s="77"/>
      <c r="I1565" s="78"/>
      <c r="J1565" s="78"/>
      <c r="K1565" s="79"/>
      <c r="M1565" s="72" t="s">
        <v>177</v>
      </c>
      <c r="N1565" s="85">
        <v>44628.761736111112</v>
      </c>
      <c r="O1565" s="72" t="s">
        <v>2451</v>
      </c>
      <c r="T1565" s="87" t="s">
        <v>2074</v>
      </c>
      <c r="U1565" s="85">
        <v>44628.761736111112</v>
      </c>
      <c r="V1565" s="88">
        <v>44628</v>
      </c>
      <c r="W1565" s="86" t="s">
        <v>2452</v>
      </c>
      <c r="X1565" s="87" t="s">
        <v>2453</v>
      </c>
      <c r="AA1565" s="86" t="s">
        <v>2454</v>
      </c>
      <c r="AC1565" s="72" t="b">
        <v>0</v>
      </c>
      <c r="AD1565" s="72">
        <v>3105</v>
      </c>
      <c r="AE1565" s="86" t="s">
        <v>1483</v>
      </c>
      <c r="AF1565" s="72" t="b">
        <v>0</v>
      </c>
      <c r="AG1565" s="72" t="s">
        <v>1484</v>
      </c>
      <c r="AI1565" s="86" t="s">
        <v>1483</v>
      </c>
      <c r="AJ1565" s="72" t="b">
        <v>0</v>
      </c>
      <c r="AK1565" s="72">
        <v>486</v>
      </c>
      <c r="AL1565" s="86" t="s">
        <v>1483</v>
      </c>
      <c r="AM1565" s="86" t="s">
        <v>1486</v>
      </c>
      <c r="AN1565" s="72" t="b">
        <v>0</v>
      </c>
      <c r="AO1565" s="86" t="s">
        <v>2454</v>
      </c>
      <c r="AQ1565" s="72">
        <v>0</v>
      </c>
      <c r="AR1565" s="72">
        <v>0</v>
      </c>
    </row>
    <row r="1566" spans="1:44" x14ac:dyDescent="0.35">
      <c r="A1566" s="73" t="s">
        <v>315</v>
      </c>
      <c r="B1566" s="73" t="s">
        <v>315</v>
      </c>
      <c r="C1566" s="82"/>
      <c r="D1566" s="83"/>
      <c r="E1566" s="82"/>
      <c r="F1566" s="84"/>
      <c r="G1566" s="82"/>
      <c r="H1566" s="77"/>
      <c r="I1566" s="78"/>
      <c r="J1566" s="78"/>
      <c r="K1566" s="79"/>
      <c r="M1566" s="72" t="s">
        <v>177</v>
      </c>
      <c r="N1566" s="85">
        <v>44635.56591435185</v>
      </c>
      <c r="O1566" s="72" t="s">
        <v>2455</v>
      </c>
      <c r="S1566" s="87" t="s">
        <v>2456</v>
      </c>
      <c r="T1566" s="87" t="s">
        <v>2456</v>
      </c>
      <c r="U1566" s="85">
        <v>44635.56591435185</v>
      </c>
      <c r="V1566" s="88">
        <v>44635</v>
      </c>
      <c r="W1566" s="86" t="s">
        <v>2457</v>
      </c>
      <c r="X1566" s="87" t="s">
        <v>2458</v>
      </c>
      <c r="AA1566" s="86" t="s">
        <v>2459</v>
      </c>
      <c r="AC1566" s="72" t="b">
        <v>0</v>
      </c>
      <c r="AD1566" s="72">
        <v>1421</v>
      </c>
      <c r="AE1566" s="86" t="s">
        <v>1483</v>
      </c>
      <c r="AF1566" s="72" t="b">
        <v>0</v>
      </c>
      <c r="AG1566" s="72" t="s">
        <v>1484</v>
      </c>
      <c r="AI1566" s="86" t="s">
        <v>1483</v>
      </c>
      <c r="AJ1566" s="72" t="b">
        <v>0</v>
      </c>
      <c r="AK1566" s="72">
        <v>378</v>
      </c>
      <c r="AL1566" s="86" t="s">
        <v>1483</v>
      </c>
      <c r="AM1566" s="86" t="s">
        <v>1511</v>
      </c>
      <c r="AN1566" s="72" t="b">
        <v>0</v>
      </c>
      <c r="AO1566" s="86" t="s">
        <v>2459</v>
      </c>
      <c r="AQ1566" s="72">
        <v>0</v>
      </c>
      <c r="AR1566" s="72">
        <v>0</v>
      </c>
    </row>
    <row r="1567" spans="1:44" x14ac:dyDescent="0.35">
      <c r="A1567" s="73" t="s">
        <v>315</v>
      </c>
      <c r="B1567" s="73" t="s">
        <v>315</v>
      </c>
      <c r="C1567" s="82"/>
      <c r="D1567" s="83"/>
      <c r="E1567" s="82"/>
      <c r="F1567" s="84"/>
      <c r="G1567" s="82"/>
      <c r="H1567" s="77"/>
      <c r="I1567" s="78"/>
      <c r="J1567" s="78"/>
      <c r="K1567" s="79"/>
      <c r="M1567" s="72" t="s">
        <v>177</v>
      </c>
      <c r="N1567" s="85">
        <v>44636.706666666665</v>
      </c>
      <c r="O1567" s="72" t="s">
        <v>2460</v>
      </c>
      <c r="T1567" s="87" t="s">
        <v>2074</v>
      </c>
      <c r="U1567" s="85">
        <v>44636.706666666665</v>
      </c>
      <c r="V1567" s="88">
        <v>44636</v>
      </c>
      <c r="W1567" s="86" t="s">
        <v>2461</v>
      </c>
      <c r="X1567" s="87" t="s">
        <v>2462</v>
      </c>
      <c r="AA1567" s="86" t="s">
        <v>2463</v>
      </c>
      <c r="AC1567" s="72" t="b">
        <v>0</v>
      </c>
      <c r="AD1567" s="72">
        <v>1999</v>
      </c>
      <c r="AE1567" s="86" t="s">
        <v>1483</v>
      </c>
      <c r="AF1567" s="72" t="b">
        <v>0</v>
      </c>
      <c r="AG1567" s="72" t="s">
        <v>1484</v>
      </c>
      <c r="AI1567" s="86" t="s">
        <v>1483</v>
      </c>
      <c r="AJ1567" s="72" t="b">
        <v>0</v>
      </c>
      <c r="AK1567" s="72">
        <v>271</v>
      </c>
      <c r="AL1567" s="86" t="s">
        <v>1483</v>
      </c>
      <c r="AM1567" s="86" t="s">
        <v>1504</v>
      </c>
      <c r="AN1567" s="72" t="b">
        <v>0</v>
      </c>
      <c r="AO1567" s="86" t="s">
        <v>2463</v>
      </c>
      <c r="AQ1567" s="72">
        <v>0</v>
      </c>
      <c r="AR1567" s="72">
        <v>0</v>
      </c>
    </row>
    <row r="1568" spans="1:44" x14ac:dyDescent="0.35">
      <c r="A1568" s="73" t="s">
        <v>315</v>
      </c>
      <c r="B1568" s="73" t="s">
        <v>315</v>
      </c>
      <c r="C1568" s="82"/>
      <c r="D1568" s="83"/>
      <c r="E1568" s="82"/>
      <c r="F1568" s="84"/>
      <c r="G1568" s="82"/>
      <c r="H1568" s="77"/>
      <c r="I1568" s="78"/>
      <c r="J1568" s="78"/>
      <c r="K1568" s="79"/>
      <c r="M1568" s="72" t="s">
        <v>177</v>
      </c>
      <c r="N1568" s="85">
        <v>44637.557303240741</v>
      </c>
      <c r="O1568" s="72" t="s">
        <v>2464</v>
      </c>
      <c r="S1568" s="87" t="s">
        <v>2465</v>
      </c>
      <c r="T1568" s="87" t="s">
        <v>2465</v>
      </c>
      <c r="U1568" s="85">
        <v>44637.557303240741</v>
      </c>
      <c r="V1568" s="88">
        <v>44637</v>
      </c>
      <c r="W1568" s="86" t="s">
        <v>2466</v>
      </c>
      <c r="X1568" s="87" t="s">
        <v>2467</v>
      </c>
      <c r="AA1568" s="86" t="s">
        <v>2468</v>
      </c>
      <c r="AC1568" s="72" t="b">
        <v>0</v>
      </c>
      <c r="AD1568" s="72">
        <v>664</v>
      </c>
      <c r="AE1568" s="86" t="s">
        <v>1483</v>
      </c>
      <c r="AF1568" s="72" t="b">
        <v>0</v>
      </c>
      <c r="AG1568" s="72" t="s">
        <v>1484</v>
      </c>
      <c r="AI1568" s="86" t="s">
        <v>1483</v>
      </c>
      <c r="AJ1568" s="72" t="b">
        <v>0</v>
      </c>
      <c r="AK1568" s="72">
        <v>120</v>
      </c>
      <c r="AL1568" s="86" t="s">
        <v>1483</v>
      </c>
      <c r="AM1568" s="86" t="s">
        <v>1511</v>
      </c>
      <c r="AN1568" s="72" t="b">
        <v>0</v>
      </c>
      <c r="AO1568" s="86" t="s">
        <v>2468</v>
      </c>
      <c r="AQ1568" s="72">
        <v>0</v>
      </c>
      <c r="AR1568" s="72">
        <v>0</v>
      </c>
    </row>
    <row r="1569" spans="1:44" x14ac:dyDescent="0.35">
      <c r="A1569" s="73" t="s">
        <v>315</v>
      </c>
      <c r="B1569" s="73" t="s">
        <v>315</v>
      </c>
      <c r="C1569" s="82"/>
      <c r="D1569" s="83"/>
      <c r="E1569" s="82"/>
      <c r="F1569" s="84"/>
      <c r="G1569" s="82"/>
      <c r="H1569" s="77"/>
      <c r="I1569" s="78"/>
      <c r="J1569" s="78"/>
      <c r="K1569" s="79"/>
      <c r="M1569" s="72" t="s">
        <v>177</v>
      </c>
      <c r="N1569" s="85">
        <v>44637.845416666663</v>
      </c>
      <c r="O1569" s="72" t="s">
        <v>2469</v>
      </c>
      <c r="S1569" s="87" t="s">
        <v>2470</v>
      </c>
      <c r="T1569" s="87" t="s">
        <v>2470</v>
      </c>
      <c r="U1569" s="85">
        <v>44637.845416666663</v>
      </c>
      <c r="V1569" s="88">
        <v>44637</v>
      </c>
      <c r="W1569" s="86" t="s">
        <v>2471</v>
      </c>
      <c r="X1569" s="87" t="s">
        <v>2472</v>
      </c>
      <c r="AA1569" s="86" t="s">
        <v>2473</v>
      </c>
      <c r="AC1569" s="72" t="b">
        <v>0</v>
      </c>
      <c r="AD1569" s="72">
        <v>334</v>
      </c>
      <c r="AE1569" s="86" t="s">
        <v>1483</v>
      </c>
      <c r="AF1569" s="72" t="b">
        <v>0</v>
      </c>
      <c r="AG1569" s="72" t="s">
        <v>1484</v>
      </c>
      <c r="AI1569" s="86" t="s">
        <v>1483</v>
      </c>
      <c r="AJ1569" s="72" t="b">
        <v>0</v>
      </c>
      <c r="AK1569" s="72">
        <v>69</v>
      </c>
      <c r="AL1569" s="86" t="s">
        <v>1483</v>
      </c>
      <c r="AM1569" s="86" t="s">
        <v>1511</v>
      </c>
      <c r="AN1569" s="72" t="b">
        <v>0</v>
      </c>
      <c r="AO1569" s="86" t="s">
        <v>2473</v>
      </c>
      <c r="AQ1569" s="72">
        <v>0</v>
      </c>
      <c r="AR1569" s="72">
        <v>0</v>
      </c>
    </row>
    <row r="1570" spans="1:44" x14ac:dyDescent="0.35">
      <c r="A1570" s="73" t="s">
        <v>315</v>
      </c>
      <c r="B1570" s="73" t="s">
        <v>315</v>
      </c>
      <c r="C1570" s="82"/>
      <c r="D1570" s="83"/>
      <c r="E1570" s="82"/>
      <c r="F1570" s="84"/>
      <c r="G1570" s="82"/>
      <c r="H1570" s="77"/>
      <c r="I1570" s="78"/>
      <c r="J1570" s="78"/>
      <c r="K1570" s="79"/>
      <c r="M1570" s="72" t="s">
        <v>177</v>
      </c>
      <c r="N1570" s="85">
        <v>44641.087256944447</v>
      </c>
      <c r="O1570" s="72" t="s">
        <v>2474</v>
      </c>
      <c r="T1570" s="87" t="s">
        <v>2074</v>
      </c>
      <c r="U1570" s="85">
        <v>44641.087256944447</v>
      </c>
      <c r="V1570" s="88">
        <v>44641</v>
      </c>
      <c r="W1570" s="86" t="s">
        <v>2475</v>
      </c>
      <c r="X1570" s="87" t="s">
        <v>2476</v>
      </c>
      <c r="AA1570" s="86" t="s">
        <v>2477</v>
      </c>
      <c r="AC1570" s="72" t="b">
        <v>0</v>
      </c>
      <c r="AD1570" s="72">
        <v>876</v>
      </c>
      <c r="AE1570" s="86" t="s">
        <v>1483</v>
      </c>
      <c r="AF1570" s="72" t="b">
        <v>0</v>
      </c>
      <c r="AG1570" s="72" t="s">
        <v>1484</v>
      </c>
      <c r="AI1570" s="86" t="s">
        <v>1483</v>
      </c>
      <c r="AJ1570" s="72" t="b">
        <v>0</v>
      </c>
      <c r="AK1570" s="72">
        <v>102</v>
      </c>
      <c r="AL1570" s="86" t="s">
        <v>1483</v>
      </c>
      <c r="AM1570" s="86" t="s">
        <v>1486</v>
      </c>
      <c r="AN1570" s="72" t="b">
        <v>0</v>
      </c>
      <c r="AO1570" s="86" t="s">
        <v>2477</v>
      </c>
      <c r="AQ1570" s="72">
        <v>0</v>
      </c>
      <c r="AR1570" s="72">
        <v>0</v>
      </c>
    </row>
    <row r="1571" spans="1:44" x14ac:dyDescent="0.35">
      <c r="A1571" s="73" t="s">
        <v>315</v>
      </c>
      <c r="B1571" s="73" t="s">
        <v>315</v>
      </c>
      <c r="C1571" s="82"/>
      <c r="D1571" s="83"/>
      <c r="E1571" s="82"/>
      <c r="F1571" s="84"/>
      <c r="G1571" s="82"/>
      <c r="H1571" s="77"/>
      <c r="I1571" s="78"/>
      <c r="J1571" s="78"/>
      <c r="K1571" s="79"/>
      <c r="M1571" s="72" t="s">
        <v>177</v>
      </c>
      <c r="N1571" s="85">
        <v>44641.623981481483</v>
      </c>
      <c r="O1571" s="72" t="s">
        <v>2478</v>
      </c>
      <c r="S1571" s="87" t="s">
        <v>2479</v>
      </c>
      <c r="T1571" s="87" t="s">
        <v>2479</v>
      </c>
      <c r="U1571" s="85">
        <v>44641.623981481483</v>
      </c>
      <c r="V1571" s="88">
        <v>44641</v>
      </c>
      <c r="W1571" s="86" t="s">
        <v>2480</v>
      </c>
      <c r="X1571" s="87" t="s">
        <v>2481</v>
      </c>
      <c r="AA1571" s="86" t="s">
        <v>2482</v>
      </c>
      <c r="AC1571" s="72" t="b">
        <v>0</v>
      </c>
      <c r="AD1571" s="72">
        <v>503</v>
      </c>
      <c r="AE1571" s="86" t="s">
        <v>1483</v>
      </c>
      <c r="AF1571" s="72" t="b">
        <v>0</v>
      </c>
      <c r="AG1571" s="72" t="s">
        <v>1484</v>
      </c>
      <c r="AI1571" s="86" t="s">
        <v>1483</v>
      </c>
      <c r="AJ1571" s="72" t="b">
        <v>0</v>
      </c>
      <c r="AK1571" s="72">
        <v>111</v>
      </c>
      <c r="AL1571" s="86" t="s">
        <v>1483</v>
      </c>
      <c r="AM1571" s="86" t="s">
        <v>1511</v>
      </c>
      <c r="AN1571" s="72" t="b">
        <v>0</v>
      </c>
      <c r="AO1571" s="86" t="s">
        <v>2482</v>
      </c>
      <c r="AQ1571" s="72">
        <v>0</v>
      </c>
      <c r="AR1571" s="72">
        <v>0</v>
      </c>
    </row>
    <row r="1572" spans="1:44" x14ac:dyDescent="0.35">
      <c r="A1572" s="73" t="s">
        <v>315</v>
      </c>
      <c r="B1572" s="73" t="s">
        <v>315</v>
      </c>
      <c r="C1572" s="82"/>
      <c r="D1572" s="83"/>
      <c r="E1572" s="82"/>
      <c r="F1572" s="84"/>
      <c r="G1572" s="82"/>
      <c r="H1572" s="77"/>
      <c r="I1572" s="78"/>
      <c r="J1572" s="78"/>
      <c r="K1572" s="79"/>
      <c r="M1572" s="72" t="s">
        <v>177</v>
      </c>
      <c r="N1572" s="85">
        <v>44643.645486111112</v>
      </c>
      <c r="O1572" s="72" t="s">
        <v>2483</v>
      </c>
      <c r="S1572" s="87" t="s">
        <v>2484</v>
      </c>
      <c r="T1572" s="87" t="s">
        <v>2484</v>
      </c>
      <c r="U1572" s="85">
        <v>44643.645486111112</v>
      </c>
      <c r="V1572" s="88">
        <v>44643</v>
      </c>
      <c r="W1572" s="86" t="s">
        <v>2485</v>
      </c>
      <c r="X1572" s="87" t="s">
        <v>2486</v>
      </c>
      <c r="AA1572" s="86" t="s">
        <v>2487</v>
      </c>
      <c r="AC1572" s="72" t="b">
        <v>0</v>
      </c>
      <c r="AD1572" s="72">
        <v>1715</v>
      </c>
      <c r="AE1572" s="86" t="s">
        <v>1483</v>
      </c>
      <c r="AF1572" s="72" t="b">
        <v>0</v>
      </c>
      <c r="AG1572" s="72" t="s">
        <v>1484</v>
      </c>
      <c r="AI1572" s="86" t="s">
        <v>1483</v>
      </c>
      <c r="AJ1572" s="72" t="b">
        <v>0</v>
      </c>
      <c r="AK1572" s="72">
        <v>407</v>
      </c>
      <c r="AL1572" s="86" t="s">
        <v>1483</v>
      </c>
      <c r="AM1572" s="86" t="s">
        <v>1511</v>
      </c>
      <c r="AN1572" s="72" t="b">
        <v>0</v>
      </c>
      <c r="AO1572" s="86" t="s">
        <v>2487</v>
      </c>
      <c r="AQ1572" s="72">
        <v>0</v>
      </c>
      <c r="AR1572" s="72">
        <v>0</v>
      </c>
    </row>
    <row r="1573" spans="1:44" x14ac:dyDescent="0.35">
      <c r="A1573" s="73" t="s">
        <v>315</v>
      </c>
      <c r="B1573" s="73" t="s">
        <v>315</v>
      </c>
      <c r="C1573" s="82"/>
      <c r="D1573" s="83"/>
      <c r="E1573" s="82"/>
      <c r="F1573" s="84"/>
      <c r="G1573" s="82"/>
      <c r="H1573" s="77"/>
      <c r="I1573" s="78"/>
      <c r="J1573" s="78"/>
      <c r="K1573" s="79"/>
      <c r="M1573" s="72" t="s">
        <v>177</v>
      </c>
      <c r="N1573" s="85">
        <v>44643.726504629631</v>
      </c>
      <c r="O1573" s="72" t="s">
        <v>2488</v>
      </c>
      <c r="S1573" s="87" t="s">
        <v>2489</v>
      </c>
      <c r="T1573" s="87" t="s">
        <v>2489</v>
      </c>
      <c r="U1573" s="85">
        <v>44643.726504629631</v>
      </c>
      <c r="V1573" s="88">
        <v>44643</v>
      </c>
      <c r="W1573" s="86" t="s">
        <v>2490</v>
      </c>
      <c r="X1573" s="87" t="s">
        <v>2491</v>
      </c>
      <c r="AA1573" s="86" t="s">
        <v>2492</v>
      </c>
      <c r="AC1573" s="72" t="b">
        <v>0</v>
      </c>
      <c r="AD1573" s="72">
        <v>1608</v>
      </c>
      <c r="AE1573" s="86" t="s">
        <v>1483</v>
      </c>
      <c r="AF1573" s="72" t="b">
        <v>0</v>
      </c>
      <c r="AG1573" s="72" t="s">
        <v>1484</v>
      </c>
      <c r="AI1573" s="86" t="s">
        <v>1483</v>
      </c>
      <c r="AJ1573" s="72" t="b">
        <v>0</v>
      </c>
      <c r="AK1573" s="72">
        <v>381</v>
      </c>
      <c r="AL1573" s="86" t="s">
        <v>1483</v>
      </c>
      <c r="AM1573" s="86" t="s">
        <v>1511</v>
      </c>
      <c r="AN1573" s="72" t="b">
        <v>0</v>
      </c>
      <c r="AO1573" s="86" t="s">
        <v>2492</v>
      </c>
      <c r="AQ1573" s="72">
        <v>0</v>
      </c>
      <c r="AR1573" s="72">
        <v>0</v>
      </c>
    </row>
    <row r="1574" spans="1:44" x14ac:dyDescent="0.35">
      <c r="A1574" s="73" t="s">
        <v>315</v>
      </c>
      <c r="B1574" s="73" t="s">
        <v>315</v>
      </c>
      <c r="C1574" s="82"/>
      <c r="D1574" s="83"/>
      <c r="E1574" s="82"/>
      <c r="F1574" s="84"/>
      <c r="G1574" s="82"/>
      <c r="H1574" s="77"/>
      <c r="I1574" s="78"/>
      <c r="J1574" s="78"/>
      <c r="K1574" s="79"/>
      <c r="M1574" s="72" t="s">
        <v>177</v>
      </c>
      <c r="N1574" s="85">
        <v>44643.82671296296</v>
      </c>
      <c r="O1574" s="72" t="s">
        <v>2493</v>
      </c>
      <c r="P1574" s="87" t="s">
        <v>2494</v>
      </c>
      <c r="Q1574" s="72" t="s">
        <v>1614</v>
      </c>
      <c r="T1574" s="87" t="s">
        <v>2074</v>
      </c>
      <c r="U1574" s="85">
        <v>44643.82671296296</v>
      </c>
      <c r="V1574" s="88">
        <v>44643</v>
      </c>
      <c r="W1574" s="86" t="s">
        <v>2495</v>
      </c>
      <c r="X1574" s="87" t="s">
        <v>2496</v>
      </c>
      <c r="AA1574" s="86" t="s">
        <v>2497</v>
      </c>
      <c r="AC1574" s="72" t="b">
        <v>0</v>
      </c>
      <c r="AD1574" s="72">
        <v>201</v>
      </c>
      <c r="AE1574" s="86" t="s">
        <v>1483</v>
      </c>
      <c r="AF1574" s="72" t="b">
        <v>0</v>
      </c>
      <c r="AG1574" s="72" t="s">
        <v>1484</v>
      </c>
      <c r="AI1574" s="86" t="s">
        <v>1483</v>
      </c>
      <c r="AJ1574" s="72" t="b">
        <v>0</v>
      </c>
      <c r="AK1574" s="72">
        <v>27</v>
      </c>
      <c r="AL1574" s="86" t="s">
        <v>1483</v>
      </c>
      <c r="AM1574" s="86" t="s">
        <v>1504</v>
      </c>
      <c r="AN1574" s="72" t="b">
        <v>0</v>
      </c>
      <c r="AO1574" s="86" t="s">
        <v>2497</v>
      </c>
      <c r="AQ1574" s="72">
        <v>0</v>
      </c>
      <c r="AR1574" s="72">
        <v>0</v>
      </c>
    </row>
    <row r="1575" spans="1:44" x14ac:dyDescent="0.35">
      <c r="A1575" s="73" t="s">
        <v>315</v>
      </c>
      <c r="B1575" s="73" t="s">
        <v>315</v>
      </c>
      <c r="C1575" s="82"/>
      <c r="D1575" s="83"/>
      <c r="E1575" s="82"/>
      <c r="F1575" s="84"/>
      <c r="G1575" s="82"/>
      <c r="H1575" s="77"/>
      <c r="I1575" s="78"/>
      <c r="J1575" s="78"/>
      <c r="K1575" s="79"/>
      <c r="M1575" s="72" t="s">
        <v>177</v>
      </c>
      <c r="N1575" s="85">
        <v>44644.853206018517</v>
      </c>
      <c r="O1575" s="72" t="s">
        <v>2498</v>
      </c>
      <c r="T1575" s="87" t="s">
        <v>2074</v>
      </c>
      <c r="U1575" s="85">
        <v>44644.853206018517</v>
      </c>
      <c r="V1575" s="88">
        <v>44644</v>
      </c>
      <c r="W1575" s="86" t="s">
        <v>2499</v>
      </c>
      <c r="X1575" s="87" t="s">
        <v>2500</v>
      </c>
      <c r="AA1575" s="86" t="s">
        <v>2501</v>
      </c>
      <c r="AC1575" s="72" t="b">
        <v>0</v>
      </c>
      <c r="AD1575" s="72">
        <v>50103</v>
      </c>
      <c r="AE1575" s="86" t="s">
        <v>1483</v>
      </c>
      <c r="AF1575" s="72" t="b">
        <v>0</v>
      </c>
      <c r="AG1575" s="72" t="s">
        <v>1484</v>
      </c>
      <c r="AI1575" s="86" t="s">
        <v>1483</v>
      </c>
      <c r="AJ1575" s="72" t="b">
        <v>0</v>
      </c>
      <c r="AK1575" s="72">
        <v>6483</v>
      </c>
      <c r="AL1575" s="86" t="s">
        <v>1483</v>
      </c>
      <c r="AM1575" s="86" t="s">
        <v>1504</v>
      </c>
      <c r="AN1575" s="72" t="b">
        <v>0</v>
      </c>
      <c r="AO1575" s="86" t="s">
        <v>2501</v>
      </c>
      <c r="AQ1575" s="72">
        <v>0</v>
      </c>
      <c r="AR1575" s="72">
        <v>0</v>
      </c>
    </row>
    <row r="1576" spans="1:44" x14ac:dyDescent="0.35">
      <c r="A1576" s="73" t="s">
        <v>315</v>
      </c>
      <c r="B1576" s="73" t="s">
        <v>315</v>
      </c>
      <c r="C1576" s="82"/>
      <c r="D1576" s="83"/>
      <c r="E1576" s="82"/>
      <c r="F1576" s="84"/>
      <c r="G1576" s="82"/>
      <c r="H1576" s="77"/>
      <c r="I1576" s="78"/>
      <c r="J1576" s="78"/>
      <c r="K1576" s="79"/>
      <c r="M1576" s="72" t="s">
        <v>177</v>
      </c>
      <c r="N1576" s="85">
        <v>44648.910532407404</v>
      </c>
      <c r="O1576" s="72" t="s">
        <v>2502</v>
      </c>
      <c r="T1576" s="87" t="s">
        <v>2074</v>
      </c>
      <c r="U1576" s="85">
        <v>44648.910532407404</v>
      </c>
      <c r="V1576" s="88">
        <v>44648</v>
      </c>
      <c r="W1576" s="86" t="s">
        <v>2503</v>
      </c>
      <c r="X1576" s="87" t="s">
        <v>2504</v>
      </c>
      <c r="AA1576" s="86" t="s">
        <v>2505</v>
      </c>
      <c r="AC1576" s="72" t="b">
        <v>0</v>
      </c>
      <c r="AD1576" s="72">
        <v>1297</v>
      </c>
      <c r="AE1576" s="86" t="s">
        <v>1483</v>
      </c>
      <c r="AF1576" s="72" t="b">
        <v>0</v>
      </c>
      <c r="AG1576" s="72" t="s">
        <v>1484</v>
      </c>
      <c r="AI1576" s="86" t="s">
        <v>1483</v>
      </c>
      <c r="AJ1576" s="72" t="b">
        <v>0</v>
      </c>
      <c r="AK1576" s="72">
        <v>278</v>
      </c>
      <c r="AL1576" s="86" t="s">
        <v>1483</v>
      </c>
      <c r="AM1576" s="86" t="s">
        <v>1504</v>
      </c>
      <c r="AN1576" s="72" t="b">
        <v>0</v>
      </c>
      <c r="AO1576" s="86" t="s">
        <v>2505</v>
      </c>
      <c r="AQ1576" s="72">
        <v>0</v>
      </c>
      <c r="AR1576" s="72">
        <v>0</v>
      </c>
    </row>
    <row r="1577" spans="1:44" x14ac:dyDescent="0.35">
      <c r="A1577" s="73" t="s">
        <v>315</v>
      </c>
      <c r="B1577" s="73" t="s">
        <v>315</v>
      </c>
      <c r="C1577" s="82"/>
      <c r="D1577" s="83"/>
      <c r="E1577" s="82"/>
      <c r="F1577" s="84"/>
      <c r="G1577" s="82"/>
      <c r="H1577" s="77"/>
      <c r="I1577" s="78"/>
      <c r="J1577" s="78"/>
      <c r="K1577" s="79"/>
      <c r="M1577" s="72" t="s">
        <v>177</v>
      </c>
      <c r="N1577" s="85">
        <v>44649.813518518517</v>
      </c>
      <c r="O1577" s="72" t="s">
        <v>2506</v>
      </c>
      <c r="T1577" s="87" t="s">
        <v>2074</v>
      </c>
      <c r="U1577" s="85">
        <v>44649.813518518517</v>
      </c>
      <c r="V1577" s="88">
        <v>44649</v>
      </c>
      <c r="W1577" s="86" t="s">
        <v>2507</v>
      </c>
      <c r="X1577" s="87" t="s">
        <v>2508</v>
      </c>
      <c r="AA1577" s="86" t="s">
        <v>2509</v>
      </c>
      <c r="AC1577" s="72" t="b">
        <v>0</v>
      </c>
      <c r="AD1577" s="72">
        <v>1345</v>
      </c>
      <c r="AE1577" s="86" t="s">
        <v>1483</v>
      </c>
      <c r="AF1577" s="72" t="b">
        <v>0</v>
      </c>
      <c r="AG1577" s="72" t="s">
        <v>1484</v>
      </c>
      <c r="AI1577" s="86" t="s">
        <v>1483</v>
      </c>
      <c r="AJ1577" s="72" t="b">
        <v>0</v>
      </c>
      <c r="AK1577" s="72">
        <v>283</v>
      </c>
      <c r="AL1577" s="86" t="s">
        <v>1483</v>
      </c>
      <c r="AM1577" s="86" t="s">
        <v>1504</v>
      </c>
      <c r="AN1577" s="72" t="b">
        <v>0</v>
      </c>
      <c r="AO1577" s="86" t="s">
        <v>2509</v>
      </c>
      <c r="AQ1577" s="72">
        <v>0</v>
      </c>
      <c r="AR1577" s="72">
        <v>0</v>
      </c>
    </row>
    <row r="1578" spans="1:44" x14ac:dyDescent="0.35">
      <c r="A1578" s="73" t="s">
        <v>315</v>
      </c>
      <c r="B1578" s="73" t="s">
        <v>315</v>
      </c>
      <c r="C1578" s="82"/>
      <c r="D1578" s="83"/>
      <c r="E1578" s="82"/>
      <c r="F1578" s="84"/>
      <c r="G1578" s="82"/>
      <c r="H1578" s="77"/>
      <c r="I1578" s="78"/>
      <c r="J1578" s="78"/>
      <c r="K1578" s="79"/>
      <c r="M1578" s="72" t="s">
        <v>177</v>
      </c>
      <c r="N1578" s="85">
        <v>44650.637800925928</v>
      </c>
      <c r="O1578" s="72" t="s">
        <v>2510</v>
      </c>
      <c r="T1578" s="87" t="s">
        <v>2074</v>
      </c>
      <c r="U1578" s="85">
        <v>44650.637800925928</v>
      </c>
      <c r="V1578" s="88">
        <v>44650</v>
      </c>
      <c r="W1578" s="86" t="s">
        <v>2511</v>
      </c>
      <c r="X1578" s="87" t="s">
        <v>2512</v>
      </c>
      <c r="AA1578" s="86" t="s">
        <v>2513</v>
      </c>
      <c r="AC1578" s="72" t="b">
        <v>0</v>
      </c>
      <c r="AD1578" s="72">
        <v>1627</v>
      </c>
      <c r="AE1578" s="86" t="s">
        <v>1483</v>
      </c>
      <c r="AF1578" s="72" t="b">
        <v>0</v>
      </c>
      <c r="AG1578" s="72" t="s">
        <v>1484</v>
      </c>
      <c r="AI1578" s="86" t="s">
        <v>1483</v>
      </c>
      <c r="AJ1578" s="72" t="b">
        <v>0</v>
      </c>
      <c r="AK1578" s="72">
        <v>274</v>
      </c>
      <c r="AL1578" s="86" t="s">
        <v>1483</v>
      </c>
      <c r="AM1578" s="86" t="s">
        <v>1504</v>
      </c>
      <c r="AN1578" s="72" t="b">
        <v>0</v>
      </c>
      <c r="AO1578" s="86" t="s">
        <v>2513</v>
      </c>
      <c r="AQ1578" s="72">
        <v>0</v>
      </c>
      <c r="AR1578" s="72">
        <v>0</v>
      </c>
    </row>
    <row r="1579" spans="1:44" x14ac:dyDescent="0.35">
      <c r="A1579" s="73" t="s">
        <v>315</v>
      </c>
      <c r="B1579" s="73" t="s">
        <v>315</v>
      </c>
      <c r="C1579" s="82"/>
      <c r="D1579" s="83"/>
      <c r="E1579" s="82"/>
      <c r="F1579" s="84"/>
      <c r="G1579" s="82"/>
      <c r="H1579" s="77"/>
      <c r="I1579" s="78"/>
      <c r="J1579" s="78"/>
      <c r="K1579" s="79"/>
      <c r="M1579" s="72" t="s">
        <v>177</v>
      </c>
      <c r="N1579" s="85">
        <v>44650.637881944444</v>
      </c>
      <c r="O1579" s="72" t="s">
        <v>2514</v>
      </c>
      <c r="T1579" s="87" t="s">
        <v>2074</v>
      </c>
      <c r="U1579" s="85">
        <v>44650.637881944444</v>
      </c>
      <c r="V1579" s="88">
        <v>44650</v>
      </c>
      <c r="W1579" s="86" t="s">
        <v>2515</v>
      </c>
      <c r="X1579" s="87" t="s">
        <v>2516</v>
      </c>
      <c r="AA1579" s="86" t="s">
        <v>2517</v>
      </c>
      <c r="AC1579" s="72" t="b">
        <v>0</v>
      </c>
      <c r="AD1579" s="72">
        <v>1305</v>
      </c>
      <c r="AE1579" s="86" t="s">
        <v>1483</v>
      </c>
      <c r="AF1579" s="72" t="b">
        <v>0</v>
      </c>
      <c r="AG1579" s="72" t="s">
        <v>1484</v>
      </c>
      <c r="AI1579" s="86" t="s">
        <v>1483</v>
      </c>
      <c r="AJ1579" s="72" t="b">
        <v>0</v>
      </c>
      <c r="AK1579" s="72">
        <v>176</v>
      </c>
      <c r="AL1579" s="86" t="s">
        <v>1483</v>
      </c>
      <c r="AM1579" s="86" t="s">
        <v>1504</v>
      </c>
      <c r="AN1579" s="72" t="b">
        <v>0</v>
      </c>
      <c r="AO1579" s="86" t="s">
        <v>2517</v>
      </c>
      <c r="AQ1579" s="72">
        <v>0</v>
      </c>
      <c r="AR1579" s="72">
        <v>0</v>
      </c>
    </row>
    <row r="1580" spans="1:44" x14ac:dyDescent="0.35">
      <c r="A1580" s="73" t="s">
        <v>315</v>
      </c>
      <c r="B1580" s="73" t="s">
        <v>315</v>
      </c>
      <c r="C1580" s="82"/>
      <c r="D1580" s="83"/>
      <c r="E1580" s="82"/>
      <c r="F1580" s="84"/>
      <c r="G1580" s="82"/>
      <c r="H1580" s="77"/>
      <c r="I1580" s="78"/>
      <c r="J1580" s="78"/>
      <c r="K1580" s="79"/>
      <c r="M1580" s="72" t="s">
        <v>177</v>
      </c>
      <c r="N1580" s="85">
        <v>44651.76290509259</v>
      </c>
      <c r="O1580" s="72" t="s">
        <v>2518</v>
      </c>
      <c r="T1580" s="87" t="s">
        <v>2074</v>
      </c>
      <c r="U1580" s="85">
        <v>44651.76290509259</v>
      </c>
      <c r="V1580" s="88">
        <v>44651</v>
      </c>
      <c r="W1580" s="86" t="s">
        <v>2519</v>
      </c>
      <c r="X1580" s="87" t="s">
        <v>2520</v>
      </c>
      <c r="AA1580" s="86" t="s">
        <v>2521</v>
      </c>
      <c r="AC1580" s="72" t="b">
        <v>0</v>
      </c>
      <c r="AD1580" s="72">
        <v>1222</v>
      </c>
      <c r="AE1580" s="86" t="s">
        <v>1483</v>
      </c>
      <c r="AF1580" s="72" t="b">
        <v>0</v>
      </c>
      <c r="AG1580" s="72" t="s">
        <v>1484</v>
      </c>
      <c r="AI1580" s="86" t="s">
        <v>1483</v>
      </c>
      <c r="AJ1580" s="72" t="b">
        <v>0</v>
      </c>
      <c r="AK1580" s="72">
        <v>233</v>
      </c>
      <c r="AL1580" s="86" t="s">
        <v>1483</v>
      </c>
      <c r="AM1580" s="86" t="s">
        <v>1504</v>
      </c>
      <c r="AN1580" s="72" t="b">
        <v>0</v>
      </c>
      <c r="AO1580" s="86" t="s">
        <v>2521</v>
      </c>
      <c r="AQ1580" s="72">
        <v>0</v>
      </c>
      <c r="AR1580" s="72">
        <v>0</v>
      </c>
    </row>
    <row r="1581" spans="1:44" x14ac:dyDescent="0.35">
      <c r="A1581" s="73" t="s">
        <v>315</v>
      </c>
      <c r="B1581" s="73" t="s">
        <v>315</v>
      </c>
      <c r="C1581" s="82"/>
      <c r="D1581" s="83"/>
      <c r="E1581" s="82"/>
      <c r="F1581" s="84"/>
      <c r="G1581" s="82"/>
      <c r="H1581" s="77"/>
      <c r="I1581" s="78"/>
      <c r="J1581" s="78"/>
      <c r="K1581" s="79"/>
      <c r="M1581" s="72" t="s">
        <v>177</v>
      </c>
      <c r="N1581" s="85">
        <v>44657.675138888888</v>
      </c>
      <c r="O1581" s="72" t="s">
        <v>2522</v>
      </c>
      <c r="T1581" s="87" t="s">
        <v>2074</v>
      </c>
      <c r="U1581" s="85">
        <v>44657.675138888888</v>
      </c>
      <c r="V1581" s="88">
        <v>44657</v>
      </c>
      <c r="W1581" s="86" t="s">
        <v>2523</v>
      </c>
      <c r="X1581" s="87" t="s">
        <v>2524</v>
      </c>
      <c r="AA1581" s="86" t="s">
        <v>2525</v>
      </c>
      <c r="AC1581" s="72" t="b">
        <v>0</v>
      </c>
      <c r="AD1581" s="72">
        <v>1318</v>
      </c>
      <c r="AE1581" s="86" t="s">
        <v>1483</v>
      </c>
      <c r="AF1581" s="72" t="b">
        <v>0</v>
      </c>
      <c r="AG1581" s="72" t="s">
        <v>1484</v>
      </c>
      <c r="AI1581" s="86" t="s">
        <v>1483</v>
      </c>
      <c r="AJ1581" s="72" t="b">
        <v>0</v>
      </c>
      <c r="AK1581" s="72">
        <v>267</v>
      </c>
      <c r="AL1581" s="86" t="s">
        <v>1483</v>
      </c>
      <c r="AM1581" s="86" t="s">
        <v>1486</v>
      </c>
      <c r="AN1581" s="72" t="b">
        <v>0</v>
      </c>
      <c r="AO1581" s="86" t="s">
        <v>2525</v>
      </c>
      <c r="AQ1581" s="72">
        <v>0</v>
      </c>
      <c r="AR1581" s="72">
        <v>0</v>
      </c>
    </row>
    <row r="1582" spans="1:44" x14ac:dyDescent="0.35">
      <c r="A1582" s="73" t="s">
        <v>315</v>
      </c>
      <c r="B1582" s="73" t="s">
        <v>2177</v>
      </c>
      <c r="C1582" s="82"/>
      <c r="D1582" s="83"/>
      <c r="E1582" s="82"/>
      <c r="F1582" s="84"/>
      <c r="G1582" s="82"/>
      <c r="H1582" s="77"/>
      <c r="I1582" s="78"/>
      <c r="J1582" s="78"/>
      <c r="K1582" s="79"/>
      <c r="M1582" s="72" t="s">
        <v>1488</v>
      </c>
      <c r="N1582" s="85">
        <v>44658.910416666666</v>
      </c>
      <c r="O1582" s="72" t="s">
        <v>2154</v>
      </c>
      <c r="T1582" s="87" t="s">
        <v>2074</v>
      </c>
      <c r="U1582" s="85">
        <v>44658.910416666666</v>
      </c>
      <c r="V1582" s="88">
        <v>44658</v>
      </c>
      <c r="W1582" s="86" t="s">
        <v>2155</v>
      </c>
      <c r="X1582" s="87" t="s">
        <v>2156</v>
      </c>
      <c r="AA1582" s="86" t="s">
        <v>2157</v>
      </c>
      <c r="AC1582" s="72" t="b">
        <v>0</v>
      </c>
      <c r="AD1582" s="72">
        <v>403</v>
      </c>
      <c r="AE1582" s="86" t="s">
        <v>1483</v>
      </c>
      <c r="AF1582" s="72" t="b">
        <v>0</v>
      </c>
      <c r="AG1582" s="72" t="s">
        <v>1484</v>
      </c>
      <c r="AI1582" s="86" t="s">
        <v>1483</v>
      </c>
      <c r="AJ1582" s="72" t="b">
        <v>0</v>
      </c>
      <c r="AK1582" s="72">
        <v>48</v>
      </c>
      <c r="AL1582" s="86" t="s">
        <v>1483</v>
      </c>
      <c r="AM1582" s="86" t="s">
        <v>1486</v>
      </c>
      <c r="AN1582" s="72" t="b">
        <v>0</v>
      </c>
      <c r="AO1582" s="86" t="s">
        <v>2157</v>
      </c>
      <c r="AQ1582" s="72">
        <v>0</v>
      </c>
      <c r="AR1582" s="72">
        <v>0</v>
      </c>
    </row>
    <row r="1583" spans="1:44" x14ac:dyDescent="0.35">
      <c r="A1583" s="73" t="s">
        <v>315</v>
      </c>
      <c r="B1583" s="73" t="s">
        <v>315</v>
      </c>
      <c r="C1583" s="82"/>
      <c r="D1583" s="83"/>
      <c r="E1583" s="82"/>
      <c r="F1583" s="84"/>
      <c r="G1583" s="82"/>
      <c r="H1583" s="77"/>
      <c r="I1583" s="78"/>
      <c r="J1583" s="78"/>
      <c r="K1583" s="79"/>
      <c r="M1583" s="72" t="s">
        <v>177</v>
      </c>
      <c r="N1583" s="85">
        <v>44659.711585648147</v>
      </c>
      <c r="O1583" s="72" t="s">
        <v>2526</v>
      </c>
      <c r="S1583" s="87" t="s">
        <v>2527</v>
      </c>
      <c r="T1583" s="87" t="s">
        <v>2527</v>
      </c>
      <c r="U1583" s="85">
        <v>44659.711585648147</v>
      </c>
      <c r="V1583" s="88">
        <v>44659</v>
      </c>
      <c r="W1583" s="86" t="s">
        <v>2528</v>
      </c>
      <c r="X1583" s="87" t="s">
        <v>2529</v>
      </c>
      <c r="AA1583" s="86" t="s">
        <v>2530</v>
      </c>
      <c r="AC1583" s="72" t="b">
        <v>0</v>
      </c>
      <c r="AD1583" s="72">
        <v>730</v>
      </c>
      <c r="AE1583" s="86" t="s">
        <v>1483</v>
      </c>
      <c r="AF1583" s="72" t="b">
        <v>0</v>
      </c>
      <c r="AG1583" s="72" t="s">
        <v>1484</v>
      </c>
      <c r="AI1583" s="86" t="s">
        <v>1483</v>
      </c>
      <c r="AJ1583" s="72" t="b">
        <v>0</v>
      </c>
      <c r="AK1583" s="72">
        <v>118</v>
      </c>
      <c r="AL1583" s="86" t="s">
        <v>1483</v>
      </c>
      <c r="AM1583" s="86" t="s">
        <v>1511</v>
      </c>
      <c r="AN1583" s="72" t="b">
        <v>0</v>
      </c>
      <c r="AO1583" s="86" t="s">
        <v>2530</v>
      </c>
      <c r="AQ1583" s="72">
        <v>0</v>
      </c>
      <c r="AR1583" s="72">
        <v>0</v>
      </c>
    </row>
    <row r="1584" spans="1:44" x14ac:dyDescent="0.35">
      <c r="A1584" s="73" t="s">
        <v>315</v>
      </c>
      <c r="B1584" s="73" t="s">
        <v>315</v>
      </c>
      <c r="C1584" s="82"/>
      <c r="D1584" s="83"/>
      <c r="E1584" s="82"/>
      <c r="F1584" s="84"/>
      <c r="G1584" s="82"/>
      <c r="H1584" s="77"/>
      <c r="I1584" s="78"/>
      <c r="J1584" s="78"/>
      <c r="K1584" s="79"/>
      <c r="M1584" s="72" t="s">
        <v>177</v>
      </c>
      <c r="N1584" s="85">
        <v>44661.821018518516</v>
      </c>
      <c r="O1584" s="72" t="s">
        <v>2531</v>
      </c>
      <c r="S1584" s="87" t="s">
        <v>2532</v>
      </c>
      <c r="T1584" s="87" t="s">
        <v>2532</v>
      </c>
      <c r="U1584" s="85">
        <v>44661.821018518516</v>
      </c>
      <c r="V1584" s="88">
        <v>44661</v>
      </c>
      <c r="W1584" s="86" t="s">
        <v>2533</v>
      </c>
      <c r="X1584" s="87" t="s">
        <v>2534</v>
      </c>
      <c r="AA1584" s="86" t="s">
        <v>2535</v>
      </c>
      <c r="AC1584" s="72" t="b">
        <v>0</v>
      </c>
      <c r="AD1584" s="72">
        <v>678</v>
      </c>
      <c r="AE1584" s="86" t="s">
        <v>1483</v>
      </c>
      <c r="AF1584" s="72" t="b">
        <v>0</v>
      </c>
      <c r="AG1584" s="72" t="s">
        <v>1484</v>
      </c>
      <c r="AI1584" s="86" t="s">
        <v>1483</v>
      </c>
      <c r="AJ1584" s="72" t="b">
        <v>0</v>
      </c>
      <c r="AK1584" s="72">
        <v>136</v>
      </c>
      <c r="AL1584" s="86" t="s">
        <v>1483</v>
      </c>
      <c r="AM1584" s="86" t="s">
        <v>1511</v>
      </c>
      <c r="AN1584" s="72" t="b">
        <v>0</v>
      </c>
      <c r="AO1584" s="86" t="s">
        <v>2535</v>
      </c>
      <c r="AQ1584" s="72">
        <v>0</v>
      </c>
      <c r="AR1584" s="72">
        <v>0</v>
      </c>
    </row>
    <row r="1585" spans="1:44" x14ac:dyDescent="0.35">
      <c r="A1585" s="73" t="s">
        <v>315</v>
      </c>
      <c r="B1585" s="73" t="s">
        <v>315</v>
      </c>
      <c r="C1585" s="82"/>
      <c r="D1585" s="83"/>
      <c r="E1585" s="82"/>
      <c r="F1585" s="84"/>
      <c r="G1585" s="82"/>
      <c r="H1585" s="77"/>
      <c r="I1585" s="78"/>
      <c r="J1585" s="78"/>
      <c r="K1585" s="79"/>
      <c r="M1585" s="72" t="s">
        <v>177</v>
      </c>
      <c r="N1585" s="85">
        <v>44663.807708333334</v>
      </c>
      <c r="O1585" s="72" t="s">
        <v>2536</v>
      </c>
      <c r="T1585" s="87" t="s">
        <v>2074</v>
      </c>
      <c r="U1585" s="85">
        <v>44663.807708333334</v>
      </c>
      <c r="V1585" s="88">
        <v>44663</v>
      </c>
      <c r="W1585" s="86" t="s">
        <v>2537</v>
      </c>
      <c r="X1585" s="87" t="s">
        <v>2538</v>
      </c>
      <c r="AA1585" s="86" t="s">
        <v>2539</v>
      </c>
      <c r="AC1585" s="72" t="b">
        <v>0</v>
      </c>
      <c r="AD1585" s="72">
        <v>1908</v>
      </c>
      <c r="AE1585" s="86" t="s">
        <v>1483</v>
      </c>
      <c r="AF1585" s="72" t="b">
        <v>0</v>
      </c>
      <c r="AG1585" s="72" t="s">
        <v>1484</v>
      </c>
      <c r="AI1585" s="86" t="s">
        <v>1483</v>
      </c>
      <c r="AJ1585" s="72" t="b">
        <v>0</v>
      </c>
      <c r="AK1585" s="72">
        <v>371</v>
      </c>
      <c r="AL1585" s="86" t="s">
        <v>1483</v>
      </c>
      <c r="AM1585" s="86" t="s">
        <v>1486</v>
      </c>
      <c r="AN1585" s="72" t="b">
        <v>0</v>
      </c>
      <c r="AO1585" s="86" t="s">
        <v>2539</v>
      </c>
      <c r="AQ1585" s="72">
        <v>0</v>
      </c>
      <c r="AR1585" s="72">
        <v>0</v>
      </c>
    </row>
    <row r="1586" spans="1:44" x14ac:dyDescent="0.35">
      <c r="A1586" s="73" t="s">
        <v>315</v>
      </c>
      <c r="B1586" s="73" t="s">
        <v>315</v>
      </c>
      <c r="C1586" s="82"/>
      <c r="D1586" s="83"/>
      <c r="E1586" s="82"/>
      <c r="F1586" s="84"/>
      <c r="G1586" s="82"/>
      <c r="H1586" s="77"/>
      <c r="I1586" s="78"/>
      <c r="J1586" s="78"/>
      <c r="K1586" s="79"/>
      <c r="M1586" s="72" t="s">
        <v>177</v>
      </c>
      <c r="N1586" s="85">
        <v>44664.96020833333</v>
      </c>
      <c r="O1586" s="72" t="s">
        <v>2540</v>
      </c>
      <c r="S1586" s="87" t="s">
        <v>2541</v>
      </c>
      <c r="T1586" s="87" t="s">
        <v>2541</v>
      </c>
      <c r="U1586" s="85">
        <v>44664.96020833333</v>
      </c>
      <c r="V1586" s="88">
        <v>44664</v>
      </c>
      <c r="W1586" s="86" t="s">
        <v>2542</v>
      </c>
      <c r="X1586" s="87" t="s">
        <v>2543</v>
      </c>
      <c r="AA1586" s="86" t="s">
        <v>2544</v>
      </c>
      <c r="AC1586" s="72" t="b">
        <v>0</v>
      </c>
      <c r="AD1586" s="72">
        <v>1036</v>
      </c>
      <c r="AE1586" s="86" t="s">
        <v>1483</v>
      </c>
      <c r="AF1586" s="72" t="b">
        <v>0</v>
      </c>
      <c r="AG1586" s="72" t="s">
        <v>1484</v>
      </c>
      <c r="AI1586" s="86" t="s">
        <v>1483</v>
      </c>
      <c r="AJ1586" s="72" t="b">
        <v>0</v>
      </c>
      <c r="AK1586" s="72">
        <v>273</v>
      </c>
      <c r="AL1586" s="86" t="s">
        <v>1483</v>
      </c>
      <c r="AM1586" s="86" t="s">
        <v>1486</v>
      </c>
      <c r="AN1586" s="72" t="b">
        <v>0</v>
      </c>
      <c r="AO1586" s="86" t="s">
        <v>2544</v>
      </c>
      <c r="AQ1586" s="72">
        <v>0</v>
      </c>
      <c r="AR1586" s="72">
        <v>0</v>
      </c>
    </row>
    <row r="1587" spans="1:44" x14ac:dyDescent="0.35">
      <c r="A1587" s="73" t="s">
        <v>315</v>
      </c>
      <c r="B1587" s="73" t="s">
        <v>315</v>
      </c>
      <c r="C1587" s="82"/>
      <c r="D1587" s="83"/>
      <c r="E1587" s="82"/>
      <c r="F1587" s="84"/>
      <c r="G1587" s="82"/>
      <c r="H1587" s="77"/>
      <c r="I1587" s="78"/>
      <c r="J1587" s="78"/>
      <c r="K1587" s="79"/>
      <c r="M1587" s="72" t="s">
        <v>177</v>
      </c>
      <c r="N1587" s="85">
        <v>44668.416689814818</v>
      </c>
      <c r="O1587" s="72" t="s">
        <v>2545</v>
      </c>
      <c r="T1587" s="87" t="s">
        <v>2074</v>
      </c>
      <c r="U1587" s="85">
        <v>44668.416689814818</v>
      </c>
      <c r="V1587" s="88">
        <v>44668</v>
      </c>
      <c r="W1587" s="86" t="s">
        <v>2546</v>
      </c>
      <c r="X1587" s="87" t="s">
        <v>2547</v>
      </c>
      <c r="AA1587" s="86" t="s">
        <v>2548</v>
      </c>
      <c r="AC1587" s="72" t="b">
        <v>0</v>
      </c>
      <c r="AD1587" s="72">
        <v>1857</v>
      </c>
      <c r="AE1587" s="86" t="s">
        <v>1483</v>
      </c>
      <c r="AF1587" s="72" t="b">
        <v>0</v>
      </c>
      <c r="AG1587" s="72" t="s">
        <v>1484</v>
      </c>
      <c r="AI1587" s="86" t="s">
        <v>1483</v>
      </c>
      <c r="AJ1587" s="72" t="b">
        <v>0</v>
      </c>
      <c r="AK1587" s="72">
        <v>95</v>
      </c>
      <c r="AL1587" s="86" t="s">
        <v>1483</v>
      </c>
      <c r="AM1587" s="86" t="s">
        <v>2043</v>
      </c>
      <c r="AN1587" s="72" t="b">
        <v>0</v>
      </c>
      <c r="AO1587" s="86" t="s">
        <v>2548</v>
      </c>
      <c r="AQ1587" s="72">
        <v>0</v>
      </c>
      <c r="AR1587" s="72">
        <v>0</v>
      </c>
    </row>
    <row r="1588" spans="1:44" x14ac:dyDescent="0.35">
      <c r="A1588" s="73" t="s">
        <v>396</v>
      </c>
      <c r="B1588" s="73" t="s">
        <v>2549</v>
      </c>
      <c r="C1588" s="82"/>
      <c r="D1588" s="83"/>
      <c r="E1588" s="82"/>
      <c r="F1588" s="84"/>
      <c r="G1588" s="82"/>
      <c r="H1588" s="77"/>
      <c r="I1588" s="78"/>
      <c r="J1588" s="78"/>
      <c r="K1588" s="79"/>
      <c r="M1588" s="72" t="s">
        <v>1513</v>
      </c>
      <c r="N1588" s="85">
        <v>44642.042905092596</v>
      </c>
      <c r="O1588" s="72" t="s">
        <v>2550</v>
      </c>
      <c r="T1588" s="87" t="s">
        <v>2551</v>
      </c>
      <c r="U1588" s="85">
        <v>44642.042905092596</v>
      </c>
      <c r="V1588" s="88">
        <v>44642</v>
      </c>
      <c r="W1588" s="86" t="s">
        <v>2552</v>
      </c>
      <c r="X1588" s="87" t="s">
        <v>2553</v>
      </c>
      <c r="AA1588" s="86" t="s">
        <v>2554</v>
      </c>
      <c r="AC1588" s="72" t="b">
        <v>0</v>
      </c>
      <c r="AD1588" s="72">
        <v>0</v>
      </c>
      <c r="AE1588" s="86" t="s">
        <v>1483</v>
      </c>
      <c r="AF1588" s="72" t="b">
        <v>0</v>
      </c>
      <c r="AG1588" s="72" t="s">
        <v>1484</v>
      </c>
      <c r="AI1588" s="86" t="s">
        <v>1483</v>
      </c>
      <c r="AJ1588" s="72" t="b">
        <v>0</v>
      </c>
      <c r="AK1588" s="72">
        <v>334</v>
      </c>
      <c r="AL1588" s="86" t="s">
        <v>2555</v>
      </c>
      <c r="AM1588" s="86" t="s">
        <v>1486</v>
      </c>
      <c r="AN1588" s="72" t="b">
        <v>0</v>
      </c>
      <c r="AO1588" s="86" t="s">
        <v>2555</v>
      </c>
      <c r="AQ1588" s="72">
        <v>0</v>
      </c>
      <c r="AR1588" s="72">
        <v>0</v>
      </c>
    </row>
    <row r="1589" spans="1:44" x14ac:dyDescent="0.35">
      <c r="A1589" s="73" t="s">
        <v>396</v>
      </c>
      <c r="B1589" s="73" t="s">
        <v>2556</v>
      </c>
      <c r="C1589" s="82"/>
      <c r="D1589" s="83"/>
      <c r="E1589" s="82"/>
      <c r="F1589" s="84"/>
      <c r="G1589" s="82"/>
      <c r="H1589" s="77"/>
      <c r="I1589" s="78"/>
      <c r="J1589" s="78"/>
      <c r="K1589" s="79"/>
      <c r="M1589" s="72" t="s">
        <v>1488</v>
      </c>
      <c r="N1589" s="85">
        <v>44642.556145833332</v>
      </c>
      <c r="O1589" s="72" t="s">
        <v>2557</v>
      </c>
      <c r="P1589" s="87" t="s">
        <v>2558</v>
      </c>
      <c r="Q1589" s="72" t="s">
        <v>2559</v>
      </c>
      <c r="T1589" s="87" t="s">
        <v>2551</v>
      </c>
      <c r="U1589" s="85">
        <v>44642.556145833332</v>
      </c>
      <c r="V1589" s="88">
        <v>44642</v>
      </c>
      <c r="W1589" s="86" t="s">
        <v>2560</v>
      </c>
      <c r="X1589" s="87" t="s">
        <v>2561</v>
      </c>
      <c r="AA1589" s="86" t="s">
        <v>2562</v>
      </c>
      <c r="AC1589" s="72" t="b">
        <v>0</v>
      </c>
      <c r="AD1589" s="72">
        <v>488</v>
      </c>
      <c r="AE1589" s="86" t="s">
        <v>1483</v>
      </c>
      <c r="AF1589" s="72" t="b">
        <v>0</v>
      </c>
      <c r="AG1589" s="72" t="s">
        <v>1484</v>
      </c>
      <c r="AI1589" s="86" t="s">
        <v>1483</v>
      </c>
      <c r="AJ1589" s="72" t="b">
        <v>0</v>
      </c>
      <c r="AK1589" s="72">
        <v>120</v>
      </c>
      <c r="AL1589" s="86" t="s">
        <v>1483</v>
      </c>
      <c r="AM1589" s="86" t="s">
        <v>2043</v>
      </c>
      <c r="AN1589" s="72" t="b">
        <v>0</v>
      </c>
      <c r="AO1589" s="86" t="s">
        <v>2562</v>
      </c>
      <c r="AQ1589" s="72">
        <v>0</v>
      </c>
      <c r="AR1589" s="72">
        <v>0</v>
      </c>
    </row>
    <row r="1590" spans="1:44" x14ac:dyDescent="0.35">
      <c r="A1590" s="73" t="s">
        <v>396</v>
      </c>
      <c r="B1590" s="73" t="s">
        <v>2556</v>
      </c>
      <c r="C1590" s="82"/>
      <c r="D1590" s="83"/>
      <c r="E1590" s="82"/>
      <c r="F1590" s="84"/>
      <c r="G1590" s="82"/>
      <c r="H1590" s="77"/>
      <c r="I1590" s="78"/>
      <c r="J1590" s="78"/>
      <c r="K1590" s="79"/>
      <c r="M1590" s="72" t="s">
        <v>2563</v>
      </c>
      <c r="N1590" s="85">
        <v>44642.556620370371</v>
      </c>
      <c r="O1590" s="72" t="s">
        <v>2564</v>
      </c>
      <c r="T1590" s="87" t="s">
        <v>2551</v>
      </c>
      <c r="U1590" s="85">
        <v>44642.556620370371</v>
      </c>
      <c r="V1590" s="88">
        <v>44642</v>
      </c>
      <c r="W1590" s="86" t="s">
        <v>2565</v>
      </c>
      <c r="X1590" s="87" t="s">
        <v>2566</v>
      </c>
      <c r="AA1590" s="86" t="s">
        <v>2567</v>
      </c>
      <c r="AB1590" s="86" t="s">
        <v>2562</v>
      </c>
      <c r="AC1590" s="72" t="b">
        <v>0</v>
      </c>
      <c r="AD1590" s="72">
        <v>484</v>
      </c>
      <c r="AE1590" s="86" t="s">
        <v>2568</v>
      </c>
      <c r="AF1590" s="72" t="b">
        <v>0</v>
      </c>
      <c r="AG1590" s="72" t="s">
        <v>1484</v>
      </c>
      <c r="AI1590" s="86" t="s">
        <v>1483</v>
      </c>
      <c r="AJ1590" s="72" t="b">
        <v>0</v>
      </c>
      <c r="AK1590" s="72">
        <v>65</v>
      </c>
      <c r="AL1590" s="86" t="s">
        <v>1483</v>
      </c>
      <c r="AM1590" s="86" t="s">
        <v>2043</v>
      </c>
      <c r="AN1590" s="72" t="b">
        <v>0</v>
      </c>
      <c r="AO1590" s="86" t="s">
        <v>2562</v>
      </c>
      <c r="AQ1590" s="72">
        <v>0</v>
      </c>
      <c r="AR1590" s="72">
        <v>0</v>
      </c>
    </row>
    <row r="1591" spans="1:44" x14ac:dyDescent="0.35">
      <c r="A1591" s="73" t="s">
        <v>396</v>
      </c>
      <c r="B1591" s="73" t="s">
        <v>2569</v>
      </c>
      <c r="C1591" s="82"/>
      <c r="D1591" s="83"/>
      <c r="E1591" s="82"/>
      <c r="F1591" s="84"/>
      <c r="G1591" s="82"/>
      <c r="H1591" s="77"/>
      <c r="I1591" s="78"/>
      <c r="J1591" s="78"/>
      <c r="K1591" s="79"/>
      <c r="M1591" s="72" t="s">
        <v>1476</v>
      </c>
      <c r="N1591" s="85">
        <v>44642.650555555556</v>
      </c>
      <c r="O1591" s="72" t="s">
        <v>2570</v>
      </c>
      <c r="R1591" s="86" t="s">
        <v>2571</v>
      </c>
      <c r="S1591" s="87" t="s">
        <v>2572</v>
      </c>
      <c r="T1591" s="87" t="s">
        <v>2572</v>
      </c>
      <c r="U1591" s="85">
        <v>44642.650555555556</v>
      </c>
      <c r="V1591" s="88">
        <v>44642</v>
      </c>
      <c r="W1591" s="86" t="s">
        <v>2573</v>
      </c>
      <c r="X1591" s="87" t="s">
        <v>2574</v>
      </c>
      <c r="AA1591" s="86" t="s">
        <v>2575</v>
      </c>
      <c r="AC1591" s="72" t="b">
        <v>0</v>
      </c>
      <c r="AD1591" s="72">
        <v>0</v>
      </c>
      <c r="AE1591" s="86" t="s">
        <v>1483</v>
      </c>
      <c r="AF1591" s="72" t="b">
        <v>0</v>
      </c>
      <c r="AG1591" s="72" t="s">
        <v>1484</v>
      </c>
      <c r="AI1591" s="86" t="s">
        <v>1483</v>
      </c>
      <c r="AJ1591" s="72" t="b">
        <v>0</v>
      </c>
      <c r="AK1591" s="72">
        <v>105</v>
      </c>
      <c r="AL1591" s="86" t="s">
        <v>2576</v>
      </c>
      <c r="AM1591" s="86" t="s">
        <v>2043</v>
      </c>
      <c r="AN1591" s="72" t="b">
        <v>0</v>
      </c>
      <c r="AO1591" s="86" t="s">
        <v>2576</v>
      </c>
      <c r="AQ1591" s="72">
        <v>0</v>
      </c>
      <c r="AR1591" s="72">
        <v>0</v>
      </c>
    </row>
    <row r="1592" spans="1:44" x14ac:dyDescent="0.35">
      <c r="A1592" s="73" t="s">
        <v>396</v>
      </c>
      <c r="B1592" s="73" t="s">
        <v>2577</v>
      </c>
      <c r="C1592" s="82"/>
      <c r="D1592" s="83"/>
      <c r="E1592" s="82"/>
      <c r="F1592" s="84"/>
      <c r="G1592" s="82"/>
      <c r="H1592" s="77"/>
      <c r="I1592" s="78"/>
      <c r="J1592" s="78"/>
      <c r="K1592" s="79"/>
      <c r="M1592" s="72" t="s">
        <v>1476</v>
      </c>
      <c r="N1592" s="85">
        <v>44642.679895833331</v>
      </c>
      <c r="O1592" s="72" t="s">
        <v>2578</v>
      </c>
      <c r="P1592" s="87" t="s">
        <v>2579</v>
      </c>
      <c r="Q1592" s="72" t="s">
        <v>2580</v>
      </c>
      <c r="S1592" s="87" t="s">
        <v>2581</v>
      </c>
      <c r="T1592" s="87" t="s">
        <v>2581</v>
      </c>
      <c r="U1592" s="85">
        <v>44642.679895833331</v>
      </c>
      <c r="V1592" s="88">
        <v>44642</v>
      </c>
      <c r="W1592" s="86" t="s">
        <v>2582</v>
      </c>
      <c r="X1592" s="87" t="s">
        <v>2583</v>
      </c>
      <c r="AA1592" s="86" t="s">
        <v>2584</v>
      </c>
      <c r="AC1592" s="72" t="b">
        <v>0</v>
      </c>
      <c r="AD1592" s="72">
        <v>0</v>
      </c>
      <c r="AE1592" s="86" t="s">
        <v>1483</v>
      </c>
      <c r="AF1592" s="72" t="b">
        <v>0</v>
      </c>
      <c r="AG1592" s="72" t="s">
        <v>1484</v>
      </c>
      <c r="AI1592" s="86" t="s">
        <v>1483</v>
      </c>
      <c r="AJ1592" s="72" t="b">
        <v>0</v>
      </c>
      <c r="AK1592" s="72">
        <v>110</v>
      </c>
      <c r="AL1592" s="86" t="s">
        <v>2585</v>
      </c>
      <c r="AM1592" s="86" t="s">
        <v>2043</v>
      </c>
      <c r="AN1592" s="72" t="b">
        <v>0</v>
      </c>
      <c r="AO1592" s="86" t="s">
        <v>2585</v>
      </c>
      <c r="AQ1592" s="72">
        <v>0</v>
      </c>
      <c r="AR1592" s="72">
        <v>0</v>
      </c>
    </row>
    <row r="1593" spans="1:44" x14ac:dyDescent="0.35">
      <c r="A1593" s="73" t="s">
        <v>396</v>
      </c>
      <c r="B1593" s="73" t="s">
        <v>2586</v>
      </c>
      <c r="C1593" s="82"/>
      <c r="D1593" s="83"/>
      <c r="E1593" s="82"/>
      <c r="F1593" s="84"/>
      <c r="G1593" s="82"/>
      <c r="H1593" s="77"/>
      <c r="I1593" s="78"/>
      <c r="J1593" s="78"/>
      <c r="K1593" s="79"/>
      <c r="M1593" s="72" t="s">
        <v>219</v>
      </c>
      <c r="N1593" s="85">
        <v>44671.061030092591</v>
      </c>
    </row>
    <row r="1594" spans="1:44" x14ac:dyDescent="0.35">
      <c r="A1594" s="73" t="s">
        <v>396</v>
      </c>
      <c r="B1594" s="73" t="s">
        <v>2586</v>
      </c>
      <c r="C1594" s="82"/>
      <c r="D1594" s="83"/>
      <c r="E1594" s="82"/>
      <c r="F1594" s="84"/>
      <c r="G1594" s="82"/>
      <c r="H1594" s="77"/>
      <c r="I1594" s="78"/>
      <c r="J1594" s="78"/>
      <c r="K1594" s="79"/>
      <c r="M1594" s="72" t="s">
        <v>1488</v>
      </c>
      <c r="N1594" s="85">
        <v>44643.100057870368</v>
      </c>
      <c r="O1594" s="72" t="s">
        <v>2587</v>
      </c>
      <c r="T1594" s="87" t="s">
        <v>2551</v>
      </c>
      <c r="U1594" s="85">
        <v>44643.100057870368</v>
      </c>
      <c r="V1594" s="88">
        <v>44643</v>
      </c>
      <c r="W1594" s="86" t="s">
        <v>2588</v>
      </c>
      <c r="X1594" s="87" t="s">
        <v>2589</v>
      </c>
      <c r="AA1594" s="86" t="s">
        <v>2590</v>
      </c>
      <c r="AC1594" s="72" t="b">
        <v>0</v>
      </c>
      <c r="AD1594" s="72">
        <v>420</v>
      </c>
      <c r="AE1594" s="86" t="s">
        <v>1483</v>
      </c>
      <c r="AF1594" s="72" t="b">
        <v>0</v>
      </c>
      <c r="AG1594" s="72" t="s">
        <v>1484</v>
      </c>
      <c r="AI1594" s="86" t="s">
        <v>1483</v>
      </c>
      <c r="AJ1594" s="72" t="b">
        <v>0</v>
      </c>
      <c r="AK1594" s="72">
        <v>38</v>
      </c>
      <c r="AL1594" s="86" t="s">
        <v>1483</v>
      </c>
      <c r="AM1594" s="86" t="s">
        <v>2043</v>
      </c>
      <c r="AN1594" s="72" t="b">
        <v>0</v>
      </c>
      <c r="AO1594" s="86" t="s">
        <v>2590</v>
      </c>
      <c r="AQ1594" s="72">
        <v>0</v>
      </c>
      <c r="AR1594" s="72">
        <v>0</v>
      </c>
    </row>
    <row r="1595" spans="1:44" x14ac:dyDescent="0.35">
      <c r="A1595" s="73" t="s">
        <v>396</v>
      </c>
      <c r="B1595" s="73" t="s">
        <v>2591</v>
      </c>
      <c r="C1595" s="82"/>
      <c r="D1595" s="83"/>
      <c r="E1595" s="82"/>
      <c r="F1595" s="84"/>
      <c r="G1595" s="82"/>
      <c r="H1595" s="77"/>
      <c r="I1595" s="78"/>
      <c r="J1595" s="78"/>
      <c r="K1595" s="79"/>
      <c r="M1595" s="72" t="s">
        <v>1476</v>
      </c>
      <c r="N1595" s="85">
        <v>44643.764687499999</v>
      </c>
      <c r="O1595" s="72" t="s">
        <v>2592</v>
      </c>
      <c r="S1595" s="87" t="s">
        <v>2593</v>
      </c>
      <c r="T1595" s="87" t="s">
        <v>2593</v>
      </c>
      <c r="U1595" s="85">
        <v>44643.764687499999</v>
      </c>
      <c r="V1595" s="88">
        <v>44643</v>
      </c>
      <c r="W1595" s="86" t="s">
        <v>2594</v>
      </c>
      <c r="X1595" s="87" t="s">
        <v>2595</v>
      </c>
      <c r="AA1595" s="86" t="s">
        <v>2596</v>
      </c>
      <c r="AC1595" s="72" t="b">
        <v>0</v>
      </c>
      <c r="AD1595" s="72">
        <v>0</v>
      </c>
      <c r="AE1595" s="86" t="s">
        <v>1483</v>
      </c>
      <c r="AF1595" s="72" t="b">
        <v>0</v>
      </c>
      <c r="AG1595" s="72" t="s">
        <v>1484</v>
      </c>
      <c r="AI1595" s="86" t="s">
        <v>1483</v>
      </c>
      <c r="AJ1595" s="72" t="b">
        <v>0</v>
      </c>
      <c r="AK1595" s="72">
        <v>64</v>
      </c>
      <c r="AL1595" s="86" t="s">
        <v>2597</v>
      </c>
      <c r="AM1595" s="86" t="s">
        <v>2043</v>
      </c>
      <c r="AN1595" s="72" t="b">
        <v>0</v>
      </c>
      <c r="AO1595" s="86" t="s">
        <v>2597</v>
      </c>
      <c r="AQ1595" s="72">
        <v>0</v>
      </c>
      <c r="AR1595" s="72">
        <v>0</v>
      </c>
    </row>
    <row r="1596" spans="1:44" x14ac:dyDescent="0.35">
      <c r="A1596" s="73" t="s">
        <v>396</v>
      </c>
      <c r="B1596" s="73" t="s">
        <v>2591</v>
      </c>
      <c r="C1596" s="82"/>
      <c r="D1596" s="83"/>
      <c r="E1596" s="82"/>
      <c r="F1596" s="84"/>
      <c r="G1596" s="82"/>
      <c r="H1596" s="77"/>
      <c r="I1596" s="78"/>
      <c r="J1596" s="78"/>
      <c r="K1596" s="79"/>
      <c r="M1596" s="72" t="s">
        <v>1476</v>
      </c>
      <c r="N1596" s="85">
        <v>44643.764872685184</v>
      </c>
      <c r="O1596" s="72" t="s">
        <v>2598</v>
      </c>
      <c r="S1596" s="87" t="s">
        <v>2593</v>
      </c>
      <c r="T1596" s="87" t="s">
        <v>2593</v>
      </c>
      <c r="U1596" s="85">
        <v>44643.764872685184</v>
      </c>
      <c r="V1596" s="88">
        <v>44643</v>
      </c>
      <c r="W1596" s="86" t="s">
        <v>2599</v>
      </c>
      <c r="X1596" s="87" t="s">
        <v>2600</v>
      </c>
      <c r="AA1596" s="86" t="s">
        <v>2601</v>
      </c>
      <c r="AC1596" s="72" t="b">
        <v>0</v>
      </c>
      <c r="AD1596" s="72">
        <v>0</v>
      </c>
      <c r="AE1596" s="86" t="s">
        <v>1483</v>
      </c>
      <c r="AF1596" s="72" t="b">
        <v>0</v>
      </c>
      <c r="AG1596" s="72" t="s">
        <v>1484</v>
      </c>
      <c r="AI1596" s="86" t="s">
        <v>1483</v>
      </c>
      <c r="AJ1596" s="72" t="b">
        <v>0</v>
      </c>
      <c r="AK1596" s="72">
        <v>90</v>
      </c>
      <c r="AL1596" s="86" t="s">
        <v>2602</v>
      </c>
      <c r="AM1596" s="86" t="s">
        <v>2043</v>
      </c>
      <c r="AN1596" s="72" t="b">
        <v>0</v>
      </c>
      <c r="AO1596" s="86" t="s">
        <v>2602</v>
      </c>
      <c r="AQ1596" s="72">
        <v>0</v>
      </c>
      <c r="AR1596" s="72">
        <v>0</v>
      </c>
    </row>
    <row r="1597" spans="1:44" x14ac:dyDescent="0.35">
      <c r="A1597" s="73" t="s">
        <v>396</v>
      </c>
      <c r="B1597" s="73" t="s">
        <v>2603</v>
      </c>
      <c r="C1597" s="82"/>
      <c r="D1597" s="83"/>
      <c r="E1597" s="82"/>
      <c r="F1597" s="84"/>
      <c r="G1597" s="82"/>
      <c r="H1597" s="77"/>
      <c r="I1597" s="78"/>
      <c r="J1597" s="78"/>
      <c r="K1597" s="79"/>
      <c r="M1597" s="72" t="s">
        <v>1513</v>
      </c>
      <c r="N1597" s="85">
        <v>44643.868506944447</v>
      </c>
      <c r="O1597" s="72" t="s">
        <v>2604</v>
      </c>
      <c r="P1597" s="87" t="s">
        <v>2605</v>
      </c>
      <c r="Q1597" s="72" t="s">
        <v>1614</v>
      </c>
      <c r="S1597" s="87" t="s">
        <v>2606</v>
      </c>
      <c r="T1597" s="87" t="s">
        <v>2606</v>
      </c>
      <c r="U1597" s="85">
        <v>44643.868506944447</v>
      </c>
      <c r="V1597" s="88">
        <v>44643</v>
      </c>
      <c r="W1597" s="86" t="s">
        <v>2607</v>
      </c>
      <c r="X1597" s="87" t="s">
        <v>2608</v>
      </c>
      <c r="AA1597" s="86" t="s">
        <v>2609</v>
      </c>
      <c r="AC1597" s="72" t="b">
        <v>0</v>
      </c>
      <c r="AD1597" s="72">
        <v>0</v>
      </c>
      <c r="AE1597" s="86" t="s">
        <v>1483</v>
      </c>
      <c r="AF1597" s="72" t="b">
        <v>0</v>
      </c>
      <c r="AG1597" s="72" t="s">
        <v>1484</v>
      </c>
      <c r="AI1597" s="86" t="s">
        <v>1483</v>
      </c>
      <c r="AJ1597" s="72" t="b">
        <v>0</v>
      </c>
      <c r="AK1597" s="72">
        <v>126</v>
      </c>
      <c r="AL1597" s="86" t="s">
        <v>2610</v>
      </c>
      <c r="AM1597" s="86" t="s">
        <v>1486</v>
      </c>
      <c r="AN1597" s="72" t="b">
        <v>0</v>
      </c>
      <c r="AO1597" s="86" t="s">
        <v>2610</v>
      </c>
      <c r="AQ1597" s="72">
        <v>0</v>
      </c>
      <c r="AR1597" s="72">
        <v>0</v>
      </c>
    </row>
    <row r="1598" spans="1:44" x14ac:dyDescent="0.35">
      <c r="A1598" s="73" t="s">
        <v>396</v>
      </c>
      <c r="B1598" s="73" t="s">
        <v>2611</v>
      </c>
      <c r="C1598" s="82"/>
      <c r="D1598" s="83"/>
      <c r="E1598" s="82"/>
      <c r="F1598" s="84"/>
      <c r="G1598" s="82"/>
      <c r="H1598" s="77"/>
      <c r="I1598" s="78"/>
      <c r="J1598" s="78"/>
      <c r="K1598" s="79"/>
      <c r="M1598" s="72" t="s">
        <v>1476</v>
      </c>
      <c r="N1598" s="85">
        <v>44642.655451388891</v>
      </c>
      <c r="O1598" s="72" t="s">
        <v>2612</v>
      </c>
      <c r="S1598" s="87" t="s">
        <v>2613</v>
      </c>
      <c r="T1598" s="87" t="s">
        <v>2613</v>
      </c>
      <c r="U1598" s="85">
        <v>44642.655451388891</v>
      </c>
      <c r="V1598" s="88">
        <v>44642</v>
      </c>
      <c r="W1598" s="86" t="s">
        <v>2614</v>
      </c>
      <c r="X1598" s="87" t="s">
        <v>2615</v>
      </c>
      <c r="AA1598" s="86" t="s">
        <v>2616</v>
      </c>
      <c r="AC1598" s="72" t="b">
        <v>0</v>
      </c>
      <c r="AD1598" s="72">
        <v>0</v>
      </c>
      <c r="AE1598" s="86" t="s">
        <v>1483</v>
      </c>
      <c r="AF1598" s="72" t="b">
        <v>0</v>
      </c>
      <c r="AG1598" s="72" t="s">
        <v>1484</v>
      </c>
      <c r="AI1598" s="86" t="s">
        <v>1483</v>
      </c>
      <c r="AJ1598" s="72" t="b">
        <v>0</v>
      </c>
      <c r="AK1598" s="72">
        <v>176</v>
      </c>
      <c r="AL1598" s="86" t="s">
        <v>2617</v>
      </c>
      <c r="AM1598" s="86" t="s">
        <v>2043</v>
      </c>
      <c r="AN1598" s="72" t="b">
        <v>0</v>
      </c>
      <c r="AO1598" s="86" t="s">
        <v>2617</v>
      </c>
      <c r="AQ1598" s="72">
        <v>0</v>
      </c>
      <c r="AR1598" s="72">
        <v>0</v>
      </c>
    </row>
    <row r="1599" spans="1:44" x14ac:dyDescent="0.35">
      <c r="A1599" s="73" t="s">
        <v>396</v>
      </c>
      <c r="B1599" s="73" t="s">
        <v>2611</v>
      </c>
      <c r="C1599" s="82"/>
      <c r="D1599" s="83"/>
      <c r="E1599" s="82"/>
      <c r="F1599" s="84"/>
      <c r="G1599" s="82"/>
      <c r="H1599" s="77"/>
      <c r="I1599" s="78"/>
      <c r="J1599" s="78"/>
      <c r="K1599" s="79"/>
      <c r="M1599" s="72" t="s">
        <v>1476</v>
      </c>
      <c r="N1599" s="85">
        <v>44643.868506944447</v>
      </c>
      <c r="O1599" s="72" t="s">
        <v>2604</v>
      </c>
      <c r="P1599" s="87" t="s">
        <v>2605</v>
      </c>
      <c r="Q1599" s="72" t="s">
        <v>1614</v>
      </c>
      <c r="S1599" s="87" t="s">
        <v>2606</v>
      </c>
      <c r="T1599" s="87" t="s">
        <v>2606</v>
      </c>
      <c r="U1599" s="85">
        <v>44643.868506944447</v>
      </c>
      <c r="V1599" s="88">
        <v>44643</v>
      </c>
      <c r="W1599" s="86" t="s">
        <v>2607</v>
      </c>
      <c r="X1599" s="87" t="s">
        <v>2608</v>
      </c>
      <c r="AA1599" s="86" t="s">
        <v>2609</v>
      </c>
      <c r="AC1599" s="72" t="b">
        <v>0</v>
      </c>
      <c r="AD1599" s="72">
        <v>0</v>
      </c>
      <c r="AE1599" s="86" t="s">
        <v>1483</v>
      </c>
      <c r="AF1599" s="72" t="b">
        <v>0</v>
      </c>
      <c r="AG1599" s="72" t="s">
        <v>1484</v>
      </c>
      <c r="AI1599" s="86" t="s">
        <v>1483</v>
      </c>
      <c r="AJ1599" s="72" t="b">
        <v>0</v>
      </c>
      <c r="AK1599" s="72">
        <v>126</v>
      </c>
      <c r="AL1599" s="86" t="s">
        <v>2610</v>
      </c>
      <c r="AM1599" s="86" t="s">
        <v>1486</v>
      </c>
      <c r="AN1599" s="72" t="b">
        <v>0</v>
      </c>
      <c r="AO1599" s="86" t="s">
        <v>2610</v>
      </c>
      <c r="AQ1599" s="72">
        <v>0</v>
      </c>
      <c r="AR1599" s="72">
        <v>0</v>
      </c>
    </row>
    <row r="1600" spans="1:44" x14ac:dyDescent="0.35">
      <c r="A1600" s="73" t="s">
        <v>396</v>
      </c>
      <c r="B1600" s="73" t="s">
        <v>2618</v>
      </c>
      <c r="C1600" s="82"/>
      <c r="D1600" s="83"/>
      <c r="E1600" s="82"/>
      <c r="F1600" s="84"/>
      <c r="G1600" s="82"/>
      <c r="H1600" s="77"/>
      <c r="I1600" s="78"/>
      <c r="J1600" s="78"/>
      <c r="K1600" s="79"/>
      <c r="M1600" s="72" t="s">
        <v>1488</v>
      </c>
      <c r="N1600" s="85">
        <v>44644.513923611114</v>
      </c>
      <c r="O1600" s="72" t="s">
        <v>2619</v>
      </c>
      <c r="T1600" s="87" t="s">
        <v>2551</v>
      </c>
      <c r="U1600" s="85">
        <v>44644.513923611114</v>
      </c>
      <c r="V1600" s="88">
        <v>44644</v>
      </c>
      <c r="W1600" s="86" t="s">
        <v>2620</v>
      </c>
      <c r="X1600" s="87" t="s">
        <v>2621</v>
      </c>
      <c r="AA1600" s="86" t="s">
        <v>2622</v>
      </c>
      <c r="AC1600" s="72" t="b">
        <v>0</v>
      </c>
      <c r="AD1600" s="72">
        <v>375</v>
      </c>
      <c r="AE1600" s="86" t="s">
        <v>1483</v>
      </c>
      <c r="AF1600" s="72" t="b">
        <v>0</v>
      </c>
      <c r="AG1600" s="72" t="s">
        <v>1484</v>
      </c>
      <c r="AI1600" s="86" t="s">
        <v>1483</v>
      </c>
      <c r="AJ1600" s="72" t="b">
        <v>0</v>
      </c>
      <c r="AK1600" s="72">
        <v>29</v>
      </c>
      <c r="AL1600" s="86" t="s">
        <v>1483</v>
      </c>
      <c r="AM1600" s="86" t="s">
        <v>2043</v>
      </c>
      <c r="AN1600" s="72" t="b">
        <v>0</v>
      </c>
      <c r="AO1600" s="86" t="s">
        <v>2622</v>
      </c>
      <c r="AQ1600" s="72">
        <v>0</v>
      </c>
      <c r="AR1600" s="72">
        <v>0</v>
      </c>
    </row>
    <row r="1601" spans="1:44" x14ac:dyDescent="0.35">
      <c r="A1601" s="73" t="s">
        <v>396</v>
      </c>
      <c r="B1601" s="73" t="s">
        <v>2623</v>
      </c>
      <c r="C1601" s="82"/>
      <c r="D1601" s="83"/>
      <c r="E1601" s="82"/>
      <c r="F1601" s="84"/>
      <c r="G1601" s="82"/>
      <c r="H1601" s="77"/>
      <c r="I1601" s="78"/>
      <c r="J1601" s="78"/>
      <c r="K1601" s="79"/>
      <c r="M1601" s="72" t="s">
        <v>1476</v>
      </c>
      <c r="N1601" s="85">
        <v>44647.550219907411</v>
      </c>
      <c r="O1601" s="72" t="s">
        <v>2624</v>
      </c>
      <c r="S1601" s="87" t="s">
        <v>2625</v>
      </c>
      <c r="T1601" s="87" t="s">
        <v>2625</v>
      </c>
      <c r="U1601" s="85">
        <v>44647.550219907411</v>
      </c>
      <c r="V1601" s="88">
        <v>44647</v>
      </c>
      <c r="W1601" s="86" t="s">
        <v>2626</v>
      </c>
      <c r="X1601" s="87" t="s">
        <v>2627</v>
      </c>
      <c r="AA1601" s="86" t="s">
        <v>2628</v>
      </c>
      <c r="AC1601" s="72" t="b">
        <v>0</v>
      </c>
      <c r="AD1601" s="72">
        <v>0</v>
      </c>
      <c r="AE1601" s="86" t="s">
        <v>1483</v>
      </c>
      <c r="AF1601" s="72" t="b">
        <v>0</v>
      </c>
      <c r="AG1601" s="72" t="s">
        <v>1484</v>
      </c>
      <c r="AI1601" s="86" t="s">
        <v>1483</v>
      </c>
      <c r="AJ1601" s="72" t="b">
        <v>0</v>
      </c>
      <c r="AK1601" s="72">
        <v>30</v>
      </c>
      <c r="AL1601" s="86" t="s">
        <v>2629</v>
      </c>
      <c r="AM1601" s="86" t="s">
        <v>2043</v>
      </c>
      <c r="AN1601" s="72" t="b">
        <v>0</v>
      </c>
      <c r="AO1601" s="86" t="s">
        <v>2629</v>
      </c>
      <c r="AQ1601" s="72">
        <v>0</v>
      </c>
      <c r="AR1601" s="72">
        <v>0</v>
      </c>
    </row>
    <row r="1602" spans="1:44" x14ac:dyDescent="0.35">
      <c r="A1602" s="73" t="s">
        <v>396</v>
      </c>
      <c r="B1602" s="73" t="s">
        <v>2630</v>
      </c>
      <c r="C1602" s="82"/>
      <c r="D1602" s="83"/>
      <c r="E1602" s="82"/>
      <c r="F1602" s="84"/>
      <c r="G1602" s="82"/>
      <c r="H1602" s="77"/>
      <c r="I1602" s="78"/>
      <c r="J1602" s="78"/>
      <c r="K1602" s="79"/>
      <c r="M1602" s="72" t="s">
        <v>1476</v>
      </c>
      <c r="N1602" s="85">
        <v>44647.559166666666</v>
      </c>
      <c r="O1602" s="72" t="s">
        <v>2631</v>
      </c>
      <c r="R1602" s="86" t="s">
        <v>2632</v>
      </c>
      <c r="S1602" s="87" t="s">
        <v>2633</v>
      </c>
      <c r="T1602" s="87" t="s">
        <v>2633</v>
      </c>
      <c r="U1602" s="85">
        <v>44647.559166666666</v>
      </c>
      <c r="V1602" s="88">
        <v>44647</v>
      </c>
      <c r="W1602" s="86" t="s">
        <v>2634</v>
      </c>
      <c r="X1602" s="87" t="s">
        <v>2635</v>
      </c>
      <c r="AA1602" s="86" t="s">
        <v>2636</v>
      </c>
      <c r="AC1602" s="72" t="b">
        <v>0</v>
      </c>
      <c r="AD1602" s="72">
        <v>0</v>
      </c>
      <c r="AE1602" s="86" t="s">
        <v>1483</v>
      </c>
      <c r="AF1602" s="72" t="b">
        <v>0</v>
      </c>
      <c r="AG1602" s="72" t="s">
        <v>1484</v>
      </c>
      <c r="AI1602" s="86" t="s">
        <v>1483</v>
      </c>
      <c r="AJ1602" s="72" t="b">
        <v>0</v>
      </c>
      <c r="AK1602" s="72">
        <v>21</v>
      </c>
      <c r="AL1602" s="86" t="s">
        <v>2637</v>
      </c>
      <c r="AM1602" s="86" t="s">
        <v>2043</v>
      </c>
      <c r="AN1602" s="72" t="b">
        <v>0</v>
      </c>
      <c r="AO1602" s="86" t="s">
        <v>2637</v>
      </c>
      <c r="AQ1602" s="72">
        <v>0</v>
      </c>
      <c r="AR1602" s="72">
        <v>0</v>
      </c>
    </row>
    <row r="1603" spans="1:44" x14ac:dyDescent="0.35">
      <c r="A1603" s="73" t="s">
        <v>396</v>
      </c>
      <c r="B1603" s="73" t="s">
        <v>2638</v>
      </c>
      <c r="C1603" s="82"/>
      <c r="D1603" s="83"/>
      <c r="E1603" s="82"/>
      <c r="F1603" s="84"/>
      <c r="G1603" s="82"/>
      <c r="H1603" s="77"/>
      <c r="I1603" s="78"/>
      <c r="J1603" s="78"/>
      <c r="K1603" s="79"/>
      <c r="M1603" s="72" t="s">
        <v>1476</v>
      </c>
      <c r="N1603" s="85">
        <v>44647.559444444443</v>
      </c>
      <c r="O1603" s="72" t="s">
        <v>2639</v>
      </c>
      <c r="R1603" s="86" t="s">
        <v>2638</v>
      </c>
      <c r="S1603" s="87" t="s">
        <v>2640</v>
      </c>
      <c r="T1603" s="87" t="s">
        <v>2640</v>
      </c>
      <c r="U1603" s="85">
        <v>44647.559444444443</v>
      </c>
      <c r="V1603" s="88">
        <v>44647</v>
      </c>
      <c r="W1603" s="86" t="s">
        <v>2641</v>
      </c>
      <c r="X1603" s="87" t="s">
        <v>2642</v>
      </c>
      <c r="AA1603" s="86" t="s">
        <v>2643</v>
      </c>
      <c r="AC1603" s="72" t="b">
        <v>0</v>
      </c>
      <c r="AD1603" s="72">
        <v>0</v>
      </c>
      <c r="AE1603" s="86" t="s">
        <v>1483</v>
      </c>
      <c r="AF1603" s="72" t="b">
        <v>0</v>
      </c>
      <c r="AG1603" s="72" t="s">
        <v>1484</v>
      </c>
      <c r="AI1603" s="86" t="s">
        <v>1483</v>
      </c>
      <c r="AJ1603" s="72" t="b">
        <v>0</v>
      </c>
      <c r="AK1603" s="72">
        <v>29</v>
      </c>
      <c r="AL1603" s="86" t="s">
        <v>2644</v>
      </c>
      <c r="AM1603" s="86" t="s">
        <v>2043</v>
      </c>
      <c r="AN1603" s="72" t="b">
        <v>0</v>
      </c>
      <c r="AO1603" s="86" t="s">
        <v>2644</v>
      </c>
      <c r="AQ1603" s="72">
        <v>0</v>
      </c>
      <c r="AR1603" s="72">
        <v>0</v>
      </c>
    </row>
    <row r="1604" spans="1:44" x14ac:dyDescent="0.35">
      <c r="A1604" s="73" t="s">
        <v>396</v>
      </c>
      <c r="B1604" s="73" t="s">
        <v>2645</v>
      </c>
      <c r="C1604" s="82"/>
      <c r="D1604" s="83"/>
      <c r="E1604" s="82"/>
      <c r="F1604" s="84"/>
      <c r="G1604" s="82"/>
      <c r="H1604" s="77"/>
      <c r="I1604" s="78"/>
      <c r="J1604" s="78"/>
      <c r="K1604" s="79"/>
      <c r="M1604" s="72" t="s">
        <v>1476</v>
      </c>
      <c r="N1604" s="85">
        <v>44648.528969907406</v>
      </c>
      <c r="O1604" s="72" t="s">
        <v>2646</v>
      </c>
      <c r="S1604" s="87" t="s">
        <v>2647</v>
      </c>
      <c r="T1604" s="87" t="s">
        <v>2647</v>
      </c>
      <c r="U1604" s="85">
        <v>44648.528969907406</v>
      </c>
      <c r="V1604" s="88">
        <v>44648</v>
      </c>
      <c r="W1604" s="86" t="s">
        <v>2648</v>
      </c>
      <c r="X1604" s="87" t="s">
        <v>2649</v>
      </c>
      <c r="AA1604" s="86" t="s">
        <v>2650</v>
      </c>
      <c r="AC1604" s="72" t="b">
        <v>0</v>
      </c>
      <c r="AD1604" s="72">
        <v>0</v>
      </c>
      <c r="AE1604" s="86" t="s">
        <v>1483</v>
      </c>
      <c r="AF1604" s="72" t="b">
        <v>0</v>
      </c>
      <c r="AG1604" s="72" t="s">
        <v>1484</v>
      </c>
      <c r="AI1604" s="86" t="s">
        <v>1483</v>
      </c>
      <c r="AJ1604" s="72" t="b">
        <v>0</v>
      </c>
      <c r="AK1604" s="72">
        <v>37</v>
      </c>
      <c r="AL1604" s="86" t="s">
        <v>2651</v>
      </c>
      <c r="AM1604" s="86" t="s">
        <v>2043</v>
      </c>
      <c r="AN1604" s="72" t="b">
        <v>0</v>
      </c>
      <c r="AO1604" s="86" t="s">
        <v>2651</v>
      </c>
      <c r="AQ1604" s="72">
        <v>0</v>
      </c>
      <c r="AR1604" s="72">
        <v>0</v>
      </c>
    </row>
    <row r="1605" spans="1:44" x14ac:dyDescent="0.35">
      <c r="A1605" s="73" t="s">
        <v>396</v>
      </c>
      <c r="B1605" s="73" t="s">
        <v>2652</v>
      </c>
      <c r="C1605" s="82"/>
      <c r="D1605" s="83"/>
      <c r="E1605" s="82"/>
      <c r="F1605" s="84"/>
      <c r="G1605" s="82"/>
      <c r="H1605" s="77"/>
      <c r="I1605" s="78"/>
      <c r="J1605" s="78"/>
      <c r="K1605" s="79"/>
      <c r="M1605" s="72" t="s">
        <v>1476</v>
      </c>
      <c r="N1605" s="85">
        <v>44651.633287037039</v>
      </c>
      <c r="O1605" s="72" t="s">
        <v>2653</v>
      </c>
      <c r="R1605" s="86" t="s">
        <v>2571</v>
      </c>
      <c r="S1605" s="87" t="s">
        <v>2654</v>
      </c>
      <c r="T1605" s="87" t="s">
        <v>2654</v>
      </c>
      <c r="U1605" s="85">
        <v>44651.633287037039</v>
      </c>
      <c r="V1605" s="88">
        <v>44651</v>
      </c>
      <c r="W1605" s="86" t="s">
        <v>2655</v>
      </c>
      <c r="X1605" s="87" t="s">
        <v>2656</v>
      </c>
      <c r="AA1605" s="86" t="s">
        <v>2657</v>
      </c>
      <c r="AC1605" s="72" t="b">
        <v>0</v>
      </c>
      <c r="AD1605" s="72">
        <v>0</v>
      </c>
      <c r="AE1605" s="86" t="s">
        <v>1483</v>
      </c>
      <c r="AF1605" s="72" t="b">
        <v>0</v>
      </c>
      <c r="AG1605" s="72" t="s">
        <v>1484</v>
      </c>
      <c r="AI1605" s="86" t="s">
        <v>1483</v>
      </c>
      <c r="AJ1605" s="72" t="b">
        <v>0</v>
      </c>
      <c r="AK1605" s="72">
        <v>106</v>
      </c>
      <c r="AL1605" s="86" t="s">
        <v>2658</v>
      </c>
      <c r="AM1605" s="86" t="s">
        <v>2043</v>
      </c>
      <c r="AN1605" s="72" t="b">
        <v>0</v>
      </c>
      <c r="AO1605" s="86" t="s">
        <v>2658</v>
      </c>
      <c r="AQ1605" s="72">
        <v>0</v>
      </c>
      <c r="AR1605" s="72">
        <v>0</v>
      </c>
    </row>
    <row r="1606" spans="1:44" x14ac:dyDescent="0.35">
      <c r="A1606" s="73" t="s">
        <v>396</v>
      </c>
      <c r="B1606" s="73" t="s">
        <v>2659</v>
      </c>
      <c r="C1606" s="82"/>
      <c r="D1606" s="83"/>
      <c r="E1606" s="82"/>
      <c r="F1606" s="84"/>
      <c r="G1606" s="82"/>
      <c r="H1606" s="77"/>
      <c r="I1606" s="78"/>
      <c r="J1606" s="78"/>
      <c r="K1606" s="79"/>
      <c r="M1606" s="72" t="s">
        <v>1476</v>
      </c>
      <c r="N1606" s="85">
        <v>44651.654351851852</v>
      </c>
      <c r="O1606" s="72" t="s">
        <v>2660</v>
      </c>
      <c r="P1606" s="87" t="s">
        <v>2661</v>
      </c>
      <c r="Q1606" s="72" t="s">
        <v>2662</v>
      </c>
      <c r="R1606" s="86" t="s">
        <v>2663</v>
      </c>
      <c r="T1606" s="87" t="s">
        <v>2551</v>
      </c>
      <c r="U1606" s="85">
        <v>44651.654351851852</v>
      </c>
      <c r="V1606" s="88">
        <v>44651</v>
      </c>
      <c r="W1606" s="86" t="s">
        <v>2664</v>
      </c>
      <c r="X1606" s="87" t="s">
        <v>2665</v>
      </c>
      <c r="AA1606" s="86" t="s">
        <v>2666</v>
      </c>
      <c r="AC1606" s="72" t="b">
        <v>0</v>
      </c>
      <c r="AD1606" s="72">
        <v>0</v>
      </c>
      <c r="AE1606" s="86" t="s">
        <v>1483</v>
      </c>
      <c r="AF1606" s="72" t="b">
        <v>0</v>
      </c>
      <c r="AG1606" s="72" t="s">
        <v>1484</v>
      </c>
      <c r="AI1606" s="86" t="s">
        <v>1483</v>
      </c>
      <c r="AJ1606" s="72" t="b">
        <v>0</v>
      </c>
      <c r="AK1606" s="72">
        <v>26</v>
      </c>
      <c r="AL1606" s="86" t="s">
        <v>2667</v>
      </c>
      <c r="AM1606" s="86" t="s">
        <v>2043</v>
      </c>
      <c r="AN1606" s="72" t="b">
        <v>0</v>
      </c>
      <c r="AO1606" s="86" t="s">
        <v>2667</v>
      </c>
      <c r="AQ1606" s="72">
        <v>0</v>
      </c>
      <c r="AR1606" s="72">
        <v>0</v>
      </c>
    </row>
    <row r="1607" spans="1:44" x14ac:dyDescent="0.35">
      <c r="A1607" s="73" t="s">
        <v>396</v>
      </c>
      <c r="B1607" s="73" t="s">
        <v>2177</v>
      </c>
      <c r="C1607" s="82"/>
      <c r="D1607" s="83"/>
      <c r="E1607" s="82"/>
      <c r="F1607" s="84"/>
      <c r="G1607" s="82"/>
      <c r="H1607" s="77"/>
      <c r="I1607" s="78"/>
      <c r="J1607" s="78"/>
      <c r="K1607" s="79"/>
      <c r="M1607" s="72" t="s">
        <v>1488</v>
      </c>
      <c r="N1607" s="85">
        <v>44643.100057870368</v>
      </c>
      <c r="O1607" s="72" t="s">
        <v>2587</v>
      </c>
      <c r="T1607" s="87" t="s">
        <v>2551</v>
      </c>
      <c r="U1607" s="85">
        <v>44643.100057870368</v>
      </c>
      <c r="V1607" s="88">
        <v>44643</v>
      </c>
      <c r="W1607" s="86" t="s">
        <v>2588</v>
      </c>
      <c r="X1607" s="87" t="s">
        <v>2589</v>
      </c>
      <c r="AA1607" s="86" t="s">
        <v>2590</v>
      </c>
      <c r="AC1607" s="72" t="b">
        <v>0</v>
      </c>
      <c r="AD1607" s="72">
        <v>420</v>
      </c>
      <c r="AE1607" s="86" t="s">
        <v>1483</v>
      </c>
      <c r="AF1607" s="72" t="b">
        <v>0</v>
      </c>
      <c r="AG1607" s="72" t="s">
        <v>1484</v>
      </c>
      <c r="AI1607" s="86" t="s">
        <v>1483</v>
      </c>
      <c r="AJ1607" s="72" t="b">
        <v>0</v>
      </c>
      <c r="AK1607" s="72">
        <v>38</v>
      </c>
      <c r="AL1607" s="86" t="s">
        <v>1483</v>
      </c>
      <c r="AM1607" s="86" t="s">
        <v>2043</v>
      </c>
      <c r="AN1607" s="72" t="b">
        <v>0</v>
      </c>
      <c r="AO1607" s="86" t="s">
        <v>2590</v>
      </c>
      <c r="AQ1607" s="72">
        <v>0</v>
      </c>
      <c r="AR1607" s="72">
        <v>0</v>
      </c>
    </row>
    <row r="1608" spans="1:44" x14ac:dyDescent="0.35">
      <c r="A1608" s="73" t="s">
        <v>396</v>
      </c>
      <c r="B1608" s="73" t="s">
        <v>2177</v>
      </c>
      <c r="C1608" s="82"/>
      <c r="D1608" s="83"/>
      <c r="E1608" s="82"/>
      <c r="F1608" s="84"/>
      <c r="G1608" s="82"/>
      <c r="H1608" s="77"/>
      <c r="I1608" s="78"/>
      <c r="J1608" s="78"/>
      <c r="K1608" s="79"/>
      <c r="M1608" s="72" t="s">
        <v>1476</v>
      </c>
      <c r="N1608" s="85">
        <v>44643.571770833332</v>
      </c>
      <c r="O1608" s="72" t="s">
        <v>2668</v>
      </c>
      <c r="P1608" s="87" t="s">
        <v>2669</v>
      </c>
      <c r="Q1608" s="72" t="s">
        <v>2129</v>
      </c>
      <c r="T1608" s="87" t="s">
        <v>2551</v>
      </c>
      <c r="U1608" s="85">
        <v>44643.571770833332</v>
      </c>
      <c r="V1608" s="88">
        <v>44643</v>
      </c>
      <c r="W1608" s="86" t="s">
        <v>2670</v>
      </c>
      <c r="X1608" s="87" t="s">
        <v>2671</v>
      </c>
      <c r="AA1608" s="86" t="s">
        <v>2672</v>
      </c>
      <c r="AC1608" s="72" t="b">
        <v>0</v>
      </c>
      <c r="AD1608" s="72">
        <v>0</v>
      </c>
      <c r="AE1608" s="86" t="s">
        <v>1483</v>
      </c>
      <c r="AF1608" s="72" t="b">
        <v>0</v>
      </c>
      <c r="AG1608" s="72" t="s">
        <v>1484</v>
      </c>
      <c r="AI1608" s="86" t="s">
        <v>1483</v>
      </c>
      <c r="AJ1608" s="72" t="b">
        <v>0</v>
      </c>
      <c r="AK1608" s="72">
        <v>186</v>
      </c>
      <c r="AL1608" s="86" t="s">
        <v>2673</v>
      </c>
      <c r="AM1608" s="86" t="s">
        <v>2043</v>
      </c>
      <c r="AN1608" s="72" t="b">
        <v>0</v>
      </c>
      <c r="AO1608" s="86" t="s">
        <v>2673</v>
      </c>
      <c r="AQ1608" s="72">
        <v>0</v>
      </c>
      <c r="AR1608" s="72">
        <v>0</v>
      </c>
    </row>
    <row r="1609" spans="1:44" x14ac:dyDescent="0.35">
      <c r="A1609" s="73" t="s">
        <v>396</v>
      </c>
      <c r="B1609" s="73" t="s">
        <v>2177</v>
      </c>
      <c r="C1609" s="82"/>
      <c r="D1609" s="83"/>
      <c r="E1609" s="82"/>
      <c r="F1609" s="84"/>
      <c r="G1609" s="82"/>
      <c r="H1609" s="77"/>
      <c r="I1609" s="78"/>
      <c r="J1609" s="78"/>
      <c r="K1609" s="79"/>
      <c r="M1609" s="72" t="s">
        <v>1488</v>
      </c>
      <c r="N1609" s="85">
        <v>44644.044965277775</v>
      </c>
      <c r="O1609" s="72" t="s">
        <v>2674</v>
      </c>
      <c r="R1609" s="86" t="s">
        <v>2675</v>
      </c>
      <c r="T1609" s="87" t="s">
        <v>2551</v>
      </c>
      <c r="U1609" s="85">
        <v>44644.044965277775</v>
      </c>
      <c r="V1609" s="88">
        <v>44644</v>
      </c>
      <c r="W1609" s="86" t="s">
        <v>2676</v>
      </c>
      <c r="X1609" s="87" t="s">
        <v>2677</v>
      </c>
      <c r="AA1609" s="86" t="s">
        <v>2678</v>
      </c>
      <c r="AC1609" s="72" t="b">
        <v>0</v>
      </c>
      <c r="AD1609" s="72">
        <v>714</v>
      </c>
      <c r="AE1609" s="86" t="s">
        <v>1483</v>
      </c>
      <c r="AF1609" s="72" t="b">
        <v>0</v>
      </c>
      <c r="AG1609" s="72" t="s">
        <v>1484</v>
      </c>
      <c r="AI1609" s="86" t="s">
        <v>1483</v>
      </c>
      <c r="AJ1609" s="72" t="b">
        <v>0</v>
      </c>
      <c r="AK1609" s="72">
        <v>69</v>
      </c>
      <c r="AL1609" s="86" t="s">
        <v>1483</v>
      </c>
      <c r="AM1609" s="86" t="s">
        <v>2043</v>
      </c>
      <c r="AN1609" s="72" t="b">
        <v>0</v>
      </c>
      <c r="AO1609" s="86" t="s">
        <v>2678</v>
      </c>
      <c r="AQ1609" s="72">
        <v>0</v>
      </c>
      <c r="AR1609" s="72">
        <v>0</v>
      </c>
    </row>
    <row r="1610" spans="1:44" x14ac:dyDescent="0.35">
      <c r="A1610" s="73" t="s">
        <v>396</v>
      </c>
      <c r="B1610" s="73" t="s">
        <v>2177</v>
      </c>
      <c r="C1610" s="82"/>
      <c r="D1610" s="83"/>
      <c r="E1610" s="82"/>
      <c r="F1610" s="84"/>
      <c r="G1610" s="82"/>
      <c r="H1610" s="77"/>
      <c r="I1610" s="78"/>
      <c r="J1610" s="78"/>
      <c r="K1610" s="79"/>
      <c r="M1610" s="72" t="s">
        <v>1488</v>
      </c>
      <c r="N1610" s="85">
        <v>44654.985891203702</v>
      </c>
      <c r="O1610" s="72" t="s">
        <v>2679</v>
      </c>
      <c r="T1610" s="87" t="s">
        <v>2551</v>
      </c>
      <c r="U1610" s="85">
        <v>44654.985891203702</v>
      </c>
      <c r="V1610" s="88">
        <v>44654</v>
      </c>
      <c r="W1610" s="86" t="s">
        <v>2680</v>
      </c>
      <c r="X1610" s="87" t="s">
        <v>2681</v>
      </c>
      <c r="AA1610" s="86" t="s">
        <v>2682</v>
      </c>
      <c r="AC1610" s="72" t="b">
        <v>0</v>
      </c>
      <c r="AD1610" s="72">
        <v>648</v>
      </c>
      <c r="AE1610" s="86" t="s">
        <v>1483</v>
      </c>
      <c r="AF1610" s="72" t="b">
        <v>0</v>
      </c>
      <c r="AG1610" s="72" t="s">
        <v>1484</v>
      </c>
      <c r="AI1610" s="86" t="s">
        <v>1483</v>
      </c>
      <c r="AJ1610" s="72" t="b">
        <v>0</v>
      </c>
      <c r="AK1610" s="72">
        <v>62</v>
      </c>
      <c r="AL1610" s="86" t="s">
        <v>1483</v>
      </c>
      <c r="AM1610" s="86" t="s">
        <v>1486</v>
      </c>
      <c r="AN1610" s="72" t="b">
        <v>0</v>
      </c>
      <c r="AO1610" s="86" t="s">
        <v>2682</v>
      </c>
      <c r="AQ1610" s="72">
        <v>0</v>
      </c>
      <c r="AR1610" s="72">
        <v>0</v>
      </c>
    </row>
    <row r="1611" spans="1:44" x14ac:dyDescent="0.35">
      <c r="A1611" s="73" t="s">
        <v>396</v>
      </c>
      <c r="B1611" s="73" t="s">
        <v>2683</v>
      </c>
      <c r="C1611" s="82"/>
      <c r="D1611" s="83"/>
      <c r="E1611" s="82"/>
      <c r="F1611" s="84"/>
      <c r="G1611" s="82"/>
      <c r="H1611" s="77"/>
      <c r="I1611" s="78"/>
      <c r="J1611" s="78"/>
      <c r="K1611" s="79"/>
      <c r="M1611" s="72" t="s">
        <v>1488</v>
      </c>
      <c r="N1611" s="85">
        <v>44654.985891203702</v>
      </c>
      <c r="O1611" s="72" t="s">
        <v>2679</v>
      </c>
      <c r="T1611" s="87" t="s">
        <v>2551</v>
      </c>
      <c r="U1611" s="85">
        <v>44654.985891203702</v>
      </c>
      <c r="V1611" s="88">
        <v>44654</v>
      </c>
      <c r="W1611" s="86" t="s">
        <v>2680</v>
      </c>
      <c r="X1611" s="87" t="s">
        <v>2681</v>
      </c>
      <c r="AA1611" s="86" t="s">
        <v>2682</v>
      </c>
      <c r="AC1611" s="72" t="b">
        <v>0</v>
      </c>
      <c r="AD1611" s="72">
        <v>648</v>
      </c>
      <c r="AE1611" s="86" t="s">
        <v>1483</v>
      </c>
      <c r="AF1611" s="72" t="b">
        <v>0</v>
      </c>
      <c r="AG1611" s="72" t="s">
        <v>1484</v>
      </c>
      <c r="AI1611" s="86" t="s">
        <v>1483</v>
      </c>
      <c r="AJ1611" s="72" t="b">
        <v>0</v>
      </c>
      <c r="AK1611" s="72">
        <v>62</v>
      </c>
      <c r="AL1611" s="86" t="s">
        <v>1483</v>
      </c>
      <c r="AM1611" s="86" t="s">
        <v>1486</v>
      </c>
      <c r="AN1611" s="72" t="b">
        <v>0</v>
      </c>
      <c r="AO1611" s="86" t="s">
        <v>2682</v>
      </c>
      <c r="AQ1611" s="72">
        <v>0</v>
      </c>
      <c r="AR1611" s="72">
        <v>0</v>
      </c>
    </row>
    <row r="1612" spans="1:44" x14ac:dyDescent="0.35">
      <c r="A1612" s="73" t="s">
        <v>396</v>
      </c>
      <c r="B1612" s="73" t="s">
        <v>2684</v>
      </c>
      <c r="C1612" s="82"/>
      <c r="D1612" s="83"/>
      <c r="E1612" s="82"/>
      <c r="F1612" s="84"/>
      <c r="G1612" s="82"/>
      <c r="H1612" s="77"/>
      <c r="I1612" s="78"/>
      <c r="J1612" s="78"/>
      <c r="K1612" s="79"/>
      <c r="M1612" s="72" t="s">
        <v>1488</v>
      </c>
      <c r="N1612" s="85">
        <v>44655.105243055557</v>
      </c>
      <c r="O1612" s="72" t="s">
        <v>2685</v>
      </c>
      <c r="R1612" s="86" t="s">
        <v>2686</v>
      </c>
      <c r="T1612" s="87" t="s">
        <v>2551</v>
      </c>
      <c r="U1612" s="85">
        <v>44655.105243055557</v>
      </c>
      <c r="V1612" s="88">
        <v>44655</v>
      </c>
      <c r="W1612" s="86" t="s">
        <v>2687</v>
      </c>
      <c r="X1612" s="87" t="s">
        <v>2688</v>
      </c>
      <c r="AA1612" s="86" t="s">
        <v>2689</v>
      </c>
      <c r="AC1612" s="72" t="b">
        <v>0</v>
      </c>
      <c r="AD1612" s="72">
        <v>174</v>
      </c>
      <c r="AE1612" s="86" t="s">
        <v>1483</v>
      </c>
      <c r="AF1612" s="72" t="b">
        <v>0</v>
      </c>
      <c r="AG1612" s="72" t="s">
        <v>1484</v>
      </c>
      <c r="AI1612" s="86" t="s">
        <v>1483</v>
      </c>
      <c r="AJ1612" s="72" t="b">
        <v>0</v>
      </c>
      <c r="AK1612" s="72">
        <v>22</v>
      </c>
      <c r="AL1612" s="86" t="s">
        <v>1483</v>
      </c>
      <c r="AM1612" s="86" t="s">
        <v>2043</v>
      </c>
      <c r="AN1612" s="72" t="b">
        <v>0</v>
      </c>
      <c r="AO1612" s="86" t="s">
        <v>2689</v>
      </c>
      <c r="AQ1612" s="72">
        <v>0</v>
      </c>
      <c r="AR1612" s="72">
        <v>0</v>
      </c>
    </row>
    <row r="1613" spans="1:44" x14ac:dyDescent="0.35">
      <c r="A1613" s="73" t="s">
        <v>396</v>
      </c>
      <c r="B1613" s="73" t="s">
        <v>2690</v>
      </c>
      <c r="C1613" s="82"/>
      <c r="D1613" s="83"/>
      <c r="E1613" s="82"/>
      <c r="F1613" s="84"/>
      <c r="G1613" s="82"/>
      <c r="H1613" s="77"/>
      <c r="I1613" s="78"/>
      <c r="J1613" s="78"/>
      <c r="K1613" s="79"/>
      <c r="M1613" s="72" t="s">
        <v>1488</v>
      </c>
      <c r="N1613" s="85">
        <v>44655.105243055557</v>
      </c>
      <c r="O1613" s="72" t="s">
        <v>2685</v>
      </c>
      <c r="R1613" s="86" t="s">
        <v>2686</v>
      </c>
      <c r="T1613" s="87" t="s">
        <v>2551</v>
      </c>
      <c r="U1613" s="85">
        <v>44655.105243055557</v>
      </c>
      <c r="V1613" s="88">
        <v>44655</v>
      </c>
      <c r="W1613" s="86" t="s">
        <v>2687</v>
      </c>
      <c r="X1613" s="87" t="s">
        <v>2688</v>
      </c>
      <c r="AA1613" s="86" t="s">
        <v>2689</v>
      </c>
      <c r="AC1613" s="72" t="b">
        <v>0</v>
      </c>
      <c r="AD1613" s="72">
        <v>174</v>
      </c>
      <c r="AE1613" s="86" t="s">
        <v>1483</v>
      </c>
      <c r="AF1613" s="72" t="b">
        <v>0</v>
      </c>
      <c r="AG1613" s="72" t="s">
        <v>1484</v>
      </c>
      <c r="AI1613" s="86" t="s">
        <v>1483</v>
      </c>
      <c r="AJ1613" s="72" t="b">
        <v>0</v>
      </c>
      <c r="AK1613" s="72">
        <v>22</v>
      </c>
      <c r="AL1613" s="86" t="s">
        <v>1483</v>
      </c>
      <c r="AM1613" s="86" t="s">
        <v>2043</v>
      </c>
      <c r="AN1613" s="72" t="b">
        <v>0</v>
      </c>
      <c r="AO1613" s="86" t="s">
        <v>2689</v>
      </c>
      <c r="AQ1613" s="72">
        <v>0</v>
      </c>
      <c r="AR1613" s="72">
        <v>0</v>
      </c>
    </row>
    <row r="1614" spans="1:44" x14ac:dyDescent="0.35">
      <c r="A1614" s="73" t="s">
        <v>396</v>
      </c>
      <c r="B1614" s="73" t="s">
        <v>2165</v>
      </c>
      <c r="C1614" s="82"/>
      <c r="D1614" s="83"/>
      <c r="E1614" s="82"/>
      <c r="F1614" s="84"/>
      <c r="G1614" s="82"/>
      <c r="H1614" s="77"/>
      <c r="I1614" s="78"/>
      <c r="J1614" s="78"/>
      <c r="K1614" s="79"/>
      <c r="M1614" s="72" t="s">
        <v>1488</v>
      </c>
      <c r="N1614" s="85">
        <v>44656.582569444443</v>
      </c>
      <c r="O1614" s="72" t="s">
        <v>2691</v>
      </c>
      <c r="P1614" s="87" t="s">
        <v>2692</v>
      </c>
      <c r="Q1614" s="72" t="s">
        <v>1491</v>
      </c>
      <c r="T1614" s="87" t="s">
        <v>2551</v>
      </c>
      <c r="U1614" s="85">
        <v>44656.582569444443</v>
      </c>
      <c r="V1614" s="88">
        <v>44656</v>
      </c>
      <c r="W1614" s="86" t="s">
        <v>2693</v>
      </c>
      <c r="X1614" s="87" t="s">
        <v>2694</v>
      </c>
      <c r="AA1614" s="86" t="s">
        <v>2695</v>
      </c>
      <c r="AC1614" s="72" t="b">
        <v>0</v>
      </c>
      <c r="AD1614" s="72">
        <v>310</v>
      </c>
      <c r="AE1614" s="86" t="s">
        <v>1483</v>
      </c>
      <c r="AF1614" s="72" t="b">
        <v>1</v>
      </c>
      <c r="AG1614" s="72" t="s">
        <v>1484</v>
      </c>
      <c r="AI1614" s="86" t="s">
        <v>2696</v>
      </c>
      <c r="AJ1614" s="72" t="b">
        <v>0</v>
      </c>
      <c r="AK1614" s="72">
        <v>62</v>
      </c>
      <c r="AL1614" s="86" t="s">
        <v>1483</v>
      </c>
      <c r="AM1614" s="86" t="s">
        <v>1486</v>
      </c>
      <c r="AN1614" s="72" t="b">
        <v>0</v>
      </c>
      <c r="AO1614" s="86" t="s">
        <v>2695</v>
      </c>
      <c r="AQ1614" s="72">
        <v>0</v>
      </c>
      <c r="AR1614" s="72">
        <v>0</v>
      </c>
    </row>
    <row r="1615" spans="1:44" x14ac:dyDescent="0.35">
      <c r="A1615" s="73" t="s">
        <v>396</v>
      </c>
      <c r="B1615" s="73" t="s">
        <v>2166</v>
      </c>
      <c r="C1615" s="82"/>
      <c r="D1615" s="83"/>
      <c r="E1615" s="82"/>
      <c r="F1615" s="84"/>
      <c r="G1615" s="82"/>
      <c r="H1615" s="77"/>
      <c r="I1615" s="78"/>
      <c r="J1615" s="78"/>
      <c r="K1615" s="79"/>
      <c r="M1615" s="72" t="s">
        <v>219</v>
      </c>
      <c r="N1615" s="85">
        <v>44671.061030092591</v>
      </c>
    </row>
    <row r="1616" spans="1:44" x14ac:dyDescent="0.35">
      <c r="A1616" s="73" t="s">
        <v>396</v>
      </c>
      <c r="B1616" s="73" t="s">
        <v>2166</v>
      </c>
      <c r="C1616" s="82"/>
      <c r="D1616" s="83"/>
      <c r="E1616" s="82"/>
      <c r="F1616" s="84"/>
      <c r="G1616" s="82"/>
      <c r="H1616" s="77"/>
      <c r="I1616" s="78"/>
      <c r="J1616" s="78"/>
      <c r="K1616" s="79"/>
      <c r="M1616" s="72" t="s">
        <v>1476</v>
      </c>
      <c r="N1616" s="85">
        <v>44650.63622685185</v>
      </c>
      <c r="O1616" s="72" t="s">
        <v>2697</v>
      </c>
      <c r="P1616" s="87" t="s">
        <v>2698</v>
      </c>
      <c r="Q1616" s="72" t="s">
        <v>1723</v>
      </c>
      <c r="T1616" s="87" t="s">
        <v>2551</v>
      </c>
      <c r="U1616" s="85">
        <v>44650.63622685185</v>
      </c>
      <c r="V1616" s="88">
        <v>44650</v>
      </c>
      <c r="W1616" s="86" t="s">
        <v>2699</v>
      </c>
      <c r="X1616" s="87" t="s">
        <v>2700</v>
      </c>
      <c r="AA1616" s="86" t="s">
        <v>2701</v>
      </c>
      <c r="AC1616" s="72" t="b">
        <v>0</v>
      </c>
      <c r="AD1616" s="72">
        <v>0</v>
      </c>
      <c r="AE1616" s="86" t="s">
        <v>1483</v>
      </c>
      <c r="AF1616" s="72" t="b">
        <v>0</v>
      </c>
      <c r="AG1616" s="72" t="s">
        <v>1484</v>
      </c>
      <c r="AI1616" s="86" t="s">
        <v>1483</v>
      </c>
      <c r="AJ1616" s="72" t="b">
        <v>0</v>
      </c>
      <c r="AK1616" s="72">
        <v>12</v>
      </c>
      <c r="AL1616" s="86" t="s">
        <v>2702</v>
      </c>
      <c r="AM1616" s="86" t="s">
        <v>2043</v>
      </c>
      <c r="AN1616" s="72" t="b">
        <v>0</v>
      </c>
      <c r="AO1616" s="86" t="s">
        <v>2702</v>
      </c>
      <c r="AQ1616" s="72">
        <v>0</v>
      </c>
      <c r="AR1616" s="72">
        <v>0</v>
      </c>
    </row>
    <row r="1617" spans="1:44" x14ac:dyDescent="0.35">
      <c r="A1617" s="73" t="s">
        <v>396</v>
      </c>
      <c r="B1617" s="73" t="s">
        <v>2166</v>
      </c>
      <c r="C1617" s="82"/>
      <c r="D1617" s="83"/>
      <c r="E1617" s="82"/>
      <c r="F1617" s="84"/>
      <c r="G1617" s="82"/>
      <c r="H1617" s="77"/>
      <c r="I1617" s="78"/>
      <c r="J1617" s="78"/>
      <c r="K1617" s="79"/>
      <c r="M1617" s="72" t="s">
        <v>1476</v>
      </c>
      <c r="N1617" s="85">
        <v>44650.636747685188</v>
      </c>
      <c r="O1617" s="72" t="s">
        <v>2703</v>
      </c>
      <c r="P1617" s="87" t="s">
        <v>2704</v>
      </c>
      <c r="Q1617" s="72" t="s">
        <v>2705</v>
      </c>
      <c r="T1617" s="87" t="s">
        <v>2551</v>
      </c>
      <c r="U1617" s="85">
        <v>44650.636747685188</v>
      </c>
      <c r="V1617" s="88">
        <v>44650</v>
      </c>
      <c r="W1617" s="86" t="s">
        <v>2706</v>
      </c>
      <c r="X1617" s="87" t="s">
        <v>2707</v>
      </c>
      <c r="AA1617" s="86" t="s">
        <v>2708</v>
      </c>
      <c r="AC1617" s="72" t="b">
        <v>0</v>
      </c>
      <c r="AD1617" s="72">
        <v>0</v>
      </c>
      <c r="AE1617" s="86" t="s">
        <v>1483</v>
      </c>
      <c r="AF1617" s="72" t="b">
        <v>0</v>
      </c>
      <c r="AG1617" s="72" t="s">
        <v>1484</v>
      </c>
      <c r="AI1617" s="86" t="s">
        <v>1483</v>
      </c>
      <c r="AJ1617" s="72" t="b">
        <v>0</v>
      </c>
      <c r="AK1617" s="72">
        <v>13</v>
      </c>
      <c r="AL1617" s="86" t="s">
        <v>2709</v>
      </c>
      <c r="AM1617" s="86" t="s">
        <v>2043</v>
      </c>
      <c r="AN1617" s="72" t="b">
        <v>0</v>
      </c>
      <c r="AO1617" s="86" t="s">
        <v>2709</v>
      </c>
      <c r="AQ1617" s="72">
        <v>0</v>
      </c>
      <c r="AR1617" s="72">
        <v>0</v>
      </c>
    </row>
    <row r="1618" spans="1:44" x14ac:dyDescent="0.35">
      <c r="A1618" s="73" t="s">
        <v>396</v>
      </c>
      <c r="B1618" s="73" t="s">
        <v>2166</v>
      </c>
      <c r="C1618" s="82"/>
      <c r="D1618" s="83"/>
      <c r="E1618" s="82"/>
      <c r="F1618" s="84"/>
      <c r="G1618" s="82"/>
      <c r="H1618" s="77"/>
      <c r="I1618" s="78"/>
      <c r="J1618" s="78"/>
      <c r="K1618" s="79"/>
      <c r="M1618" s="72" t="s">
        <v>1476</v>
      </c>
      <c r="N1618" s="85">
        <v>44650.64366898148</v>
      </c>
      <c r="O1618" s="72" t="s">
        <v>2710</v>
      </c>
      <c r="S1618" s="87" t="s">
        <v>2711</v>
      </c>
      <c r="T1618" s="87" t="s">
        <v>2711</v>
      </c>
      <c r="U1618" s="85">
        <v>44650.64366898148</v>
      </c>
      <c r="V1618" s="88">
        <v>44650</v>
      </c>
      <c r="W1618" s="86" t="s">
        <v>2712</v>
      </c>
      <c r="X1618" s="87" t="s">
        <v>2713</v>
      </c>
      <c r="AA1618" s="86" t="s">
        <v>2714</v>
      </c>
      <c r="AC1618" s="72" t="b">
        <v>0</v>
      </c>
      <c r="AD1618" s="72">
        <v>0</v>
      </c>
      <c r="AE1618" s="86" t="s">
        <v>1483</v>
      </c>
      <c r="AF1618" s="72" t="b">
        <v>0</v>
      </c>
      <c r="AG1618" s="72" t="s">
        <v>1484</v>
      </c>
      <c r="AI1618" s="86" t="s">
        <v>1483</v>
      </c>
      <c r="AJ1618" s="72" t="b">
        <v>0</v>
      </c>
      <c r="AK1618" s="72">
        <v>15</v>
      </c>
      <c r="AL1618" s="86" t="s">
        <v>2715</v>
      </c>
      <c r="AM1618" s="86" t="s">
        <v>2043</v>
      </c>
      <c r="AN1618" s="72" t="b">
        <v>0</v>
      </c>
      <c r="AO1618" s="86" t="s">
        <v>2715</v>
      </c>
      <c r="AQ1618" s="72">
        <v>0</v>
      </c>
      <c r="AR1618" s="72">
        <v>0</v>
      </c>
    </row>
    <row r="1619" spans="1:44" x14ac:dyDescent="0.35">
      <c r="A1619" s="73" t="s">
        <v>396</v>
      </c>
      <c r="B1619" s="73" t="s">
        <v>2166</v>
      </c>
      <c r="C1619" s="82"/>
      <c r="D1619" s="83"/>
      <c r="E1619" s="82"/>
      <c r="F1619" s="84"/>
      <c r="G1619" s="82"/>
      <c r="H1619" s="77"/>
      <c r="I1619" s="78"/>
      <c r="J1619" s="78"/>
      <c r="K1619" s="79"/>
      <c r="M1619" s="72" t="s">
        <v>1476</v>
      </c>
      <c r="N1619" s="85">
        <v>44650.644479166665</v>
      </c>
      <c r="O1619" s="72" t="s">
        <v>2716</v>
      </c>
      <c r="S1619" s="87" t="s">
        <v>2717</v>
      </c>
      <c r="T1619" s="87" t="s">
        <v>2717</v>
      </c>
      <c r="U1619" s="85">
        <v>44650.644479166665</v>
      </c>
      <c r="V1619" s="88">
        <v>44650</v>
      </c>
      <c r="W1619" s="86" t="s">
        <v>2718</v>
      </c>
      <c r="X1619" s="87" t="s">
        <v>2719</v>
      </c>
      <c r="AA1619" s="86" t="s">
        <v>2720</v>
      </c>
      <c r="AC1619" s="72" t="b">
        <v>0</v>
      </c>
      <c r="AD1619" s="72">
        <v>0</v>
      </c>
      <c r="AE1619" s="86" t="s">
        <v>1483</v>
      </c>
      <c r="AF1619" s="72" t="b">
        <v>0</v>
      </c>
      <c r="AG1619" s="72" t="s">
        <v>1484</v>
      </c>
      <c r="AI1619" s="86" t="s">
        <v>1483</v>
      </c>
      <c r="AJ1619" s="72" t="b">
        <v>0</v>
      </c>
      <c r="AK1619" s="72">
        <v>19</v>
      </c>
      <c r="AL1619" s="86" t="s">
        <v>2721</v>
      </c>
      <c r="AM1619" s="86" t="s">
        <v>2043</v>
      </c>
      <c r="AN1619" s="72" t="b">
        <v>0</v>
      </c>
      <c r="AO1619" s="86" t="s">
        <v>2721</v>
      </c>
      <c r="AQ1619" s="72">
        <v>0</v>
      </c>
      <c r="AR1619" s="72">
        <v>0</v>
      </c>
    </row>
    <row r="1620" spans="1:44" x14ac:dyDescent="0.35">
      <c r="A1620" s="73" t="s">
        <v>396</v>
      </c>
      <c r="B1620" s="73" t="s">
        <v>2166</v>
      </c>
      <c r="C1620" s="82"/>
      <c r="D1620" s="83"/>
      <c r="E1620" s="82"/>
      <c r="F1620" s="84"/>
      <c r="G1620" s="82"/>
      <c r="H1620" s="77"/>
      <c r="I1620" s="78"/>
      <c r="J1620" s="78"/>
      <c r="K1620" s="79"/>
      <c r="M1620" s="72" t="s">
        <v>1476</v>
      </c>
      <c r="N1620" s="85">
        <v>44656.65452546296</v>
      </c>
      <c r="O1620" s="72" t="s">
        <v>2722</v>
      </c>
      <c r="P1620" s="87" t="s">
        <v>2723</v>
      </c>
      <c r="Q1620" s="72" t="s">
        <v>1491</v>
      </c>
      <c r="T1620" s="87" t="s">
        <v>2551</v>
      </c>
      <c r="U1620" s="85">
        <v>44656.65452546296</v>
      </c>
      <c r="V1620" s="88">
        <v>44656</v>
      </c>
      <c r="W1620" s="86" t="s">
        <v>2724</v>
      </c>
      <c r="X1620" s="87" t="s">
        <v>2725</v>
      </c>
      <c r="AA1620" s="86" t="s">
        <v>2726</v>
      </c>
      <c r="AC1620" s="72" t="b">
        <v>0</v>
      </c>
      <c r="AD1620" s="72">
        <v>0</v>
      </c>
      <c r="AE1620" s="86" t="s">
        <v>1483</v>
      </c>
      <c r="AF1620" s="72" t="b">
        <v>1</v>
      </c>
      <c r="AG1620" s="72" t="s">
        <v>1484</v>
      </c>
      <c r="AI1620" s="86" t="s">
        <v>2727</v>
      </c>
      <c r="AJ1620" s="72" t="b">
        <v>0</v>
      </c>
      <c r="AK1620" s="72">
        <v>15</v>
      </c>
      <c r="AL1620" s="86" t="s">
        <v>2728</v>
      </c>
      <c r="AM1620" s="86" t="s">
        <v>1486</v>
      </c>
      <c r="AN1620" s="72" t="b">
        <v>0</v>
      </c>
      <c r="AO1620" s="86" t="s">
        <v>2728</v>
      </c>
      <c r="AQ1620" s="72">
        <v>0</v>
      </c>
      <c r="AR1620" s="72">
        <v>0</v>
      </c>
    </row>
    <row r="1621" spans="1:44" x14ac:dyDescent="0.35">
      <c r="A1621" s="73" t="s">
        <v>396</v>
      </c>
      <c r="B1621" s="73" t="s">
        <v>2729</v>
      </c>
      <c r="C1621" s="82"/>
      <c r="D1621" s="83"/>
      <c r="E1621" s="82"/>
      <c r="F1621" s="84"/>
      <c r="G1621" s="82"/>
      <c r="H1621" s="77"/>
      <c r="I1621" s="78"/>
      <c r="J1621" s="78"/>
      <c r="K1621" s="79"/>
      <c r="M1621" s="72" t="s">
        <v>1513</v>
      </c>
      <c r="N1621" s="85">
        <v>44656.8674537037</v>
      </c>
      <c r="O1621" s="72" t="s">
        <v>2730</v>
      </c>
      <c r="R1621" s="86" t="s">
        <v>2177</v>
      </c>
      <c r="S1621" s="87" t="s">
        <v>2731</v>
      </c>
      <c r="T1621" s="87" t="s">
        <v>2731</v>
      </c>
      <c r="U1621" s="85">
        <v>44656.8674537037</v>
      </c>
      <c r="V1621" s="88">
        <v>44656</v>
      </c>
      <c r="W1621" s="86" t="s">
        <v>2732</v>
      </c>
      <c r="X1621" s="87" t="s">
        <v>2733</v>
      </c>
      <c r="AA1621" s="86" t="s">
        <v>2734</v>
      </c>
      <c r="AC1621" s="72" t="b">
        <v>0</v>
      </c>
      <c r="AD1621" s="72">
        <v>0</v>
      </c>
      <c r="AE1621" s="86" t="s">
        <v>1483</v>
      </c>
      <c r="AF1621" s="72" t="b">
        <v>0</v>
      </c>
      <c r="AG1621" s="72" t="s">
        <v>1484</v>
      </c>
      <c r="AI1621" s="86" t="s">
        <v>1483</v>
      </c>
      <c r="AJ1621" s="72" t="b">
        <v>0</v>
      </c>
      <c r="AK1621" s="72">
        <v>22</v>
      </c>
      <c r="AL1621" s="86" t="s">
        <v>2735</v>
      </c>
      <c r="AM1621" s="86" t="s">
        <v>2043</v>
      </c>
      <c r="AN1621" s="72" t="b">
        <v>0</v>
      </c>
      <c r="AO1621" s="86" t="s">
        <v>2735</v>
      </c>
      <c r="AQ1621" s="72">
        <v>0</v>
      </c>
      <c r="AR1621" s="72">
        <v>0</v>
      </c>
    </row>
    <row r="1622" spans="1:44" x14ac:dyDescent="0.35">
      <c r="A1622" s="73" t="s">
        <v>396</v>
      </c>
      <c r="B1622" s="73" t="s">
        <v>2736</v>
      </c>
      <c r="C1622" s="82"/>
      <c r="D1622" s="83"/>
      <c r="E1622" s="82"/>
      <c r="F1622" s="84"/>
      <c r="G1622" s="82"/>
      <c r="H1622" s="77"/>
      <c r="I1622" s="78"/>
      <c r="J1622" s="78"/>
      <c r="K1622" s="79"/>
      <c r="M1622" s="72" t="s">
        <v>1476</v>
      </c>
      <c r="N1622" s="85">
        <v>44656.8674537037</v>
      </c>
      <c r="O1622" s="72" t="s">
        <v>2730</v>
      </c>
      <c r="R1622" s="86" t="s">
        <v>2177</v>
      </c>
      <c r="S1622" s="87" t="s">
        <v>2731</v>
      </c>
      <c r="T1622" s="87" t="s">
        <v>2731</v>
      </c>
      <c r="U1622" s="85">
        <v>44656.8674537037</v>
      </c>
      <c r="V1622" s="88">
        <v>44656</v>
      </c>
      <c r="W1622" s="86" t="s">
        <v>2732</v>
      </c>
      <c r="X1622" s="87" t="s">
        <v>2733</v>
      </c>
      <c r="AA1622" s="86" t="s">
        <v>2734</v>
      </c>
      <c r="AC1622" s="72" t="b">
        <v>0</v>
      </c>
      <c r="AD1622" s="72">
        <v>0</v>
      </c>
      <c r="AE1622" s="86" t="s">
        <v>1483</v>
      </c>
      <c r="AF1622" s="72" t="b">
        <v>0</v>
      </c>
      <c r="AG1622" s="72" t="s">
        <v>1484</v>
      </c>
      <c r="AI1622" s="86" t="s">
        <v>1483</v>
      </c>
      <c r="AJ1622" s="72" t="b">
        <v>0</v>
      </c>
      <c r="AK1622" s="72">
        <v>22</v>
      </c>
      <c r="AL1622" s="86" t="s">
        <v>2735</v>
      </c>
      <c r="AM1622" s="86" t="s">
        <v>2043</v>
      </c>
      <c r="AN1622" s="72" t="b">
        <v>0</v>
      </c>
      <c r="AO1622" s="86" t="s">
        <v>2735</v>
      </c>
      <c r="AQ1622" s="72">
        <v>0</v>
      </c>
      <c r="AR1622" s="72">
        <v>0</v>
      </c>
    </row>
    <row r="1623" spans="1:44" x14ac:dyDescent="0.35">
      <c r="A1623" s="73" t="s">
        <v>396</v>
      </c>
      <c r="B1623" s="73" t="s">
        <v>2736</v>
      </c>
      <c r="C1623" s="82"/>
      <c r="D1623" s="83"/>
      <c r="E1623" s="82"/>
      <c r="F1623" s="84"/>
      <c r="G1623" s="82"/>
      <c r="H1623" s="77"/>
      <c r="I1623" s="78"/>
      <c r="J1623" s="78"/>
      <c r="K1623" s="79"/>
      <c r="M1623" s="72" t="s">
        <v>1488</v>
      </c>
      <c r="N1623" s="85">
        <v>44656.960034722222</v>
      </c>
      <c r="O1623" s="72" t="s">
        <v>2737</v>
      </c>
      <c r="P1623" s="87" t="s">
        <v>2738</v>
      </c>
      <c r="Q1623" s="72" t="s">
        <v>1491</v>
      </c>
      <c r="R1623" s="86" t="s">
        <v>2177</v>
      </c>
      <c r="T1623" s="87" t="s">
        <v>2551</v>
      </c>
      <c r="U1623" s="85">
        <v>44656.960034722222</v>
      </c>
      <c r="V1623" s="88">
        <v>44656</v>
      </c>
      <c r="W1623" s="86" t="s">
        <v>2739</v>
      </c>
      <c r="X1623" s="87" t="s">
        <v>2740</v>
      </c>
      <c r="AA1623" s="86" t="s">
        <v>2741</v>
      </c>
      <c r="AC1623" s="72" t="b">
        <v>0</v>
      </c>
      <c r="AD1623" s="72">
        <v>105</v>
      </c>
      <c r="AE1623" s="86" t="s">
        <v>1483</v>
      </c>
      <c r="AF1623" s="72" t="b">
        <v>1</v>
      </c>
      <c r="AG1623" s="72" t="s">
        <v>1484</v>
      </c>
      <c r="AI1623" s="86" t="s">
        <v>2735</v>
      </c>
      <c r="AJ1623" s="72" t="b">
        <v>0</v>
      </c>
      <c r="AK1623" s="72">
        <v>19</v>
      </c>
      <c r="AL1623" s="86" t="s">
        <v>1483</v>
      </c>
      <c r="AM1623" s="86" t="s">
        <v>1486</v>
      </c>
      <c r="AN1623" s="72" t="b">
        <v>0</v>
      </c>
      <c r="AO1623" s="86" t="s">
        <v>2741</v>
      </c>
      <c r="AQ1623" s="72">
        <v>0</v>
      </c>
      <c r="AR1623" s="72">
        <v>0</v>
      </c>
    </row>
    <row r="1624" spans="1:44" x14ac:dyDescent="0.35">
      <c r="A1624" s="73" t="s">
        <v>396</v>
      </c>
      <c r="B1624" s="73" t="s">
        <v>2742</v>
      </c>
      <c r="C1624" s="82"/>
      <c r="D1624" s="83"/>
      <c r="E1624" s="82"/>
      <c r="F1624" s="84"/>
      <c r="G1624" s="82"/>
      <c r="H1624" s="77"/>
      <c r="I1624" s="78"/>
      <c r="J1624" s="78"/>
      <c r="K1624" s="79"/>
      <c r="M1624" s="72" t="s">
        <v>1476</v>
      </c>
      <c r="N1624" s="85">
        <v>44642.042905092596</v>
      </c>
      <c r="O1624" s="72" t="s">
        <v>2550</v>
      </c>
      <c r="T1624" s="87" t="s">
        <v>2551</v>
      </c>
      <c r="U1624" s="85">
        <v>44642.042905092596</v>
      </c>
      <c r="V1624" s="88">
        <v>44642</v>
      </c>
      <c r="W1624" s="86" t="s">
        <v>2552</v>
      </c>
      <c r="X1624" s="87" t="s">
        <v>2553</v>
      </c>
      <c r="AA1624" s="86" t="s">
        <v>2554</v>
      </c>
      <c r="AC1624" s="72" t="b">
        <v>0</v>
      </c>
      <c r="AD1624" s="72">
        <v>0</v>
      </c>
      <c r="AE1624" s="86" t="s">
        <v>1483</v>
      </c>
      <c r="AF1624" s="72" t="b">
        <v>0</v>
      </c>
      <c r="AG1624" s="72" t="s">
        <v>1484</v>
      </c>
      <c r="AI1624" s="86" t="s">
        <v>1483</v>
      </c>
      <c r="AJ1624" s="72" t="b">
        <v>0</v>
      </c>
      <c r="AK1624" s="72">
        <v>334</v>
      </c>
      <c r="AL1624" s="86" t="s">
        <v>2555</v>
      </c>
      <c r="AM1624" s="86" t="s">
        <v>1486</v>
      </c>
      <c r="AN1624" s="72" t="b">
        <v>0</v>
      </c>
      <c r="AO1624" s="86" t="s">
        <v>2555</v>
      </c>
      <c r="AQ1624" s="72">
        <v>0</v>
      </c>
      <c r="AR1624" s="72">
        <v>0</v>
      </c>
    </row>
    <row r="1625" spans="1:44" x14ac:dyDescent="0.35">
      <c r="A1625" s="73" t="s">
        <v>396</v>
      </c>
      <c r="B1625" s="73" t="s">
        <v>2742</v>
      </c>
      <c r="C1625" s="82"/>
      <c r="D1625" s="83"/>
      <c r="E1625" s="82"/>
      <c r="F1625" s="84"/>
      <c r="G1625" s="82"/>
      <c r="H1625" s="77"/>
      <c r="I1625" s="78"/>
      <c r="J1625" s="78"/>
      <c r="K1625" s="79"/>
      <c r="M1625" s="72" t="s">
        <v>1476</v>
      </c>
      <c r="N1625" s="85">
        <v>44644.043888888889</v>
      </c>
      <c r="O1625" s="72" t="s">
        <v>2743</v>
      </c>
      <c r="T1625" s="87" t="s">
        <v>2551</v>
      </c>
      <c r="U1625" s="85">
        <v>44644.043888888889</v>
      </c>
      <c r="V1625" s="88">
        <v>44644</v>
      </c>
      <c r="W1625" s="86" t="s">
        <v>2744</v>
      </c>
      <c r="X1625" s="87" t="s">
        <v>2745</v>
      </c>
      <c r="AA1625" s="86" t="s">
        <v>2746</v>
      </c>
      <c r="AC1625" s="72" t="b">
        <v>0</v>
      </c>
      <c r="AD1625" s="72">
        <v>0</v>
      </c>
      <c r="AE1625" s="86" t="s">
        <v>1483</v>
      </c>
      <c r="AF1625" s="72" t="b">
        <v>0</v>
      </c>
      <c r="AG1625" s="72" t="s">
        <v>1484</v>
      </c>
      <c r="AI1625" s="86" t="s">
        <v>1483</v>
      </c>
      <c r="AJ1625" s="72" t="b">
        <v>0</v>
      </c>
      <c r="AK1625" s="72">
        <v>171</v>
      </c>
      <c r="AL1625" s="86" t="s">
        <v>2747</v>
      </c>
      <c r="AM1625" s="86" t="s">
        <v>2043</v>
      </c>
      <c r="AN1625" s="72" t="b">
        <v>0</v>
      </c>
      <c r="AO1625" s="86" t="s">
        <v>2747</v>
      </c>
      <c r="AQ1625" s="72">
        <v>0</v>
      </c>
      <c r="AR1625" s="72">
        <v>0</v>
      </c>
    </row>
    <row r="1626" spans="1:44" x14ac:dyDescent="0.35">
      <c r="A1626" s="73" t="s">
        <v>396</v>
      </c>
      <c r="B1626" s="73" t="s">
        <v>2742</v>
      </c>
      <c r="C1626" s="82"/>
      <c r="D1626" s="83"/>
      <c r="E1626" s="82"/>
      <c r="F1626" s="84"/>
      <c r="G1626" s="82"/>
      <c r="H1626" s="77"/>
      <c r="I1626" s="78"/>
      <c r="J1626" s="78"/>
      <c r="K1626" s="79"/>
      <c r="M1626" s="72" t="s">
        <v>1488</v>
      </c>
      <c r="N1626" s="85">
        <v>44644.044965277775</v>
      </c>
      <c r="O1626" s="72" t="s">
        <v>2674</v>
      </c>
      <c r="R1626" s="86" t="s">
        <v>2675</v>
      </c>
      <c r="T1626" s="87" t="s">
        <v>2551</v>
      </c>
      <c r="U1626" s="85">
        <v>44644.044965277775</v>
      </c>
      <c r="V1626" s="88">
        <v>44644</v>
      </c>
      <c r="W1626" s="86" t="s">
        <v>2676</v>
      </c>
      <c r="X1626" s="87" t="s">
        <v>2677</v>
      </c>
      <c r="AA1626" s="86" t="s">
        <v>2678</v>
      </c>
      <c r="AC1626" s="72" t="b">
        <v>0</v>
      </c>
      <c r="AD1626" s="72">
        <v>714</v>
      </c>
      <c r="AE1626" s="86" t="s">
        <v>1483</v>
      </c>
      <c r="AF1626" s="72" t="b">
        <v>0</v>
      </c>
      <c r="AG1626" s="72" t="s">
        <v>1484</v>
      </c>
      <c r="AI1626" s="86" t="s">
        <v>1483</v>
      </c>
      <c r="AJ1626" s="72" t="b">
        <v>0</v>
      </c>
      <c r="AK1626" s="72">
        <v>69</v>
      </c>
      <c r="AL1626" s="86" t="s">
        <v>1483</v>
      </c>
      <c r="AM1626" s="86" t="s">
        <v>2043</v>
      </c>
      <c r="AN1626" s="72" t="b">
        <v>0</v>
      </c>
      <c r="AO1626" s="86" t="s">
        <v>2678</v>
      </c>
      <c r="AQ1626" s="72">
        <v>0</v>
      </c>
      <c r="AR1626" s="72">
        <v>0</v>
      </c>
    </row>
    <row r="1627" spans="1:44" x14ac:dyDescent="0.35">
      <c r="A1627" s="73" t="s">
        <v>396</v>
      </c>
      <c r="B1627" s="73" t="s">
        <v>2742</v>
      </c>
      <c r="C1627" s="82"/>
      <c r="D1627" s="83"/>
      <c r="E1627" s="82"/>
      <c r="F1627" s="84"/>
      <c r="G1627" s="82"/>
      <c r="H1627" s="77"/>
      <c r="I1627" s="78"/>
      <c r="J1627" s="78"/>
      <c r="K1627" s="79"/>
      <c r="M1627" s="72" t="s">
        <v>1476</v>
      </c>
      <c r="N1627" s="85">
        <v>44658.569525462961</v>
      </c>
      <c r="O1627" s="72" t="s">
        <v>2748</v>
      </c>
      <c r="P1627" s="87" t="s">
        <v>2749</v>
      </c>
      <c r="Q1627" s="72" t="s">
        <v>2750</v>
      </c>
      <c r="T1627" s="87" t="s">
        <v>2551</v>
      </c>
      <c r="U1627" s="85">
        <v>44658.569525462961</v>
      </c>
      <c r="V1627" s="88">
        <v>44658</v>
      </c>
      <c r="W1627" s="86" t="s">
        <v>2751</v>
      </c>
      <c r="X1627" s="87" t="s">
        <v>2752</v>
      </c>
      <c r="AA1627" s="86" t="s">
        <v>2753</v>
      </c>
      <c r="AC1627" s="72" t="b">
        <v>0</v>
      </c>
      <c r="AD1627" s="72">
        <v>0</v>
      </c>
      <c r="AE1627" s="86" t="s">
        <v>1483</v>
      </c>
      <c r="AF1627" s="72" t="b">
        <v>0</v>
      </c>
      <c r="AG1627" s="72" t="s">
        <v>1484</v>
      </c>
      <c r="AI1627" s="86" t="s">
        <v>1483</v>
      </c>
      <c r="AJ1627" s="72" t="b">
        <v>0</v>
      </c>
      <c r="AK1627" s="72">
        <v>168</v>
      </c>
      <c r="AL1627" s="86" t="s">
        <v>2754</v>
      </c>
      <c r="AM1627" s="86" t="s">
        <v>2043</v>
      </c>
      <c r="AN1627" s="72" t="b">
        <v>0</v>
      </c>
      <c r="AO1627" s="86" t="s">
        <v>2754</v>
      </c>
      <c r="AQ1627" s="72">
        <v>0</v>
      </c>
      <c r="AR1627" s="72">
        <v>0</v>
      </c>
    </row>
    <row r="1628" spans="1:44" x14ac:dyDescent="0.35">
      <c r="A1628" s="73" t="s">
        <v>396</v>
      </c>
      <c r="B1628" s="73" t="s">
        <v>2755</v>
      </c>
      <c r="C1628" s="82"/>
      <c r="D1628" s="83"/>
      <c r="E1628" s="82"/>
      <c r="F1628" s="84"/>
      <c r="G1628" s="82"/>
      <c r="H1628" s="77"/>
      <c r="I1628" s="78"/>
      <c r="J1628" s="78"/>
      <c r="K1628" s="79"/>
      <c r="M1628" s="72" t="s">
        <v>1476</v>
      </c>
      <c r="N1628" s="85">
        <v>44658.693506944444</v>
      </c>
      <c r="O1628" s="72" t="s">
        <v>2756</v>
      </c>
      <c r="P1628" s="87" t="s">
        <v>2757</v>
      </c>
      <c r="Q1628" s="72" t="s">
        <v>1491</v>
      </c>
      <c r="T1628" s="87" t="s">
        <v>2551</v>
      </c>
      <c r="U1628" s="85">
        <v>44658.693506944444</v>
      </c>
      <c r="V1628" s="88">
        <v>44658</v>
      </c>
      <c r="W1628" s="86" t="s">
        <v>2758</v>
      </c>
      <c r="X1628" s="87" t="s">
        <v>2759</v>
      </c>
      <c r="AA1628" s="86" t="s">
        <v>2760</v>
      </c>
      <c r="AC1628" s="72" t="b">
        <v>0</v>
      </c>
      <c r="AD1628" s="72">
        <v>0</v>
      </c>
      <c r="AE1628" s="86" t="s">
        <v>1483</v>
      </c>
      <c r="AF1628" s="72" t="b">
        <v>0</v>
      </c>
      <c r="AG1628" s="72" t="s">
        <v>1484</v>
      </c>
      <c r="AI1628" s="86" t="s">
        <v>1483</v>
      </c>
      <c r="AJ1628" s="72" t="b">
        <v>0</v>
      </c>
      <c r="AK1628" s="72">
        <v>68</v>
      </c>
      <c r="AL1628" s="86" t="s">
        <v>2761</v>
      </c>
      <c r="AM1628" s="86" t="s">
        <v>2043</v>
      </c>
      <c r="AN1628" s="72" t="b">
        <v>0</v>
      </c>
      <c r="AO1628" s="86" t="s">
        <v>2761</v>
      </c>
      <c r="AQ1628" s="72">
        <v>0</v>
      </c>
      <c r="AR1628" s="72">
        <v>0</v>
      </c>
    </row>
    <row r="1629" spans="1:44" x14ac:dyDescent="0.35">
      <c r="A1629" s="73" t="s">
        <v>396</v>
      </c>
      <c r="B1629" s="73" t="s">
        <v>2762</v>
      </c>
      <c r="C1629" s="82"/>
      <c r="D1629" s="83"/>
      <c r="E1629" s="82"/>
      <c r="F1629" s="84"/>
      <c r="G1629" s="82"/>
      <c r="H1629" s="77"/>
      <c r="I1629" s="78"/>
      <c r="J1629" s="78"/>
      <c r="K1629" s="79"/>
      <c r="M1629" s="72" t="s">
        <v>1476</v>
      </c>
      <c r="N1629" s="85">
        <v>44643.712152777778</v>
      </c>
      <c r="O1629" s="72" t="s">
        <v>2763</v>
      </c>
      <c r="S1629" s="87" t="s">
        <v>2764</v>
      </c>
      <c r="T1629" s="87" t="s">
        <v>2764</v>
      </c>
      <c r="U1629" s="85">
        <v>44643.712152777778</v>
      </c>
      <c r="V1629" s="88">
        <v>44643</v>
      </c>
      <c r="W1629" s="86" t="s">
        <v>2765</v>
      </c>
      <c r="X1629" s="87" t="s">
        <v>2766</v>
      </c>
      <c r="AA1629" s="86" t="s">
        <v>2767</v>
      </c>
      <c r="AC1629" s="72" t="b">
        <v>0</v>
      </c>
      <c r="AD1629" s="72">
        <v>0</v>
      </c>
      <c r="AE1629" s="86" t="s">
        <v>1483</v>
      </c>
      <c r="AF1629" s="72" t="b">
        <v>0</v>
      </c>
      <c r="AG1629" s="72" t="s">
        <v>1484</v>
      </c>
      <c r="AI1629" s="86" t="s">
        <v>1483</v>
      </c>
      <c r="AJ1629" s="72" t="b">
        <v>0</v>
      </c>
      <c r="AK1629" s="72">
        <v>173</v>
      </c>
      <c r="AL1629" s="86" t="s">
        <v>2768</v>
      </c>
      <c r="AM1629" s="86" t="s">
        <v>2043</v>
      </c>
      <c r="AN1629" s="72" t="b">
        <v>0</v>
      </c>
      <c r="AO1629" s="86" t="s">
        <v>2768</v>
      </c>
      <c r="AQ1629" s="72">
        <v>0</v>
      </c>
      <c r="AR1629" s="72">
        <v>0</v>
      </c>
    </row>
    <row r="1630" spans="1:44" x14ac:dyDescent="0.35">
      <c r="A1630" s="73" t="s">
        <v>396</v>
      </c>
      <c r="B1630" s="73" t="s">
        <v>2762</v>
      </c>
      <c r="C1630" s="82"/>
      <c r="D1630" s="83"/>
      <c r="E1630" s="82"/>
      <c r="F1630" s="84"/>
      <c r="G1630" s="82"/>
      <c r="H1630" s="77"/>
      <c r="I1630" s="78"/>
      <c r="J1630" s="78"/>
      <c r="K1630" s="79"/>
      <c r="M1630" s="72" t="s">
        <v>1476</v>
      </c>
      <c r="N1630" s="85">
        <v>44650.734814814816</v>
      </c>
      <c r="O1630" s="72" t="s">
        <v>2769</v>
      </c>
      <c r="S1630" s="87" t="s">
        <v>2770</v>
      </c>
      <c r="T1630" s="87" t="s">
        <v>2770</v>
      </c>
      <c r="U1630" s="85">
        <v>44650.734814814816</v>
      </c>
      <c r="V1630" s="88">
        <v>44650</v>
      </c>
      <c r="W1630" s="86" t="s">
        <v>2771</v>
      </c>
      <c r="X1630" s="87" t="s">
        <v>2772</v>
      </c>
      <c r="AA1630" s="86" t="s">
        <v>2773</v>
      </c>
      <c r="AC1630" s="72" t="b">
        <v>0</v>
      </c>
      <c r="AD1630" s="72">
        <v>0</v>
      </c>
      <c r="AE1630" s="86" t="s">
        <v>1483</v>
      </c>
      <c r="AF1630" s="72" t="b">
        <v>0</v>
      </c>
      <c r="AG1630" s="72" t="s">
        <v>1484</v>
      </c>
      <c r="AI1630" s="86" t="s">
        <v>1483</v>
      </c>
      <c r="AJ1630" s="72" t="b">
        <v>0</v>
      </c>
      <c r="AK1630" s="72">
        <v>55</v>
      </c>
      <c r="AL1630" s="86" t="s">
        <v>2774</v>
      </c>
      <c r="AM1630" s="86" t="s">
        <v>2043</v>
      </c>
      <c r="AN1630" s="72" t="b">
        <v>0</v>
      </c>
      <c r="AO1630" s="86" t="s">
        <v>2774</v>
      </c>
      <c r="AQ1630" s="72">
        <v>0</v>
      </c>
      <c r="AR1630" s="72">
        <v>0</v>
      </c>
    </row>
    <row r="1631" spans="1:44" x14ac:dyDescent="0.35">
      <c r="A1631" s="73" t="s">
        <v>396</v>
      </c>
      <c r="B1631" s="73" t="s">
        <v>2762</v>
      </c>
      <c r="C1631" s="82"/>
      <c r="D1631" s="83"/>
      <c r="E1631" s="82"/>
      <c r="F1631" s="84"/>
      <c r="G1631" s="82"/>
      <c r="H1631" s="77"/>
      <c r="I1631" s="78"/>
      <c r="J1631" s="78"/>
      <c r="K1631" s="79"/>
      <c r="M1631" s="72" t="s">
        <v>1476</v>
      </c>
      <c r="N1631" s="85">
        <v>44651.632789351854</v>
      </c>
      <c r="O1631" s="72" t="s">
        <v>2775</v>
      </c>
      <c r="S1631" s="87" t="s">
        <v>2776</v>
      </c>
      <c r="T1631" s="87" t="s">
        <v>2776</v>
      </c>
      <c r="U1631" s="85">
        <v>44651.632789351854</v>
      </c>
      <c r="V1631" s="88">
        <v>44651</v>
      </c>
      <c r="W1631" s="86" t="s">
        <v>2777</v>
      </c>
      <c r="X1631" s="87" t="s">
        <v>2778</v>
      </c>
      <c r="AA1631" s="86" t="s">
        <v>2779</v>
      </c>
      <c r="AC1631" s="72" t="b">
        <v>0</v>
      </c>
      <c r="AD1631" s="72">
        <v>0</v>
      </c>
      <c r="AE1631" s="86" t="s">
        <v>1483</v>
      </c>
      <c r="AF1631" s="72" t="b">
        <v>0</v>
      </c>
      <c r="AG1631" s="72" t="s">
        <v>1484</v>
      </c>
      <c r="AI1631" s="86" t="s">
        <v>1483</v>
      </c>
      <c r="AJ1631" s="72" t="b">
        <v>0</v>
      </c>
      <c r="AK1631" s="72">
        <v>88</v>
      </c>
      <c r="AL1631" s="86" t="s">
        <v>2780</v>
      </c>
      <c r="AM1631" s="86" t="s">
        <v>2043</v>
      </c>
      <c r="AN1631" s="72" t="b">
        <v>0</v>
      </c>
      <c r="AO1631" s="86" t="s">
        <v>2780</v>
      </c>
      <c r="AQ1631" s="72">
        <v>0</v>
      </c>
      <c r="AR1631" s="72">
        <v>0</v>
      </c>
    </row>
    <row r="1632" spans="1:44" x14ac:dyDescent="0.35">
      <c r="A1632" s="73" t="s">
        <v>396</v>
      </c>
      <c r="B1632" s="73" t="s">
        <v>2762</v>
      </c>
      <c r="C1632" s="82"/>
      <c r="D1632" s="83"/>
      <c r="E1632" s="82"/>
      <c r="F1632" s="84"/>
      <c r="G1632" s="82"/>
      <c r="H1632" s="77"/>
      <c r="I1632" s="78"/>
      <c r="J1632" s="78"/>
      <c r="K1632" s="79"/>
      <c r="M1632" s="72" t="s">
        <v>1476</v>
      </c>
      <c r="N1632" s="85">
        <v>44651.661423611113</v>
      </c>
      <c r="O1632" s="72" t="s">
        <v>2781</v>
      </c>
      <c r="P1632" s="87" t="s">
        <v>2782</v>
      </c>
      <c r="Q1632" s="72" t="s">
        <v>2783</v>
      </c>
      <c r="S1632" s="87" t="s">
        <v>2784</v>
      </c>
      <c r="T1632" s="87" t="s">
        <v>2784</v>
      </c>
      <c r="U1632" s="85">
        <v>44651.661423611113</v>
      </c>
      <c r="V1632" s="88">
        <v>44651</v>
      </c>
      <c r="W1632" s="86" t="s">
        <v>2785</v>
      </c>
      <c r="X1632" s="87" t="s">
        <v>2786</v>
      </c>
      <c r="AA1632" s="86" t="s">
        <v>2787</v>
      </c>
      <c r="AC1632" s="72" t="b">
        <v>0</v>
      </c>
      <c r="AD1632" s="72">
        <v>0</v>
      </c>
      <c r="AE1632" s="86" t="s">
        <v>1483</v>
      </c>
      <c r="AF1632" s="72" t="b">
        <v>0</v>
      </c>
      <c r="AG1632" s="72" t="s">
        <v>1484</v>
      </c>
      <c r="AI1632" s="86" t="s">
        <v>1483</v>
      </c>
      <c r="AJ1632" s="72" t="b">
        <v>0</v>
      </c>
      <c r="AK1632" s="72">
        <v>97</v>
      </c>
      <c r="AL1632" s="86" t="s">
        <v>2788</v>
      </c>
      <c r="AM1632" s="86" t="s">
        <v>2043</v>
      </c>
      <c r="AN1632" s="72" t="b">
        <v>0</v>
      </c>
      <c r="AO1632" s="86" t="s">
        <v>2788</v>
      </c>
      <c r="AQ1632" s="72">
        <v>0</v>
      </c>
      <c r="AR1632" s="72">
        <v>0</v>
      </c>
    </row>
    <row r="1633" spans="1:44" x14ac:dyDescent="0.35">
      <c r="A1633" s="73" t="s">
        <v>396</v>
      </c>
      <c r="B1633" s="73" t="s">
        <v>2762</v>
      </c>
      <c r="C1633" s="82"/>
      <c r="D1633" s="83"/>
      <c r="E1633" s="82"/>
      <c r="F1633" s="84"/>
      <c r="G1633" s="82"/>
      <c r="H1633" s="77"/>
      <c r="I1633" s="78"/>
      <c r="J1633" s="78"/>
      <c r="K1633" s="79"/>
      <c r="M1633" s="72" t="s">
        <v>1476</v>
      </c>
      <c r="N1633" s="85">
        <v>44658.734120370369</v>
      </c>
      <c r="O1633" s="72" t="s">
        <v>2789</v>
      </c>
      <c r="S1633" s="87" t="s">
        <v>2790</v>
      </c>
      <c r="T1633" s="87" t="s">
        <v>2790</v>
      </c>
      <c r="U1633" s="85">
        <v>44658.734120370369</v>
      </c>
      <c r="V1633" s="88">
        <v>44658</v>
      </c>
      <c r="W1633" s="86" t="s">
        <v>2791</v>
      </c>
      <c r="X1633" s="87" t="s">
        <v>2792</v>
      </c>
      <c r="AA1633" s="86" t="s">
        <v>2793</v>
      </c>
      <c r="AC1633" s="72" t="b">
        <v>0</v>
      </c>
      <c r="AD1633" s="72">
        <v>0</v>
      </c>
      <c r="AE1633" s="86" t="s">
        <v>1483</v>
      </c>
      <c r="AF1633" s="72" t="b">
        <v>0</v>
      </c>
      <c r="AG1633" s="72" t="s">
        <v>1484</v>
      </c>
      <c r="AI1633" s="86" t="s">
        <v>1483</v>
      </c>
      <c r="AJ1633" s="72" t="b">
        <v>0</v>
      </c>
      <c r="AK1633" s="72">
        <v>125</v>
      </c>
      <c r="AL1633" s="86" t="s">
        <v>2794</v>
      </c>
      <c r="AM1633" s="86" t="s">
        <v>2043</v>
      </c>
      <c r="AN1633" s="72" t="b">
        <v>0</v>
      </c>
      <c r="AO1633" s="86" t="s">
        <v>2794</v>
      </c>
      <c r="AQ1633" s="72">
        <v>0</v>
      </c>
      <c r="AR1633" s="72">
        <v>0</v>
      </c>
    </row>
    <row r="1634" spans="1:44" x14ac:dyDescent="0.35">
      <c r="A1634" s="73" t="s">
        <v>396</v>
      </c>
      <c r="B1634" s="73" t="s">
        <v>2795</v>
      </c>
      <c r="C1634" s="82"/>
      <c r="D1634" s="83"/>
      <c r="E1634" s="82"/>
      <c r="F1634" s="84"/>
      <c r="G1634" s="82"/>
      <c r="H1634" s="77"/>
      <c r="I1634" s="78"/>
      <c r="J1634" s="78"/>
      <c r="K1634" s="79"/>
      <c r="M1634" s="72" t="s">
        <v>1513</v>
      </c>
      <c r="N1634" s="85">
        <v>44665.54347222222</v>
      </c>
      <c r="O1634" s="72" t="s">
        <v>2796</v>
      </c>
      <c r="R1634" s="86" t="s">
        <v>2797</v>
      </c>
      <c r="S1634" s="87" t="s">
        <v>2798</v>
      </c>
      <c r="T1634" s="87" t="s">
        <v>2798</v>
      </c>
      <c r="U1634" s="85">
        <v>44665.54347222222</v>
      </c>
      <c r="V1634" s="88">
        <v>44665</v>
      </c>
      <c r="W1634" s="86" t="s">
        <v>2799</v>
      </c>
      <c r="X1634" s="87" t="s">
        <v>2800</v>
      </c>
      <c r="AA1634" s="86" t="s">
        <v>2801</v>
      </c>
      <c r="AC1634" s="72" t="b">
        <v>0</v>
      </c>
      <c r="AD1634" s="72">
        <v>0</v>
      </c>
      <c r="AE1634" s="86" t="s">
        <v>1483</v>
      </c>
      <c r="AF1634" s="72" t="b">
        <v>0</v>
      </c>
      <c r="AG1634" s="72" t="s">
        <v>1484</v>
      </c>
      <c r="AI1634" s="86" t="s">
        <v>1483</v>
      </c>
      <c r="AJ1634" s="72" t="b">
        <v>0</v>
      </c>
      <c r="AK1634" s="72">
        <v>1043</v>
      </c>
      <c r="AL1634" s="86" t="s">
        <v>2802</v>
      </c>
      <c r="AM1634" s="86" t="s">
        <v>2043</v>
      </c>
      <c r="AN1634" s="72" t="b">
        <v>0</v>
      </c>
      <c r="AO1634" s="86" t="s">
        <v>2802</v>
      </c>
      <c r="AQ1634" s="72">
        <v>0</v>
      </c>
      <c r="AR1634" s="72">
        <v>0</v>
      </c>
    </row>
    <row r="1635" spans="1:44" x14ac:dyDescent="0.35">
      <c r="A1635" s="73" t="s">
        <v>396</v>
      </c>
      <c r="B1635" s="73" t="s">
        <v>2803</v>
      </c>
      <c r="C1635" s="82"/>
      <c r="D1635" s="83"/>
      <c r="E1635" s="82"/>
      <c r="F1635" s="84"/>
      <c r="G1635" s="82"/>
      <c r="H1635" s="77"/>
      <c r="I1635" s="78"/>
      <c r="J1635" s="78"/>
      <c r="K1635" s="79"/>
      <c r="M1635" s="72" t="s">
        <v>1476</v>
      </c>
      <c r="N1635" s="85">
        <v>44665.54347222222</v>
      </c>
      <c r="O1635" s="72" t="s">
        <v>2796</v>
      </c>
      <c r="R1635" s="86" t="s">
        <v>2797</v>
      </c>
      <c r="S1635" s="87" t="s">
        <v>2798</v>
      </c>
      <c r="T1635" s="87" t="s">
        <v>2798</v>
      </c>
      <c r="U1635" s="85">
        <v>44665.54347222222</v>
      </c>
      <c r="V1635" s="88">
        <v>44665</v>
      </c>
      <c r="W1635" s="86" t="s">
        <v>2799</v>
      </c>
      <c r="X1635" s="87" t="s">
        <v>2800</v>
      </c>
      <c r="AA1635" s="86" t="s">
        <v>2801</v>
      </c>
      <c r="AC1635" s="72" t="b">
        <v>0</v>
      </c>
      <c r="AD1635" s="72">
        <v>0</v>
      </c>
      <c r="AE1635" s="86" t="s">
        <v>1483</v>
      </c>
      <c r="AF1635" s="72" t="b">
        <v>0</v>
      </c>
      <c r="AG1635" s="72" t="s">
        <v>1484</v>
      </c>
      <c r="AI1635" s="86" t="s">
        <v>1483</v>
      </c>
      <c r="AJ1635" s="72" t="b">
        <v>0</v>
      </c>
      <c r="AK1635" s="72">
        <v>1043</v>
      </c>
      <c r="AL1635" s="86" t="s">
        <v>2802</v>
      </c>
      <c r="AM1635" s="86" t="s">
        <v>2043</v>
      </c>
      <c r="AN1635" s="72" t="b">
        <v>0</v>
      </c>
      <c r="AO1635" s="86" t="s">
        <v>2802</v>
      </c>
      <c r="AQ1635" s="72">
        <v>0</v>
      </c>
      <c r="AR1635" s="72">
        <v>0</v>
      </c>
    </row>
    <row r="1636" spans="1:44" x14ac:dyDescent="0.35">
      <c r="A1636" s="73" t="s">
        <v>396</v>
      </c>
      <c r="B1636" s="73" t="s">
        <v>2804</v>
      </c>
      <c r="C1636" s="82"/>
      <c r="D1636" s="83"/>
      <c r="E1636" s="82"/>
      <c r="F1636" s="84"/>
      <c r="G1636" s="82"/>
      <c r="H1636" s="77"/>
      <c r="I1636" s="78"/>
      <c r="J1636" s="78"/>
      <c r="K1636" s="79"/>
      <c r="M1636" s="72" t="s">
        <v>1476</v>
      </c>
      <c r="N1636" s="85">
        <v>44666.557372685187</v>
      </c>
      <c r="O1636" s="72" t="s">
        <v>2805</v>
      </c>
      <c r="S1636" s="87" t="s">
        <v>2806</v>
      </c>
      <c r="T1636" s="87" t="s">
        <v>2806</v>
      </c>
      <c r="U1636" s="85">
        <v>44666.557372685187</v>
      </c>
      <c r="V1636" s="88">
        <v>44666</v>
      </c>
      <c r="W1636" s="86" t="s">
        <v>2807</v>
      </c>
      <c r="X1636" s="87" t="s">
        <v>2808</v>
      </c>
      <c r="AA1636" s="86" t="s">
        <v>2809</v>
      </c>
      <c r="AC1636" s="72" t="b">
        <v>0</v>
      </c>
      <c r="AD1636" s="72">
        <v>0</v>
      </c>
      <c r="AE1636" s="86" t="s">
        <v>1483</v>
      </c>
      <c r="AF1636" s="72" t="b">
        <v>0</v>
      </c>
      <c r="AG1636" s="72" t="s">
        <v>1484</v>
      </c>
      <c r="AI1636" s="86" t="s">
        <v>1483</v>
      </c>
      <c r="AJ1636" s="72" t="b">
        <v>0</v>
      </c>
      <c r="AK1636" s="72">
        <v>86</v>
      </c>
      <c r="AL1636" s="86" t="s">
        <v>2810</v>
      </c>
      <c r="AM1636" s="86" t="s">
        <v>2043</v>
      </c>
      <c r="AN1636" s="72" t="b">
        <v>0</v>
      </c>
      <c r="AO1636" s="86" t="s">
        <v>2810</v>
      </c>
      <c r="AQ1636" s="72">
        <v>0</v>
      </c>
      <c r="AR1636" s="72">
        <v>0</v>
      </c>
    </row>
    <row r="1637" spans="1:44" x14ac:dyDescent="0.35">
      <c r="A1637" s="73" t="s">
        <v>396</v>
      </c>
      <c r="B1637" s="73" t="s">
        <v>2811</v>
      </c>
      <c r="C1637" s="82"/>
      <c r="D1637" s="83"/>
      <c r="E1637" s="82"/>
      <c r="F1637" s="84"/>
      <c r="G1637" s="82"/>
      <c r="H1637" s="77"/>
      <c r="I1637" s="78"/>
      <c r="J1637" s="78"/>
      <c r="K1637" s="79"/>
      <c r="M1637" s="72" t="s">
        <v>1476</v>
      </c>
      <c r="N1637" s="85">
        <v>44665.534895833334</v>
      </c>
      <c r="O1637" s="72" t="s">
        <v>2812</v>
      </c>
      <c r="R1637" s="86" t="s">
        <v>2813</v>
      </c>
      <c r="S1637" s="87" t="s">
        <v>2814</v>
      </c>
      <c r="T1637" s="87" t="s">
        <v>2814</v>
      </c>
      <c r="U1637" s="85">
        <v>44665.534895833334</v>
      </c>
      <c r="V1637" s="88">
        <v>44665</v>
      </c>
      <c r="W1637" s="86" t="s">
        <v>2815</v>
      </c>
      <c r="X1637" s="87" t="s">
        <v>2816</v>
      </c>
      <c r="AA1637" s="86" t="s">
        <v>2817</v>
      </c>
      <c r="AC1637" s="72" t="b">
        <v>0</v>
      </c>
      <c r="AD1637" s="72">
        <v>0</v>
      </c>
      <c r="AE1637" s="86" t="s">
        <v>1483</v>
      </c>
      <c r="AF1637" s="72" t="b">
        <v>0</v>
      </c>
      <c r="AG1637" s="72" t="s">
        <v>1484</v>
      </c>
      <c r="AI1637" s="86" t="s">
        <v>1483</v>
      </c>
      <c r="AJ1637" s="72" t="b">
        <v>0</v>
      </c>
      <c r="AK1637" s="72">
        <v>253</v>
      </c>
      <c r="AL1637" s="86" t="s">
        <v>2818</v>
      </c>
      <c r="AM1637" s="86" t="s">
        <v>2043</v>
      </c>
      <c r="AN1637" s="72" t="b">
        <v>0</v>
      </c>
      <c r="AO1637" s="86" t="s">
        <v>2818</v>
      </c>
      <c r="AQ1637" s="72">
        <v>0</v>
      </c>
      <c r="AR1637" s="72">
        <v>0</v>
      </c>
    </row>
    <row r="1638" spans="1:44" x14ac:dyDescent="0.35">
      <c r="A1638" s="73" t="s">
        <v>396</v>
      </c>
      <c r="B1638" s="73" t="s">
        <v>2811</v>
      </c>
      <c r="C1638" s="82"/>
      <c r="D1638" s="83"/>
      <c r="E1638" s="82"/>
      <c r="F1638" s="84"/>
      <c r="G1638" s="82"/>
      <c r="H1638" s="77"/>
      <c r="I1638" s="78"/>
      <c r="J1638" s="78"/>
      <c r="K1638" s="79"/>
      <c r="M1638" s="72" t="s">
        <v>1476</v>
      </c>
      <c r="N1638" s="85">
        <v>44666.557858796295</v>
      </c>
      <c r="O1638" s="72" t="s">
        <v>2819</v>
      </c>
      <c r="R1638" s="86" t="s">
        <v>2813</v>
      </c>
      <c r="S1638" s="87" t="s">
        <v>2820</v>
      </c>
      <c r="T1638" s="87" t="s">
        <v>2820</v>
      </c>
      <c r="U1638" s="85">
        <v>44666.557858796295</v>
      </c>
      <c r="V1638" s="88">
        <v>44666</v>
      </c>
      <c r="W1638" s="86" t="s">
        <v>2821</v>
      </c>
      <c r="X1638" s="87" t="s">
        <v>2822</v>
      </c>
      <c r="AA1638" s="86" t="s">
        <v>2823</v>
      </c>
      <c r="AC1638" s="72" t="b">
        <v>0</v>
      </c>
      <c r="AD1638" s="72">
        <v>0</v>
      </c>
      <c r="AE1638" s="86" t="s">
        <v>1483</v>
      </c>
      <c r="AF1638" s="72" t="b">
        <v>0</v>
      </c>
      <c r="AG1638" s="72" t="s">
        <v>1484</v>
      </c>
      <c r="AI1638" s="86" t="s">
        <v>1483</v>
      </c>
      <c r="AJ1638" s="72" t="b">
        <v>0</v>
      </c>
      <c r="AK1638" s="72">
        <v>176</v>
      </c>
      <c r="AL1638" s="86" t="s">
        <v>2824</v>
      </c>
      <c r="AM1638" s="86" t="s">
        <v>2043</v>
      </c>
      <c r="AN1638" s="72" t="b">
        <v>0</v>
      </c>
      <c r="AO1638" s="86" t="s">
        <v>2824</v>
      </c>
      <c r="AQ1638" s="72">
        <v>0</v>
      </c>
      <c r="AR1638" s="72">
        <v>0</v>
      </c>
    </row>
    <row r="1639" spans="1:44" x14ac:dyDescent="0.35">
      <c r="A1639" s="73" t="s">
        <v>396</v>
      </c>
      <c r="B1639" s="73" t="s">
        <v>2811</v>
      </c>
      <c r="C1639" s="82"/>
      <c r="D1639" s="83"/>
      <c r="E1639" s="82"/>
      <c r="F1639" s="84"/>
      <c r="G1639" s="82"/>
      <c r="H1639" s="77"/>
      <c r="I1639" s="78"/>
      <c r="J1639" s="78"/>
      <c r="K1639" s="79"/>
      <c r="M1639" s="72" t="s">
        <v>1476</v>
      </c>
      <c r="N1639" s="85">
        <v>44666.557939814818</v>
      </c>
      <c r="O1639" s="72" t="s">
        <v>2825</v>
      </c>
      <c r="R1639" s="86" t="s">
        <v>2826</v>
      </c>
      <c r="S1639" s="87" t="s">
        <v>2827</v>
      </c>
      <c r="T1639" s="87" t="s">
        <v>2827</v>
      </c>
      <c r="U1639" s="85">
        <v>44666.557939814818</v>
      </c>
      <c r="V1639" s="88">
        <v>44666</v>
      </c>
      <c r="W1639" s="86" t="s">
        <v>2828</v>
      </c>
      <c r="X1639" s="87" t="s">
        <v>2829</v>
      </c>
      <c r="AA1639" s="86" t="s">
        <v>2830</v>
      </c>
      <c r="AC1639" s="72" t="b">
        <v>0</v>
      </c>
      <c r="AD1639" s="72">
        <v>0</v>
      </c>
      <c r="AE1639" s="86" t="s">
        <v>1483</v>
      </c>
      <c r="AF1639" s="72" t="b">
        <v>0</v>
      </c>
      <c r="AG1639" s="72" t="s">
        <v>1484</v>
      </c>
      <c r="AI1639" s="86" t="s">
        <v>1483</v>
      </c>
      <c r="AJ1639" s="72" t="b">
        <v>0</v>
      </c>
      <c r="AK1639" s="72">
        <v>129</v>
      </c>
      <c r="AL1639" s="86" t="s">
        <v>2831</v>
      </c>
      <c r="AM1639" s="86" t="s">
        <v>2043</v>
      </c>
      <c r="AN1639" s="72" t="b">
        <v>0</v>
      </c>
      <c r="AO1639" s="86" t="s">
        <v>2831</v>
      </c>
      <c r="AQ1639" s="72">
        <v>0</v>
      </c>
      <c r="AR1639" s="72">
        <v>0</v>
      </c>
    </row>
    <row r="1640" spans="1:44" x14ac:dyDescent="0.35">
      <c r="A1640" s="73" t="s">
        <v>396</v>
      </c>
      <c r="B1640" s="73" t="s">
        <v>2832</v>
      </c>
      <c r="C1640" s="82"/>
      <c r="D1640" s="83"/>
      <c r="E1640" s="82"/>
      <c r="F1640" s="84"/>
      <c r="G1640" s="82"/>
      <c r="H1640" s="77"/>
      <c r="I1640" s="78"/>
      <c r="J1640" s="78"/>
      <c r="K1640" s="79"/>
      <c r="M1640" s="72" t="s">
        <v>1513</v>
      </c>
      <c r="N1640" s="85">
        <v>44665.534895833334</v>
      </c>
      <c r="O1640" s="72" t="s">
        <v>2812</v>
      </c>
      <c r="R1640" s="86" t="s">
        <v>2813</v>
      </c>
      <c r="S1640" s="87" t="s">
        <v>2814</v>
      </c>
      <c r="T1640" s="87" t="s">
        <v>2814</v>
      </c>
      <c r="U1640" s="85">
        <v>44665.534895833334</v>
      </c>
      <c r="V1640" s="88">
        <v>44665</v>
      </c>
      <c r="W1640" s="86" t="s">
        <v>2815</v>
      </c>
      <c r="X1640" s="87" t="s">
        <v>2816</v>
      </c>
      <c r="AA1640" s="86" t="s">
        <v>2817</v>
      </c>
      <c r="AC1640" s="72" t="b">
        <v>0</v>
      </c>
      <c r="AD1640" s="72">
        <v>0</v>
      </c>
      <c r="AE1640" s="86" t="s">
        <v>1483</v>
      </c>
      <c r="AF1640" s="72" t="b">
        <v>0</v>
      </c>
      <c r="AG1640" s="72" t="s">
        <v>1484</v>
      </c>
      <c r="AI1640" s="86" t="s">
        <v>1483</v>
      </c>
      <c r="AJ1640" s="72" t="b">
        <v>0</v>
      </c>
      <c r="AK1640" s="72">
        <v>253</v>
      </c>
      <c r="AL1640" s="86" t="s">
        <v>2818</v>
      </c>
      <c r="AM1640" s="86" t="s">
        <v>2043</v>
      </c>
      <c r="AN1640" s="72" t="b">
        <v>0</v>
      </c>
      <c r="AO1640" s="86" t="s">
        <v>2818</v>
      </c>
      <c r="AQ1640" s="72">
        <v>0</v>
      </c>
      <c r="AR1640" s="72">
        <v>0</v>
      </c>
    </row>
    <row r="1641" spans="1:44" x14ac:dyDescent="0.35">
      <c r="A1641" s="73" t="s">
        <v>396</v>
      </c>
      <c r="B1641" s="73" t="s">
        <v>2832</v>
      </c>
      <c r="C1641" s="82"/>
      <c r="D1641" s="83"/>
      <c r="E1641" s="82"/>
      <c r="F1641" s="84"/>
      <c r="G1641" s="82"/>
      <c r="H1641" s="77"/>
      <c r="I1641" s="78"/>
      <c r="J1641" s="78"/>
      <c r="K1641" s="79"/>
      <c r="M1641" s="72" t="s">
        <v>1513</v>
      </c>
      <c r="N1641" s="85">
        <v>44666.557939814818</v>
      </c>
      <c r="O1641" s="72" t="s">
        <v>2825</v>
      </c>
      <c r="R1641" s="86" t="s">
        <v>2826</v>
      </c>
      <c r="S1641" s="87" t="s">
        <v>2827</v>
      </c>
      <c r="T1641" s="87" t="s">
        <v>2827</v>
      </c>
      <c r="U1641" s="85">
        <v>44666.557939814818</v>
      </c>
      <c r="V1641" s="88">
        <v>44666</v>
      </c>
      <c r="W1641" s="86" t="s">
        <v>2828</v>
      </c>
      <c r="X1641" s="87" t="s">
        <v>2829</v>
      </c>
      <c r="AA1641" s="86" t="s">
        <v>2830</v>
      </c>
      <c r="AC1641" s="72" t="b">
        <v>0</v>
      </c>
      <c r="AD1641" s="72">
        <v>0</v>
      </c>
      <c r="AE1641" s="86" t="s">
        <v>1483</v>
      </c>
      <c r="AF1641" s="72" t="b">
        <v>0</v>
      </c>
      <c r="AG1641" s="72" t="s">
        <v>1484</v>
      </c>
      <c r="AI1641" s="86" t="s">
        <v>1483</v>
      </c>
      <c r="AJ1641" s="72" t="b">
        <v>0</v>
      </c>
      <c r="AK1641" s="72">
        <v>129</v>
      </c>
      <c r="AL1641" s="86" t="s">
        <v>2831</v>
      </c>
      <c r="AM1641" s="86" t="s">
        <v>2043</v>
      </c>
      <c r="AN1641" s="72" t="b">
        <v>0</v>
      </c>
      <c r="AO1641" s="86" t="s">
        <v>2831</v>
      </c>
      <c r="AQ1641" s="72">
        <v>0</v>
      </c>
      <c r="AR1641" s="72">
        <v>0</v>
      </c>
    </row>
    <row r="1642" spans="1:44" x14ac:dyDescent="0.35">
      <c r="A1642" s="73" t="s">
        <v>396</v>
      </c>
      <c r="B1642" s="73" t="s">
        <v>2832</v>
      </c>
      <c r="C1642" s="82"/>
      <c r="D1642" s="83"/>
      <c r="E1642" s="82"/>
      <c r="F1642" s="84"/>
      <c r="G1642" s="82"/>
      <c r="H1642" s="77"/>
      <c r="I1642" s="78"/>
      <c r="J1642" s="78"/>
      <c r="K1642" s="79"/>
      <c r="M1642" s="72" t="s">
        <v>1488</v>
      </c>
      <c r="N1642" s="85">
        <v>44666.562592592592</v>
      </c>
      <c r="O1642" s="72" t="s">
        <v>2833</v>
      </c>
      <c r="P1642" s="87" t="s">
        <v>2834</v>
      </c>
      <c r="Q1642" s="72" t="s">
        <v>2294</v>
      </c>
      <c r="T1642" s="87" t="s">
        <v>2551</v>
      </c>
      <c r="U1642" s="85">
        <v>44666.562592592592</v>
      </c>
      <c r="V1642" s="88">
        <v>44666</v>
      </c>
      <c r="W1642" s="86" t="s">
        <v>2835</v>
      </c>
      <c r="X1642" s="87" t="s">
        <v>2836</v>
      </c>
      <c r="AA1642" s="86" t="s">
        <v>2837</v>
      </c>
      <c r="AC1642" s="72" t="b">
        <v>0</v>
      </c>
      <c r="AD1642" s="72">
        <v>178</v>
      </c>
      <c r="AE1642" s="86" t="s">
        <v>1483</v>
      </c>
      <c r="AF1642" s="72" t="b">
        <v>0</v>
      </c>
      <c r="AG1642" s="72" t="s">
        <v>1484</v>
      </c>
      <c r="AI1642" s="86" t="s">
        <v>1483</v>
      </c>
      <c r="AJ1642" s="72" t="b">
        <v>0</v>
      </c>
      <c r="AK1642" s="72">
        <v>36</v>
      </c>
      <c r="AL1642" s="86" t="s">
        <v>1483</v>
      </c>
      <c r="AM1642" s="86" t="s">
        <v>2043</v>
      </c>
      <c r="AN1642" s="72" t="b">
        <v>0</v>
      </c>
      <c r="AO1642" s="86" t="s">
        <v>2837</v>
      </c>
      <c r="AQ1642" s="72">
        <v>0</v>
      </c>
      <c r="AR1642" s="72">
        <v>0</v>
      </c>
    </row>
    <row r="1643" spans="1:44" x14ac:dyDescent="0.35">
      <c r="A1643" s="73" t="s">
        <v>396</v>
      </c>
      <c r="B1643" s="73" t="s">
        <v>2158</v>
      </c>
      <c r="C1643" s="82"/>
      <c r="D1643" s="83"/>
      <c r="E1643" s="82"/>
      <c r="F1643" s="84"/>
      <c r="G1643" s="82"/>
      <c r="H1643" s="77"/>
      <c r="I1643" s="78"/>
      <c r="J1643" s="78"/>
      <c r="K1643" s="79"/>
      <c r="M1643" s="72" t="s">
        <v>1513</v>
      </c>
      <c r="N1643" s="85">
        <v>44665.534895833334</v>
      </c>
      <c r="O1643" s="72" t="s">
        <v>2812</v>
      </c>
      <c r="R1643" s="86" t="s">
        <v>2813</v>
      </c>
      <c r="S1643" s="87" t="s">
        <v>2814</v>
      </c>
      <c r="T1643" s="87" t="s">
        <v>2814</v>
      </c>
      <c r="U1643" s="85">
        <v>44665.534895833334</v>
      </c>
      <c r="V1643" s="88">
        <v>44665</v>
      </c>
      <c r="W1643" s="86" t="s">
        <v>2815</v>
      </c>
      <c r="X1643" s="87" t="s">
        <v>2816</v>
      </c>
      <c r="AA1643" s="86" t="s">
        <v>2817</v>
      </c>
      <c r="AC1643" s="72" t="b">
        <v>0</v>
      </c>
      <c r="AD1643" s="72">
        <v>0</v>
      </c>
      <c r="AE1643" s="86" t="s">
        <v>1483</v>
      </c>
      <c r="AF1643" s="72" t="b">
        <v>0</v>
      </c>
      <c r="AG1643" s="72" t="s">
        <v>1484</v>
      </c>
      <c r="AI1643" s="86" t="s">
        <v>1483</v>
      </c>
      <c r="AJ1643" s="72" t="b">
        <v>0</v>
      </c>
      <c r="AK1643" s="72">
        <v>253</v>
      </c>
      <c r="AL1643" s="86" t="s">
        <v>2818</v>
      </c>
      <c r="AM1643" s="86" t="s">
        <v>2043</v>
      </c>
      <c r="AN1643" s="72" t="b">
        <v>0</v>
      </c>
      <c r="AO1643" s="86" t="s">
        <v>2818</v>
      </c>
      <c r="AQ1643" s="72">
        <v>0</v>
      </c>
      <c r="AR1643" s="72">
        <v>0</v>
      </c>
    </row>
    <row r="1644" spans="1:44" x14ac:dyDescent="0.35">
      <c r="A1644" s="73" t="s">
        <v>396</v>
      </c>
      <c r="B1644" s="73" t="s">
        <v>2158</v>
      </c>
      <c r="C1644" s="82"/>
      <c r="D1644" s="83"/>
      <c r="E1644" s="82"/>
      <c r="F1644" s="84"/>
      <c r="G1644" s="82"/>
      <c r="H1644" s="77"/>
      <c r="I1644" s="78"/>
      <c r="J1644" s="78"/>
      <c r="K1644" s="79"/>
      <c r="M1644" s="72" t="s">
        <v>1513</v>
      </c>
      <c r="N1644" s="85">
        <v>44665.54347222222</v>
      </c>
      <c r="O1644" s="72" t="s">
        <v>2796</v>
      </c>
      <c r="R1644" s="86" t="s">
        <v>2797</v>
      </c>
      <c r="S1644" s="87" t="s">
        <v>2798</v>
      </c>
      <c r="T1644" s="87" t="s">
        <v>2798</v>
      </c>
      <c r="U1644" s="85">
        <v>44665.54347222222</v>
      </c>
      <c r="V1644" s="88">
        <v>44665</v>
      </c>
      <c r="W1644" s="86" t="s">
        <v>2799</v>
      </c>
      <c r="X1644" s="87" t="s">
        <v>2800</v>
      </c>
      <c r="AA1644" s="86" t="s">
        <v>2801</v>
      </c>
      <c r="AC1644" s="72" t="b">
        <v>0</v>
      </c>
      <c r="AD1644" s="72">
        <v>0</v>
      </c>
      <c r="AE1644" s="86" t="s">
        <v>1483</v>
      </c>
      <c r="AF1644" s="72" t="b">
        <v>0</v>
      </c>
      <c r="AG1644" s="72" t="s">
        <v>1484</v>
      </c>
      <c r="AI1644" s="86" t="s">
        <v>1483</v>
      </c>
      <c r="AJ1644" s="72" t="b">
        <v>0</v>
      </c>
      <c r="AK1644" s="72">
        <v>1043</v>
      </c>
      <c r="AL1644" s="86" t="s">
        <v>2802</v>
      </c>
      <c r="AM1644" s="86" t="s">
        <v>2043</v>
      </c>
      <c r="AN1644" s="72" t="b">
        <v>0</v>
      </c>
      <c r="AO1644" s="86" t="s">
        <v>2802</v>
      </c>
      <c r="AQ1644" s="72">
        <v>0</v>
      </c>
      <c r="AR1644" s="72">
        <v>0</v>
      </c>
    </row>
    <row r="1645" spans="1:44" x14ac:dyDescent="0.35">
      <c r="A1645" s="73" t="s">
        <v>396</v>
      </c>
      <c r="B1645" s="73" t="s">
        <v>2158</v>
      </c>
      <c r="C1645" s="82"/>
      <c r="D1645" s="83"/>
      <c r="E1645" s="82"/>
      <c r="F1645" s="84"/>
      <c r="G1645" s="82"/>
      <c r="H1645" s="77"/>
      <c r="I1645" s="78"/>
      <c r="J1645" s="78"/>
      <c r="K1645" s="79"/>
      <c r="M1645" s="72" t="s">
        <v>1513</v>
      </c>
      <c r="N1645" s="85">
        <v>44666.557939814818</v>
      </c>
      <c r="O1645" s="72" t="s">
        <v>2825</v>
      </c>
      <c r="R1645" s="86" t="s">
        <v>2826</v>
      </c>
      <c r="S1645" s="87" t="s">
        <v>2827</v>
      </c>
      <c r="T1645" s="87" t="s">
        <v>2827</v>
      </c>
      <c r="U1645" s="85">
        <v>44666.557939814818</v>
      </c>
      <c r="V1645" s="88">
        <v>44666</v>
      </c>
      <c r="W1645" s="86" t="s">
        <v>2828</v>
      </c>
      <c r="X1645" s="87" t="s">
        <v>2829</v>
      </c>
      <c r="AA1645" s="86" t="s">
        <v>2830</v>
      </c>
      <c r="AC1645" s="72" t="b">
        <v>0</v>
      </c>
      <c r="AD1645" s="72">
        <v>0</v>
      </c>
      <c r="AE1645" s="86" t="s">
        <v>1483</v>
      </c>
      <c r="AF1645" s="72" t="b">
        <v>0</v>
      </c>
      <c r="AG1645" s="72" t="s">
        <v>1484</v>
      </c>
      <c r="AI1645" s="86" t="s">
        <v>1483</v>
      </c>
      <c r="AJ1645" s="72" t="b">
        <v>0</v>
      </c>
      <c r="AK1645" s="72">
        <v>129</v>
      </c>
      <c r="AL1645" s="86" t="s">
        <v>2831</v>
      </c>
      <c r="AM1645" s="86" t="s">
        <v>2043</v>
      </c>
      <c r="AN1645" s="72" t="b">
        <v>0</v>
      </c>
      <c r="AO1645" s="86" t="s">
        <v>2831</v>
      </c>
      <c r="AQ1645" s="72">
        <v>0</v>
      </c>
      <c r="AR1645" s="72">
        <v>0</v>
      </c>
    </row>
    <row r="1646" spans="1:44" x14ac:dyDescent="0.35">
      <c r="A1646" s="73" t="s">
        <v>396</v>
      </c>
      <c r="B1646" s="73" t="s">
        <v>2158</v>
      </c>
      <c r="C1646" s="82"/>
      <c r="D1646" s="83"/>
      <c r="E1646" s="82"/>
      <c r="F1646" s="84"/>
      <c r="G1646" s="82"/>
      <c r="H1646" s="77"/>
      <c r="I1646" s="78"/>
      <c r="J1646" s="78"/>
      <c r="K1646" s="79"/>
      <c r="M1646" s="72" t="s">
        <v>1488</v>
      </c>
      <c r="N1646" s="85">
        <v>44666.562592592592</v>
      </c>
      <c r="O1646" s="72" t="s">
        <v>2833</v>
      </c>
      <c r="P1646" s="87" t="s">
        <v>2834</v>
      </c>
      <c r="Q1646" s="72" t="s">
        <v>2294</v>
      </c>
      <c r="T1646" s="87" t="s">
        <v>2551</v>
      </c>
      <c r="U1646" s="85">
        <v>44666.562592592592</v>
      </c>
      <c r="V1646" s="88">
        <v>44666</v>
      </c>
      <c r="W1646" s="86" t="s">
        <v>2835</v>
      </c>
      <c r="X1646" s="87" t="s">
        <v>2836</v>
      </c>
      <c r="AA1646" s="86" t="s">
        <v>2837</v>
      </c>
      <c r="AC1646" s="72" t="b">
        <v>0</v>
      </c>
      <c r="AD1646" s="72">
        <v>178</v>
      </c>
      <c r="AE1646" s="86" t="s">
        <v>1483</v>
      </c>
      <c r="AF1646" s="72" t="b">
        <v>0</v>
      </c>
      <c r="AG1646" s="72" t="s">
        <v>1484</v>
      </c>
      <c r="AI1646" s="86" t="s">
        <v>1483</v>
      </c>
      <c r="AJ1646" s="72" t="b">
        <v>0</v>
      </c>
      <c r="AK1646" s="72">
        <v>36</v>
      </c>
      <c r="AL1646" s="86" t="s">
        <v>1483</v>
      </c>
      <c r="AM1646" s="86" t="s">
        <v>2043</v>
      </c>
      <c r="AN1646" s="72" t="b">
        <v>0</v>
      </c>
      <c r="AO1646" s="86" t="s">
        <v>2837</v>
      </c>
      <c r="AQ1646" s="72">
        <v>0</v>
      </c>
      <c r="AR1646" s="72">
        <v>0</v>
      </c>
    </row>
    <row r="1647" spans="1:44" x14ac:dyDescent="0.35">
      <c r="A1647" s="73" t="s">
        <v>396</v>
      </c>
      <c r="B1647" s="73" t="s">
        <v>2161</v>
      </c>
      <c r="C1647" s="82"/>
      <c r="D1647" s="83"/>
      <c r="E1647" s="82"/>
      <c r="F1647" s="84"/>
      <c r="G1647" s="82"/>
      <c r="H1647" s="77"/>
      <c r="I1647" s="78"/>
      <c r="J1647" s="78"/>
      <c r="K1647" s="79"/>
      <c r="M1647" s="72" t="s">
        <v>1513</v>
      </c>
      <c r="N1647" s="85">
        <v>44665.534895833334</v>
      </c>
      <c r="O1647" s="72" t="s">
        <v>2812</v>
      </c>
      <c r="R1647" s="86" t="s">
        <v>2813</v>
      </c>
      <c r="S1647" s="87" t="s">
        <v>2814</v>
      </c>
      <c r="T1647" s="87" t="s">
        <v>2814</v>
      </c>
      <c r="U1647" s="85">
        <v>44665.534895833334</v>
      </c>
      <c r="V1647" s="88">
        <v>44665</v>
      </c>
      <c r="W1647" s="86" t="s">
        <v>2815</v>
      </c>
      <c r="X1647" s="87" t="s">
        <v>2816</v>
      </c>
      <c r="AA1647" s="86" t="s">
        <v>2817</v>
      </c>
      <c r="AC1647" s="72" t="b">
        <v>0</v>
      </c>
      <c r="AD1647" s="72">
        <v>0</v>
      </c>
      <c r="AE1647" s="86" t="s">
        <v>1483</v>
      </c>
      <c r="AF1647" s="72" t="b">
        <v>0</v>
      </c>
      <c r="AG1647" s="72" t="s">
        <v>1484</v>
      </c>
      <c r="AI1647" s="86" t="s">
        <v>1483</v>
      </c>
      <c r="AJ1647" s="72" t="b">
        <v>0</v>
      </c>
      <c r="AK1647" s="72">
        <v>253</v>
      </c>
      <c r="AL1647" s="86" t="s">
        <v>2818</v>
      </c>
      <c r="AM1647" s="86" t="s">
        <v>2043</v>
      </c>
      <c r="AN1647" s="72" t="b">
        <v>0</v>
      </c>
      <c r="AO1647" s="86" t="s">
        <v>2818</v>
      </c>
      <c r="AQ1647" s="72">
        <v>0</v>
      </c>
      <c r="AR1647" s="72">
        <v>0</v>
      </c>
    </row>
    <row r="1648" spans="1:44" x14ac:dyDescent="0.35">
      <c r="A1648" s="73" t="s">
        <v>396</v>
      </c>
      <c r="B1648" s="73" t="s">
        <v>2161</v>
      </c>
      <c r="C1648" s="82"/>
      <c r="D1648" s="83"/>
      <c r="E1648" s="82"/>
      <c r="F1648" s="84"/>
      <c r="G1648" s="82"/>
      <c r="H1648" s="77"/>
      <c r="I1648" s="78"/>
      <c r="J1648" s="78"/>
      <c r="K1648" s="79"/>
      <c r="M1648" s="72" t="s">
        <v>1513</v>
      </c>
      <c r="N1648" s="85">
        <v>44665.54347222222</v>
      </c>
      <c r="O1648" s="72" t="s">
        <v>2796</v>
      </c>
      <c r="R1648" s="86" t="s">
        <v>2797</v>
      </c>
      <c r="S1648" s="87" t="s">
        <v>2798</v>
      </c>
      <c r="T1648" s="87" t="s">
        <v>2798</v>
      </c>
      <c r="U1648" s="85">
        <v>44665.54347222222</v>
      </c>
      <c r="V1648" s="88">
        <v>44665</v>
      </c>
      <c r="W1648" s="86" t="s">
        <v>2799</v>
      </c>
      <c r="X1648" s="87" t="s">
        <v>2800</v>
      </c>
      <c r="AA1648" s="86" t="s">
        <v>2801</v>
      </c>
      <c r="AC1648" s="72" t="b">
        <v>0</v>
      </c>
      <c r="AD1648" s="72">
        <v>0</v>
      </c>
      <c r="AE1648" s="86" t="s">
        <v>1483</v>
      </c>
      <c r="AF1648" s="72" t="b">
        <v>0</v>
      </c>
      <c r="AG1648" s="72" t="s">
        <v>1484</v>
      </c>
      <c r="AI1648" s="86" t="s">
        <v>1483</v>
      </c>
      <c r="AJ1648" s="72" t="b">
        <v>0</v>
      </c>
      <c r="AK1648" s="72">
        <v>1043</v>
      </c>
      <c r="AL1648" s="86" t="s">
        <v>2802</v>
      </c>
      <c r="AM1648" s="86" t="s">
        <v>2043</v>
      </c>
      <c r="AN1648" s="72" t="b">
        <v>0</v>
      </c>
      <c r="AO1648" s="86" t="s">
        <v>2802</v>
      </c>
      <c r="AQ1648" s="72">
        <v>0</v>
      </c>
      <c r="AR1648" s="72">
        <v>0</v>
      </c>
    </row>
    <row r="1649" spans="1:44" x14ac:dyDescent="0.35">
      <c r="A1649" s="73" t="s">
        <v>396</v>
      </c>
      <c r="B1649" s="73" t="s">
        <v>2161</v>
      </c>
      <c r="C1649" s="82"/>
      <c r="D1649" s="83"/>
      <c r="E1649" s="82"/>
      <c r="F1649" s="84"/>
      <c r="G1649" s="82"/>
      <c r="H1649" s="77"/>
      <c r="I1649" s="78"/>
      <c r="J1649" s="78"/>
      <c r="K1649" s="79"/>
      <c r="M1649" s="72" t="s">
        <v>1513</v>
      </c>
      <c r="N1649" s="85">
        <v>44666.557939814818</v>
      </c>
      <c r="O1649" s="72" t="s">
        <v>2825</v>
      </c>
      <c r="R1649" s="86" t="s">
        <v>2826</v>
      </c>
      <c r="S1649" s="87" t="s">
        <v>2827</v>
      </c>
      <c r="T1649" s="87" t="s">
        <v>2827</v>
      </c>
      <c r="U1649" s="85">
        <v>44666.557939814818</v>
      </c>
      <c r="V1649" s="88">
        <v>44666</v>
      </c>
      <c r="W1649" s="86" t="s">
        <v>2828</v>
      </c>
      <c r="X1649" s="87" t="s">
        <v>2829</v>
      </c>
      <c r="AA1649" s="86" t="s">
        <v>2830</v>
      </c>
      <c r="AC1649" s="72" t="b">
        <v>0</v>
      </c>
      <c r="AD1649" s="72">
        <v>0</v>
      </c>
      <c r="AE1649" s="86" t="s">
        <v>1483</v>
      </c>
      <c r="AF1649" s="72" t="b">
        <v>0</v>
      </c>
      <c r="AG1649" s="72" t="s">
        <v>1484</v>
      </c>
      <c r="AI1649" s="86" t="s">
        <v>1483</v>
      </c>
      <c r="AJ1649" s="72" t="b">
        <v>0</v>
      </c>
      <c r="AK1649" s="72">
        <v>129</v>
      </c>
      <c r="AL1649" s="86" t="s">
        <v>2831</v>
      </c>
      <c r="AM1649" s="86" t="s">
        <v>2043</v>
      </c>
      <c r="AN1649" s="72" t="b">
        <v>0</v>
      </c>
      <c r="AO1649" s="86" t="s">
        <v>2831</v>
      </c>
      <c r="AQ1649" s="72">
        <v>0</v>
      </c>
      <c r="AR1649" s="72">
        <v>0</v>
      </c>
    </row>
    <row r="1650" spans="1:44" x14ac:dyDescent="0.35">
      <c r="A1650" s="73" t="s">
        <v>396</v>
      </c>
      <c r="B1650" s="73" t="s">
        <v>2161</v>
      </c>
      <c r="C1650" s="82"/>
      <c r="D1650" s="83"/>
      <c r="E1650" s="82"/>
      <c r="F1650" s="84"/>
      <c r="G1650" s="82"/>
      <c r="H1650" s="77"/>
      <c r="I1650" s="78"/>
      <c r="J1650" s="78"/>
      <c r="K1650" s="79"/>
      <c r="M1650" s="72" t="s">
        <v>1488</v>
      </c>
      <c r="N1650" s="85">
        <v>44666.562592592592</v>
      </c>
      <c r="O1650" s="72" t="s">
        <v>2833</v>
      </c>
      <c r="P1650" s="87" t="s">
        <v>2834</v>
      </c>
      <c r="Q1650" s="72" t="s">
        <v>2294</v>
      </c>
      <c r="T1650" s="87" t="s">
        <v>2551</v>
      </c>
      <c r="U1650" s="85">
        <v>44666.562592592592</v>
      </c>
      <c r="V1650" s="88">
        <v>44666</v>
      </c>
      <c r="W1650" s="86" t="s">
        <v>2835</v>
      </c>
      <c r="X1650" s="87" t="s">
        <v>2836</v>
      </c>
      <c r="AA1650" s="86" t="s">
        <v>2837</v>
      </c>
      <c r="AC1650" s="72" t="b">
        <v>0</v>
      </c>
      <c r="AD1650" s="72">
        <v>178</v>
      </c>
      <c r="AE1650" s="86" t="s">
        <v>1483</v>
      </c>
      <c r="AF1650" s="72" t="b">
        <v>0</v>
      </c>
      <c r="AG1650" s="72" t="s">
        <v>1484</v>
      </c>
      <c r="AI1650" s="86" t="s">
        <v>1483</v>
      </c>
      <c r="AJ1650" s="72" t="b">
        <v>0</v>
      </c>
      <c r="AK1650" s="72">
        <v>36</v>
      </c>
      <c r="AL1650" s="86" t="s">
        <v>1483</v>
      </c>
      <c r="AM1650" s="86" t="s">
        <v>2043</v>
      </c>
      <c r="AN1650" s="72" t="b">
        <v>0</v>
      </c>
      <c r="AO1650" s="86" t="s">
        <v>2837</v>
      </c>
      <c r="AQ1650" s="72">
        <v>0</v>
      </c>
      <c r="AR1650" s="72">
        <v>0</v>
      </c>
    </row>
    <row r="1651" spans="1:44" x14ac:dyDescent="0.35">
      <c r="A1651" s="73" t="s">
        <v>396</v>
      </c>
      <c r="B1651" s="73" t="s">
        <v>2838</v>
      </c>
      <c r="C1651" s="82"/>
      <c r="D1651" s="83"/>
      <c r="E1651" s="82"/>
      <c r="F1651" s="84"/>
      <c r="G1651" s="82"/>
      <c r="H1651" s="77"/>
      <c r="I1651" s="78"/>
      <c r="J1651" s="78"/>
      <c r="K1651" s="79"/>
      <c r="M1651" s="72" t="s">
        <v>1513</v>
      </c>
      <c r="N1651" s="85">
        <v>44665.534895833334</v>
      </c>
      <c r="O1651" s="72" t="s">
        <v>2812</v>
      </c>
      <c r="R1651" s="86" t="s">
        <v>2813</v>
      </c>
      <c r="S1651" s="87" t="s">
        <v>2814</v>
      </c>
      <c r="T1651" s="87" t="s">
        <v>2814</v>
      </c>
      <c r="U1651" s="85">
        <v>44665.534895833334</v>
      </c>
      <c r="V1651" s="88">
        <v>44665</v>
      </c>
      <c r="W1651" s="86" t="s">
        <v>2815</v>
      </c>
      <c r="X1651" s="87" t="s">
        <v>2816</v>
      </c>
      <c r="AA1651" s="86" t="s">
        <v>2817</v>
      </c>
      <c r="AC1651" s="72" t="b">
        <v>0</v>
      </c>
      <c r="AD1651" s="72">
        <v>0</v>
      </c>
      <c r="AE1651" s="86" t="s">
        <v>1483</v>
      </c>
      <c r="AF1651" s="72" t="b">
        <v>0</v>
      </c>
      <c r="AG1651" s="72" t="s">
        <v>1484</v>
      </c>
      <c r="AI1651" s="86" t="s">
        <v>1483</v>
      </c>
      <c r="AJ1651" s="72" t="b">
        <v>0</v>
      </c>
      <c r="AK1651" s="72">
        <v>253</v>
      </c>
      <c r="AL1651" s="86" t="s">
        <v>2818</v>
      </c>
      <c r="AM1651" s="86" t="s">
        <v>2043</v>
      </c>
      <c r="AN1651" s="72" t="b">
        <v>0</v>
      </c>
      <c r="AO1651" s="86" t="s">
        <v>2818</v>
      </c>
      <c r="AQ1651" s="72">
        <v>0</v>
      </c>
      <c r="AR1651" s="72">
        <v>0</v>
      </c>
    </row>
    <row r="1652" spans="1:44" x14ac:dyDescent="0.35">
      <c r="A1652" s="73" t="s">
        <v>396</v>
      </c>
      <c r="B1652" s="73" t="s">
        <v>2838</v>
      </c>
      <c r="C1652" s="82"/>
      <c r="D1652" s="83"/>
      <c r="E1652" s="82"/>
      <c r="F1652" s="84"/>
      <c r="G1652" s="82"/>
      <c r="H1652" s="77"/>
      <c r="I1652" s="78"/>
      <c r="J1652" s="78"/>
      <c r="K1652" s="79"/>
      <c r="M1652" s="72" t="s">
        <v>1513</v>
      </c>
      <c r="N1652" s="85">
        <v>44665.54347222222</v>
      </c>
      <c r="O1652" s="72" t="s">
        <v>2796</v>
      </c>
      <c r="R1652" s="86" t="s">
        <v>2797</v>
      </c>
      <c r="S1652" s="87" t="s">
        <v>2798</v>
      </c>
      <c r="T1652" s="87" t="s">
        <v>2798</v>
      </c>
      <c r="U1652" s="85">
        <v>44665.54347222222</v>
      </c>
      <c r="V1652" s="88">
        <v>44665</v>
      </c>
      <c r="W1652" s="86" t="s">
        <v>2799</v>
      </c>
      <c r="X1652" s="87" t="s">
        <v>2800</v>
      </c>
      <c r="AA1652" s="86" t="s">
        <v>2801</v>
      </c>
      <c r="AC1652" s="72" t="b">
        <v>0</v>
      </c>
      <c r="AD1652" s="72">
        <v>0</v>
      </c>
      <c r="AE1652" s="86" t="s">
        <v>1483</v>
      </c>
      <c r="AF1652" s="72" t="b">
        <v>0</v>
      </c>
      <c r="AG1652" s="72" t="s">
        <v>1484</v>
      </c>
      <c r="AI1652" s="86" t="s">
        <v>1483</v>
      </c>
      <c r="AJ1652" s="72" t="b">
        <v>0</v>
      </c>
      <c r="AK1652" s="72">
        <v>1043</v>
      </c>
      <c r="AL1652" s="86" t="s">
        <v>2802</v>
      </c>
      <c r="AM1652" s="86" t="s">
        <v>2043</v>
      </c>
      <c r="AN1652" s="72" t="b">
        <v>0</v>
      </c>
      <c r="AO1652" s="86" t="s">
        <v>2802</v>
      </c>
      <c r="AQ1652" s="72">
        <v>0</v>
      </c>
      <c r="AR1652" s="72">
        <v>0</v>
      </c>
    </row>
    <row r="1653" spans="1:44" x14ac:dyDescent="0.35">
      <c r="A1653" s="73" t="s">
        <v>396</v>
      </c>
      <c r="B1653" s="73" t="s">
        <v>2838</v>
      </c>
      <c r="C1653" s="82"/>
      <c r="D1653" s="83"/>
      <c r="E1653" s="82"/>
      <c r="F1653" s="84"/>
      <c r="G1653" s="82"/>
      <c r="H1653" s="77"/>
      <c r="I1653" s="78"/>
      <c r="J1653" s="78"/>
      <c r="K1653" s="79"/>
      <c r="M1653" s="72" t="s">
        <v>1513</v>
      </c>
      <c r="N1653" s="85">
        <v>44666.557939814818</v>
      </c>
      <c r="O1653" s="72" t="s">
        <v>2825</v>
      </c>
      <c r="R1653" s="86" t="s">
        <v>2826</v>
      </c>
      <c r="S1653" s="87" t="s">
        <v>2827</v>
      </c>
      <c r="T1653" s="87" t="s">
        <v>2827</v>
      </c>
      <c r="U1653" s="85">
        <v>44666.557939814818</v>
      </c>
      <c r="V1653" s="88">
        <v>44666</v>
      </c>
      <c r="W1653" s="86" t="s">
        <v>2828</v>
      </c>
      <c r="X1653" s="87" t="s">
        <v>2829</v>
      </c>
      <c r="AA1653" s="86" t="s">
        <v>2830</v>
      </c>
      <c r="AC1653" s="72" t="b">
        <v>0</v>
      </c>
      <c r="AD1653" s="72">
        <v>0</v>
      </c>
      <c r="AE1653" s="86" t="s">
        <v>1483</v>
      </c>
      <c r="AF1653" s="72" t="b">
        <v>0</v>
      </c>
      <c r="AG1653" s="72" t="s">
        <v>1484</v>
      </c>
      <c r="AI1653" s="86" t="s">
        <v>1483</v>
      </c>
      <c r="AJ1653" s="72" t="b">
        <v>0</v>
      </c>
      <c r="AK1653" s="72">
        <v>129</v>
      </c>
      <c r="AL1653" s="86" t="s">
        <v>2831</v>
      </c>
      <c r="AM1653" s="86" t="s">
        <v>2043</v>
      </c>
      <c r="AN1653" s="72" t="b">
        <v>0</v>
      </c>
      <c r="AO1653" s="86" t="s">
        <v>2831</v>
      </c>
      <c r="AQ1653" s="72">
        <v>0</v>
      </c>
      <c r="AR1653" s="72">
        <v>0</v>
      </c>
    </row>
    <row r="1654" spans="1:44" x14ac:dyDescent="0.35">
      <c r="A1654" s="73" t="s">
        <v>396</v>
      </c>
      <c r="B1654" s="73" t="s">
        <v>2838</v>
      </c>
      <c r="C1654" s="82"/>
      <c r="D1654" s="83"/>
      <c r="E1654" s="82"/>
      <c r="F1654" s="84"/>
      <c r="G1654" s="82"/>
      <c r="H1654" s="77"/>
      <c r="I1654" s="78"/>
      <c r="J1654" s="78"/>
      <c r="K1654" s="79"/>
      <c r="M1654" s="72" t="s">
        <v>1488</v>
      </c>
      <c r="N1654" s="85">
        <v>44666.562592592592</v>
      </c>
      <c r="O1654" s="72" t="s">
        <v>2833</v>
      </c>
      <c r="P1654" s="87" t="s">
        <v>2834</v>
      </c>
      <c r="Q1654" s="72" t="s">
        <v>2294</v>
      </c>
      <c r="T1654" s="87" t="s">
        <v>2551</v>
      </c>
      <c r="U1654" s="85">
        <v>44666.562592592592</v>
      </c>
      <c r="V1654" s="88">
        <v>44666</v>
      </c>
      <c r="W1654" s="86" t="s">
        <v>2835</v>
      </c>
      <c r="X1654" s="87" t="s">
        <v>2836</v>
      </c>
      <c r="AA1654" s="86" t="s">
        <v>2837</v>
      </c>
      <c r="AC1654" s="72" t="b">
        <v>0</v>
      </c>
      <c r="AD1654" s="72">
        <v>178</v>
      </c>
      <c r="AE1654" s="86" t="s">
        <v>1483</v>
      </c>
      <c r="AF1654" s="72" t="b">
        <v>0</v>
      </c>
      <c r="AG1654" s="72" t="s">
        <v>1484</v>
      </c>
      <c r="AI1654" s="86" t="s">
        <v>1483</v>
      </c>
      <c r="AJ1654" s="72" t="b">
        <v>0</v>
      </c>
      <c r="AK1654" s="72">
        <v>36</v>
      </c>
      <c r="AL1654" s="86" t="s">
        <v>1483</v>
      </c>
      <c r="AM1654" s="86" t="s">
        <v>2043</v>
      </c>
      <c r="AN1654" s="72" t="b">
        <v>0</v>
      </c>
      <c r="AO1654" s="86" t="s">
        <v>2837</v>
      </c>
      <c r="AQ1654" s="72">
        <v>0</v>
      </c>
      <c r="AR1654" s="72">
        <v>0</v>
      </c>
    </row>
    <row r="1655" spans="1:44" x14ac:dyDescent="0.35">
      <c r="A1655" s="73" t="s">
        <v>396</v>
      </c>
      <c r="B1655" s="73" t="s">
        <v>396</v>
      </c>
      <c r="C1655" s="82"/>
      <c r="D1655" s="83"/>
      <c r="E1655" s="82"/>
      <c r="F1655" s="84"/>
      <c r="G1655" s="82"/>
      <c r="H1655" s="77"/>
      <c r="I1655" s="78"/>
      <c r="J1655" s="78"/>
      <c r="K1655" s="79"/>
      <c r="M1655" s="72" t="s">
        <v>177</v>
      </c>
      <c r="N1655" s="85">
        <v>44642.612361111111</v>
      </c>
      <c r="O1655" s="72" t="s">
        <v>2839</v>
      </c>
      <c r="P1655" s="87" t="s">
        <v>2840</v>
      </c>
      <c r="Q1655" s="72" t="s">
        <v>1723</v>
      </c>
      <c r="T1655" s="87" t="s">
        <v>2551</v>
      </c>
      <c r="U1655" s="85">
        <v>44642.612361111111</v>
      </c>
      <c r="V1655" s="88">
        <v>44642</v>
      </c>
      <c r="W1655" s="86" t="s">
        <v>2841</v>
      </c>
      <c r="X1655" s="87" t="s">
        <v>2842</v>
      </c>
      <c r="AA1655" s="86" t="s">
        <v>2843</v>
      </c>
      <c r="AC1655" s="72" t="b">
        <v>0</v>
      </c>
      <c r="AD1655" s="72">
        <v>174</v>
      </c>
      <c r="AE1655" s="86" t="s">
        <v>1483</v>
      </c>
      <c r="AF1655" s="72" t="b">
        <v>0</v>
      </c>
      <c r="AG1655" s="72" t="s">
        <v>1484</v>
      </c>
      <c r="AI1655" s="86" t="s">
        <v>1483</v>
      </c>
      <c r="AJ1655" s="72" t="b">
        <v>0</v>
      </c>
      <c r="AK1655" s="72">
        <v>40</v>
      </c>
      <c r="AL1655" s="86" t="s">
        <v>1483</v>
      </c>
      <c r="AM1655" s="86" t="s">
        <v>2043</v>
      </c>
      <c r="AN1655" s="72" t="b">
        <v>0</v>
      </c>
      <c r="AO1655" s="86" t="s">
        <v>2843</v>
      </c>
      <c r="AQ1655" s="72">
        <v>0</v>
      </c>
      <c r="AR1655" s="72">
        <v>0</v>
      </c>
    </row>
    <row r="1656" spans="1:44" x14ac:dyDescent="0.35">
      <c r="A1656" s="73" t="s">
        <v>396</v>
      </c>
      <c r="B1656" s="73" t="s">
        <v>396</v>
      </c>
      <c r="C1656" s="82"/>
      <c r="D1656" s="83"/>
      <c r="E1656" s="82"/>
      <c r="F1656" s="84"/>
      <c r="G1656" s="82"/>
      <c r="H1656" s="77"/>
      <c r="I1656" s="78"/>
      <c r="J1656" s="78"/>
      <c r="K1656" s="79"/>
      <c r="M1656" s="72" t="s">
        <v>177</v>
      </c>
      <c r="N1656" s="85">
        <v>44643.64534722222</v>
      </c>
      <c r="O1656" s="72" t="s">
        <v>2844</v>
      </c>
      <c r="P1656" s="87" t="s">
        <v>2845</v>
      </c>
      <c r="Q1656" s="72" t="s">
        <v>1723</v>
      </c>
      <c r="T1656" s="87" t="s">
        <v>2551</v>
      </c>
      <c r="U1656" s="85">
        <v>44643.64534722222</v>
      </c>
      <c r="V1656" s="88">
        <v>44643</v>
      </c>
      <c r="W1656" s="86" t="s">
        <v>2846</v>
      </c>
      <c r="X1656" s="87" t="s">
        <v>2847</v>
      </c>
      <c r="AA1656" s="86" t="s">
        <v>2848</v>
      </c>
      <c r="AC1656" s="72" t="b">
        <v>0</v>
      </c>
      <c r="AD1656" s="72">
        <v>688</v>
      </c>
      <c r="AE1656" s="86" t="s">
        <v>1483</v>
      </c>
      <c r="AF1656" s="72" t="b">
        <v>0</v>
      </c>
      <c r="AG1656" s="72" t="s">
        <v>1484</v>
      </c>
      <c r="AI1656" s="86" t="s">
        <v>1483</v>
      </c>
      <c r="AJ1656" s="72" t="b">
        <v>0</v>
      </c>
      <c r="AK1656" s="72">
        <v>69</v>
      </c>
      <c r="AL1656" s="86" t="s">
        <v>1483</v>
      </c>
      <c r="AM1656" s="86" t="s">
        <v>1486</v>
      </c>
      <c r="AN1656" s="72" t="b">
        <v>0</v>
      </c>
      <c r="AO1656" s="86" t="s">
        <v>2848</v>
      </c>
      <c r="AQ1656" s="72">
        <v>0</v>
      </c>
      <c r="AR1656" s="72">
        <v>0</v>
      </c>
    </row>
    <row r="1657" spans="1:44" x14ac:dyDescent="0.35">
      <c r="A1657" s="73" t="s">
        <v>396</v>
      </c>
      <c r="B1657" s="73" t="s">
        <v>396</v>
      </c>
      <c r="C1657" s="82"/>
      <c r="D1657" s="83"/>
      <c r="E1657" s="82"/>
      <c r="F1657" s="84"/>
      <c r="G1657" s="82"/>
      <c r="H1657" s="77"/>
      <c r="I1657" s="78"/>
      <c r="J1657" s="78"/>
      <c r="K1657" s="79"/>
      <c r="M1657" s="72" t="s">
        <v>177</v>
      </c>
      <c r="N1657" s="85">
        <v>44643.652974537035</v>
      </c>
      <c r="O1657" s="72" t="s">
        <v>2849</v>
      </c>
      <c r="P1657" s="72" t="s">
        <v>2850</v>
      </c>
      <c r="Q1657" s="72" t="s">
        <v>2851</v>
      </c>
      <c r="T1657" s="87" t="s">
        <v>2551</v>
      </c>
      <c r="U1657" s="85">
        <v>44643.652974537035</v>
      </c>
      <c r="V1657" s="88">
        <v>44643</v>
      </c>
      <c r="W1657" s="86" t="s">
        <v>2852</v>
      </c>
      <c r="X1657" s="87" t="s">
        <v>2853</v>
      </c>
      <c r="AA1657" s="86" t="s">
        <v>2854</v>
      </c>
      <c r="AC1657" s="72" t="b">
        <v>0</v>
      </c>
      <c r="AD1657" s="72">
        <v>180</v>
      </c>
      <c r="AE1657" s="86" t="s">
        <v>1483</v>
      </c>
      <c r="AF1657" s="72" t="b">
        <v>1</v>
      </c>
      <c r="AG1657" s="72" t="s">
        <v>1484</v>
      </c>
      <c r="AI1657" s="86" t="s">
        <v>2848</v>
      </c>
      <c r="AJ1657" s="72" t="b">
        <v>0</v>
      </c>
      <c r="AK1657" s="72">
        <v>36</v>
      </c>
      <c r="AL1657" s="86" t="s">
        <v>1483</v>
      </c>
      <c r="AM1657" s="86" t="s">
        <v>1486</v>
      </c>
      <c r="AN1657" s="72" t="b">
        <v>0</v>
      </c>
      <c r="AO1657" s="86" t="s">
        <v>2854</v>
      </c>
      <c r="AQ1657" s="72">
        <v>0</v>
      </c>
      <c r="AR1657" s="72">
        <v>0</v>
      </c>
    </row>
    <row r="1658" spans="1:44" x14ac:dyDescent="0.35">
      <c r="A1658" s="73" t="s">
        <v>396</v>
      </c>
      <c r="B1658" s="73" t="s">
        <v>396</v>
      </c>
      <c r="C1658" s="82"/>
      <c r="D1658" s="83"/>
      <c r="E1658" s="82"/>
      <c r="F1658" s="84"/>
      <c r="G1658" s="82"/>
      <c r="H1658" s="77"/>
      <c r="I1658" s="78"/>
      <c r="J1658" s="78"/>
      <c r="K1658" s="79"/>
      <c r="M1658" s="72" t="s">
        <v>177</v>
      </c>
      <c r="N1658" s="85">
        <v>44643.781238425923</v>
      </c>
      <c r="O1658" s="72" t="s">
        <v>2855</v>
      </c>
      <c r="T1658" s="87" t="s">
        <v>2551</v>
      </c>
      <c r="U1658" s="85">
        <v>44643.781238425923</v>
      </c>
      <c r="V1658" s="88">
        <v>44643</v>
      </c>
      <c r="W1658" s="86" t="s">
        <v>2856</v>
      </c>
      <c r="X1658" s="87" t="s">
        <v>2857</v>
      </c>
      <c r="AA1658" s="86" t="s">
        <v>2858</v>
      </c>
      <c r="AC1658" s="72" t="b">
        <v>0</v>
      </c>
      <c r="AD1658" s="72">
        <v>770</v>
      </c>
      <c r="AE1658" s="86" t="s">
        <v>1483</v>
      </c>
      <c r="AF1658" s="72" t="b">
        <v>0</v>
      </c>
      <c r="AG1658" s="72" t="s">
        <v>1484</v>
      </c>
      <c r="AI1658" s="86" t="s">
        <v>1483</v>
      </c>
      <c r="AJ1658" s="72" t="b">
        <v>0</v>
      </c>
      <c r="AK1658" s="72">
        <v>67</v>
      </c>
      <c r="AL1658" s="86" t="s">
        <v>1483</v>
      </c>
      <c r="AM1658" s="86" t="s">
        <v>1486</v>
      </c>
      <c r="AN1658" s="72" t="b">
        <v>0</v>
      </c>
      <c r="AO1658" s="86" t="s">
        <v>2858</v>
      </c>
      <c r="AQ1658" s="72">
        <v>0</v>
      </c>
      <c r="AR1658" s="72">
        <v>0</v>
      </c>
    </row>
    <row r="1659" spans="1:44" x14ac:dyDescent="0.35">
      <c r="A1659" s="73" t="s">
        <v>396</v>
      </c>
      <c r="B1659" s="73" t="s">
        <v>396</v>
      </c>
      <c r="C1659" s="82"/>
      <c r="D1659" s="83"/>
      <c r="E1659" s="82"/>
      <c r="F1659" s="84"/>
      <c r="G1659" s="82"/>
      <c r="H1659" s="77"/>
      <c r="I1659" s="78"/>
      <c r="J1659" s="78"/>
      <c r="K1659" s="79"/>
      <c r="M1659" s="72" t="s">
        <v>177</v>
      </c>
      <c r="N1659" s="85">
        <v>44643.781238425923</v>
      </c>
      <c r="O1659" s="72" t="s">
        <v>2859</v>
      </c>
      <c r="T1659" s="87" t="s">
        <v>2551</v>
      </c>
      <c r="U1659" s="85">
        <v>44643.781238425923</v>
      </c>
      <c r="V1659" s="88">
        <v>44643</v>
      </c>
      <c r="W1659" s="86" t="s">
        <v>2856</v>
      </c>
      <c r="X1659" s="87" t="s">
        <v>2860</v>
      </c>
      <c r="AA1659" s="86" t="s">
        <v>2861</v>
      </c>
      <c r="AB1659" s="86" t="s">
        <v>2858</v>
      </c>
      <c r="AC1659" s="72" t="b">
        <v>0</v>
      </c>
      <c r="AD1659" s="72">
        <v>246</v>
      </c>
      <c r="AE1659" s="86" t="s">
        <v>2568</v>
      </c>
      <c r="AF1659" s="72" t="b">
        <v>0</v>
      </c>
      <c r="AG1659" s="72" t="s">
        <v>1484</v>
      </c>
      <c r="AI1659" s="86" t="s">
        <v>1483</v>
      </c>
      <c r="AJ1659" s="72" t="b">
        <v>0</v>
      </c>
      <c r="AK1659" s="72">
        <v>20</v>
      </c>
      <c r="AL1659" s="86" t="s">
        <v>1483</v>
      </c>
      <c r="AM1659" s="86" t="s">
        <v>1486</v>
      </c>
      <c r="AN1659" s="72" t="b">
        <v>0</v>
      </c>
      <c r="AO1659" s="86" t="s">
        <v>2858</v>
      </c>
      <c r="AQ1659" s="72">
        <v>0</v>
      </c>
      <c r="AR1659" s="72">
        <v>0</v>
      </c>
    </row>
    <row r="1660" spans="1:44" x14ac:dyDescent="0.35">
      <c r="A1660" s="73" t="s">
        <v>396</v>
      </c>
      <c r="B1660" s="73" t="s">
        <v>396</v>
      </c>
      <c r="C1660" s="82"/>
      <c r="D1660" s="83"/>
      <c r="E1660" s="82"/>
      <c r="F1660" s="84"/>
      <c r="G1660" s="82"/>
      <c r="H1660" s="77"/>
      <c r="I1660" s="78"/>
      <c r="J1660" s="78"/>
      <c r="K1660" s="79"/>
      <c r="M1660" s="72" t="s">
        <v>177</v>
      </c>
      <c r="N1660" s="85">
        <v>44644.537719907406</v>
      </c>
      <c r="O1660" s="72" t="s">
        <v>2862</v>
      </c>
      <c r="T1660" s="87" t="s">
        <v>2551</v>
      </c>
      <c r="U1660" s="85">
        <v>44644.537719907406</v>
      </c>
      <c r="V1660" s="88">
        <v>44644</v>
      </c>
      <c r="W1660" s="86" t="s">
        <v>2863</v>
      </c>
      <c r="X1660" s="87" t="s">
        <v>2864</v>
      </c>
      <c r="AA1660" s="86" t="s">
        <v>2865</v>
      </c>
      <c r="AC1660" s="72" t="b">
        <v>0</v>
      </c>
      <c r="AD1660" s="72">
        <v>1470</v>
      </c>
      <c r="AE1660" s="86" t="s">
        <v>1483</v>
      </c>
      <c r="AF1660" s="72" t="b">
        <v>0</v>
      </c>
      <c r="AG1660" s="72" t="s">
        <v>1484</v>
      </c>
      <c r="AI1660" s="86" t="s">
        <v>1483</v>
      </c>
      <c r="AJ1660" s="72" t="b">
        <v>0</v>
      </c>
      <c r="AK1660" s="72">
        <v>170</v>
      </c>
      <c r="AL1660" s="86" t="s">
        <v>1483</v>
      </c>
      <c r="AM1660" s="86" t="s">
        <v>2043</v>
      </c>
      <c r="AN1660" s="72" t="b">
        <v>0</v>
      </c>
      <c r="AO1660" s="86" t="s">
        <v>2865</v>
      </c>
      <c r="AQ1660" s="72">
        <v>0</v>
      </c>
      <c r="AR1660" s="72">
        <v>0</v>
      </c>
    </row>
    <row r="1661" spans="1:44" x14ac:dyDescent="0.35">
      <c r="A1661" s="73" t="s">
        <v>396</v>
      </c>
      <c r="B1661" s="73" t="s">
        <v>396</v>
      </c>
      <c r="C1661" s="82"/>
      <c r="D1661" s="83"/>
      <c r="E1661" s="82"/>
      <c r="F1661" s="84"/>
      <c r="G1661" s="82"/>
      <c r="H1661" s="77"/>
      <c r="I1661" s="78"/>
      <c r="J1661" s="78"/>
      <c r="K1661" s="79"/>
      <c r="M1661" s="72" t="s">
        <v>177</v>
      </c>
      <c r="N1661" s="85">
        <v>44644.770196759258</v>
      </c>
      <c r="O1661" s="72" t="s">
        <v>2866</v>
      </c>
      <c r="T1661" s="87" t="s">
        <v>2551</v>
      </c>
      <c r="U1661" s="85">
        <v>44644.770196759258</v>
      </c>
      <c r="V1661" s="88">
        <v>44644</v>
      </c>
      <c r="W1661" s="86" t="s">
        <v>2867</v>
      </c>
      <c r="X1661" s="87" t="s">
        <v>2868</v>
      </c>
      <c r="AA1661" s="86" t="s">
        <v>2869</v>
      </c>
      <c r="AC1661" s="72" t="b">
        <v>0</v>
      </c>
      <c r="AD1661" s="72">
        <v>2617</v>
      </c>
      <c r="AE1661" s="86" t="s">
        <v>1483</v>
      </c>
      <c r="AF1661" s="72" t="b">
        <v>0</v>
      </c>
      <c r="AG1661" s="72" t="s">
        <v>1484</v>
      </c>
      <c r="AI1661" s="86" t="s">
        <v>1483</v>
      </c>
      <c r="AJ1661" s="72" t="b">
        <v>0</v>
      </c>
      <c r="AK1661" s="72">
        <v>303</v>
      </c>
      <c r="AL1661" s="86" t="s">
        <v>1483</v>
      </c>
      <c r="AM1661" s="86" t="s">
        <v>2043</v>
      </c>
      <c r="AN1661" s="72" t="b">
        <v>0</v>
      </c>
      <c r="AO1661" s="86" t="s">
        <v>2869</v>
      </c>
      <c r="AQ1661" s="72">
        <v>0</v>
      </c>
      <c r="AR1661" s="72">
        <v>0</v>
      </c>
    </row>
    <row r="1662" spans="1:44" x14ac:dyDescent="0.35">
      <c r="A1662" s="73" t="s">
        <v>396</v>
      </c>
      <c r="B1662" s="73" t="s">
        <v>396</v>
      </c>
      <c r="C1662" s="82"/>
      <c r="D1662" s="83"/>
      <c r="E1662" s="82"/>
      <c r="F1662" s="84"/>
      <c r="G1662" s="82"/>
      <c r="H1662" s="77"/>
      <c r="I1662" s="78"/>
      <c r="J1662" s="78"/>
      <c r="K1662" s="79"/>
      <c r="M1662" s="72" t="s">
        <v>177</v>
      </c>
      <c r="N1662" s="85">
        <v>44644.773634259262</v>
      </c>
      <c r="O1662" s="72" t="s">
        <v>2870</v>
      </c>
      <c r="T1662" s="87" t="s">
        <v>2551</v>
      </c>
      <c r="U1662" s="85">
        <v>44644.773634259262</v>
      </c>
      <c r="V1662" s="88">
        <v>44644</v>
      </c>
      <c r="W1662" s="86" t="s">
        <v>2871</v>
      </c>
      <c r="X1662" s="87" t="s">
        <v>2872</v>
      </c>
      <c r="AA1662" s="86" t="s">
        <v>2873</v>
      </c>
      <c r="AC1662" s="72" t="b">
        <v>0</v>
      </c>
      <c r="AD1662" s="72">
        <v>717</v>
      </c>
      <c r="AE1662" s="86" t="s">
        <v>1483</v>
      </c>
      <c r="AF1662" s="72" t="b">
        <v>0</v>
      </c>
      <c r="AG1662" s="72" t="s">
        <v>1484</v>
      </c>
      <c r="AI1662" s="86" t="s">
        <v>1483</v>
      </c>
      <c r="AJ1662" s="72" t="b">
        <v>0</v>
      </c>
      <c r="AK1662" s="72">
        <v>102</v>
      </c>
      <c r="AL1662" s="86" t="s">
        <v>1483</v>
      </c>
      <c r="AM1662" s="86" t="s">
        <v>1486</v>
      </c>
      <c r="AN1662" s="72" t="b">
        <v>0</v>
      </c>
      <c r="AO1662" s="86" t="s">
        <v>2873</v>
      </c>
      <c r="AQ1662" s="72">
        <v>0</v>
      </c>
      <c r="AR1662" s="72">
        <v>0</v>
      </c>
    </row>
    <row r="1663" spans="1:44" x14ac:dyDescent="0.35">
      <c r="A1663" s="73" t="s">
        <v>396</v>
      </c>
      <c r="B1663" s="73" t="s">
        <v>396</v>
      </c>
      <c r="C1663" s="82"/>
      <c r="D1663" s="83"/>
      <c r="E1663" s="82"/>
      <c r="F1663" s="84"/>
      <c r="G1663" s="82"/>
      <c r="H1663" s="77"/>
      <c r="I1663" s="78"/>
      <c r="J1663" s="78"/>
      <c r="K1663" s="79"/>
      <c r="M1663" s="72" t="s">
        <v>177</v>
      </c>
      <c r="N1663" s="85">
        <v>44644.773634259262</v>
      </c>
      <c r="O1663" s="72" t="s">
        <v>2874</v>
      </c>
      <c r="T1663" s="87" t="s">
        <v>2551</v>
      </c>
      <c r="U1663" s="85">
        <v>44644.773634259262</v>
      </c>
      <c r="V1663" s="88">
        <v>44644</v>
      </c>
      <c r="W1663" s="86" t="s">
        <v>2871</v>
      </c>
      <c r="X1663" s="87" t="s">
        <v>2875</v>
      </c>
      <c r="AA1663" s="86" t="s">
        <v>2876</v>
      </c>
      <c r="AB1663" s="86" t="s">
        <v>2873</v>
      </c>
      <c r="AC1663" s="72" t="b">
        <v>0</v>
      </c>
      <c r="AD1663" s="72">
        <v>81</v>
      </c>
      <c r="AE1663" s="86" t="s">
        <v>2568</v>
      </c>
      <c r="AF1663" s="72" t="b">
        <v>0</v>
      </c>
      <c r="AG1663" s="72" t="s">
        <v>1484</v>
      </c>
      <c r="AI1663" s="86" t="s">
        <v>1483</v>
      </c>
      <c r="AJ1663" s="72" t="b">
        <v>0</v>
      </c>
      <c r="AK1663" s="72">
        <v>13</v>
      </c>
      <c r="AL1663" s="86" t="s">
        <v>1483</v>
      </c>
      <c r="AM1663" s="86" t="s">
        <v>1486</v>
      </c>
      <c r="AN1663" s="72" t="b">
        <v>0</v>
      </c>
      <c r="AO1663" s="86" t="s">
        <v>2873</v>
      </c>
      <c r="AQ1663" s="72">
        <v>0</v>
      </c>
      <c r="AR1663" s="72">
        <v>0</v>
      </c>
    </row>
    <row r="1664" spans="1:44" x14ac:dyDescent="0.35">
      <c r="A1664" s="73" t="s">
        <v>396</v>
      </c>
      <c r="B1664" s="73" t="s">
        <v>396</v>
      </c>
      <c r="C1664" s="82"/>
      <c r="D1664" s="83"/>
      <c r="E1664" s="82"/>
      <c r="F1664" s="84"/>
      <c r="G1664" s="82"/>
      <c r="H1664" s="77"/>
      <c r="I1664" s="78"/>
      <c r="J1664" s="78"/>
      <c r="K1664" s="79"/>
      <c r="M1664" s="72" t="s">
        <v>177</v>
      </c>
      <c r="N1664" s="85">
        <v>44644.773634259262</v>
      </c>
      <c r="O1664" s="72" t="s">
        <v>2877</v>
      </c>
      <c r="T1664" s="87" t="s">
        <v>2551</v>
      </c>
      <c r="U1664" s="85">
        <v>44644.773634259262</v>
      </c>
      <c r="V1664" s="88">
        <v>44644</v>
      </c>
      <c r="W1664" s="86" t="s">
        <v>2871</v>
      </c>
      <c r="X1664" s="87" t="s">
        <v>2878</v>
      </c>
      <c r="AA1664" s="86" t="s">
        <v>2879</v>
      </c>
      <c r="AB1664" s="86" t="s">
        <v>2876</v>
      </c>
      <c r="AC1664" s="72" t="b">
        <v>0</v>
      </c>
      <c r="AD1664" s="72">
        <v>52</v>
      </c>
      <c r="AE1664" s="86" t="s">
        <v>2568</v>
      </c>
      <c r="AF1664" s="72" t="b">
        <v>0</v>
      </c>
      <c r="AG1664" s="72" t="s">
        <v>1484</v>
      </c>
      <c r="AI1664" s="86" t="s">
        <v>1483</v>
      </c>
      <c r="AJ1664" s="72" t="b">
        <v>0</v>
      </c>
      <c r="AK1664" s="72">
        <v>7</v>
      </c>
      <c r="AL1664" s="86" t="s">
        <v>1483</v>
      </c>
      <c r="AM1664" s="86" t="s">
        <v>1486</v>
      </c>
      <c r="AN1664" s="72" t="b">
        <v>0</v>
      </c>
      <c r="AO1664" s="86" t="s">
        <v>2876</v>
      </c>
      <c r="AQ1664" s="72">
        <v>0</v>
      </c>
      <c r="AR1664" s="72">
        <v>0</v>
      </c>
    </row>
    <row r="1665" spans="1:44" x14ac:dyDescent="0.35">
      <c r="A1665" s="73" t="s">
        <v>396</v>
      </c>
      <c r="B1665" s="73" t="s">
        <v>396</v>
      </c>
      <c r="C1665" s="82"/>
      <c r="D1665" s="83"/>
      <c r="E1665" s="82"/>
      <c r="F1665" s="84"/>
      <c r="G1665" s="82"/>
      <c r="H1665" s="77"/>
      <c r="I1665" s="78"/>
      <c r="J1665" s="78"/>
      <c r="K1665" s="79"/>
      <c r="M1665" s="72" t="s">
        <v>177</v>
      </c>
      <c r="N1665" s="85">
        <v>44644.773645833331</v>
      </c>
      <c r="O1665" s="72" t="s">
        <v>2880</v>
      </c>
      <c r="T1665" s="87" t="s">
        <v>2551</v>
      </c>
      <c r="U1665" s="85">
        <v>44644.773645833331</v>
      </c>
      <c r="V1665" s="88">
        <v>44644</v>
      </c>
      <c r="W1665" s="86" t="s">
        <v>2881</v>
      </c>
      <c r="X1665" s="87" t="s">
        <v>2882</v>
      </c>
      <c r="AA1665" s="86" t="s">
        <v>2883</v>
      </c>
      <c r="AB1665" s="86" t="s">
        <v>2879</v>
      </c>
      <c r="AC1665" s="72" t="b">
        <v>0</v>
      </c>
      <c r="AD1665" s="72">
        <v>192</v>
      </c>
      <c r="AE1665" s="86" t="s">
        <v>2568</v>
      </c>
      <c r="AF1665" s="72" t="b">
        <v>0</v>
      </c>
      <c r="AG1665" s="72" t="s">
        <v>1484</v>
      </c>
      <c r="AI1665" s="86" t="s">
        <v>1483</v>
      </c>
      <c r="AJ1665" s="72" t="b">
        <v>0</v>
      </c>
      <c r="AK1665" s="72">
        <v>30</v>
      </c>
      <c r="AL1665" s="86" t="s">
        <v>1483</v>
      </c>
      <c r="AM1665" s="86" t="s">
        <v>1486</v>
      </c>
      <c r="AN1665" s="72" t="b">
        <v>0</v>
      </c>
      <c r="AO1665" s="86" t="s">
        <v>2879</v>
      </c>
      <c r="AQ1665" s="72">
        <v>0</v>
      </c>
      <c r="AR1665" s="72">
        <v>0</v>
      </c>
    </row>
    <row r="1666" spans="1:44" x14ac:dyDescent="0.35">
      <c r="A1666" s="73" t="s">
        <v>396</v>
      </c>
      <c r="B1666" s="73" t="s">
        <v>396</v>
      </c>
      <c r="C1666" s="82"/>
      <c r="D1666" s="83"/>
      <c r="E1666" s="82"/>
      <c r="F1666" s="84"/>
      <c r="G1666" s="82"/>
      <c r="H1666" s="77"/>
      <c r="I1666" s="78"/>
      <c r="J1666" s="78"/>
      <c r="K1666" s="79"/>
      <c r="M1666" s="72" t="s">
        <v>177</v>
      </c>
      <c r="N1666" s="85">
        <v>44644.773645833331</v>
      </c>
      <c r="O1666" s="72" t="s">
        <v>2884</v>
      </c>
      <c r="T1666" s="87" t="s">
        <v>2551</v>
      </c>
      <c r="U1666" s="85">
        <v>44644.773645833331</v>
      </c>
      <c r="V1666" s="88">
        <v>44644</v>
      </c>
      <c r="W1666" s="86" t="s">
        <v>2881</v>
      </c>
      <c r="X1666" s="87" t="s">
        <v>2885</v>
      </c>
      <c r="AA1666" s="86" t="s">
        <v>2886</v>
      </c>
      <c r="AB1666" s="86" t="s">
        <v>2883</v>
      </c>
      <c r="AC1666" s="72" t="b">
        <v>0</v>
      </c>
      <c r="AD1666" s="72">
        <v>282</v>
      </c>
      <c r="AE1666" s="86" t="s">
        <v>2568</v>
      </c>
      <c r="AF1666" s="72" t="b">
        <v>0</v>
      </c>
      <c r="AG1666" s="72" t="s">
        <v>1484</v>
      </c>
      <c r="AI1666" s="86" t="s">
        <v>1483</v>
      </c>
      <c r="AJ1666" s="72" t="b">
        <v>0</v>
      </c>
      <c r="AK1666" s="72">
        <v>38</v>
      </c>
      <c r="AL1666" s="86" t="s">
        <v>1483</v>
      </c>
      <c r="AM1666" s="86" t="s">
        <v>1486</v>
      </c>
      <c r="AN1666" s="72" t="b">
        <v>0</v>
      </c>
      <c r="AO1666" s="86" t="s">
        <v>2883</v>
      </c>
      <c r="AQ1666" s="72">
        <v>0</v>
      </c>
      <c r="AR1666" s="72">
        <v>0</v>
      </c>
    </row>
    <row r="1667" spans="1:44" x14ac:dyDescent="0.35">
      <c r="A1667" s="73" t="s">
        <v>396</v>
      </c>
      <c r="B1667" s="73" t="s">
        <v>396</v>
      </c>
      <c r="C1667" s="82"/>
      <c r="D1667" s="83"/>
      <c r="E1667" s="82"/>
      <c r="F1667" s="84"/>
      <c r="G1667" s="82"/>
      <c r="H1667" s="77"/>
      <c r="I1667" s="78"/>
      <c r="J1667" s="78"/>
      <c r="K1667" s="79"/>
      <c r="M1667" s="72" t="s">
        <v>177</v>
      </c>
      <c r="N1667" s="85">
        <v>44644.774965277778</v>
      </c>
      <c r="O1667" s="72" t="s">
        <v>2887</v>
      </c>
      <c r="T1667" s="87" t="s">
        <v>2551</v>
      </c>
      <c r="U1667" s="85">
        <v>44644.774965277778</v>
      </c>
      <c r="V1667" s="88">
        <v>44644</v>
      </c>
      <c r="W1667" s="86" t="s">
        <v>2888</v>
      </c>
      <c r="X1667" s="87" t="s">
        <v>2889</v>
      </c>
      <c r="AA1667" s="86" t="s">
        <v>2890</v>
      </c>
      <c r="AC1667" s="72" t="b">
        <v>0</v>
      </c>
      <c r="AD1667" s="72">
        <v>7238</v>
      </c>
      <c r="AE1667" s="86" t="s">
        <v>1483</v>
      </c>
      <c r="AF1667" s="72" t="b">
        <v>0</v>
      </c>
      <c r="AG1667" s="72" t="s">
        <v>1484</v>
      </c>
      <c r="AI1667" s="86" t="s">
        <v>1483</v>
      </c>
      <c r="AJ1667" s="72" t="b">
        <v>0</v>
      </c>
      <c r="AK1667" s="72">
        <v>754</v>
      </c>
      <c r="AL1667" s="86" t="s">
        <v>1483</v>
      </c>
      <c r="AM1667" s="86" t="s">
        <v>1486</v>
      </c>
      <c r="AN1667" s="72" t="b">
        <v>0</v>
      </c>
      <c r="AO1667" s="86" t="s">
        <v>2890</v>
      </c>
      <c r="AQ1667" s="72">
        <v>0</v>
      </c>
      <c r="AR1667" s="72">
        <v>0</v>
      </c>
    </row>
    <row r="1668" spans="1:44" x14ac:dyDescent="0.35">
      <c r="A1668" s="73" t="s">
        <v>396</v>
      </c>
      <c r="B1668" s="73" t="s">
        <v>396</v>
      </c>
      <c r="C1668" s="82"/>
      <c r="D1668" s="83"/>
      <c r="E1668" s="82"/>
      <c r="F1668" s="84"/>
      <c r="G1668" s="82"/>
      <c r="H1668" s="77"/>
      <c r="I1668" s="78"/>
      <c r="J1668" s="78"/>
      <c r="K1668" s="79"/>
      <c r="M1668" s="72" t="s">
        <v>177</v>
      </c>
      <c r="N1668" s="85">
        <v>44644.776226851849</v>
      </c>
      <c r="O1668" s="72" t="s">
        <v>2891</v>
      </c>
      <c r="T1668" s="87" t="s">
        <v>2551</v>
      </c>
      <c r="U1668" s="85">
        <v>44644.776226851849</v>
      </c>
      <c r="V1668" s="88">
        <v>44644</v>
      </c>
      <c r="W1668" s="86" t="s">
        <v>2892</v>
      </c>
      <c r="X1668" s="87" t="s">
        <v>2893</v>
      </c>
      <c r="AA1668" s="86" t="s">
        <v>2894</v>
      </c>
      <c r="AC1668" s="72" t="b">
        <v>0</v>
      </c>
      <c r="AD1668" s="72">
        <v>818</v>
      </c>
      <c r="AE1668" s="86" t="s">
        <v>1483</v>
      </c>
      <c r="AF1668" s="72" t="b">
        <v>0</v>
      </c>
      <c r="AG1668" s="72" t="s">
        <v>1484</v>
      </c>
      <c r="AI1668" s="86" t="s">
        <v>1483</v>
      </c>
      <c r="AJ1668" s="72" t="b">
        <v>0</v>
      </c>
      <c r="AK1668" s="72">
        <v>168</v>
      </c>
      <c r="AL1668" s="86" t="s">
        <v>1483</v>
      </c>
      <c r="AM1668" s="86" t="s">
        <v>1486</v>
      </c>
      <c r="AN1668" s="72" t="b">
        <v>0</v>
      </c>
      <c r="AO1668" s="86" t="s">
        <v>2894</v>
      </c>
      <c r="AQ1668" s="72">
        <v>0</v>
      </c>
      <c r="AR1668" s="72">
        <v>0</v>
      </c>
    </row>
    <row r="1669" spans="1:44" x14ac:dyDescent="0.35">
      <c r="A1669" s="73" t="s">
        <v>396</v>
      </c>
      <c r="B1669" s="73" t="s">
        <v>396</v>
      </c>
      <c r="C1669" s="82"/>
      <c r="D1669" s="83"/>
      <c r="E1669" s="82"/>
      <c r="F1669" s="84"/>
      <c r="G1669" s="82"/>
      <c r="H1669" s="77"/>
      <c r="I1669" s="78"/>
      <c r="J1669" s="78"/>
      <c r="K1669" s="79"/>
      <c r="M1669" s="72" t="s">
        <v>177</v>
      </c>
      <c r="N1669" s="85">
        <v>44644.776226851849</v>
      </c>
      <c r="O1669" s="72" t="s">
        <v>2895</v>
      </c>
      <c r="T1669" s="87" t="s">
        <v>2551</v>
      </c>
      <c r="U1669" s="85">
        <v>44644.776226851849</v>
      </c>
      <c r="V1669" s="88">
        <v>44644</v>
      </c>
      <c r="W1669" s="86" t="s">
        <v>2892</v>
      </c>
      <c r="X1669" s="87" t="s">
        <v>2896</v>
      </c>
      <c r="AA1669" s="86" t="s">
        <v>2897</v>
      </c>
      <c r="AB1669" s="86" t="s">
        <v>2894</v>
      </c>
      <c r="AC1669" s="72" t="b">
        <v>0</v>
      </c>
      <c r="AD1669" s="72">
        <v>350</v>
      </c>
      <c r="AE1669" s="86" t="s">
        <v>2568</v>
      </c>
      <c r="AF1669" s="72" t="b">
        <v>0</v>
      </c>
      <c r="AG1669" s="72" t="s">
        <v>1484</v>
      </c>
      <c r="AI1669" s="86" t="s">
        <v>1483</v>
      </c>
      <c r="AJ1669" s="72" t="b">
        <v>0</v>
      </c>
      <c r="AK1669" s="72">
        <v>55</v>
      </c>
      <c r="AL1669" s="86" t="s">
        <v>1483</v>
      </c>
      <c r="AM1669" s="86" t="s">
        <v>1486</v>
      </c>
      <c r="AN1669" s="72" t="b">
        <v>0</v>
      </c>
      <c r="AO1669" s="86" t="s">
        <v>2894</v>
      </c>
      <c r="AQ1669" s="72">
        <v>0</v>
      </c>
      <c r="AR1669" s="72">
        <v>0</v>
      </c>
    </row>
    <row r="1670" spans="1:44" x14ac:dyDescent="0.35">
      <c r="A1670" s="73" t="s">
        <v>396</v>
      </c>
      <c r="B1670" s="73" t="s">
        <v>396</v>
      </c>
      <c r="C1670" s="82"/>
      <c r="D1670" s="83"/>
      <c r="E1670" s="82"/>
      <c r="F1670" s="84"/>
      <c r="G1670" s="82"/>
      <c r="H1670" s="77"/>
      <c r="I1670" s="78"/>
      <c r="J1670" s="78"/>
      <c r="K1670" s="79"/>
      <c r="M1670" s="72" t="s">
        <v>177</v>
      </c>
      <c r="N1670" s="85">
        <v>44649.629467592589</v>
      </c>
      <c r="O1670" s="72" t="s">
        <v>2898</v>
      </c>
      <c r="P1670" s="87" t="s">
        <v>2899</v>
      </c>
      <c r="Q1670" s="72" t="s">
        <v>2129</v>
      </c>
      <c r="T1670" s="87" t="s">
        <v>2551</v>
      </c>
      <c r="U1670" s="85">
        <v>44649.629467592589</v>
      </c>
      <c r="V1670" s="88">
        <v>44649</v>
      </c>
      <c r="W1670" s="86" t="s">
        <v>2900</v>
      </c>
      <c r="X1670" s="87" t="s">
        <v>2901</v>
      </c>
      <c r="AA1670" s="86" t="s">
        <v>2902</v>
      </c>
      <c r="AC1670" s="72" t="b">
        <v>0</v>
      </c>
      <c r="AD1670" s="72">
        <v>816</v>
      </c>
      <c r="AE1670" s="86" t="s">
        <v>1483</v>
      </c>
      <c r="AF1670" s="72" t="b">
        <v>0</v>
      </c>
      <c r="AG1670" s="72" t="s">
        <v>1484</v>
      </c>
      <c r="AI1670" s="86" t="s">
        <v>1483</v>
      </c>
      <c r="AJ1670" s="72" t="b">
        <v>0</v>
      </c>
      <c r="AK1670" s="72">
        <v>187</v>
      </c>
      <c r="AL1670" s="86" t="s">
        <v>1483</v>
      </c>
      <c r="AM1670" s="86" t="s">
        <v>2043</v>
      </c>
      <c r="AN1670" s="72" t="b">
        <v>0</v>
      </c>
      <c r="AO1670" s="86" t="s">
        <v>2902</v>
      </c>
      <c r="AQ1670" s="72">
        <v>0</v>
      </c>
      <c r="AR1670" s="72">
        <v>0</v>
      </c>
    </row>
    <row r="1671" spans="1:44" x14ac:dyDescent="0.35">
      <c r="A1671" s="73" t="s">
        <v>396</v>
      </c>
      <c r="B1671" s="73" t="s">
        <v>396</v>
      </c>
      <c r="C1671" s="82"/>
      <c r="D1671" s="83"/>
      <c r="E1671" s="82"/>
      <c r="F1671" s="84"/>
      <c r="G1671" s="82"/>
      <c r="H1671" s="77"/>
      <c r="I1671" s="78"/>
      <c r="J1671" s="78"/>
      <c r="K1671" s="79"/>
      <c r="M1671" s="72" t="s">
        <v>177</v>
      </c>
      <c r="N1671" s="85">
        <v>44649.629976851851</v>
      </c>
      <c r="O1671" s="72" t="s">
        <v>2903</v>
      </c>
      <c r="T1671" s="87" t="s">
        <v>2551</v>
      </c>
      <c r="U1671" s="85">
        <v>44649.629976851851</v>
      </c>
      <c r="V1671" s="88">
        <v>44649</v>
      </c>
      <c r="W1671" s="86" t="s">
        <v>2904</v>
      </c>
      <c r="X1671" s="87" t="s">
        <v>2905</v>
      </c>
      <c r="AA1671" s="86" t="s">
        <v>2906</v>
      </c>
      <c r="AB1671" s="86" t="s">
        <v>2902</v>
      </c>
      <c r="AC1671" s="72" t="b">
        <v>0</v>
      </c>
      <c r="AD1671" s="72">
        <v>490</v>
      </c>
      <c r="AE1671" s="86" t="s">
        <v>2568</v>
      </c>
      <c r="AF1671" s="72" t="b">
        <v>0</v>
      </c>
      <c r="AG1671" s="72" t="s">
        <v>1484</v>
      </c>
      <c r="AI1671" s="86" t="s">
        <v>1483</v>
      </c>
      <c r="AJ1671" s="72" t="b">
        <v>0</v>
      </c>
      <c r="AK1671" s="72">
        <v>78</v>
      </c>
      <c r="AL1671" s="86" t="s">
        <v>1483</v>
      </c>
      <c r="AM1671" s="86" t="s">
        <v>2043</v>
      </c>
      <c r="AN1671" s="72" t="b">
        <v>0</v>
      </c>
      <c r="AO1671" s="86" t="s">
        <v>2902</v>
      </c>
      <c r="AQ1671" s="72">
        <v>0</v>
      </c>
      <c r="AR1671" s="72">
        <v>0</v>
      </c>
    </row>
    <row r="1672" spans="1:44" x14ac:dyDescent="0.35">
      <c r="A1672" s="73" t="s">
        <v>396</v>
      </c>
      <c r="B1672" s="73" t="s">
        <v>396</v>
      </c>
      <c r="C1672" s="82"/>
      <c r="D1672" s="83"/>
      <c r="E1672" s="82"/>
      <c r="F1672" s="84"/>
      <c r="G1672" s="82"/>
      <c r="H1672" s="77"/>
      <c r="I1672" s="78"/>
      <c r="J1672" s="78"/>
      <c r="K1672" s="79"/>
      <c r="M1672" s="72" t="s">
        <v>177</v>
      </c>
      <c r="N1672" s="85">
        <v>44649.630277777775</v>
      </c>
      <c r="O1672" s="72" t="s">
        <v>2907</v>
      </c>
      <c r="T1672" s="87" t="s">
        <v>2551</v>
      </c>
      <c r="U1672" s="85">
        <v>44649.630277777775</v>
      </c>
      <c r="V1672" s="88">
        <v>44649</v>
      </c>
      <c r="W1672" s="86" t="s">
        <v>2908</v>
      </c>
      <c r="X1672" s="87" t="s">
        <v>2909</v>
      </c>
      <c r="AA1672" s="86" t="s">
        <v>2910</v>
      </c>
      <c r="AB1672" s="86" t="s">
        <v>2906</v>
      </c>
      <c r="AC1672" s="72" t="b">
        <v>0</v>
      </c>
      <c r="AD1672" s="72">
        <v>374</v>
      </c>
      <c r="AE1672" s="86" t="s">
        <v>2568</v>
      </c>
      <c r="AF1672" s="72" t="b">
        <v>0</v>
      </c>
      <c r="AG1672" s="72" t="s">
        <v>1484</v>
      </c>
      <c r="AI1672" s="86" t="s">
        <v>1483</v>
      </c>
      <c r="AJ1672" s="72" t="b">
        <v>0</v>
      </c>
      <c r="AK1672" s="72">
        <v>53</v>
      </c>
      <c r="AL1672" s="86" t="s">
        <v>1483</v>
      </c>
      <c r="AM1672" s="86" t="s">
        <v>2043</v>
      </c>
      <c r="AN1672" s="72" t="b">
        <v>0</v>
      </c>
      <c r="AO1672" s="86" t="s">
        <v>2906</v>
      </c>
      <c r="AQ1672" s="72">
        <v>0</v>
      </c>
      <c r="AR1672" s="72">
        <v>0</v>
      </c>
    </row>
    <row r="1673" spans="1:44" x14ac:dyDescent="0.35">
      <c r="A1673" s="73" t="s">
        <v>396</v>
      </c>
      <c r="B1673" s="73" t="s">
        <v>396</v>
      </c>
      <c r="C1673" s="82"/>
      <c r="D1673" s="83"/>
      <c r="E1673" s="82"/>
      <c r="F1673" s="84"/>
      <c r="G1673" s="82"/>
      <c r="H1673" s="77"/>
      <c r="I1673" s="78"/>
      <c r="J1673" s="78"/>
      <c r="K1673" s="79"/>
      <c r="M1673" s="72" t="s">
        <v>177</v>
      </c>
      <c r="N1673" s="85">
        <v>44650.763090277775</v>
      </c>
      <c r="O1673" s="72" t="s">
        <v>2911</v>
      </c>
      <c r="P1673" s="87" t="s">
        <v>2912</v>
      </c>
      <c r="Q1673" s="72" t="s">
        <v>2129</v>
      </c>
      <c r="T1673" s="87" t="s">
        <v>2551</v>
      </c>
      <c r="U1673" s="85">
        <v>44650.763090277775</v>
      </c>
      <c r="V1673" s="88">
        <v>44650</v>
      </c>
      <c r="W1673" s="86" t="s">
        <v>2913</v>
      </c>
      <c r="X1673" s="87" t="s">
        <v>2914</v>
      </c>
      <c r="AA1673" s="86" t="s">
        <v>2915</v>
      </c>
      <c r="AC1673" s="72" t="b">
        <v>0</v>
      </c>
      <c r="AD1673" s="72">
        <v>303</v>
      </c>
      <c r="AE1673" s="86" t="s">
        <v>1483</v>
      </c>
      <c r="AF1673" s="72" t="b">
        <v>0</v>
      </c>
      <c r="AG1673" s="72" t="s">
        <v>1484</v>
      </c>
      <c r="AI1673" s="86" t="s">
        <v>1483</v>
      </c>
      <c r="AJ1673" s="72" t="b">
        <v>0</v>
      </c>
      <c r="AK1673" s="72">
        <v>73</v>
      </c>
      <c r="AL1673" s="86" t="s">
        <v>1483</v>
      </c>
      <c r="AM1673" s="86" t="s">
        <v>1486</v>
      </c>
      <c r="AN1673" s="72" t="b">
        <v>0</v>
      </c>
      <c r="AO1673" s="86" t="s">
        <v>2915</v>
      </c>
      <c r="AQ1673" s="72">
        <v>0</v>
      </c>
      <c r="AR1673" s="72">
        <v>0</v>
      </c>
    </row>
    <row r="1674" spans="1:44" x14ac:dyDescent="0.35">
      <c r="A1674" s="73" t="s">
        <v>396</v>
      </c>
      <c r="B1674" s="73" t="s">
        <v>396</v>
      </c>
      <c r="C1674" s="82"/>
      <c r="D1674" s="83"/>
      <c r="E1674" s="82"/>
      <c r="F1674" s="84"/>
      <c r="G1674" s="82"/>
      <c r="H1674" s="77"/>
      <c r="I1674" s="78"/>
      <c r="J1674" s="78"/>
      <c r="K1674" s="79"/>
      <c r="M1674" s="72" t="s">
        <v>177</v>
      </c>
      <c r="N1674" s="85">
        <v>44650.763090277775</v>
      </c>
      <c r="O1674" s="72" t="s">
        <v>2916</v>
      </c>
      <c r="T1674" s="87" t="s">
        <v>2551</v>
      </c>
      <c r="U1674" s="85">
        <v>44650.763090277775</v>
      </c>
      <c r="V1674" s="88">
        <v>44650</v>
      </c>
      <c r="W1674" s="86" t="s">
        <v>2913</v>
      </c>
      <c r="X1674" s="87" t="s">
        <v>2917</v>
      </c>
      <c r="AA1674" s="86" t="s">
        <v>2918</v>
      </c>
      <c r="AB1674" s="86" t="s">
        <v>2915</v>
      </c>
      <c r="AC1674" s="72" t="b">
        <v>0</v>
      </c>
      <c r="AD1674" s="72">
        <v>45</v>
      </c>
      <c r="AE1674" s="86" t="s">
        <v>2568</v>
      </c>
      <c r="AF1674" s="72" t="b">
        <v>0</v>
      </c>
      <c r="AG1674" s="72" t="s">
        <v>1484</v>
      </c>
      <c r="AI1674" s="86" t="s">
        <v>1483</v>
      </c>
      <c r="AJ1674" s="72" t="b">
        <v>0</v>
      </c>
      <c r="AK1674" s="72">
        <v>7</v>
      </c>
      <c r="AL1674" s="86" t="s">
        <v>1483</v>
      </c>
      <c r="AM1674" s="86" t="s">
        <v>1486</v>
      </c>
      <c r="AN1674" s="72" t="b">
        <v>0</v>
      </c>
      <c r="AO1674" s="86" t="s">
        <v>2915</v>
      </c>
      <c r="AQ1674" s="72">
        <v>0</v>
      </c>
      <c r="AR1674" s="72">
        <v>0</v>
      </c>
    </row>
    <row r="1675" spans="1:44" x14ac:dyDescent="0.35">
      <c r="A1675" s="73" t="s">
        <v>396</v>
      </c>
      <c r="B1675" s="73" t="s">
        <v>396</v>
      </c>
      <c r="C1675" s="82"/>
      <c r="D1675" s="83"/>
      <c r="E1675" s="82"/>
      <c r="F1675" s="84"/>
      <c r="G1675" s="82"/>
      <c r="H1675" s="77"/>
      <c r="I1675" s="78"/>
      <c r="J1675" s="78"/>
      <c r="K1675" s="79"/>
      <c r="M1675" s="72" t="s">
        <v>177</v>
      </c>
      <c r="N1675" s="85">
        <v>44650.763090277775</v>
      </c>
      <c r="O1675" s="72" t="s">
        <v>2919</v>
      </c>
      <c r="T1675" s="87" t="s">
        <v>2551</v>
      </c>
      <c r="U1675" s="85">
        <v>44650.763090277775</v>
      </c>
      <c r="V1675" s="88">
        <v>44650</v>
      </c>
      <c r="W1675" s="86" t="s">
        <v>2913</v>
      </c>
      <c r="X1675" s="87" t="s">
        <v>2920</v>
      </c>
      <c r="AA1675" s="86" t="s">
        <v>2921</v>
      </c>
      <c r="AB1675" s="86" t="s">
        <v>2918</v>
      </c>
      <c r="AC1675" s="72" t="b">
        <v>0</v>
      </c>
      <c r="AD1675" s="72">
        <v>132</v>
      </c>
      <c r="AE1675" s="86" t="s">
        <v>2568</v>
      </c>
      <c r="AF1675" s="72" t="b">
        <v>0</v>
      </c>
      <c r="AG1675" s="72" t="s">
        <v>1484</v>
      </c>
      <c r="AI1675" s="86" t="s">
        <v>1483</v>
      </c>
      <c r="AJ1675" s="72" t="b">
        <v>0</v>
      </c>
      <c r="AK1675" s="72">
        <v>19</v>
      </c>
      <c r="AL1675" s="86" t="s">
        <v>1483</v>
      </c>
      <c r="AM1675" s="86" t="s">
        <v>1486</v>
      </c>
      <c r="AN1675" s="72" t="b">
        <v>0</v>
      </c>
      <c r="AO1675" s="86" t="s">
        <v>2918</v>
      </c>
      <c r="AQ1675" s="72">
        <v>0</v>
      </c>
      <c r="AR1675" s="72">
        <v>0</v>
      </c>
    </row>
    <row r="1676" spans="1:44" x14ac:dyDescent="0.35">
      <c r="A1676" s="73" t="s">
        <v>396</v>
      </c>
      <c r="B1676" s="73" t="s">
        <v>396</v>
      </c>
      <c r="C1676" s="82"/>
      <c r="D1676" s="83"/>
      <c r="E1676" s="82"/>
      <c r="F1676" s="84"/>
      <c r="G1676" s="82"/>
      <c r="H1676" s="77"/>
      <c r="I1676" s="78"/>
      <c r="J1676" s="78"/>
      <c r="K1676" s="79"/>
      <c r="M1676" s="72" t="s">
        <v>177</v>
      </c>
      <c r="N1676" s="85">
        <v>44650.763101851851</v>
      </c>
      <c r="O1676" s="72" t="s">
        <v>2922</v>
      </c>
      <c r="T1676" s="87" t="s">
        <v>2551</v>
      </c>
      <c r="U1676" s="85">
        <v>44650.763101851851</v>
      </c>
      <c r="V1676" s="88">
        <v>44650</v>
      </c>
      <c r="W1676" s="86" t="s">
        <v>2923</v>
      </c>
      <c r="X1676" s="87" t="s">
        <v>2924</v>
      </c>
      <c r="AA1676" s="86" t="s">
        <v>2925</v>
      </c>
      <c r="AB1676" s="86" t="s">
        <v>2921</v>
      </c>
      <c r="AC1676" s="72" t="b">
        <v>0</v>
      </c>
      <c r="AD1676" s="72">
        <v>184</v>
      </c>
      <c r="AE1676" s="86" t="s">
        <v>2568</v>
      </c>
      <c r="AF1676" s="72" t="b">
        <v>0</v>
      </c>
      <c r="AG1676" s="72" t="s">
        <v>1484</v>
      </c>
      <c r="AI1676" s="86" t="s">
        <v>1483</v>
      </c>
      <c r="AJ1676" s="72" t="b">
        <v>0</v>
      </c>
      <c r="AK1676" s="72">
        <v>28</v>
      </c>
      <c r="AL1676" s="86" t="s">
        <v>1483</v>
      </c>
      <c r="AM1676" s="86" t="s">
        <v>1486</v>
      </c>
      <c r="AN1676" s="72" t="b">
        <v>0</v>
      </c>
      <c r="AO1676" s="86" t="s">
        <v>2921</v>
      </c>
      <c r="AQ1676" s="72">
        <v>0</v>
      </c>
      <c r="AR1676" s="72">
        <v>0</v>
      </c>
    </row>
    <row r="1677" spans="1:44" x14ac:dyDescent="0.35">
      <c r="A1677" s="73" t="s">
        <v>396</v>
      </c>
      <c r="B1677" s="73" t="s">
        <v>396</v>
      </c>
      <c r="C1677" s="82"/>
      <c r="D1677" s="83"/>
      <c r="E1677" s="82"/>
      <c r="F1677" s="84"/>
      <c r="G1677" s="82"/>
      <c r="H1677" s="77"/>
      <c r="I1677" s="78"/>
      <c r="J1677" s="78"/>
      <c r="K1677" s="79"/>
      <c r="M1677" s="72" t="s">
        <v>177</v>
      </c>
      <c r="N1677" s="85">
        <v>44651.532766203702</v>
      </c>
      <c r="O1677" s="72" t="s">
        <v>2926</v>
      </c>
      <c r="P1677" s="87" t="s">
        <v>2927</v>
      </c>
      <c r="Q1677" s="72" t="s">
        <v>2129</v>
      </c>
      <c r="T1677" s="87" t="s">
        <v>2551</v>
      </c>
      <c r="U1677" s="85">
        <v>44651.532766203702</v>
      </c>
      <c r="V1677" s="88">
        <v>44651</v>
      </c>
      <c r="W1677" s="86" t="s">
        <v>2928</v>
      </c>
      <c r="X1677" s="87" t="s">
        <v>2929</v>
      </c>
      <c r="AA1677" s="86" t="s">
        <v>2930</v>
      </c>
      <c r="AC1677" s="72" t="b">
        <v>0</v>
      </c>
      <c r="AD1677" s="72">
        <v>1625</v>
      </c>
      <c r="AE1677" s="86" t="s">
        <v>1483</v>
      </c>
      <c r="AF1677" s="72" t="b">
        <v>0</v>
      </c>
      <c r="AG1677" s="72" t="s">
        <v>1484</v>
      </c>
      <c r="AI1677" s="86" t="s">
        <v>1483</v>
      </c>
      <c r="AJ1677" s="72" t="b">
        <v>0</v>
      </c>
      <c r="AK1677" s="72">
        <v>296</v>
      </c>
      <c r="AL1677" s="86" t="s">
        <v>1483</v>
      </c>
      <c r="AM1677" s="86" t="s">
        <v>2043</v>
      </c>
      <c r="AN1677" s="72" t="b">
        <v>0</v>
      </c>
      <c r="AO1677" s="86" t="s">
        <v>2930</v>
      </c>
      <c r="AQ1677" s="72">
        <v>0</v>
      </c>
      <c r="AR1677" s="72">
        <v>0</v>
      </c>
    </row>
    <row r="1678" spans="1:44" x14ac:dyDescent="0.35">
      <c r="A1678" s="73" t="s">
        <v>396</v>
      </c>
      <c r="B1678" s="73" t="s">
        <v>396</v>
      </c>
      <c r="C1678" s="82"/>
      <c r="D1678" s="83"/>
      <c r="E1678" s="82"/>
      <c r="F1678" s="84"/>
      <c r="G1678" s="82"/>
      <c r="H1678" s="77"/>
      <c r="I1678" s="78"/>
      <c r="J1678" s="78"/>
      <c r="K1678" s="79"/>
      <c r="M1678" s="72" t="s">
        <v>177</v>
      </c>
      <c r="N1678" s="85">
        <v>44651.53979166667</v>
      </c>
      <c r="O1678" s="72" t="s">
        <v>2931</v>
      </c>
      <c r="P1678" s="87" t="s">
        <v>2927</v>
      </c>
      <c r="Q1678" s="72" t="s">
        <v>2129</v>
      </c>
      <c r="T1678" s="87" t="s">
        <v>2551</v>
      </c>
      <c r="U1678" s="85">
        <v>44651.53979166667</v>
      </c>
      <c r="V1678" s="88">
        <v>44651</v>
      </c>
      <c r="W1678" s="86" t="s">
        <v>2932</v>
      </c>
      <c r="X1678" s="87" t="s">
        <v>2933</v>
      </c>
      <c r="AA1678" s="86" t="s">
        <v>2934</v>
      </c>
      <c r="AC1678" s="72" t="b">
        <v>0</v>
      </c>
      <c r="AD1678" s="72">
        <v>246</v>
      </c>
      <c r="AE1678" s="86" t="s">
        <v>1483</v>
      </c>
      <c r="AF1678" s="72" t="b">
        <v>0</v>
      </c>
      <c r="AG1678" s="72" t="s">
        <v>1484</v>
      </c>
      <c r="AI1678" s="86" t="s">
        <v>1483</v>
      </c>
      <c r="AJ1678" s="72" t="b">
        <v>0</v>
      </c>
      <c r="AK1678" s="72">
        <v>44</v>
      </c>
      <c r="AL1678" s="86" t="s">
        <v>1483</v>
      </c>
      <c r="AM1678" s="86" t="s">
        <v>2043</v>
      </c>
      <c r="AN1678" s="72" t="b">
        <v>0</v>
      </c>
      <c r="AO1678" s="86" t="s">
        <v>2934</v>
      </c>
      <c r="AQ1678" s="72">
        <v>0</v>
      </c>
      <c r="AR1678" s="72">
        <v>0</v>
      </c>
    </row>
    <row r="1679" spans="1:44" x14ac:dyDescent="0.35">
      <c r="A1679" s="73" t="s">
        <v>396</v>
      </c>
      <c r="B1679" s="73" t="s">
        <v>396</v>
      </c>
      <c r="C1679" s="82"/>
      <c r="D1679" s="83"/>
      <c r="E1679" s="82"/>
      <c r="F1679" s="84"/>
      <c r="G1679" s="82"/>
      <c r="H1679" s="77"/>
      <c r="I1679" s="78"/>
      <c r="J1679" s="78"/>
      <c r="K1679" s="79"/>
      <c r="M1679" s="72" t="s">
        <v>177</v>
      </c>
      <c r="N1679" s="85">
        <v>44651.574675925927</v>
      </c>
      <c r="O1679" s="72" t="s">
        <v>2935</v>
      </c>
      <c r="P1679" s="87" t="s">
        <v>2936</v>
      </c>
      <c r="Q1679" s="72" t="s">
        <v>1614</v>
      </c>
      <c r="T1679" s="87" t="s">
        <v>2551</v>
      </c>
      <c r="U1679" s="85">
        <v>44651.574675925927</v>
      </c>
      <c r="V1679" s="88">
        <v>44651</v>
      </c>
      <c r="W1679" s="86" t="s">
        <v>2937</v>
      </c>
      <c r="X1679" s="87" t="s">
        <v>2938</v>
      </c>
      <c r="AA1679" s="86" t="s">
        <v>2939</v>
      </c>
      <c r="AC1679" s="72" t="b">
        <v>0</v>
      </c>
      <c r="AD1679" s="72">
        <v>80</v>
      </c>
      <c r="AE1679" s="86" t="s">
        <v>1483</v>
      </c>
      <c r="AF1679" s="72" t="b">
        <v>0</v>
      </c>
      <c r="AG1679" s="72" t="s">
        <v>1484</v>
      </c>
      <c r="AI1679" s="86" t="s">
        <v>1483</v>
      </c>
      <c r="AJ1679" s="72" t="b">
        <v>0</v>
      </c>
      <c r="AK1679" s="72">
        <v>13</v>
      </c>
      <c r="AL1679" s="86" t="s">
        <v>1483</v>
      </c>
      <c r="AM1679" s="86" t="s">
        <v>2043</v>
      </c>
      <c r="AN1679" s="72" t="b">
        <v>0</v>
      </c>
      <c r="AO1679" s="86" t="s">
        <v>2939</v>
      </c>
      <c r="AQ1679" s="72">
        <v>0</v>
      </c>
      <c r="AR1679" s="72">
        <v>0</v>
      </c>
    </row>
    <row r="1680" spans="1:44" x14ac:dyDescent="0.35">
      <c r="A1680" s="73" t="s">
        <v>396</v>
      </c>
      <c r="B1680" s="73" t="s">
        <v>396</v>
      </c>
      <c r="C1680" s="82"/>
      <c r="D1680" s="83"/>
      <c r="E1680" s="82"/>
      <c r="F1680" s="84"/>
      <c r="G1680" s="82"/>
      <c r="H1680" s="77"/>
      <c r="I1680" s="78"/>
      <c r="J1680" s="78"/>
      <c r="K1680" s="79"/>
      <c r="M1680" s="72" t="s">
        <v>177</v>
      </c>
      <c r="N1680" s="85">
        <v>44651.604687500003</v>
      </c>
      <c r="O1680" s="72" t="s">
        <v>2940</v>
      </c>
      <c r="P1680" s="87" t="s">
        <v>2941</v>
      </c>
      <c r="Q1680" s="72" t="s">
        <v>1614</v>
      </c>
      <c r="T1680" s="87" t="s">
        <v>2551</v>
      </c>
      <c r="U1680" s="85">
        <v>44651.604687500003</v>
      </c>
      <c r="V1680" s="88">
        <v>44651</v>
      </c>
      <c r="W1680" s="86" t="s">
        <v>2942</v>
      </c>
      <c r="X1680" s="87" t="s">
        <v>2943</v>
      </c>
      <c r="AA1680" s="86" t="s">
        <v>2944</v>
      </c>
      <c r="AC1680" s="72" t="b">
        <v>0</v>
      </c>
      <c r="AD1680" s="72">
        <v>77</v>
      </c>
      <c r="AE1680" s="86" t="s">
        <v>1483</v>
      </c>
      <c r="AF1680" s="72" t="b">
        <v>0</v>
      </c>
      <c r="AG1680" s="72" t="s">
        <v>1484</v>
      </c>
      <c r="AI1680" s="86" t="s">
        <v>1483</v>
      </c>
      <c r="AJ1680" s="72" t="b">
        <v>0</v>
      </c>
      <c r="AK1680" s="72">
        <v>12</v>
      </c>
      <c r="AL1680" s="86" t="s">
        <v>1483</v>
      </c>
      <c r="AM1680" s="86" t="s">
        <v>2043</v>
      </c>
      <c r="AN1680" s="72" t="b">
        <v>0</v>
      </c>
      <c r="AO1680" s="86" t="s">
        <v>2944</v>
      </c>
      <c r="AQ1680" s="72">
        <v>0</v>
      </c>
      <c r="AR1680" s="72">
        <v>0</v>
      </c>
    </row>
    <row r="1681" spans="1:44" x14ac:dyDescent="0.35">
      <c r="A1681" s="73" t="s">
        <v>396</v>
      </c>
      <c r="B1681" s="73" t="s">
        <v>396</v>
      </c>
      <c r="C1681" s="82"/>
      <c r="D1681" s="83"/>
      <c r="E1681" s="82"/>
      <c r="F1681" s="84"/>
      <c r="G1681" s="82"/>
      <c r="H1681" s="77"/>
      <c r="I1681" s="78"/>
      <c r="J1681" s="78"/>
      <c r="K1681" s="79"/>
      <c r="M1681" s="72" t="s">
        <v>177</v>
      </c>
      <c r="N1681" s="85">
        <v>44651.623877314814</v>
      </c>
      <c r="O1681" s="72" t="s">
        <v>2945</v>
      </c>
      <c r="P1681" s="87" t="s">
        <v>2941</v>
      </c>
      <c r="Q1681" s="72" t="s">
        <v>1614</v>
      </c>
      <c r="T1681" s="87" t="s">
        <v>2551</v>
      </c>
      <c r="U1681" s="85">
        <v>44651.623877314814</v>
      </c>
      <c r="V1681" s="88">
        <v>44651</v>
      </c>
      <c r="W1681" s="86" t="s">
        <v>2946</v>
      </c>
      <c r="X1681" s="87" t="s">
        <v>2947</v>
      </c>
      <c r="AA1681" s="86" t="s">
        <v>2948</v>
      </c>
      <c r="AC1681" s="72" t="b">
        <v>0</v>
      </c>
      <c r="AD1681" s="72">
        <v>63</v>
      </c>
      <c r="AE1681" s="86" t="s">
        <v>1483</v>
      </c>
      <c r="AF1681" s="72" t="b">
        <v>0</v>
      </c>
      <c r="AG1681" s="72" t="s">
        <v>1484</v>
      </c>
      <c r="AI1681" s="86" t="s">
        <v>1483</v>
      </c>
      <c r="AJ1681" s="72" t="b">
        <v>0</v>
      </c>
      <c r="AK1681" s="72">
        <v>8</v>
      </c>
      <c r="AL1681" s="86" t="s">
        <v>1483</v>
      </c>
      <c r="AM1681" s="86" t="s">
        <v>2043</v>
      </c>
      <c r="AN1681" s="72" t="b">
        <v>0</v>
      </c>
      <c r="AO1681" s="86" t="s">
        <v>2948</v>
      </c>
      <c r="AQ1681" s="72">
        <v>0</v>
      </c>
      <c r="AR1681" s="72">
        <v>0</v>
      </c>
    </row>
    <row r="1682" spans="1:44" x14ac:dyDescent="0.35">
      <c r="A1682" s="73" t="s">
        <v>396</v>
      </c>
      <c r="B1682" s="73" t="s">
        <v>396</v>
      </c>
      <c r="C1682" s="82"/>
      <c r="D1682" s="83"/>
      <c r="E1682" s="82"/>
      <c r="F1682" s="84"/>
      <c r="G1682" s="82"/>
      <c r="H1682" s="77"/>
      <c r="I1682" s="78"/>
      <c r="J1682" s="78"/>
      <c r="K1682" s="79"/>
      <c r="M1682" s="72" t="s">
        <v>177</v>
      </c>
      <c r="N1682" s="85">
        <v>44651.624097222222</v>
      </c>
      <c r="O1682" s="72" t="s">
        <v>2949</v>
      </c>
      <c r="T1682" s="87" t="s">
        <v>2551</v>
      </c>
      <c r="U1682" s="85">
        <v>44651.624097222222</v>
      </c>
      <c r="V1682" s="88">
        <v>44651</v>
      </c>
      <c r="W1682" s="86" t="s">
        <v>2950</v>
      </c>
      <c r="X1682" s="87" t="s">
        <v>2951</v>
      </c>
      <c r="AA1682" s="86" t="s">
        <v>2952</v>
      </c>
      <c r="AC1682" s="72" t="b">
        <v>0</v>
      </c>
      <c r="AD1682" s="72">
        <v>29869</v>
      </c>
      <c r="AE1682" s="86" t="s">
        <v>1483</v>
      </c>
      <c r="AF1682" s="72" t="b">
        <v>0</v>
      </c>
      <c r="AG1682" s="72" t="s">
        <v>1484</v>
      </c>
      <c r="AI1682" s="86" t="s">
        <v>1483</v>
      </c>
      <c r="AJ1682" s="72" t="b">
        <v>0</v>
      </c>
      <c r="AK1682" s="72">
        <v>2252</v>
      </c>
      <c r="AL1682" s="86" t="s">
        <v>1483</v>
      </c>
      <c r="AM1682" s="86" t="s">
        <v>2043</v>
      </c>
      <c r="AN1682" s="72" t="b">
        <v>0</v>
      </c>
      <c r="AO1682" s="86" t="s">
        <v>2952</v>
      </c>
      <c r="AQ1682" s="72">
        <v>0</v>
      </c>
      <c r="AR1682" s="72">
        <v>0</v>
      </c>
    </row>
    <row r="1683" spans="1:44" x14ac:dyDescent="0.35">
      <c r="A1683" s="73" t="s">
        <v>396</v>
      </c>
      <c r="B1683" s="73" t="s">
        <v>396</v>
      </c>
      <c r="C1683" s="82"/>
      <c r="D1683" s="83"/>
      <c r="E1683" s="82"/>
      <c r="F1683" s="84"/>
      <c r="G1683" s="82"/>
      <c r="H1683" s="77"/>
      <c r="I1683" s="78"/>
      <c r="J1683" s="78"/>
      <c r="K1683" s="79"/>
      <c r="M1683" s="72" t="s">
        <v>177</v>
      </c>
      <c r="N1683" s="85">
        <v>44651.624490740738</v>
      </c>
      <c r="O1683" s="72" t="s">
        <v>2953</v>
      </c>
      <c r="T1683" s="87" t="s">
        <v>2551</v>
      </c>
      <c r="U1683" s="85">
        <v>44651.624490740738</v>
      </c>
      <c r="V1683" s="88">
        <v>44651</v>
      </c>
      <c r="W1683" s="86" t="s">
        <v>2954</v>
      </c>
      <c r="X1683" s="87" t="s">
        <v>2955</v>
      </c>
      <c r="AA1683" s="86" t="s">
        <v>2956</v>
      </c>
      <c r="AB1683" s="86" t="s">
        <v>2952</v>
      </c>
      <c r="AC1683" s="72" t="b">
        <v>0</v>
      </c>
      <c r="AD1683" s="72">
        <v>2129</v>
      </c>
      <c r="AE1683" s="86" t="s">
        <v>2568</v>
      </c>
      <c r="AF1683" s="72" t="b">
        <v>0</v>
      </c>
      <c r="AG1683" s="72" t="s">
        <v>1484</v>
      </c>
      <c r="AI1683" s="86" t="s">
        <v>1483</v>
      </c>
      <c r="AJ1683" s="72" t="b">
        <v>0</v>
      </c>
      <c r="AK1683" s="72">
        <v>172</v>
      </c>
      <c r="AL1683" s="86" t="s">
        <v>1483</v>
      </c>
      <c r="AM1683" s="86" t="s">
        <v>2043</v>
      </c>
      <c r="AN1683" s="72" t="b">
        <v>0</v>
      </c>
      <c r="AO1683" s="86" t="s">
        <v>2952</v>
      </c>
      <c r="AQ1683" s="72">
        <v>0</v>
      </c>
      <c r="AR1683" s="72">
        <v>0</v>
      </c>
    </row>
    <row r="1684" spans="1:44" x14ac:dyDescent="0.35">
      <c r="A1684" s="73" t="s">
        <v>396</v>
      </c>
      <c r="B1684" s="73" t="s">
        <v>396</v>
      </c>
      <c r="C1684" s="82"/>
      <c r="D1684" s="83"/>
      <c r="E1684" s="82"/>
      <c r="F1684" s="84"/>
      <c r="G1684" s="82"/>
      <c r="H1684" s="77"/>
      <c r="I1684" s="78"/>
      <c r="J1684" s="78"/>
      <c r="K1684" s="79"/>
      <c r="M1684" s="72" t="s">
        <v>177</v>
      </c>
      <c r="N1684" s="85">
        <v>44651.624699074076</v>
      </c>
      <c r="O1684" s="72" t="s">
        <v>2957</v>
      </c>
      <c r="T1684" s="87" t="s">
        <v>2551</v>
      </c>
      <c r="U1684" s="85">
        <v>44651.624699074076</v>
      </c>
      <c r="V1684" s="88">
        <v>44651</v>
      </c>
      <c r="W1684" s="86" t="s">
        <v>2958</v>
      </c>
      <c r="X1684" s="87" t="s">
        <v>2959</v>
      </c>
      <c r="AA1684" s="86" t="s">
        <v>2960</v>
      </c>
      <c r="AB1684" s="86" t="s">
        <v>2956</v>
      </c>
      <c r="AC1684" s="72" t="b">
        <v>0</v>
      </c>
      <c r="AD1684" s="72">
        <v>775</v>
      </c>
      <c r="AE1684" s="86" t="s">
        <v>2568</v>
      </c>
      <c r="AF1684" s="72" t="b">
        <v>0</v>
      </c>
      <c r="AG1684" s="72" t="s">
        <v>1484</v>
      </c>
      <c r="AI1684" s="86" t="s">
        <v>1483</v>
      </c>
      <c r="AJ1684" s="72" t="b">
        <v>0</v>
      </c>
      <c r="AK1684" s="72">
        <v>60</v>
      </c>
      <c r="AL1684" s="86" t="s">
        <v>1483</v>
      </c>
      <c r="AM1684" s="86" t="s">
        <v>2043</v>
      </c>
      <c r="AN1684" s="72" t="b">
        <v>0</v>
      </c>
      <c r="AO1684" s="86" t="s">
        <v>2956</v>
      </c>
      <c r="AQ1684" s="72">
        <v>0</v>
      </c>
      <c r="AR1684" s="72">
        <v>0</v>
      </c>
    </row>
    <row r="1685" spans="1:44" x14ac:dyDescent="0.35">
      <c r="A1685" s="73" t="s">
        <v>396</v>
      </c>
      <c r="B1685" s="73" t="s">
        <v>396</v>
      </c>
      <c r="C1685" s="82"/>
      <c r="D1685" s="83"/>
      <c r="E1685" s="82"/>
      <c r="F1685" s="84"/>
      <c r="G1685" s="82"/>
      <c r="H1685" s="77"/>
      <c r="I1685" s="78"/>
      <c r="J1685" s="78"/>
      <c r="K1685" s="79"/>
      <c r="M1685" s="72" t="s">
        <v>177</v>
      </c>
      <c r="N1685" s="85">
        <v>44651.624895833331</v>
      </c>
      <c r="O1685" s="72" t="s">
        <v>2961</v>
      </c>
      <c r="T1685" s="87" t="s">
        <v>2551</v>
      </c>
      <c r="U1685" s="85">
        <v>44651.624895833331</v>
      </c>
      <c r="V1685" s="88">
        <v>44651</v>
      </c>
      <c r="W1685" s="86" t="s">
        <v>2962</v>
      </c>
      <c r="X1685" s="87" t="s">
        <v>2963</v>
      </c>
      <c r="AA1685" s="86" t="s">
        <v>2964</v>
      </c>
      <c r="AB1685" s="86" t="s">
        <v>2960</v>
      </c>
      <c r="AC1685" s="72" t="b">
        <v>0</v>
      </c>
      <c r="AD1685" s="72">
        <v>1487</v>
      </c>
      <c r="AE1685" s="86" t="s">
        <v>2568</v>
      </c>
      <c r="AF1685" s="72" t="b">
        <v>0</v>
      </c>
      <c r="AG1685" s="72" t="s">
        <v>1484</v>
      </c>
      <c r="AI1685" s="86" t="s">
        <v>1483</v>
      </c>
      <c r="AJ1685" s="72" t="b">
        <v>0</v>
      </c>
      <c r="AK1685" s="72">
        <v>105</v>
      </c>
      <c r="AL1685" s="86" t="s">
        <v>1483</v>
      </c>
      <c r="AM1685" s="86" t="s">
        <v>2043</v>
      </c>
      <c r="AN1685" s="72" t="b">
        <v>0</v>
      </c>
      <c r="AO1685" s="86" t="s">
        <v>2960</v>
      </c>
      <c r="AQ1685" s="72">
        <v>0</v>
      </c>
      <c r="AR1685" s="72">
        <v>0</v>
      </c>
    </row>
    <row r="1686" spans="1:44" x14ac:dyDescent="0.35">
      <c r="A1686" s="73" t="s">
        <v>396</v>
      </c>
      <c r="B1686" s="73" t="s">
        <v>396</v>
      </c>
      <c r="C1686" s="82"/>
      <c r="D1686" s="83"/>
      <c r="E1686" s="82"/>
      <c r="F1686" s="84"/>
      <c r="G1686" s="82"/>
      <c r="H1686" s="77"/>
      <c r="I1686" s="78"/>
      <c r="J1686" s="78"/>
      <c r="K1686" s="79"/>
      <c r="M1686" s="72" t="s">
        <v>177</v>
      </c>
      <c r="N1686" s="85">
        <v>44651.625150462962</v>
      </c>
      <c r="O1686" s="72" t="s">
        <v>2965</v>
      </c>
      <c r="T1686" s="87" t="s">
        <v>2551</v>
      </c>
      <c r="U1686" s="85">
        <v>44651.625150462962</v>
      </c>
      <c r="V1686" s="88">
        <v>44651</v>
      </c>
      <c r="W1686" s="86" t="s">
        <v>2966</v>
      </c>
      <c r="X1686" s="87" t="s">
        <v>2967</v>
      </c>
      <c r="AA1686" s="86" t="s">
        <v>2968</v>
      </c>
      <c r="AB1686" s="86" t="s">
        <v>2964</v>
      </c>
      <c r="AC1686" s="72" t="b">
        <v>0</v>
      </c>
      <c r="AD1686" s="72">
        <v>1637</v>
      </c>
      <c r="AE1686" s="86" t="s">
        <v>2568</v>
      </c>
      <c r="AF1686" s="72" t="b">
        <v>0</v>
      </c>
      <c r="AG1686" s="72" t="s">
        <v>1484</v>
      </c>
      <c r="AI1686" s="86" t="s">
        <v>1483</v>
      </c>
      <c r="AJ1686" s="72" t="b">
        <v>0</v>
      </c>
      <c r="AK1686" s="72">
        <v>134</v>
      </c>
      <c r="AL1686" s="86" t="s">
        <v>1483</v>
      </c>
      <c r="AM1686" s="86" t="s">
        <v>2043</v>
      </c>
      <c r="AN1686" s="72" t="b">
        <v>0</v>
      </c>
      <c r="AO1686" s="86" t="s">
        <v>2964</v>
      </c>
      <c r="AQ1686" s="72">
        <v>0</v>
      </c>
      <c r="AR1686" s="72">
        <v>0</v>
      </c>
    </row>
    <row r="1687" spans="1:44" x14ac:dyDescent="0.35">
      <c r="A1687" s="73" t="s">
        <v>396</v>
      </c>
      <c r="B1687" s="73" t="s">
        <v>396</v>
      </c>
      <c r="C1687" s="82"/>
      <c r="D1687" s="83"/>
      <c r="E1687" s="82"/>
      <c r="F1687" s="84"/>
      <c r="G1687" s="82"/>
      <c r="H1687" s="77"/>
      <c r="I1687" s="78"/>
      <c r="J1687" s="78"/>
      <c r="K1687" s="79"/>
      <c r="M1687" s="72" t="s">
        <v>177</v>
      </c>
      <c r="N1687" s="85">
        <v>44651.955590277779</v>
      </c>
      <c r="O1687" s="72" t="s">
        <v>2969</v>
      </c>
      <c r="P1687" s="87" t="s">
        <v>2970</v>
      </c>
      <c r="Q1687" s="72" t="s">
        <v>1491</v>
      </c>
      <c r="T1687" s="87" t="s">
        <v>2551</v>
      </c>
      <c r="U1687" s="85">
        <v>44651.955590277779</v>
      </c>
      <c r="V1687" s="88">
        <v>44651</v>
      </c>
      <c r="W1687" s="86" t="s">
        <v>2971</v>
      </c>
      <c r="X1687" s="87" t="s">
        <v>2972</v>
      </c>
      <c r="AA1687" s="86" t="s">
        <v>2973</v>
      </c>
      <c r="AC1687" s="72" t="b">
        <v>0</v>
      </c>
      <c r="AD1687" s="72">
        <v>339</v>
      </c>
      <c r="AE1687" s="86" t="s">
        <v>1483</v>
      </c>
      <c r="AF1687" s="72" t="b">
        <v>1</v>
      </c>
      <c r="AG1687" s="72" t="s">
        <v>1484</v>
      </c>
      <c r="AI1687" s="86" t="s">
        <v>2974</v>
      </c>
      <c r="AJ1687" s="72" t="b">
        <v>0</v>
      </c>
      <c r="AK1687" s="72">
        <v>51</v>
      </c>
      <c r="AL1687" s="86" t="s">
        <v>1483</v>
      </c>
      <c r="AM1687" s="86" t="s">
        <v>1486</v>
      </c>
      <c r="AN1687" s="72" t="b">
        <v>0</v>
      </c>
      <c r="AO1687" s="86" t="s">
        <v>2973</v>
      </c>
      <c r="AQ1687" s="72">
        <v>0</v>
      </c>
      <c r="AR1687" s="72">
        <v>0</v>
      </c>
    </row>
    <row r="1688" spans="1:44" x14ac:dyDescent="0.35">
      <c r="A1688" s="73" t="s">
        <v>396</v>
      </c>
      <c r="B1688" s="73" t="s">
        <v>396</v>
      </c>
      <c r="C1688" s="82"/>
      <c r="D1688" s="83"/>
      <c r="E1688" s="82"/>
      <c r="F1688" s="84"/>
      <c r="G1688" s="82"/>
      <c r="H1688" s="77"/>
      <c r="I1688" s="78"/>
      <c r="J1688" s="78"/>
      <c r="K1688" s="79"/>
      <c r="M1688" s="72" t="s">
        <v>177</v>
      </c>
      <c r="N1688" s="85">
        <v>44655.593576388892</v>
      </c>
      <c r="O1688" s="72" t="s">
        <v>2975</v>
      </c>
      <c r="P1688" s="87" t="s">
        <v>2976</v>
      </c>
      <c r="Q1688" s="72" t="s">
        <v>2977</v>
      </c>
      <c r="T1688" s="87" t="s">
        <v>2551</v>
      </c>
      <c r="U1688" s="85">
        <v>44655.593576388892</v>
      </c>
      <c r="V1688" s="88">
        <v>44655</v>
      </c>
      <c r="W1688" s="86" t="s">
        <v>2978</v>
      </c>
      <c r="X1688" s="87" t="s">
        <v>2979</v>
      </c>
      <c r="AA1688" s="86" t="s">
        <v>2980</v>
      </c>
      <c r="AC1688" s="72" t="b">
        <v>0</v>
      </c>
      <c r="AD1688" s="72">
        <v>280</v>
      </c>
      <c r="AE1688" s="86" t="s">
        <v>1483</v>
      </c>
      <c r="AF1688" s="72" t="b">
        <v>0</v>
      </c>
      <c r="AG1688" s="72" t="s">
        <v>1484</v>
      </c>
      <c r="AI1688" s="86" t="s">
        <v>1483</v>
      </c>
      <c r="AJ1688" s="72" t="b">
        <v>0</v>
      </c>
      <c r="AK1688" s="72">
        <v>62</v>
      </c>
      <c r="AL1688" s="86" t="s">
        <v>1483</v>
      </c>
      <c r="AM1688" s="86" t="s">
        <v>2043</v>
      </c>
      <c r="AN1688" s="72" t="b">
        <v>0</v>
      </c>
      <c r="AO1688" s="86" t="s">
        <v>2980</v>
      </c>
      <c r="AQ1688" s="72">
        <v>0</v>
      </c>
      <c r="AR1688" s="72">
        <v>0</v>
      </c>
    </row>
    <row r="1689" spans="1:44" x14ac:dyDescent="0.35">
      <c r="A1689" s="73" t="s">
        <v>396</v>
      </c>
      <c r="B1689" s="73" t="s">
        <v>396</v>
      </c>
      <c r="C1689" s="82"/>
      <c r="D1689" s="83"/>
      <c r="E1689" s="82"/>
      <c r="F1689" s="84"/>
      <c r="G1689" s="82"/>
      <c r="H1689" s="77"/>
      <c r="I1689" s="78"/>
      <c r="J1689" s="78"/>
      <c r="K1689" s="79"/>
      <c r="M1689" s="72" t="s">
        <v>177</v>
      </c>
      <c r="N1689" s="85">
        <v>44655.594259259262</v>
      </c>
      <c r="O1689" s="72" t="s">
        <v>2981</v>
      </c>
      <c r="T1689" s="87" t="s">
        <v>2551</v>
      </c>
      <c r="U1689" s="85">
        <v>44655.594259259262</v>
      </c>
      <c r="V1689" s="88">
        <v>44655</v>
      </c>
      <c r="W1689" s="86" t="s">
        <v>2982</v>
      </c>
      <c r="X1689" s="87" t="s">
        <v>2983</v>
      </c>
      <c r="AA1689" s="86" t="s">
        <v>2984</v>
      </c>
      <c r="AB1689" s="86" t="s">
        <v>2980</v>
      </c>
      <c r="AC1689" s="72" t="b">
        <v>0</v>
      </c>
      <c r="AD1689" s="72">
        <v>304</v>
      </c>
      <c r="AE1689" s="86" t="s">
        <v>2568</v>
      </c>
      <c r="AF1689" s="72" t="b">
        <v>0</v>
      </c>
      <c r="AG1689" s="72" t="s">
        <v>1484</v>
      </c>
      <c r="AI1689" s="86" t="s">
        <v>1483</v>
      </c>
      <c r="AJ1689" s="72" t="b">
        <v>0</v>
      </c>
      <c r="AK1689" s="72">
        <v>54</v>
      </c>
      <c r="AL1689" s="86" t="s">
        <v>1483</v>
      </c>
      <c r="AM1689" s="86" t="s">
        <v>2043</v>
      </c>
      <c r="AN1689" s="72" t="b">
        <v>0</v>
      </c>
      <c r="AO1689" s="86" t="s">
        <v>2980</v>
      </c>
      <c r="AQ1689" s="72">
        <v>0</v>
      </c>
      <c r="AR1689" s="72">
        <v>0</v>
      </c>
    </row>
    <row r="1690" spans="1:44" x14ac:dyDescent="0.35">
      <c r="A1690" s="73" t="s">
        <v>396</v>
      </c>
      <c r="B1690" s="73" t="s">
        <v>396</v>
      </c>
      <c r="C1690" s="82"/>
      <c r="D1690" s="83"/>
      <c r="E1690" s="82"/>
      <c r="F1690" s="84"/>
      <c r="G1690" s="82"/>
      <c r="H1690" s="77"/>
      <c r="I1690" s="78"/>
      <c r="J1690" s="78"/>
      <c r="K1690" s="79"/>
      <c r="M1690" s="72" t="s">
        <v>177</v>
      </c>
      <c r="N1690" s="85">
        <v>44655.594490740739</v>
      </c>
      <c r="O1690" s="72" t="s">
        <v>2985</v>
      </c>
      <c r="T1690" s="87" t="s">
        <v>2551</v>
      </c>
      <c r="U1690" s="85">
        <v>44655.594490740739</v>
      </c>
      <c r="V1690" s="88">
        <v>44655</v>
      </c>
      <c r="W1690" s="86" t="s">
        <v>2986</v>
      </c>
      <c r="X1690" s="87" t="s">
        <v>2987</v>
      </c>
      <c r="AA1690" s="86" t="s">
        <v>2988</v>
      </c>
      <c r="AB1690" s="86" t="s">
        <v>2984</v>
      </c>
      <c r="AC1690" s="72" t="b">
        <v>0</v>
      </c>
      <c r="AD1690" s="72">
        <v>299</v>
      </c>
      <c r="AE1690" s="86" t="s">
        <v>2568</v>
      </c>
      <c r="AF1690" s="72" t="b">
        <v>0</v>
      </c>
      <c r="AG1690" s="72" t="s">
        <v>1484</v>
      </c>
      <c r="AI1690" s="86" t="s">
        <v>1483</v>
      </c>
      <c r="AJ1690" s="72" t="b">
        <v>0</v>
      </c>
      <c r="AK1690" s="72">
        <v>56</v>
      </c>
      <c r="AL1690" s="86" t="s">
        <v>1483</v>
      </c>
      <c r="AM1690" s="86" t="s">
        <v>2043</v>
      </c>
      <c r="AN1690" s="72" t="b">
        <v>0</v>
      </c>
      <c r="AO1690" s="86" t="s">
        <v>2984</v>
      </c>
      <c r="AQ1690" s="72">
        <v>0</v>
      </c>
      <c r="AR1690" s="72">
        <v>0</v>
      </c>
    </row>
    <row r="1691" spans="1:44" x14ac:dyDescent="0.35">
      <c r="A1691" s="73" t="s">
        <v>396</v>
      </c>
      <c r="B1691" s="73" t="s">
        <v>396</v>
      </c>
      <c r="C1691" s="82"/>
      <c r="D1691" s="83"/>
      <c r="E1691" s="82"/>
      <c r="F1691" s="84"/>
      <c r="G1691" s="82"/>
      <c r="H1691" s="77"/>
      <c r="I1691" s="78"/>
      <c r="J1691" s="78"/>
      <c r="K1691" s="79"/>
      <c r="M1691" s="72" t="s">
        <v>177</v>
      </c>
      <c r="N1691" s="85">
        <v>44655.604270833333</v>
      </c>
      <c r="O1691" s="72" t="s">
        <v>2989</v>
      </c>
      <c r="P1691" s="87" t="s">
        <v>2990</v>
      </c>
      <c r="Q1691" s="72" t="s">
        <v>1723</v>
      </c>
      <c r="T1691" s="87" t="s">
        <v>2551</v>
      </c>
      <c r="U1691" s="85">
        <v>44655.604270833333</v>
      </c>
      <c r="V1691" s="88">
        <v>44655</v>
      </c>
      <c r="W1691" s="86" t="s">
        <v>2991</v>
      </c>
      <c r="X1691" s="87" t="s">
        <v>2992</v>
      </c>
      <c r="AA1691" s="86" t="s">
        <v>2993</v>
      </c>
      <c r="AC1691" s="72" t="b">
        <v>0</v>
      </c>
      <c r="AD1691" s="72">
        <v>43</v>
      </c>
      <c r="AE1691" s="86" t="s">
        <v>1483</v>
      </c>
      <c r="AF1691" s="72" t="b">
        <v>0</v>
      </c>
      <c r="AG1691" s="72" t="s">
        <v>1484</v>
      </c>
      <c r="AI1691" s="86" t="s">
        <v>1483</v>
      </c>
      <c r="AJ1691" s="72" t="b">
        <v>0</v>
      </c>
      <c r="AK1691" s="72">
        <v>17</v>
      </c>
      <c r="AL1691" s="86" t="s">
        <v>1483</v>
      </c>
      <c r="AM1691" s="86" t="s">
        <v>2043</v>
      </c>
      <c r="AN1691" s="72" t="b">
        <v>0</v>
      </c>
      <c r="AO1691" s="86" t="s">
        <v>2993</v>
      </c>
      <c r="AQ1691" s="72">
        <v>0</v>
      </c>
      <c r="AR1691" s="72">
        <v>0</v>
      </c>
    </row>
    <row r="1692" spans="1:44" x14ac:dyDescent="0.35">
      <c r="A1692" s="73" t="s">
        <v>396</v>
      </c>
      <c r="B1692" s="73" t="s">
        <v>396</v>
      </c>
      <c r="C1692" s="82"/>
      <c r="D1692" s="83"/>
      <c r="E1692" s="82"/>
      <c r="F1692" s="84"/>
      <c r="G1692" s="82"/>
      <c r="H1692" s="77"/>
      <c r="I1692" s="78"/>
      <c r="J1692" s="78"/>
      <c r="K1692" s="79"/>
      <c r="M1692" s="72" t="s">
        <v>177</v>
      </c>
      <c r="N1692" s="85">
        <v>44655.607418981483</v>
      </c>
      <c r="O1692" s="72" t="s">
        <v>2994</v>
      </c>
      <c r="P1692" s="87" t="s">
        <v>2990</v>
      </c>
      <c r="Q1692" s="72" t="s">
        <v>1723</v>
      </c>
      <c r="T1692" s="87" t="s">
        <v>2551</v>
      </c>
      <c r="U1692" s="85">
        <v>44655.607418981483</v>
      </c>
      <c r="V1692" s="88">
        <v>44655</v>
      </c>
      <c r="W1692" s="86" t="s">
        <v>2995</v>
      </c>
      <c r="X1692" s="87" t="s">
        <v>2996</v>
      </c>
      <c r="AA1692" s="86" t="s">
        <v>2997</v>
      </c>
      <c r="AC1692" s="72" t="b">
        <v>0</v>
      </c>
      <c r="AD1692" s="72">
        <v>62</v>
      </c>
      <c r="AE1692" s="86" t="s">
        <v>1483</v>
      </c>
      <c r="AF1692" s="72" t="b">
        <v>0</v>
      </c>
      <c r="AG1692" s="72" t="s">
        <v>1484</v>
      </c>
      <c r="AI1692" s="86" t="s">
        <v>1483</v>
      </c>
      <c r="AJ1692" s="72" t="b">
        <v>0</v>
      </c>
      <c r="AK1692" s="72">
        <v>21</v>
      </c>
      <c r="AL1692" s="86" t="s">
        <v>1483</v>
      </c>
      <c r="AM1692" s="86" t="s">
        <v>2043</v>
      </c>
      <c r="AN1692" s="72" t="b">
        <v>0</v>
      </c>
      <c r="AO1692" s="86" t="s">
        <v>2997</v>
      </c>
      <c r="AQ1692" s="72">
        <v>0</v>
      </c>
      <c r="AR1692" s="72">
        <v>0</v>
      </c>
    </row>
    <row r="1693" spans="1:44" x14ac:dyDescent="0.35">
      <c r="A1693" s="73" t="s">
        <v>396</v>
      </c>
      <c r="B1693" s="73" t="s">
        <v>396</v>
      </c>
      <c r="C1693" s="82"/>
      <c r="D1693" s="83"/>
      <c r="E1693" s="82"/>
      <c r="F1693" s="84"/>
      <c r="G1693" s="82"/>
      <c r="H1693" s="77"/>
      <c r="I1693" s="78"/>
      <c r="J1693" s="78"/>
      <c r="K1693" s="79"/>
      <c r="M1693" s="72" t="s">
        <v>177</v>
      </c>
      <c r="N1693" s="85">
        <v>44655.767141203702</v>
      </c>
      <c r="O1693" s="72" t="s">
        <v>2998</v>
      </c>
      <c r="P1693" s="87" t="s">
        <v>2999</v>
      </c>
      <c r="Q1693" s="72" t="s">
        <v>2294</v>
      </c>
      <c r="T1693" s="87" t="s">
        <v>2551</v>
      </c>
      <c r="U1693" s="85">
        <v>44655.767141203702</v>
      </c>
      <c r="V1693" s="88">
        <v>44655</v>
      </c>
      <c r="W1693" s="86" t="s">
        <v>3000</v>
      </c>
      <c r="X1693" s="87" t="s">
        <v>3001</v>
      </c>
      <c r="AA1693" s="86" t="s">
        <v>3002</v>
      </c>
      <c r="AC1693" s="72" t="b">
        <v>0</v>
      </c>
      <c r="AD1693" s="72">
        <v>518</v>
      </c>
      <c r="AE1693" s="86" t="s">
        <v>1483</v>
      </c>
      <c r="AF1693" s="72" t="b">
        <v>0</v>
      </c>
      <c r="AG1693" s="72" t="s">
        <v>1484</v>
      </c>
      <c r="AI1693" s="86" t="s">
        <v>1483</v>
      </c>
      <c r="AJ1693" s="72" t="b">
        <v>0</v>
      </c>
      <c r="AK1693" s="72">
        <v>86</v>
      </c>
      <c r="AL1693" s="86" t="s">
        <v>1483</v>
      </c>
      <c r="AM1693" s="86" t="s">
        <v>2043</v>
      </c>
      <c r="AN1693" s="72" t="b">
        <v>0</v>
      </c>
      <c r="AO1693" s="86" t="s">
        <v>3002</v>
      </c>
      <c r="AQ1693" s="72">
        <v>0</v>
      </c>
      <c r="AR1693" s="72">
        <v>0</v>
      </c>
    </row>
    <row r="1694" spans="1:44" x14ac:dyDescent="0.35">
      <c r="A1694" s="73" t="s">
        <v>396</v>
      </c>
      <c r="B1694" s="73" t="s">
        <v>396</v>
      </c>
      <c r="C1694" s="82"/>
      <c r="D1694" s="83"/>
      <c r="E1694" s="82"/>
      <c r="F1694" s="84"/>
      <c r="G1694" s="82"/>
      <c r="H1694" s="77"/>
      <c r="I1694" s="78"/>
      <c r="J1694" s="78"/>
      <c r="K1694" s="79"/>
      <c r="M1694" s="72" t="s">
        <v>177</v>
      </c>
      <c r="N1694" s="85">
        <v>44655.805462962962</v>
      </c>
      <c r="O1694" s="72" t="s">
        <v>3003</v>
      </c>
      <c r="P1694" s="87" t="s">
        <v>3004</v>
      </c>
      <c r="Q1694" s="72" t="s">
        <v>2294</v>
      </c>
      <c r="T1694" s="87" t="s">
        <v>2551</v>
      </c>
      <c r="U1694" s="85">
        <v>44655.805462962962</v>
      </c>
      <c r="V1694" s="88">
        <v>44655</v>
      </c>
      <c r="W1694" s="86" t="s">
        <v>3005</v>
      </c>
      <c r="X1694" s="87" t="s">
        <v>3006</v>
      </c>
      <c r="AA1694" s="86" t="s">
        <v>3007</v>
      </c>
      <c r="AC1694" s="72" t="b">
        <v>0</v>
      </c>
      <c r="AD1694" s="72">
        <v>946</v>
      </c>
      <c r="AE1694" s="86" t="s">
        <v>1483</v>
      </c>
      <c r="AF1694" s="72" t="b">
        <v>0</v>
      </c>
      <c r="AG1694" s="72" t="s">
        <v>1484</v>
      </c>
      <c r="AI1694" s="86" t="s">
        <v>1483</v>
      </c>
      <c r="AJ1694" s="72" t="b">
        <v>0</v>
      </c>
      <c r="AK1694" s="72">
        <v>190</v>
      </c>
      <c r="AL1694" s="86" t="s">
        <v>1483</v>
      </c>
      <c r="AM1694" s="86" t="s">
        <v>2043</v>
      </c>
      <c r="AN1694" s="72" t="b">
        <v>0</v>
      </c>
      <c r="AO1694" s="86" t="s">
        <v>3007</v>
      </c>
      <c r="AQ1694" s="72">
        <v>0</v>
      </c>
      <c r="AR1694" s="72">
        <v>0</v>
      </c>
    </row>
    <row r="1695" spans="1:44" x14ac:dyDescent="0.35">
      <c r="A1695" s="73" t="s">
        <v>396</v>
      </c>
      <c r="B1695" s="73" t="s">
        <v>396</v>
      </c>
      <c r="C1695" s="82"/>
      <c r="D1695" s="83"/>
      <c r="E1695" s="82"/>
      <c r="F1695" s="84"/>
      <c r="G1695" s="82"/>
      <c r="H1695" s="77"/>
      <c r="I1695" s="78"/>
      <c r="J1695" s="78"/>
      <c r="K1695" s="79"/>
      <c r="M1695" s="72" t="s">
        <v>177</v>
      </c>
      <c r="N1695" s="85">
        <v>44655.806261574071</v>
      </c>
      <c r="O1695" s="72" t="s">
        <v>3008</v>
      </c>
      <c r="T1695" s="87" t="s">
        <v>2551</v>
      </c>
      <c r="U1695" s="85">
        <v>44655.806261574071</v>
      </c>
      <c r="V1695" s="88">
        <v>44655</v>
      </c>
      <c r="W1695" s="86" t="s">
        <v>3009</v>
      </c>
      <c r="X1695" s="87" t="s">
        <v>3010</v>
      </c>
      <c r="AA1695" s="86" t="s">
        <v>3011</v>
      </c>
      <c r="AB1695" s="86" t="s">
        <v>3007</v>
      </c>
      <c r="AC1695" s="72" t="b">
        <v>0</v>
      </c>
      <c r="AD1695" s="72">
        <v>990</v>
      </c>
      <c r="AE1695" s="86" t="s">
        <v>2568</v>
      </c>
      <c r="AF1695" s="72" t="b">
        <v>0</v>
      </c>
      <c r="AG1695" s="72" t="s">
        <v>1484</v>
      </c>
      <c r="AI1695" s="86" t="s">
        <v>1483</v>
      </c>
      <c r="AJ1695" s="72" t="b">
        <v>0</v>
      </c>
      <c r="AK1695" s="72">
        <v>96</v>
      </c>
      <c r="AL1695" s="86" t="s">
        <v>1483</v>
      </c>
      <c r="AM1695" s="86" t="s">
        <v>2043</v>
      </c>
      <c r="AN1695" s="72" t="b">
        <v>0</v>
      </c>
      <c r="AO1695" s="86" t="s">
        <v>3007</v>
      </c>
      <c r="AQ1695" s="72">
        <v>0</v>
      </c>
      <c r="AR1695" s="72">
        <v>0</v>
      </c>
    </row>
    <row r="1696" spans="1:44" x14ac:dyDescent="0.35">
      <c r="A1696" s="73" t="s">
        <v>396</v>
      </c>
      <c r="B1696" s="73" t="s">
        <v>396</v>
      </c>
      <c r="C1696" s="82"/>
      <c r="D1696" s="83"/>
      <c r="E1696" s="82"/>
      <c r="F1696" s="84"/>
      <c r="G1696" s="82"/>
      <c r="H1696" s="77"/>
      <c r="I1696" s="78"/>
      <c r="J1696" s="78"/>
      <c r="K1696" s="79"/>
      <c r="M1696" s="72" t="s">
        <v>177</v>
      </c>
      <c r="N1696" s="85">
        <v>44656.584548611114</v>
      </c>
      <c r="O1696" s="72" t="s">
        <v>3012</v>
      </c>
      <c r="R1696" s="86" t="s">
        <v>3013</v>
      </c>
      <c r="S1696" s="87" t="s">
        <v>3014</v>
      </c>
      <c r="T1696" s="87" t="s">
        <v>3014</v>
      </c>
      <c r="U1696" s="85">
        <v>44656.584548611114</v>
      </c>
      <c r="V1696" s="88">
        <v>44656</v>
      </c>
      <c r="W1696" s="86" t="s">
        <v>3015</v>
      </c>
      <c r="X1696" s="87" t="s">
        <v>3016</v>
      </c>
      <c r="AA1696" s="86" t="s">
        <v>3017</v>
      </c>
      <c r="AC1696" s="72" t="b">
        <v>0</v>
      </c>
      <c r="AD1696" s="72">
        <v>420</v>
      </c>
      <c r="AE1696" s="86" t="s">
        <v>1483</v>
      </c>
      <c r="AF1696" s="72" t="b">
        <v>0</v>
      </c>
      <c r="AG1696" s="72" t="s">
        <v>1484</v>
      </c>
      <c r="AI1696" s="86" t="s">
        <v>1483</v>
      </c>
      <c r="AJ1696" s="72" t="b">
        <v>0</v>
      </c>
      <c r="AK1696" s="72">
        <v>80</v>
      </c>
      <c r="AL1696" s="86" t="s">
        <v>1483</v>
      </c>
      <c r="AM1696" s="86" t="s">
        <v>1486</v>
      </c>
      <c r="AN1696" s="72" t="b">
        <v>0</v>
      </c>
      <c r="AO1696" s="86" t="s">
        <v>3017</v>
      </c>
      <c r="AQ1696" s="72">
        <v>0</v>
      </c>
      <c r="AR1696" s="72">
        <v>0</v>
      </c>
    </row>
    <row r="1697" spans="1:44" x14ac:dyDescent="0.35">
      <c r="A1697" s="73" t="s">
        <v>396</v>
      </c>
      <c r="B1697" s="73" t="s">
        <v>396</v>
      </c>
      <c r="C1697" s="82"/>
      <c r="D1697" s="83"/>
      <c r="E1697" s="82"/>
      <c r="F1697" s="84"/>
      <c r="G1697" s="82"/>
      <c r="H1697" s="77"/>
      <c r="I1697" s="78"/>
      <c r="J1697" s="78"/>
      <c r="K1697" s="79"/>
      <c r="M1697" s="72" t="s">
        <v>177</v>
      </c>
      <c r="N1697" s="85">
        <v>44657.912152777775</v>
      </c>
      <c r="O1697" s="72" t="s">
        <v>3018</v>
      </c>
      <c r="P1697" s="87" t="s">
        <v>3019</v>
      </c>
      <c r="Q1697" s="72" t="s">
        <v>3020</v>
      </c>
      <c r="T1697" s="87" t="s">
        <v>2551</v>
      </c>
      <c r="U1697" s="85">
        <v>44657.912152777775</v>
      </c>
      <c r="V1697" s="88">
        <v>44657</v>
      </c>
      <c r="W1697" s="86" t="s">
        <v>3021</v>
      </c>
      <c r="X1697" s="87" t="s">
        <v>3022</v>
      </c>
      <c r="AA1697" s="86" t="s">
        <v>3023</v>
      </c>
      <c r="AC1697" s="72" t="b">
        <v>0</v>
      </c>
      <c r="AD1697" s="72">
        <v>183</v>
      </c>
      <c r="AE1697" s="86" t="s">
        <v>1483</v>
      </c>
      <c r="AF1697" s="72" t="b">
        <v>0</v>
      </c>
      <c r="AG1697" s="72" t="s">
        <v>1484</v>
      </c>
      <c r="AI1697" s="86" t="s">
        <v>1483</v>
      </c>
      <c r="AJ1697" s="72" t="b">
        <v>0</v>
      </c>
      <c r="AK1697" s="72">
        <v>28</v>
      </c>
      <c r="AL1697" s="86" t="s">
        <v>1483</v>
      </c>
      <c r="AM1697" s="86" t="s">
        <v>1486</v>
      </c>
      <c r="AN1697" s="72" t="b">
        <v>0</v>
      </c>
      <c r="AO1697" s="86" t="s">
        <v>3023</v>
      </c>
      <c r="AQ1697" s="72">
        <v>0</v>
      </c>
      <c r="AR1697" s="72">
        <v>0</v>
      </c>
    </row>
    <row r="1698" spans="1:44" x14ac:dyDescent="0.35">
      <c r="A1698" s="73" t="s">
        <v>396</v>
      </c>
      <c r="B1698" s="73" t="s">
        <v>396</v>
      </c>
      <c r="C1698" s="82"/>
      <c r="D1698" s="83"/>
      <c r="E1698" s="82"/>
      <c r="F1698" s="84"/>
      <c r="G1698" s="82"/>
      <c r="H1698" s="77"/>
      <c r="I1698" s="78"/>
      <c r="J1698" s="78"/>
      <c r="K1698" s="79"/>
      <c r="M1698" s="72" t="s">
        <v>177</v>
      </c>
      <c r="N1698" s="85">
        <v>44658.701840277776</v>
      </c>
      <c r="O1698" s="72" t="s">
        <v>3024</v>
      </c>
      <c r="P1698" s="87" t="s">
        <v>2757</v>
      </c>
      <c r="Q1698" s="72" t="s">
        <v>1491</v>
      </c>
      <c r="T1698" s="87" t="s">
        <v>2551</v>
      </c>
      <c r="U1698" s="85">
        <v>44658.701840277776</v>
      </c>
      <c r="V1698" s="88">
        <v>44658</v>
      </c>
      <c r="W1698" s="86" t="s">
        <v>3025</v>
      </c>
      <c r="X1698" s="87" t="s">
        <v>3026</v>
      </c>
      <c r="AA1698" s="86" t="s">
        <v>3027</v>
      </c>
      <c r="AC1698" s="72" t="b">
        <v>0</v>
      </c>
      <c r="AD1698" s="72">
        <v>174</v>
      </c>
      <c r="AE1698" s="86" t="s">
        <v>1483</v>
      </c>
      <c r="AF1698" s="72" t="b">
        <v>0</v>
      </c>
      <c r="AG1698" s="72" t="s">
        <v>1484</v>
      </c>
      <c r="AI1698" s="86" t="s">
        <v>1483</v>
      </c>
      <c r="AJ1698" s="72" t="b">
        <v>0</v>
      </c>
      <c r="AK1698" s="72">
        <v>38</v>
      </c>
      <c r="AL1698" s="86" t="s">
        <v>1483</v>
      </c>
      <c r="AM1698" s="86" t="s">
        <v>2043</v>
      </c>
      <c r="AN1698" s="72" t="b">
        <v>0</v>
      </c>
      <c r="AO1698" s="86" t="s">
        <v>3027</v>
      </c>
      <c r="AQ1698" s="72">
        <v>0</v>
      </c>
      <c r="AR1698" s="72">
        <v>0</v>
      </c>
    </row>
    <row r="1699" spans="1:44" x14ac:dyDescent="0.35">
      <c r="A1699" s="73" t="s">
        <v>396</v>
      </c>
      <c r="B1699" s="73" t="s">
        <v>396</v>
      </c>
      <c r="C1699" s="82"/>
      <c r="D1699" s="83"/>
      <c r="E1699" s="82"/>
      <c r="F1699" s="84"/>
      <c r="G1699" s="82"/>
      <c r="H1699" s="77"/>
      <c r="I1699" s="78"/>
      <c r="J1699" s="78"/>
      <c r="K1699" s="79"/>
      <c r="M1699" s="72" t="s">
        <v>177</v>
      </c>
      <c r="N1699" s="85">
        <v>44658.774027777778</v>
      </c>
      <c r="O1699" s="72" t="s">
        <v>3028</v>
      </c>
      <c r="T1699" s="87" t="s">
        <v>2551</v>
      </c>
      <c r="U1699" s="85">
        <v>44658.774027777778</v>
      </c>
      <c r="V1699" s="88">
        <v>44658</v>
      </c>
      <c r="W1699" s="86" t="s">
        <v>3029</v>
      </c>
      <c r="X1699" s="87" t="s">
        <v>3030</v>
      </c>
      <c r="AA1699" s="86" t="s">
        <v>3031</v>
      </c>
      <c r="AC1699" s="72" t="b">
        <v>0</v>
      </c>
      <c r="AD1699" s="72">
        <v>12068</v>
      </c>
      <c r="AE1699" s="86" t="s">
        <v>1483</v>
      </c>
      <c r="AF1699" s="72" t="b">
        <v>0</v>
      </c>
      <c r="AG1699" s="72" t="s">
        <v>1484</v>
      </c>
      <c r="AI1699" s="86" t="s">
        <v>1483</v>
      </c>
      <c r="AJ1699" s="72" t="b">
        <v>0</v>
      </c>
      <c r="AK1699" s="72">
        <v>1168</v>
      </c>
      <c r="AL1699" s="86" t="s">
        <v>1483</v>
      </c>
      <c r="AM1699" s="86" t="s">
        <v>2043</v>
      </c>
      <c r="AN1699" s="72" t="b">
        <v>0</v>
      </c>
      <c r="AO1699" s="86" t="s">
        <v>3031</v>
      </c>
      <c r="AQ1699" s="72">
        <v>0</v>
      </c>
      <c r="AR1699" s="72">
        <v>0</v>
      </c>
    </row>
    <row r="1700" spans="1:44" x14ac:dyDescent="0.35">
      <c r="A1700" s="73" t="s">
        <v>396</v>
      </c>
      <c r="B1700" s="73" t="s">
        <v>396</v>
      </c>
      <c r="C1700" s="82"/>
      <c r="D1700" s="83"/>
      <c r="E1700" s="82"/>
      <c r="F1700" s="84"/>
      <c r="G1700" s="82"/>
      <c r="H1700" s="77"/>
      <c r="I1700" s="78"/>
      <c r="J1700" s="78"/>
      <c r="K1700" s="79"/>
      <c r="M1700" s="72" t="s">
        <v>177</v>
      </c>
      <c r="N1700" s="85">
        <v>44659.008750000001</v>
      </c>
      <c r="O1700" s="72" t="s">
        <v>3032</v>
      </c>
      <c r="S1700" s="87" t="s">
        <v>3033</v>
      </c>
      <c r="T1700" s="87" t="s">
        <v>3033</v>
      </c>
      <c r="U1700" s="85">
        <v>44659.008750000001</v>
      </c>
      <c r="V1700" s="88">
        <v>44659</v>
      </c>
      <c r="W1700" s="86" t="s">
        <v>3034</v>
      </c>
      <c r="X1700" s="87" t="s">
        <v>3035</v>
      </c>
      <c r="AA1700" s="86" t="s">
        <v>3036</v>
      </c>
      <c r="AC1700" s="72" t="b">
        <v>0</v>
      </c>
      <c r="AD1700" s="72">
        <v>3212</v>
      </c>
      <c r="AE1700" s="86" t="s">
        <v>1483</v>
      </c>
      <c r="AF1700" s="72" t="b">
        <v>0</v>
      </c>
      <c r="AG1700" s="72" t="s">
        <v>1484</v>
      </c>
      <c r="AI1700" s="86" t="s">
        <v>1483</v>
      </c>
      <c r="AJ1700" s="72" t="b">
        <v>0</v>
      </c>
      <c r="AK1700" s="72">
        <v>565</v>
      </c>
      <c r="AL1700" s="86" t="s">
        <v>1483</v>
      </c>
      <c r="AM1700" s="86" t="s">
        <v>1486</v>
      </c>
      <c r="AN1700" s="72" t="b">
        <v>0</v>
      </c>
      <c r="AO1700" s="86" t="s">
        <v>3036</v>
      </c>
      <c r="AQ1700" s="72">
        <v>0</v>
      </c>
      <c r="AR1700" s="72">
        <v>0</v>
      </c>
    </row>
    <row r="1701" spans="1:44" x14ac:dyDescent="0.35">
      <c r="A1701" s="73" t="s">
        <v>396</v>
      </c>
      <c r="B1701" s="73" t="s">
        <v>396</v>
      </c>
      <c r="C1701" s="82"/>
      <c r="D1701" s="83"/>
      <c r="E1701" s="82"/>
      <c r="F1701" s="84"/>
      <c r="G1701" s="82"/>
      <c r="H1701" s="77"/>
      <c r="I1701" s="78"/>
      <c r="J1701" s="78"/>
      <c r="K1701" s="79"/>
      <c r="M1701" s="72" t="s">
        <v>177</v>
      </c>
      <c r="N1701" s="85">
        <v>44659.559479166666</v>
      </c>
      <c r="O1701" s="72" t="s">
        <v>3037</v>
      </c>
      <c r="S1701" s="87" t="s">
        <v>3038</v>
      </c>
      <c r="T1701" s="87" t="s">
        <v>3038</v>
      </c>
      <c r="U1701" s="85">
        <v>44659.559479166666</v>
      </c>
      <c r="V1701" s="88">
        <v>44659</v>
      </c>
      <c r="W1701" s="86" t="s">
        <v>3039</v>
      </c>
      <c r="X1701" s="87" t="s">
        <v>3040</v>
      </c>
      <c r="AA1701" s="86" t="s">
        <v>3041</v>
      </c>
      <c r="AC1701" s="72" t="b">
        <v>0</v>
      </c>
      <c r="AD1701" s="72">
        <v>1499</v>
      </c>
      <c r="AE1701" s="86" t="s">
        <v>1483</v>
      </c>
      <c r="AF1701" s="72" t="b">
        <v>0</v>
      </c>
      <c r="AG1701" s="72" t="s">
        <v>1484</v>
      </c>
      <c r="AI1701" s="86" t="s">
        <v>1483</v>
      </c>
      <c r="AJ1701" s="72" t="b">
        <v>0</v>
      </c>
      <c r="AK1701" s="72">
        <v>293</v>
      </c>
      <c r="AL1701" s="86" t="s">
        <v>1483</v>
      </c>
      <c r="AM1701" s="86" t="s">
        <v>1486</v>
      </c>
      <c r="AN1701" s="72" t="b">
        <v>0</v>
      </c>
      <c r="AO1701" s="86" t="s">
        <v>3041</v>
      </c>
      <c r="AQ1701" s="72">
        <v>0</v>
      </c>
      <c r="AR1701" s="72">
        <v>0</v>
      </c>
    </row>
    <row r="1702" spans="1:44" x14ac:dyDescent="0.35">
      <c r="A1702" s="73" t="s">
        <v>396</v>
      </c>
      <c r="B1702" s="73" t="s">
        <v>396</v>
      </c>
      <c r="C1702" s="82"/>
      <c r="D1702" s="83"/>
      <c r="E1702" s="82"/>
      <c r="F1702" s="84"/>
      <c r="G1702" s="82"/>
      <c r="H1702" s="77"/>
      <c r="I1702" s="78"/>
      <c r="J1702" s="78"/>
      <c r="K1702" s="79"/>
      <c r="M1702" s="72" t="s">
        <v>177</v>
      </c>
      <c r="N1702" s="85">
        <v>44662.530300925922</v>
      </c>
      <c r="O1702" s="72" t="s">
        <v>3042</v>
      </c>
      <c r="P1702" s="87" t="s">
        <v>3043</v>
      </c>
      <c r="Q1702" s="72" t="s">
        <v>2129</v>
      </c>
      <c r="T1702" s="87" t="s">
        <v>2551</v>
      </c>
      <c r="U1702" s="85">
        <v>44662.530300925922</v>
      </c>
      <c r="V1702" s="88">
        <v>44662</v>
      </c>
      <c r="W1702" s="86" t="s">
        <v>3044</v>
      </c>
      <c r="X1702" s="87" t="s">
        <v>3045</v>
      </c>
      <c r="AA1702" s="86" t="s">
        <v>3046</v>
      </c>
      <c r="AC1702" s="72" t="b">
        <v>0</v>
      </c>
      <c r="AD1702" s="72">
        <v>323</v>
      </c>
      <c r="AE1702" s="86" t="s">
        <v>1483</v>
      </c>
      <c r="AF1702" s="72" t="b">
        <v>0</v>
      </c>
      <c r="AG1702" s="72" t="s">
        <v>1484</v>
      </c>
      <c r="AI1702" s="86" t="s">
        <v>1483</v>
      </c>
      <c r="AJ1702" s="72" t="b">
        <v>0</v>
      </c>
      <c r="AK1702" s="72">
        <v>32</v>
      </c>
      <c r="AL1702" s="86" t="s">
        <v>1483</v>
      </c>
      <c r="AM1702" s="86" t="s">
        <v>2043</v>
      </c>
      <c r="AN1702" s="72" t="b">
        <v>0</v>
      </c>
      <c r="AO1702" s="86" t="s">
        <v>3046</v>
      </c>
      <c r="AQ1702" s="72">
        <v>0</v>
      </c>
      <c r="AR1702" s="72">
        <v>0</v>
      </c>
    </row>
    <row r="1703" spans="1:44" x14ac:dyDescent="0.35">
      <c r="A1703" s="73" t="s">
        <v>396</v>
      </c>
      <c r="B1703" s="73" t="s">
        <v>396</v>
      </c>
      <c r="C1703" s="82"/>
      <c r="D1703" s="83"/>
      <c r="E1703" s="82"/>
      <c r="F1703" s="84"/>
      <c r="G1703" s="82"/>
      <c r="H1703" s="77"/>
      <c r="I1703" s="78"/>
      <c r="J1703" s="78"/>
      <c r="K1703" s="79"/>
      <c r="M1703" s="72" t="s">
        <v>177</v>
      </c>
      <c r="N1703" s="85">
        <v>44663.648657407408</v>
      </c>
      <c r="O1703" s="72" t="s">
        <v>3047</v>
      </c>
      <c r="P1703" s="87" t="s">
        <v>3048</v>
      </c>
      <c r="Q1703" s="72" t="s">
        <v>1975</v>
      </c>
      <c r="T1703" s="87" t="s">
        <v>2551</v>
      </c>
      <c r="U1703" s="85">
        <v>44663.648657407408</v>
      </c>
      <c r="V1703" s="88">
        <v>44663</v>
      </c>
      <c r="W1703" s="86" t="s">
        <v>3049</v>
      </c>
      <c r="X1703" s="87" t="s">
        <v>3050</v>
      </c>
      <c r="AA1703" s="86" t="s">
        <v>3051</v>
      </c>
      <c r="AC1703" s="72" t="b">
        <v>0</v>
      </c>
      <c r="AD1703" s="72">
        <v>490</v>
      </c>
      <c r="AE1703" s="86" t="s">
        <v>1483</v>
      </c>
      <c r="AF1703" s="72" t="b">
        <v>0</v>
      </c>
      <c r="AG1703" s="72" t="s">
        <v>1484</v>
      </c>
      <c r="AI1703" s="86" t="s">
        <v>1483</v>
      </c>
      <c r="AJ1703" s="72" t="b">
        <v>0</v>
      </c>
      <c r="AK1703" s="72">
        <v>107</v>
      </c>
      <c r="AL1703" s="86" t="s">
        <v>1483</v>
      </c>
      <c r="AM1703" s="86" t="s">
        <v>2043</v>
      </c>
      <c r="AN1703" s="72" t="b">
        <v>0</v>
      </c>
      <c r="AO1703" s="86" t="s">
        <v>3051</v>
      </c>
      <c r="AQ1703" s="72">
        <v>0</v>
      </c>
      <c r="AR1703" s="72">
        <v>0</v>
      </c>
    </row>
    <row r="1704" spans="1:44" x14ac:dyDescent="0.35">
      <c r="A1704" s="73" t="s">
        <v>396</v>
      </c>
      <c r="B1704" s="73" t="s">
        <v>396</v>
      </c>
      <c r="C1704" s="82"/>
      <c r="D1704" s="83"/>
      <c r="E1704" s="82"/>
      <c r="F1704" s="84"/>
      <c r="G1704" s="82"/>
      <c r="H1704" s="77"/>
      <c r="I1704" s="78"/>
      <c r="J1704" s="78"/>
      <c r="K1704" s="79"/>
      <c r="M1704" s="72" t="s">
        <v>177</v>
      </c>
      <c r="N1704" s="85">
        <v>44663.650150462963</v>
      </c>
      <c r="O1704" s="72" t="s">
        <v>3052</v>
      </c>
      <c r="T1704" s="87" t="s">
        <v>2551</v>
      </c>
      <c r="U1704" s="85">
        <v>44663.650150462963</v>
      </c>
      <c r="V1704" s="88">
        <v>44663</v>
      </c>
      <c r="W1704" s="86" t="s">
        <v>3053</v>
      </c>
      <c r="X1704" s="87" t="s">
        <v>3054</v>
      </c>
      <c r="AA1704" s="86" t="s">
        <v>3055</v>
      </c>
      <c r="AB1704" s="86" t="s">
        <v>3051</v>
      </c>
      <c r="AC1704" s="72" t="b">
        <v>0</v>
      </c>
      <c r="AD1704" s="72">
        <v>370</v>
      </c>
      <c r="AE1704" s="86" t="s">
        <v>2568</v>
      </c>
      <c r="AF1704" s="72" t="b">
        <v>0</v>
      </c>
      <c r="AG1704" s="72" t="s">
        <v>1484</v>
      </c>
      <c r="AI1704" s="86" t="s">
        <v>1483</v>
      </c>
      <c r="AJ1704" s="72" t="b">
        <v>0</v>
      </c>
      <c r="AK1704" s="72">
        <v>70</v>
      </c>
      <c r="AL1704" s="86" t="s">
        <v>1483</v>
      </c>
      <c r="AM1704" s="86" t="s">
        <v>2043</v>
      </c>
      <c r="AN1704" s="72" t="b">
        <v>0</v>
      </c>
      <c r="AO1704" s="86" t="s">
        <v>3051</v>
      </c>
      <c r="AQ1704" s="72">
        <v>0</v>
      </c>
      <c r="AR1704" s="72">
        <v>0</v>
      </c>
    </row>
    <row r="1705" spans="1:44" x14ac:dyDescent="0.35">
      <c r="A1705" s="73" t="s">
        <v>396</v>
      </c>
      <c r="B1705" s="73" t="s">
        <v>396</v>
      </c>
      <c r="C1705" s="82"/>
      <c r="D1705" s="83"/>
      <c r="E1705" s="82"/>
      <c r="F1705" s="84"/>
      <c r="G1705" s="82"/>
      <c r="H1705" s="77"/>
      <c r="I1705" s="78"/>
      <c r="J1705" s="78"/>
      <c r="K1705" s="79"/>
      <c r="M1705" s="72" t="s">
        <v>177</v>
      </c>
      <c r="N1705" s="85">
        <v>44665.075069444443</v>
      </c>
      <c r="O1705" s="72" t="s">
        <v>3056</v>
      </c>
      <c r="P1705" s="87" t="s">
        <v>3057</v>
      </c>
      <c r="Q1705" s="72" t="s">
        <v>2129</v>
      </c>
      <c r="T1705" s="87" t="s">
        <v>2551</v>
      </c>
      <c r="U1705" s="85">
        <v>44665.075069444443</v>
      </c>
      <c r="V1705" s="88">
        <v>44665</v>
      </c>
      <c r="W1705" s="86" t="s">
        <v>3058</v>
      </c>
      <c r="X1705" s="87" t="s">
        <v>3059</v>
      </c>
      <c r="AA1705" s="86" t="s">
        <v>3060</v>
      </c>
      <c r="AC1705" s="72" t="b">
        <v>0</v>
      </c>
      <c r="AD1705" s="72">
        <v>499</v>
      </c>
      <c r="AE1705" s="86" t="s">
        <v>1483</v>
      </c>
      <c r="AF1705" s="72" t="b">
        <v>0</v>
      </c>
      <c r="AG1705" s="72" t="s">
        <v>1484</v>
      </c>
      <c r="AI1705" s="86" t="s">
        <v>1483</v>
      </c>
      <c r="AJ1705" s="72" t="b">
        <v>0</v>
      </c>
      <c r="AK1705" s="72">
        <v>57</v>
      </c>
      <c r="AL1705" s="86" t="s">
        <v>1483</v>
      </c>
      <c r="AM1705" s="86" t="s">
        <v>2043</v>
      </c>
      <c r="AN1705" s="72" t="b">
        <v>0</v>
      </c>
      <c r="AO1705" s="86" t="s">
        <v>3060</v>
      </c>
      <c r="AQ1705" s="72">
        <v>0</v>
      </c>
      <c r="AR1705" s="72">
        <v>0</v>
      </c>
    </row>
    <row r="1706" spans="1:44" x14ac:dyDescent="0.35">
      <c r="A1706" s="73" t="s">
        <v>396</v>
      </c>
      <c r="B1706" s="73" t="s">
        <v>396</v>
      </c>
      <c r="C1706" s="82"/>
      <c r="D1706" s="83"/>
      <c r="E1706" s="82"/>
      <c r="F1706" s="84"/>
      <c r="G1706" s="82"/>
      <c r="H1706" s="77"/>
      <c r="I1706" s="78"/>
      <c r="J1706" s="78"/>
      <c r="K1706" s="79"/>
      <c r="M1706" s="72" t="s">
        <v>177</v>
      </c>
      <c r="N1706" s="85">
        <v>44665.076122685183</v>
      </c>
      <c r="O1706" s="72" t="s">
        <v>3061</v>
      </c>
      <c r="T1706" s="87" t="s">
        <v>2551</v>
      </c>
      <c r="U1706" s="85">
        <v>44665.076122685183</v>
      </c>
      <c r="V1706" s="88">
        <v>44665</v>
      </c>
      <c r="W1706" s="86" t="s">
        <v>3062</v>
      </c>
      <c r="X1706" s="87" t="s">
        <v>3063</v>
      </c>
      <c r="AA1706" s="86" t="s">
        <v>3064</v>
      </c>
      <c r="AB1706" s="86" t="s">
        <v>3060</v>
      </c>
      <c r="AC1706" s="72" t="b">
        <v>0</v>
      </c>
      <c r="AD1706" s="72">
        <v>301</v>
      </c>
      <c r="AE1706" s="86" t="s">
        <v>2568</v>
      </c>
      <c r="AF1706" s="72" t="b">
        <v>0</v>
      </c>
      <c r="AG1706" s="72" t="s">
        <v>1484</v>
      </c>
      <c r="AI1706" s="86" t="s">
        <v>1483</v>
      </c>
      <c r="AJ1706" s="72" t="b">
        <v>0</v>
      </c>
      <c r="AK1706" s="72">
        <v>44</v>
      </c>
      <c r="AL1706" s="86" t="s">
        <v>1483</v>
      </c>
      <c r="AM1706" s="86" t="s">
        <v>2043</v>
      </c>
      <c r="AN1706" s="72" t="b">
        <v>0</v>
      </c>
      <c r="AO1706" s="86" t="s">
        <v>3060</v>
      </c>
      <c r="AQ1706" s="72">
        <v>0</v>
      </c>
      <c r="AR1706" s="72">
        <v>0</v>
      </c>
    </row>
    <row r="1707" spans="1:44" x14ac:dyDescent="0.35">
      <c r="A1707" s="73" t="s">
        <v>396</v>
      </c>
      <c r="B1707" s="73" t="s">
        <v>396</v>
      </c>
      <c r="C1707" s="82"/>
      <c r="D1707" s="83"/>
      <c r="E1707" s="82"/>
      <c r="F1707" s="84"/>
      <c r="G1707" s="82"/>
      <c r="H1707" s="77"/>
      <c r="I1707" s="78"/>
      <c r="J1707" s="78"/>
      <c r="K1707" s="79"/>
      <c r="M1707" s="72" t="s">
        <v>177</v>
      </c>
      <c r="N1707" s="85">
        <v>44665.076435185183</v>
      </c>
      <c r="O1707" s="72" t="s">
        <v>3065</v>
      </c>
      <c r="T1707" s="87" t="s">
        <v>2551</v>
      </c>
      <c r="U1707" s="85">
        <v>44665.076435185183</v>
      </c>
      <c r="V1707" s="88">
        <v>44665</v>
      </c>
      <c r="W1707" s="86" t="s">
        <v>3066</v>
      </c>
      <c r="X1707" s="87" t="s">
        <v>3067</v>
      </c>
      <c r="AA1707" s="86" t="s">
        <v>3068</v>
      </c>
      <c r="AB1707" s="86" t="s">
        <v>3064</v>
      </c>
      <c r="AC1707" s="72" t="b">
        <v>0</v>
      </c>
      <c r="AD1707" s="72">
        <v>348</v>
      </c>
      <c r="AE1707" s="86" t="s">
        <v>2568</v>
      </c>
      <c r="AF1707" s="72" t="b">
        <v>0</v>
      </c>
      <c r="AG1707" s="72" t="s">
        <v>1484</v>
      </c>
      <c r="AI1707" s="86" t="s">
        <v>1483</v>
      </c>
      <c r="AJ1707" s="72" t="b">
        <v>0</v>
      </c>
      <c r="AK1707" s="72">
        <v>61</v>
      </c>
      <c r="AL1707" s="86" t="s">
        <v>1483</v>
      </c>
      <c r="AM1707" s="86" t="s">
        <v>2043</v>
      </c>
      <c r="AN1707" s="72" t="b">
        <v>0</v>
      </c>
      <c r="AO1707" s="86" t="s">
        <v>3064</v>
      </c>
      <c r="AQ1707" s="72">
        <v>0</v>
      </c>
      <c r="AR1707" s="72">
        <v>0</v>
      </c>
    </row>
    <row r="1708" spans="1:44" x14ac:dyDescent="0.35">
      <c r="A1708" s="73" t="s">
        <v>396</v>
      </c>
      <c r="B1708" s="73" t="s">
        <v>2160</v>
      </c>
      <c r="C1708" s="82"/>
      <c r="D1708" s="83"/>
      <c r="E1708" s="82"/>
      <c r="F1708" s="84"/>
      <c r="G1708" s="82"/>
      <c r="H1708" s="77"/>
      <c r="I1708" s="78"/>
      <c r="J1708" s="78"/>
      <c r="K1708" s="79"/>
      <c r="M1708" s="72" t="s">
        <v>1513</v>
      </c>
      <c r="N1708" s="85">
        <v>44665.534895833334</v>
      </c>
      <c r="O1708" s="72" t="s">
        <v>2812</v>
      </c>
      <c r="R1708" s="86" t="s">
        <v>2813</v>
      </c>
      <c r="S1708" s="87" t="s">
        <v>2814</v>
      </c>
      <c r="T1708" s="87" t="s">
        <v>2814</v>
      </c>
      <c r="U1708" s="85">
        <v>44665.534895833334</v>
      </c>
      <c r="V1708" s="88">
        <v>44665</v>
      </c>
      <c r="W1708" s="86" t="s">
        <v>2815</v>
      </c>
      <c r="X1708" s="87" t="s">
        <v>2816</v>
      </c>
      <c r="AA1708" s="86" t="s">
        <v>2817</v>
      </c>
      <c r="AC1708" s="72" t="b">
        <v>0</v>
      </c>
      <c r="AD1708" s="72">
        <v>0</v>
      </c>
      <c r="AE1708" s="86" t="s">
        <v>1483</v>
      </c>
      <c r="AF1708" s="72" t="b">
        <v>0</v>
      </c>
      <c r="AG1708" s="72" t="s">
        <v>1484</v>
      </c>
      <c r="AI1708" s="86" t="s">
        <v>1483</v>
      </c>
      <c r="AJ1708" s="72" t="b">
        <v>0</v>
      </c>
      <c r="AK1708" s="72">
        <v>253</v>
      </c>
      <c r="AL1708" s="86" t="s">
        <v>2818</v>
      </c>
      <c r="AM1708" s="86" t="s">
        <v>2043</v>
      </c>
      <c r="AN1708" s="72" t="b">
        <v>0</v>
      </c>
      <c r="AO1708" s="86" t="s">
        <v>2818</v>
      </c>
      <c r="AQ1708" s="72">
        <v>0</v>
      </c>
      <c r="AR1708" s="72">
        <v>0</v>
      </c>
    </row>
    <row r="1709" spans="1:44" x14ac:dyDescent="0.35">
      <c r="A1709" s="73" t="s">
        <v>396</v>
      </c>
      <c r="B1709" s="73" t="s">
        <v>2160</v>
      </c>
      <c r="C1709" s="82"/>
      <c r="D1709" s="83"/>
      <c r="E1709" s="82"/>
      <c r="F1709" s="84"/>
      <c r="G1709" s="82"/>
      <c r="H1709" s="77"/>
      <c r="I1709" s="78"/>
      <c r="J1709" s="78"/>
      <c r="K1709" s="79"/>
      <c r="M1709" s="72" t="s">
        <v>1513</v>
      </c>
      <c r="N1709" s="85">
        <v>44665.54347222222</v>
      </c>
      <c r="O1709" s="72" t="s">
        <v>2796</v>
      </c>
      <c r="R1709" s="86" t="s">
        <v>2797</v>
      </c>
      <c r="S1709" s="87" t="s">
        <v>2798</v>
      </c>
      <c r="T1709" s="87" t="s">
        <v>2798</v>
      </c>
      <c r="U1709" s="85">
        <v>44665.54347222222</v>
      </c>
      <c r="V1709" s="88">
        <v>44665</v>
      </c>
      <c r="W1709" s="86" t="s">
        <v>2799</v>
      </c>
      <c r="X1709" s="87" t="s">
        <v>2800</v>
      </c>
      <c r="AA1709" s="86" t="s">
        <v>2801</v>
      </c>
      <c r="AC1709" s="72" t="b">
        <v>0</v>
      </c>
      <c r="AD1709" s="72">
        <v>0</v>
      </c>
      <c r="AE1709" s="86" t="s">
        <v>1483</v>
      </c>
      <c r="AF1709" s="72" t="b">
        <v>0</v>
      </c>
      <c r="AG1709" s="72" t="s">
        <v>1484</v>
      </c>
      <c r="AI1709" s="86" t="s">
        <v>1483</v>
      </c>
      <c r="AJ1709" s="72" t="b">
        <v>0</v>
      </c>
      <c r="AK1709" s="72">
        <v>1043</v>
      </c>
      <c r="AL1709" s="86" t="s">
        <v>2802</v>
      </c>
      <c r="AM1709" s="86" t="s">
        <v>2043</v>
      </c>
      <c r="AN1709" s="72" t="b">
        <v>0</v>
      </c>
      <c r="AO1709" s="86" t="s">
        <v>2802</v>
      </c>
      <c r="AQ1709" s="72">
        <v>0</v>
      </c>
      <c r="AR1709" s="72">
        <v>0</v>
      </c>
    </row>
    <row r="1710" spans="1:44" x14ac:dyDescent="0.35">
      <c r="A1710" s="73" t="s">
        <v>396</v>
      </c>
      <c r="B1710" s="73" t="s">
        <v>396</v>
      </c>
      <c r="C1710" s="82"/>
      <c r="D1710" s="83"/>
      <c r="E1710" s="82"/>
      <c r="F1710" s="84"/>
      <c r="G1710" s="82"/>
      <c r="H1710" s="77"/>
      <c r="I1710" s="78"/>
      <c r="J1710" s="78"/>
      <c r="K1710" s="79"/>
      <c r="M1710" s="72" t="s">
        <v>177</v>
      </c>
      <c r="N1710" s="85">
        <v>44665.590902777774</v>
      </c>
      <c r="O1710" s="72" t="s">
        <v>3069</v>
      </c>
      <c r="P1710" s="87" t="s">
        <v>3070</v>
      </c>
      <c r="Q1710" s="72" t="s">
        <v>1491</v>
      </c>
      <c r="R1710" s="86" t="s">
        <v>3071</v>
      </c>
      <c r="T1710" s="87" t="s">
        <v>2551</v>
      </c>
      <c r="U1710" s="85">
        <v>44665.590902777774</v>
      </c>
      <c r="V1710" s="88">
        <v>44665</v>
      </c>
      <c r="W1710" s="86" t="s">
        <v>3072</v>
      </c>
      <c r="X1710" s="87" t="s">
        <v>3073</v>
      </c>
      <c r="AA1710" s="86" t="s">
        <v>3074</v>
      </c>
      <c r="AC1710" s="72" t="b">
        <v>0</v>
      </c>
      <c r="AD1710" s="72">
        <v>930</v>
      </c>
      <c r="AE1710" s="86" t="s">
        <v>1483</v>
      </c>
      <c r="AF1710" s="72" t="b">
        <v>1</v>
      </c>
      <c r="AG1710" s="72" t="s">
        <v>1484</v>
      </c>
      <c r="AI1710" s="86" t="s">
        <v>2802</v>
      </c>
      <c r="AJ1710" s="72" t="b">
        <v>0</v>
      </c>
      <c r="AK1710" s="72">
        <v>132</v>
      </c>
      <c r="AL1710" s="86" t="s">
        <v>1483</v>
      </c>
      <c r="AM1710" s="86" t="s">
        <v>2043</v>
      </c>
      <c r="AN1710" s="72" t="b">
        <v>0</v>
      </c>
      <c r="AO1710" s="86" t="s">
        <v>3074</v>
      </c>
      <c r="AQ1710" s="72">
        <v>0</v>
      </c>
      <c r="AR1710" s="72">
        <v>0</v>
      </c>
    </row>
    <row r="1711" spans="1:44" x14ac:dyDescent="0.35">
      <c r="A1711" s="73" t="s">
        <v>396</v>
      </c>
      <c r="B1711" s="73" t="s">
        <v>2160</v>
      </c>
      <c r="C1711" s="82"/>
      <c r="D1711" s="83"/>
      <c r="E1711" s="82"/>
      <c r="F1711" s="84"/>
      <c r="G1711" s="82"/>
      <c r="H1711" s="77"/>
      <c r="I1711" s="78"/>
      <c r="J1711" s="78"/>
      <c r="K1711" s="79"/>
      <c r="M1711" s="72" t="s">
        <v>1513</v>
      </c>
      <c r="N1711" s="85">
        <v>44666.557939814818</v>
      </c>
      <c r="O1711" s="72" t="s">
        <v>2825</v>
      </c>
      <c r="R1711" s="86" t="s">
        <v>2826</v>
      </c>
      <c r="S1711" s="87" t="s">
        <v>2827</v>
      </c>
      <c r="T1711" s="87" t="s">
        <v>2827</v>
      </c>
      <c r="U1711" s="85">
        <v>44666.557939814818</v>
      </c>
      <c r="V1711" s="88">
        <v>44666</v>
      </c>
      <c r="W1711" s="86" t="s">
        <v>2828</v>
      </c>
      <c r="X1711" s="87" t="s">
        <v>2829</v>
      </c>
      <c r="AA1711" s="86" t="s">
        <v>2830</v>
      </c>
      <c r="AC1711" s="72" t="b">
        <v>0</v>
      </c>
      <c r="AD1711" s="72">
        <v>0</v>
      </c>
      <c r="AE1711" s="86" t="s">
        <v>1483</v>
      </c>
      <c r="AF1711" s="72" t="b">
        <v>0</v>
      </c>
      <c r="AG1711" s="72" t="s">
        <v>1484</v>
      </c>
      <c r="AI1711" s="86" t="s">
        <v>1483</v>
      </c>
      <c r="AJ1711" s="72" t="b">
        <v>0</v>
      </c>
      <c r="AK1711" s="72">
        <v>129</v>
      </c>
      <c r="AL1711" s="86" t="s">
        <v>2831</v>
      </c>
      <c r="AM1711" s="86" t="s">
        <v>2043</v>
      </c>
      <c r="AN1711" s="72" t="b">
        <v>0</v>
      </c>
      <c r="AO1711" s="86" t="s">
        <v>2831</v>
      </c>
      <c r="AQ1711" s="72">
        <v>0</v>
      </c>
      <c r="AR1711" s="72">
        <v>0</v>
      </c>
    </row>
    <row r="1712" spans="1:44" x14ac:dyDescent="0.35">
      <c r="A1712" s="73" t="s">
        <v>396</v>
      </c>
      <c r="B1712" s="73" t="s">
        <v>2160</v>
      </c>
      <c r="C1712" s="82"/>
      <c r="D1712" s="83"/>
      <c r="E1712" s="82"/>
      <c r="F1712" s="84"/>
      <c r="G1712" s="82"/>
      <c r="H1712" s="77"/>
      <c r="I1712" s="78"/>
      <c r="J1712" s="78"/>
      <c r="K1712" s="79"/>
      <c r="M1712" s="72" t="s">
        <v>1488</v>
      </c>
      <c r="N1712" s="85">
        <v>44666.562592592592</v>
      </c>
      <c r="O1712" s="72" t="s">
        <v>2833</v>
      </c>
      <c r="P1712" s="87" t="s">
        <v>2834</v>
      </c>
      <c r="Q1712" s="72" t="s">
        <v>2294</v>
      </c>
      <c r="T1712" s="87" t="s">
        <v>2551</v>
      </c>
      <c r="U1712" s="85">
        <v>44666.562592592592</v>
      </c>
      <c r="V1712" s="88">
        <v>44666</v>
      </c>
      <c r="W1712" s="86" t="s">
        <v>2835</v>
      </c>
      <c r="X1712" s="87" t="s">
        <v>2836</v>
      </c>
      <c r="AA1712" s="86" t="s">
        <v>2837</v>
      </c>
      <c r="AC1712" s="72" t="b">
        <v>0</v>
      </c>
      <c r="AD1712" s="72">
        <v>178</v>
      </c>
      <c r="AE1712" s="86" t="s">
        <v>1483</v>
      </c>
      <c r="AF1712" s="72" t="b">
        <v>0</v>
      </c>
      <c r="AG1712" s="72" t="s">
        <v>1484</v>
      </c>
      <c r="AI1712" s="86" t="s">
        <v>1483</v>
      </c>
      <c r="AJ1712" s="72" t="b">
        <v>0</v>
      </c>
      <c r="AK1712" s="72">
        <v>36</v>
      </c>
      <c r="AL1712" s="86" t="s">
        <v>1483</v>
      </c>
      <c r="AM1712" s="86" t="s">
        <v>2043</v>
      </c>
      <c r="AN1712" s="72" t="b">
        <v>0</v>
      </c>
      <c r="AO1712" s="86" t="s">
        <v>2837</v>
      </c>
      <c r="AQ1712" s="72">
        <v>0</v>
      </c>
      <c r="AR1712" s="72">
        <v>0</v>
      </c>
    </row>
    <row r="1713" spans="1:44" x14ac:dyDescent="0.35">
      <c r="A1713" s="73" t="s">
        <v>396</v>
      </c>
      <c r="B1713" s="73" t="s">
        <v>396</v>
      </c>
      <c r="C1713" s="82"/>
      <c r="D1713" s="83"/>
      <c r="E1713" s="82"/>
      <c r="F1713" s="84"/>
      <c r="G1713" s="82"/>
      <c r="H1713" s="77"/>
      <c r="I1713" s="78"/>
      <c r="J1713" s="78"/>
      <c r="K1713" s="79"/>
      <c r="M1713" s="72" t="s">
        <v>177</v>
      </c>
      <c r="N1713" s="85">
        <v>44667.566412037035</v>
      </c>
      <c r="O1713" s="72" t="s">
        <v>3075</v>
      </c>
      <c r="P1713" s="87" t="s">
        <v>3076</v>
      </c>
      <c r="Q1713" s="72" t="s">
        <v>1491</v>
      </c>
      <c r="T1713" s="87" t="s">
        <v>2551</v>
      </c>
      <c r="U1713" s="85">
        <v>44667.566412037035</v>
      </c>
      <c r="V1713" s="88">
        <v>44667</v>
      </c>
      <c r="W1713" s="86" t="s">
        <v>3077</v>
      </c>
      <c r="X1713" s="87" t="s">
        <v>3078</v>
      </c>
      <c r="AA1713" s="86" t="s">
        <v>3079</v>
      </c>
      <c r="AC1713" s="72" t="b">
        <v>0</v>
      </c>
      <c r="AD1713" s="72">
        <v>930</v>
      </c>
      <c r="AE1713" s="86" t="s">
        <v>1483</v>
      </c>
      <c r="AF1713" s="72" t="b">
        <v>1</v>
      </c>
      <c r="AG1713" s="72" t="s">
        <v>1484</v>
      </c>
      <c r="AI1713" s="86" t="s">
        <v>3080</v>
      </c>
      <c r="AJ1713" s="72" t="b">
        <v>0</v>
      </c>
      <c r="AK1713" s="72">
        <v>159</v>
      </c>
      <c r="AL1713" s="86" t="s">
        <v>1483</v>
      </c>
      <c r="AM1713" s="86" t="s">
        <v>1486</v>
      </c>
      <c r="AN1713" s="72" t="b">
        <v>0</v>
      </c>
      <c r="AO1713" s="86" t="s">
        <v>3079</v>
      </c>
      <c r="AQ1713" s="72">
        <v>0</v>
      </c>
      <c r="AR1713" s="72">
        <v>0</v>
      </c>
    </row>
    <row r="1714" spans="1:44" x14ac:dyDescent="0.35">
      <c r="A1714" s="73" t="s">
        <v>396</v>
      </c>
      <c r="B1714" s="73" t="s">
        <v>396</v>
      </c>
      <c r="C1714" s="82"/>
      <c r="D1714" s="83"/>
      <c r="E1714" s="82"/>
      <c r="F1714" s="84"/>
      <c r="G1714" s="82"/>
      <c r="H1714" s="77"/>
      <c r="I1714" s="78"/>
      <c r="J1714" s="78"/>
      <c r="K1714" s="79"/>
      <c r="M1714" s="72" t="s">
        <v>177</v>
      </c>
      <c r="N1714" s="85">
        <v>44667.567164351851</v>
      </c>
      <c r="O1714" s="72" t="s">
        <v>3081</v>
      </c>
      <c r="T1714" s="87" t="s">
        <v>2551</v>
      </c>
      <c r="U1714" s="85">
        <v>44667.567164351851</v>
      </c>
      <c r="V1714" s="88">
        <v>44667</v>
      </c>
      <c r="W1714" s="86" t="s">
        <v>3082</v>
      </c>
      <c r="X1714" s="87" t="s">
        <v>3083</v>
      </c>
      <c r="AA1714" s="86" t="s">
        <v>3084</v>
      </c>
      <c r="AB1714" s="86" t="s">
        <v>3079</v>
      </c>
      <c r="AC1714" s="72" t="b">
        <v>0</v>
      </c>
      <c r="AD1714" s="72">
        <v>717</v>
      </c>
      <c r="AE1714" s="86" t="s">
        <v>2568</v>
      </c>
      <c r="AF1714" s="72" t="b">
        <v>0</v>
      </c>
      <c r="AG1714" s="72" t="s">
        <v>1484</v>
      </c>
      <c r="AI1714" s="86" t="s">
        <v>1483</v>
      </c>
      <c r="AJ1714" s="72" t="b">
        <v>0</v>
      </c>
      <c r="AK1714" s="72">
        <v>58</v>
      </c>
      <c r="AL1714" s="86" t="s">
        <v>1483</v>
      </c>
      <c r="AM1714" s="86" t="s">
        <v>1486</v>
      </c>
      <c r="AN1714" s="72" t="b">
        <v>0</v>
      </c>
      <c r="AO1714" s="86" t="s">
        <v>3079</v>
      </c>
      <c r="AQ1714" s="72">
        <v>0</v>
      </c>
      <c r="AR1714" s="72">
        <v>0</v>
      </c>
    </row>
    <row r="1715" spans="1:44" x14ac:dyDescent="0.35">
      <c r="A1715" s="73" t="s">
        <v>396</v>
      </c>
      <c r="B1715" s="73" t="s">
        <v>396</v>
      </c>
      <c r="C1715" s="82"/>
      <c r="D1715" s="83"/>
      <c r="E1715" s="82"/>
      <c r="F1715" s="84"/>
      <c r="G1715" s="82"/>
      <c r="H1715" s="77"/>
      <c r="I1715" s="78"/>
      <c r="J1715" s="78"/>
      <c r="K1715" s="79"/>
      <c r="M1715" s="72" t="s">
        <v>177</v>
      </c>
      <c r="N1715" s="85">
        <v>44668.692233796297</v>
      </c>
      <c r="O1715" s="72" t="s">
        <v>3085</v>
      </c>
      <c r="T1715" s="87" t="s">
        <v>2551</v>
      </c>
      <c r="U1715" s="85">
        <v>44668.692233796297</v>
      </c>
      <c r="V1715" s="88">
        <v>44668</v>
      </c>
      <c r="W1715" s="86" t="s">
        <v>3086</v>
      </c>
      <c r="X1715" s="87" t="s">
        <v>3087</v>
      </c>
      <c r="AA1715" s="86" t="s">
        <v>3088</v>
      </c>
      <c r="AC1715" s="72" t="b">
        <v>0</v>
      </c>
      <c r="AD1715" s="72">
        <v>1218</v>
      </c>
      <c r="AE1715" s="86" t="s">
        <v>1483</v>
      </c>
      <c r="AF1715" s="72" t="b">
        <v>0</v>
      </c>
      <c r="AG1715" s="72" t="s">
        <v>1484</v>
      </c>
      <c r="AI1715" s="86" t="s">
        <v>1483</v>
      </c>
      <c r="AJ1715" s="72" t="b">
        <v>0</v>
      </c>
      <c r="AK1715" s="72">
        <v>68</v>
      </c>
      <c r="AL1715" s="86" t="s">
        <v>1483</v>
      </c>
      <c r="AM1715" s="86" t="s">
        <v>1486</v>
      </c>
      <c r="AN1715" s="72" t="b">
        <v>0</v>
      </c>
      <c r="AO1715" s="86" t="s">
        <v>3088</v>
      </c>
      <c r="AQ1715" s="72">
        <v>0</v>
      </c>
      <c r="AR1715" s="72">
        <v>0</v>
      </c>
    </row>
    <row r="1716" spans="1:44" x14ac:dyDescent="0.35">
      <c r="A1716" s="73" t="s">
        <v>685</v>
      </c>
      <c r="B1716" s="73" t="s">
        <v>3089</v>
      </c>
      <c r="C1716" s="82"/>
      <c r="D1716" s="83"/>
      <c r="E1716" s="82"/>
      <c r="F1716" s="84"/>
      <c r="G1716" s="82"/>
      <c r="H1716" s="77"/>
      <c r="I1716" s="78"/>
      <c r="J1716" s="78"/>
      <c r="K1716" s="79"/>
      <c r="M1716" s="72" t="s">
        <v>219</v>
      </c>
      <c r="N1716" s="85">
        <v>44671.061030092591</v>
      </c>
    </row>
    <row r="1717" spans="1:44" x14ac:dyDescent="0.35">
      <c r="A1717" s="73" t="s">
        <v>774</v>
      </c>
      <c r="B1717" s="73" t="s">
        <v>3089</v>
      </c>
      <c r="C1717" s="82"/>
      <c r="D1717" s="83"/>
      <c r="E1717" s="82"/>
      <c r="F1717" s="84"/>
      <c r="G1717" s="82"/>
      <c r="H1717" s="77"/>
      <c r="I1717" s="78"/>
      <c r="J1717" s="78"/>
      <c r="K1717" s="79"/>
      <c r="M1717" s="72" t="s">
        <v>219</v>
      </c>
      <c r="N1717" s="85">
        <v>44671.061030092591</v>
      </c>
    </row>
    <row r="1718" spans="1:44" x14ac:dyDescent="0.35">
      <c r="A1718" s="73" t="s">
        <v>488</v>
      </c>
      <c r="B1718" s="73" t="s">
        <v>3089</v>
      </c>
      <c r="C1718" s="82"/>
      <c r="D1718" s="83"/>
      <c r="E1718" s="82"/>
      <c r="F1718" s="84"/>
      <c r="G1718" s="82"/>
      <c r="H1718" s="77"/>
      <c r="I1718" s="78"/>
      <c r="J1718" s="78"/>
      <c r="K1718" s="79"/>
      <c r="M1718" s="72" t="s">
        <v>1488</v>
      </c>
      <c r="N1718" s="85">
        <v>44603.845347222225</v>
      </c>
      <c r="O1718" s="72" t="s">
        <v>3090</v>
      </c>
      <c r="T1718" s="87" t="s">
        <v>3091</v>
      </c>
      <c r="U1718" s="85">
        <v>44603.845347222225</v>
      </c>
      <c r="V1718" s="88">
        <v>44603</v>
      </c>
      <c r="W1718" s="86" t="s">
        <v>3092</v>
      </c>
      <c r="X1718" s="87" t="s">
        <v>3093</v>
      </c>
      <c r="AA1718" s="86" t="s">
        <v>3094</v>
      </c>
      <c r="AC1718" s="72" t="b">
        <v>0</v>
      </c>
      <c r="AD1718" s="72">
        <v>7049</v>
      </c>
      <c r="AE1718" s="86" t="s">
        <v>1483</v>
      </c>
      <c r="AF1718" s="72" t="b">
        <v>0</v>
      </c>
      <c r="AG1718" s="72" t="s">
        <v>1484</v>
      </c>
      <c r="AI1718" s="86" t="s">
        <v>1483</v>
      </c>
      <c r="AJ1718" s="72" t="b">
        <v>0</v>
      </c>
      <c r="AK1718" s="72">
        <v>1032</v>
      </c>
      <c r="AL1718" s="86" t="s">
        <v>1483</v>
      </c>
      <c r="AM1718" s="86" t="s">
        <v>1504</v>
      </c>
      <c r="AN1718" s="72" t="b">
        <v>0</v>
      </c>
      <c r="AO1718" s="86" t="s">
        <v>3094</v>
      </c>
      <c r="AQ1718" s="72">
        <v>0</v>
      </c>
      <c r="AR1718" s="72">
        <v>0</v>
      </c>
    </row>
    <row r="1719" spans="1:44" x14ac:dyDescent="0.35">
      <c r="A1719" s="73" t="s">
        <v>488</v>
      </c>
      <c r="B1719" s="73" t="s">
        <v>3095</v>
      </c>
      <c r="C1719" s="82"/>
      <c r="D1719" s="83"/>
      <c r="E1719" s="82"/>
      <c r="F1719" s="84"/>
      <c r="G1719" s="82"/>
      <c r="H1719" s="77"/>
      <c r="I1719" s="78"/>
      <c r="J1719" s="78"/>
      <c r="K1719" s="79"/>
      <c r="M1719" s="72" t="s">
        <v>1476</v>
      </c>
      <c r="N1719" s="85">
        <v>44603.86681712963</v>
      </c>
      <c r="O1719" s="72" t="s">
        <v>3096</v>
      </c>
      <c r="S1719" s="87" t="s">
        <v>3097</v>
      </c>
      <c r="T1719" s="87" t="s">
        <v>3097</v>
      </c>
      <c r="U1719" s="85">
        <v>44603.86681712963</v>
      </c>
      <c r="V1719" s="88">
        <v>44603</v>
      </c>
      <c r="W1719" s="86" t="s">
        <v>3098</v>
      </c>
      <c r="X1719" s="87" t="s">
        <v>3099</v>
      </c>
      <c r="AA1719" s="86" t="s">
        <v>3100</v>
      </c>
      <c r="AC1719" s="72" t="b">
        <v>0</v>
      </c>
      <c r="AD1719" s="72">
        <v>0</v>
      </c>
      <c r="AE1719" s="86" t="s">
        <v>1483</v>
      </c>
      <c r="AF1719" s="72" t="b">
        <v>0</v>
      </c>
      <c r="AG1719" s="72" t="s">
        <v>1484</v>
      </c>
      <c r="AI1719" s="86" t="s">
        <v>1483</v>
      </c>
      <c r="AJ1719" s="72" t="b">
        <v>0</v>
      </c>
      <c r="AK1719" s="72">
        <v>437</v>
      </c>
      <c r="AL1719" s="86" t="s">
        <v>3101</v>
      </c>
      <c r="AM1719" s="86" t="s">
        <v>1504</v>
      </c>
      <c r="AN1719" s="72" t="b">
        <v>0</v>
      </c>
      <c r="AO1719" s="86" t="s">
        <v>3101</v>
      </c>
      <c r="AQ1719" s="72">
        <v>0</v>
      </c>
      <c r="AR1719" s="72">
        <v>0</v>
      </c>
    </row>
    <row r="1720" spans="1:44" x14ac:dyDescent="0.35">
      <c r="A1720" s="73" t="s">
        <v>488</v>
      </c>
      <c r="B1720" s="73" t="s">
        <v>3102</v>
      </c>
      <c r="C1720" s="82"/>
      <c r="D1720" s="83"/>
      <c r="E1720" s="82"/>
      <c r="F1720" s="84"/>
      <c r="G1720" s="82"/>
      <c r="H1720" s="77"/>
      <c r="I1720" s="78"/>
      <c r="J1720" s="78"/>
      <c r="K1720" s="79"/>
      <c r="M1720" s="72" t="s">
        <v>1513</v>
      </c>
      <c r="N1720" s="85">
        <v>44604.885127314818</v>
      </c>
      <c r="O1720" s="72" t="s">
        <v>3103</v>
      </c>
      <c r="P1720" s="87" t="s">
        <v>3104</v>
      </c>
      <c r="Q1720" s="72" t="s">
        <v>3105</v>
      </c>
      <c r="T1720" s="87" t="s">
        <v>3091</v>
      </c>
      <c r="U1720" s="85">
        <v>44604.885127314818</v>
      </c>
      <c r="V1720" s="88">
        <v>44604</v>
      </c>
      <c r="W1720" s="86" t="s">
        <v>3106</v>
      </c>
      <c r="X1720" s="87" t="s">
        <v>3107</v>
      </c>
      <c r="AA1720" s="86" t="s">
        <v>3108</v>
      </c>
      <c r="AC1720" s="72" t="b">
        <v>0</v>
      </c>
      <c r="AD1720" s="72">
        <v>0</v>
      </c>
      <c r="AE1720" s="86" t="s">
        <v>1483</v>
      </c>
      <c r="AF1720" s="72" t="b">
        <v>0</v>
      </c>
      <c r="AG1720" s="72" t="s">
        <v>1484</v>
      </c>
      <c r="AI1720" s="86" t="s">
        <v>1483</v>
      </c>
      <c r="AJ1720" s="72" t="b">
        <v>0</v>
      </c>
      <c r="AK1720" s="72">
        <v>290</v>
      </c>
      <c r="AL1720" s="86" t="s">
        <v>3109</v>
      </c>
      <c r="AM1720" s="86" t="s">
        <v>1504</v>
      </c>
      <c r="AN1720" s="72" t="b">
        <v>0</v>
      </c>
      <c r="AO1720" s="86" t="s">
        <v>3109</v>
      </c>
      <c r="AQ1720" s="72">
        <v>0</v>
      </c>
      <c r="AR1720" s="72">
        <v>0</v>
      </c>
    </row>
    <row r="1721" spans="1:44" x14ac:dyDescent="0.35">
      <c r="A1721" s="73" t="s">
        <v>488</v>
      </c>
      <c r="B1721" s="73" t="s">
        <v>3110</v>
      </c>
      <c r="C1721" s="82"/>
      <c r="D1721" s="83"/>
      <c r="E1721" s="82"/>
      <c r="F1721" s="84"/>
      <c r="G1721" s="82"/>
      <c r="H1721" s="77"/>
      <c r="I1721" s="78"/>
      <c r="J1721" s="78"/>
      <c r="K1721" s="79"/>
      <c r="M1721" s="72" t="s">
        <v>1476</v>
      </c>
      <c r="N1721" s="85">
        <v>44604.885127314818</v>
      </c>
      <c r="O1721" s="72" t="s">
        <v>3103</v>
      </c>
      <c r="P1721" s="87" t="s">
        <v>3104</v>
      </c>
      <c r="Q1721" s="72" t="s">
        <v>3105</v>
      </c>
      <c r="T1721" s="87" t="s">
        <v>3091</v>
      </c>
      <c r="U1721" s="85">
        <v>44604.885127314818</v>
      </c>
      <c r="V1721" s="88">
        <v>44604</v>
      </c>
      <c r="W1721" s="86" t="s">
        <v>3106</v>
      </c>
      <c r="X1721" s="87" t="s">
        <v>3107</v>
      </c>
      <c r="AA1721" s="86" t="s">
        <v>3108</v>
      </c>
      <c r="AC1721" s="72" t="b">
        <v>0</v>
      </c>
      <c r="AD1721" s="72">
        <v>0</v>
      </c>
      <c r="AE1721" s="86" t="s">
        <v>1483</v>
      </c>
      <c r="AF1721" s="72" t="b">
        <v>0</v>
      </c>
      <c r="AG1721" s="72" t="s">
        <v>1484</v>
      </c>
      <c r="AI1721" s="86" t="s">
        <v>1483</v>
      </c>
      <c r="AJ1721" s="72" t="b">
        <v>0</v>
      </c>
      <c r="AK1721" s="72">
        <v>290</v>
      </c>
      <c r="AL1721" s="86" t="s">
        <v>3109</v>
      </c>
      <c r="AM1721" s="86" t="s">
        <v>1504</v>
      </c>
      <c r="AN1721" s="72" t="b">
        <v>0</v>
      </c>
      <c r="AO1721" s="86" t="s">
        <v>3109</v>
      </c>
      <c r="AQ1721" s="72">
        <v>0</v>
      </c>
      <c r="AR1721" s="72">
        <v>0</v>
      </c>
    </row>
    <row r="1722" spans="1:44" x14ac:dyDescent="0.35">
      <c r="A1722" s="73" t="s">
        <v>488</v>
      </c>
      <c r="B1722" s="73" t="s">
        <v>3111</v>
      </c>
      <c r="C1722" s="82"/>
      <c r="D1722" s="83"/>
      <c r="E1722" s="82"/>
      <c r="F1722" s="84"/>
      <c r="G1722" s="82"/>
      <c r="H1722" s="77"/>
      <c r="I1722" s="78"/>
      <c r="J1722" s="78"/>
      <c r="K1722" s="79"/>
      <c r="M1722" s="72" t="s">
        <v>1476</v>
      </c>
      <c r="N1722" s="85">
        <v>44603.782557870371</v>
      </c>
      <c r="O1722" s="72" t="s">
        <v>3112</v>
      </c>
      <c r="P1722" s="87" t="s">
        <v>3113</v>
      </c>
      <c r="Q1722" s="72" t="s">
        <v>1491</v>
      </c>
      <c r="T1722" s="87" t="s">
        <v>3091</v>
      </c>
      <c r="U1722" s="85">
        <v>44603.782557870371</v>
      </c>
      <c r="V1722" s="88">
        <v>44603</v>
      </c>
      <c r="W1722" s="86" t="s">
        <v>3114</v>
      </c>
      <c r="X1722" s="87" t="s">
        <v>3115</v>
      </c>
      <c r="AA1722" s="86" t="s">
        <v>3116</v>
      </c>
      <c r="AC1722" s="72" t="b">
        <v>0</v>
      </c>
      <c r="AD1722" s="72">
        <v>0</v>
      </c>
      <c r="AE1722" s="86" t="s">
        <v>1483</v>
      </c>
      <c r="AF1722" s="72" t="b">
        <v>1</v>
      </c>
      <c r="AG1722" s="72" t="s">
        <v>1484</v>
      </c>
      <c r="AI1722" s="86" t="s">
        <v>3117</v>
      </c>
      <c r="AJ1722" s="72" t="b">
        <v>0</v>
      </c>
      <c r="AK1722" s="72">
        <v>109</v>
      </c>
      <c r="AL1722" s="86" t="s">
        <v>3118</v>
      </c>
      <c r="AM1722" s="86" t="s">
        <v>1504</v>
      </c>
      <c r="AN1722" s="72" t="b">
        <v>0</v>
      </c>
      <c r="AO1722" s="86" t="s">
        <v>3118</v>
      </c>
      <c r="AQ1722" s="72">
        <v>0</v>
      </c>
      <c r="AR1722" s="72">
        <v>0</v>
      </c>
    </row>
    <row r="1723" spans="1:44" x14ac:dyDescent="0.35">
      <c r="A1723" s="73" t="s">
        <v>488</v>
      </c>
      <c r="B1723" s="73" t="s">
        <v>3111</v>
      </c>
      <c r="C1723" s="82"/>
      <c r="D1723" s="83"/>
      <c r="E1723" s="82"/>
      <c r="F1723" s="84"/>
      <c r="G1723" s="82"/>
      <c r="H1723" s="77"/>
      <c r="I1723" s="78"/>
      <c r="J1723" s="78"/>
      <c r="K1723" s="79"/>
      <c r="M1723" s="72" t="s">
        <v>1476</v>
      </c>
      <c r="N1723" s="85">
        <v>44605.805567129632</v>
      </c>
      <c r="O1723" s="72" t="s">
        <v>3119</v>
      </c>
      <c r="P1723" s="87" t="s">
        <v>3120</v>
      </c>
      <c r="Q1723" s="72" t="s">
        <v>3121</v>
      </c>
      <c r="T1723" s="87" t="s">
        <v>3091</v>
      </c>
      <c r="U1723" s="85">
        <v>44605.805567129632</v>
      </c>
      <c r="V1723" s="88">
        <v>44605</v>
      </c>
      <c r="W1723" s="86" t="s">
        <v>3122</v>
      </c>
      <c r="X1723" s="87" t="s">
        <v>3123</v>
      </c>
      <c r="AA1723" s="86" t="s">
        <v>3124</v>
      </c>
      <c r="AC1723" s="72" t="b">
        <v>0</v>
      </c>
      <c r="AD1723" s="72">
        <v>0</v>
      </c>
      <c r="AE1723" s="86" t="s">
        <v>1483</v>
      </c>
      <c r="AF1723" s="72" t="b">
        <v>0</v>
      </c>
      <c r="AG1723" s="72" t="s">
        <v>1484</v>
      </c>
      <c r="AI1723" s="86" t="s">
        <v>1483</v>
      </c>
      <c r="AJ1723" s="72" t="b">
        <v>0</v>
      </c>
      <c r="AK1723" s="72">
        <v>254</v>
      </c>
      <c r="AL1723" s="86" t="s">
        <v>3125</v>
      </c>
      <c r="AM1723" s="86" t="s">
        <v>1504</v>
      </c>
      <c r="AN1723" s="72" t="b">
        <v>0</v>
      </c>
      <c r="AO1723" s="86" t="s">
        <v>3125</v>
      </c>
      <c r="AQ1723" s="72">
        <v>0</v>
      </c>
      <c r="AR1723" s="72">
        <v>0</v>
      </c>
    </row>
    <row r="1724" spans="1:44" x14ac:dyDescent="0.35">
      <c r="A1724" s="73" t="s">
        <v>488</v>
      </c>
      <c r="B1724" s="73" t="s">
        <v>3111</v>
      </c>
      <c r="C1724" s="82"/>
      <c r="D1724" s="83"/>
      <c r="E1724" s="82"/>
      <c r="F1724" s="84"/>
      <c r="G1724" s="82"/>
      <c r="H1724" s="77"/>
      <c r="I1724" s="78"/>
      <c r="J1724" s="78"/>
      <c r="K1724" s="79"/>
      <c r="M1724" s="72" t="s">
        <v>1476</v>
      </c>
      <c r="N1724" s="85">
        <v>44608.852233796293</v>
      </c>
      <c r="O1724" s="72" t="s">
        <v>3126</v>
      </c>
      <c r="S1724" s="87" t="s">
        <v>3127</v>
      </c>
      <c r="T1724" s="87" t="s">
        <v>3127</v>
      </c>
      <c r="U1724" s="85">
        <v>44608.852233796293</v>
      </c>
      <c r="V1724" s="88">
        <v>44608</v>
      </c>
      <c r="W1724" s="86" t="s">
        <v>3128</v>
      </c>
      <c r="X1724" s="87" t="s">
        <v>3129</v>
      </c>
      <c r="AA1724" s="86" t="s">
        <v>3130</v>
      </c>
      <c r="AC1724" s="72" t="b">
        <v>0</v>
      </c>
      <c r="AD1724" s="72">
        <v>0</v>
      </c>
      <c r="AE1724" s="86" t="s">
        <v>1483</v>
      </c>
      <c r="AF1724" s="72" t="b">
        <v>0</v>
      </c>
      <c r="AG1724" s="72" t="s">
        <v>1484</v>
      </c>
      <c r="AI1724" s="86" t="s">
        <v>1483</v>
      </c>
      <c r="AJ1724" s="72" t="b">
        <v>0</v>
      </c>
      <c r="AK1724" s="72">
        <v>1589</v>
      </c>
      <c r="AL1724" s="86" t="s">
        <v>3131</v>
      </c>
      <c r="AM1724" s="86" t="s">
        <v>1486</v>
      </c>
      <c r="AN1724" s="72" t="b">
        <v>0</v>
      </c>
      <c r="AO1724" s="86" t="s">
        <v>3131</v>
      </c>
      <c r="AQ1724" s="72">
        <v>0</v>
      </c>
      <c r="AR1724" s="72">
        <v>0</v>
      </c>
    </row>
    <row r="1725" spans="1:44" x14ac:dyDescent="0.35">
      <c r="A1725" s="73" t="s">
        <v>488</v>
      </c>
      <c r="B1725" s="73" t="s">
        <v>3132</v>
      </c>
      <c r="C1725" s="82"/>
      <c r="D1725" s="83"/>
      <c r="E1725" s="82"/>
      <c r="F1725" s="84"/>
      <c r="G1725" s="82"/>
      <c r="H1725" s="77"/>
      <c r="I1725" s="78"/>
      <c r="J1725" s="78"/>
      <c r="K1725" s="79"/>
      <c r="M1725" s="72" t="s">
        <v>1513</v>
      </c>
      <c r="N1725" s="85">
        <v>44609.55704861111</v>
      </c>
      <c r="O1725" s="72" t="s">
        <v>3133</v>
      </c>
      <c r="P1725" s="87" t="s">
        <v>3134</v>
      </c>
      <c r="Q1725" s="72" t="s">
        <v>3020</v>
      </c>
      <c r="T1725" s="87" t="s">
        <v>3091</v>
      </c>
      <c r="U1725" s="85">
        <v>44609.55704861111</v>
      </c>
      <c r="V1725" s="88">
        <v>44609</v>
      </c>
      <c r="W1725" s="86" t="s">
        <v>3135</v>
      </c>
      <c r="X1725" s="87" t="s">
        <v>3136</v>
      </c>
      <c r="AA1725" s="86" t="s">
        <v>3137</v>
      </c>
      <c r="AC1725" s="72" t="b">
        <v>0</v>
      </c>
      <c r="AD1725" s="72">
        <v>0</v>
      </c>
      <c r="AE1725" s="86" t="s">
        <v>1483</v>
      </c>
      <c r="AF1725" s="72" t="b">
        <v>0</v>
      </c>
      <c r="AG1725" s="72" t="s">
        <v>1484</v>
      </c>
      <c r="AI1725" s="86" t="s">
        <v>1483</v>
      </c>
      <c r="AJ1725" s="72" t="b">
        <v>0</v>
      </c>
      <c r="AK1725" s="72">
        <v>86</v>
      </c>
      <c r="AL1725" s="86" t="s">
        <v>3138</v>
      </c>
      <c r="AM1725" s="86" t="s">
        <v>1486</v>
      </c>
      <c r="AN1725" s="72" t="b">
        <v>0</v>
      </c>
      <c r="AO1725" s="86" t="s">
        <v>3138</v>
      </c>
      <c r="AQ1725" s="72">
        <v>0</v>
      </c>
      <c r="AR1725" s="72">
        <v>0</v>
      </c>
    </row>
    <row r="1726" spans="1:44" x14ac:dyDescent="0.35">
      <c r="A1726" s="73" t="s">
        <v>488</v>
      </c>
      <c r="B1726" s="73" t="s">
        <v>3139</v>
      </c>
      <c r="C1726" s="82"/>
      <c r="D1726" s="83"/>
      <c r="E1726" s="82"/>
      <c r="F1726" s="84"/>
      <c r="G1726" s="82"/>
      <c r="H1726" s="77"/>
      <c r="I1726" s="78"/>
      <c r="J1726" s="78"/>
      <c r="K1726" s="79"/>
      <c r="M1726" s="72" t="s">
        <v>1476</v>
      </c>
      <c r="N1726" s="85">
        <v>44609.55704861111</v>
      </c>
      <c r="O1726" s="72" t="s">
        <v>3133</v>
      </c>
      <c r="P1726" s="87" t="s">
        <v>3134</v>
      </c>
      <c r="Q1726" s="72" t="s">
        <v>3020</v>
      </c>
      <c r="T1726" s="87" t="s">
        <v>3091</v>
      </c>
      <c r="U1726" s="85">
        <v>44609.55704861111</v>
      </c>
      <c r="V1726" s="88">
        <v>44609</v>
      </c>
      <c r="W1726" s="86" t="s">
        <v>3135</v>
      </c>
      <c r="X1726" s="87" t="s">
        <v>3136</v>
      </c>
      <c r="AA1726" s="86" t="s">
        <v>3137</v>
      </c>
      <c r="AC1726" s="72" t="b">
        <v>0</v>
      </c>
      <c r="AD1726" s="72">
        <v>0</v>
      </c>
      <c r="AE1726" s="86" t="s">
        <v>1483</v>
      </c>
      <c r="AF1726" s="72" t="b">
        <v>0</v>
      </c>
      <c r="AG1726" s="72" t="s">
        <v>1484</v>
      </c>
      <c r="AI1726" s="86" t="s">
        <v>1483</v>
      </c>
      <c r="AJ1726" s="72" t="b">
        <v>0</v>
      </c>
      <c r="AK1726" s="72">
        <v>86</v>
      </c>
      <c r="AL1726" s="86" t="s">
        <v>3138</v>
      </c>
      <c r="AM1726" s="86" t="s">
        <v>1486</v>
      </c>
      <c r="AN1726" s="72" t="b">
        <v>0</v>
      </c>
      <c r="AO1726" s="86" t="s">
        <v>3138</v>
      </c>
      <c r="AQ1726" s="72">
        <v>0</v>
      </c>
      <c r="AR1726" s="72">
        <v>0</v>
      </c>
    </row>
    <row r="1727" spans="1:44" x14ac:dyDescent="0.35">
      <c r="A1727" s="73" t="s">
        <v>488</v>
      </c>
      <c r="B1727" s="73" t="s">
        <v>3140</v>
      </c>
      <c r="C1727" s="82"/>
      <c r="D1727" s="83"/>
      <c r="E1727" s="82"/>
      <c r="F1727" s="84"/>
      <c r="G1727" s="82"/>
      <c r="H1727" s="77"/>
      <c r="I1727" s="78"/>
      <c r="J1727" s="78"/>
      <c r="K1727" s="79"/>
      <c r="M1727" s="72" t="s">
        <v>1513</v>
      </c>
      <c r="N1727" s="85">
        <v>44609.593993055554</v>
      </c>
      <c r="O1727" s="72" t="s">
        <v>3141</v>
      </c>
      <c r="P1727" s="87" t="s">
        <v>3142</v>
      </c>
      <c r="Q1727" s="72" t="s">
        <v>1762</v>
      </c>
      <c r="T1727" s="87" t="s">
        <v>3091</v>
      </c>
      <c r="U1727" s="85">
        <v>44609.593993055554</v>
      </c>
      <c r="V1727" s="88">
        <v>44609</v>
      </c>
      <c r="W1727" s="86" t="s">
        <v>3143</v>
      </c>
      <c r="X1727" s="87" t="s">
        <v>3144</v>
      </c>
      <c r="AA1727" s="86" t="s">
        <v>3145</v>
      </c>
      <c r="AC1727" s="72" t="b">
        <v>0</v>
      </c>
      <c r="AD1727" s="72">
        <v>0</v>
      </c>
      <c r="AE1727" s="86" t="s">
        <v>1483</v>
      </c>
      <c r="AF1727" s="72" t="b">
        <v>0</v>
      </c>
      <c r="AG1727" s="72" t="s">
        <v>1484</v>
      </c>
      <c r="AI1727" s="86" t="s">
        <v>1483</v>
      </c>
      <c r="AJ1727" s="72" t="b">
        <v>0</v>
      </c>
      <c r="AK1727" s="72">
        <v>47</v>
      </c>
      <c r="AL1727" s="86" t="s">
        <v>3146</v>
      </c>
      <c r="AM1727" s="86" t="s">
        <v>1486</v>
      </c>
      <c r="AN1727" s="72" t="b">
        <v>0</v>
      </c>
      <c r="AO1727" s="86" t="s">
        <v>3146</v>
      </c>
      <c r="AQ1727" s="72">
        <v>0</v>
      </c>
      <c r="AR1727" s="72">
        <v>0</v>
      </c>
    </row>
    <row r="1728" spans="1:44" x14ac:dyDescent="0.35">
      <c r="A1728" s="73" t="s">
        <v>488</v>
      </c>
      <c r="B1728" s="73" t="s">
        <v>3147</v>
      </c>
      <c r="C1728" s="82"/>
      <c r="D1728" s="83"/>
      <c r="E1728" s="82"/>
      <c r="F1728" s="84"/>
      <c r="G1728" s="82"/>
      <c r="H1728" s="77"/>
      <c r="I1728" s="78"/>
      <c r="J1728" s="78"/>
      <c r="K1728" s="79"/>
      <c r="M1728" s="72" t="s">
        <v>1476</v>
      </c>
      <c r="N1728" s="85">
        <v>44609.593993055554</v>
      </c>
      <c r="O1728" s="72" t="s">
        <v>3141</v>
      </c>
      <c r="P1728" s="87" t="s">
        <v>3142</v>
      </c>
      <c r="Q1728" s="72" t="s">
        <v>1762</v>
      </c>
      <c r="T1728" s="87" t="s">
        <v>3091</v>
      </c>
      <c r="U1728" s="85">
        <v>44609.593993055554</v>
      </c>
      <c r="V1728" s="88">
        <v>44609</v>
      </c>
      <c r="W1728" s="86" t="s">
        <v>3143</v>
      </c>
      <c r="X1728" s="87" t="s">
        <v>3144</v>
      </c>
      <c r="AA1728" s="86" t="s">
        <v>3145</v>
      </c>
      <c r="AC1728" s="72" t="b">
        <v>0</v>
      </c>
      <c r="AD1728" s="72">
        <v>0</v>
      </c>
      <c r="AE1728" s="86" t="s">
        <v>1483</v>
      </c>
      <c r="AF1728" s="72" t="b">
        <v>0</v>
      </c>
      <c r="AG1728" s="72" t="s">
        <v>1484</v>
      </c>
      <c r="AI1728" s="86" t="s">
        <v>1483</v>
      </c>
      <c r="AJ1728" s="72" t="b">
        <v>0</v>
      </c>
      <c r="AK1728" s="72">
        <v>47</v>
      </c>
      <c r="AL1728" s="86" t="s">
        <v>3146</v>
      </c>
      <c r="AM1728" s="86" t="s">
        <v>1486</v>
      </c>
      <c r="AN1728" s="72" t="b">
        <v>0</v>
      </c>
      <c r="AO1728" s="86" t="s">
        <v>3146</v>
      </c>
      <c r="AQ1728" s="72">
        <v>0</v>
      </c>
      <c r="AR1728" s="72">
        <v>0</v>
      </c>
    </row>
    <row r="1729" spans="1:44" x14ac:dyDescent="0.35">
      <c r="A1729" s="73" t="s">
        <v>488</v>
      </c>
      <c r="B1729" s="73" t="s">
        <v>3148</v>
      </c>
      <c r="C1729" s="82"/>
      <c r="D1729" s="83"/>
      <c r="E1729" s="82"/>
      <c r="F1729" s="84"/>
      <c r="G1729" s="82"/>
      <c r="H1729" s="77"/>
      <c r="I1729" s="78"/>
      <c r="J1729" s="78"/>
      <c r="K1729" s="79"/>
      <c r="M1729" s="72" t="s">
        <v>1513</v>
      </c>
      <c r="N1729" s="85">
        <v>44609.593993055554</v>
      </c>
      <c r="O1729" s="72" t="s">
        <v>3141</v>
      </c>
      <c r="P1729" s="87" t="s">
        <v>3142</v>
      </c>
      <c r="Q1729" s="72" t="s">
        <v>1762</v>
      </c>
      <c r="T1729" s="87" t="s">
        <v>3091</v>
      </c>
      <c r="U1729" s="85">
        <v>44609.593993055554</v>
      </c>
      <c r="V1729" s="88">
        <v>44609</v>
      </c>
      <c r="W1729" s="86" t="s">
        <v>3143</v>
      </c>
      <c r="X1729" s="87" t="s">
        <v>3144</v>
      </c>
      <c r="AA1729" s="86" t="s">
        <v>3145</v>
      </c>
      <c r="AC1729" s="72" t="b">
        <v>0</v>
      </c>
      <c r="AD1729" s="72">
        <v>0</v>
      </c>
      <c r="AE1729" s="86" t="s">
        <v>1483</v>
      </c>
      <c r="AF1729" s="72" t="b">
        <v>0</v>
      </c>
      <c r="AG1729" s="72" t="s">
        <v>1484</v>
      </c>
      <c r="AI1729" s="86" t="s">
        <v>1483</v>
      </c>
      <c r="AJ1729" s="72" t="b">
        <v>0</v>
      </c>
      <c r="AK1729" s="72">
        <v>47</v>
      </c>
      <c r="AL1729" s="86" t="s">
        <v>3146</v>
      </c>
      <c r="AM1729" s="86" t="s">
        <v>1486</v>
      </c>
      <c r="AN1729" s="72" t="b">
        <v>0</v>
      </c>
      <c r="AO1729" s="86" t="s">
        <v>3146</v>
      </c>
      <c r="AQ1729" s="72">
        <v>0</v>
      </c>
      <c r="AR1729" s="72">
        <v>0</v>
      </c>
    </row>
    <row r="1730" spans="1:44" x14ac:dyDescent="0.35">
      <c r="A1730" s="73" t="s">
        <v>488</v>
      </c>
      <c r="B1730" s="73" t="s">
        <v>3148</v>
      </c>
      <c r="C1730" s="82"/>
      <c r="D1730" s="83"/>
      <c r="E1730" s="82"/>
      <c r="F1730" s="84"/>
      <c r="G1730" s="82"/>
      <c r="H1730" s="77"/>
      <c r="I1730" s="78"/>
      <c r="J1730" s="78"/>
      <c r="K1730" s="79"/>
      <c r="M1730" s="72" t="s">
        <v>1488</v>
      </c>
      <c r="N1730" s="85">
        <v>44609.629224537035</v>
      </c>
      <c r="O1730" s="72" t="s">
        <v>3149</v>
      </c>
      <c r="T1730" s="87" t="s">
        <v>3091</v>
      </c>
      <c r="U1730" s="85">
        <v>44609.629224537035</v>
      </c>
      <c r="V1730" s="88">
        <v>44609</v>
      </c>
      <c r="W1730" s="86" t="s">
        <v>3150</v>
      </c>
      <c r="X1730" s="87" t="s">
        <v>3151</v>
      </c>
      <c r="AA1730" s="86" t="s">
        <v>3152</v>
      </c>
      <c r="AC1730" s="72" t="b">
        <v>0</v>
      </c>
      <c r="AD1730" s="72">
        <v>4300</v>
      </c>
      <c r="AE1730" s="86" t="s">
        <v>1483</v>
      </c>
      <c r="AF1730" s="72" t="b">
        <v>0</v>
      </c>
      <c r="AG1730" s="72" t="s">
        <v>1484</v>
      </c>
      <c r="AI1730" s="86" t="s">
        <v>1483</v>
      </c>
      <c r="AJ1730" s="72" t="b">
        <v>0</v>
      </c>
      <c r="AK1730" s="72">
        <v>446</v>
      </c>
      <c r="AL1730" s="86" t="s">
        <v>1483</v>
      </c>
      <c r="AM1730" s="86" t="s">
        <v>1486</v>
      </c>
      <c r="AN1730" s="72" t="b">
        <v>0</v>
      </c>
      <c r="AO1730" s="86" t="s">
        <v>3152</v>
      </c>
      <c r="AQ1730" s="72">
        <v>0</v>
      </c>
      <c r="AR1730" s="72">
        <v>0</v>
      </c>
    </row>
    <row r="1731" spans="1:44" x14ac:dyDescent="0.35">
      <c r="A1731" s="73" t="s">
        <v>488</v>
      </c>
      <c r="B1731" s="73" t="s">
        <v>2167</v>
      </c>
      <c r="C1731" s="82"/>
      <c r="D1731" s="83"/>
      <c r="E1731" s="82"/>
      <c r="F1731" s="84"/>
      <c r="G1731" s="82"/>
      <c r="H1731" s="77"/>
      <c r="I1731" s="78"/>
      <c r="J1731" s="78"/>
      <c r="K1731" s="79"/>
      <c r="M1731" s="72" t="s">
        <v>1513</v>
      </c>
      <c r="N1731" s="85">
        <v>44609.55704861111</v>
      </c>
      <c r="O1731" s="72" t="s">
        <v>3133</v>
      </c>
      <c r="P1731" s="87" t="s">
        <v>3134</v>
      </c>
      <c r="Q1731" s="72" t="s">
        <v>3020</v>
      </c>
      <c r="T1731" s="87" t="s">
        <v>3091</v>
      </c>
      <c r="U1731" s="85">
        <v>44609.55704861111</v>
      </c>
      <c r="V1731" s="88">
        <v>44609</v>
      </c>
      <c r="W1731" s="86" t="s">
        <v>3135</v>
      </c>
      <c r="X1731" s="87" t="s">
        <v>3136</v>
      </c>
      <c r="AA1731" s="86" t="s">
        <v>3137</v>
      </c>
      <c r="AC1731" s="72" t="b">
        <v>0</v>
      </c>
      <c r="AD1731" s="72">
        <v>0</v>
      </c>
      <c r="AE1731" s="86" t="s">
        <v>1483</v>
      </c>
      <c r="AF1731" s="72" t="b">
        <v>0</v>
      </c>
      <c r="AG1731" s="72" t="s">
        <v>1484</v>
      </c>
      <c r="AI1731" s="86" t="s">
        <v>1483</v>
      </c>
      <c r="AJ1731" s="72" t="b">
        <v>0</v>
      </c>
      <c r="AK1731" s="72">
        <v>86</v>
      </c>
      <c r="AL1731" s="86" t="s">
        <v>3138</v>
      </c>
      <c r="AM1731" s="86" t="s">
        <v>1486</v>
      </c>
      <c r="AN1731" s="72" t="b">
        <v>0</v>
      </c>
      <c r="AO1731" s="86" t="s">
        <v>3138</v>
      </c>
      <c r="AQ1731" s="72">
        <v>0</v>
      </c>
      <c r="AR1731" s="72">
        <v>0</v>
      </c>
    </row>
    <row r="1732" spans="1:44" x14ac:dyDescent="0.35">
      <c r="A1732" s="73" t="s">
        <v>488</v>
      </c>
      <c r="B1732" s="73" t="s">
        <v>2167</v>
      </c>
      <c r="C1732" s="82"/>
      <c r="D1732" s="83"/>
      <c r="E1732" s="82"/>
      <c r="F1732" s="84"/>
      <c r="G1732" s="82"/>
      <c r="H1732" s="77"/>
      <c r="I1732" s="78"/>
      <c r="J1732" s="78"/>
      <c r="K1732" s="79"/>
      <c r="M1732" s="72" t="s">
        <v>1488</v>
      </c>
      <c r="N1732" s="85">
        <v>44609.649004629631</v>
      </c>
      <c r="O1732" s="72" t="s">
        <v>3153</v>
      </c>
      <c r="P1732" s="87" t="s">
        <v>3154</v>
      </c>
      <c r="Q1732" s="72" t="s">
        <v>3020</v>
      </c>
      <c r="T1732" s="87" t="s">
        <v>3091</v>
      </c>
      <c r="U1732" s="85">
        <v>44609.649004629631</v>
      </c>
      <c r="V1732" s="88">
        <v>44609</v>
      </c>
      <c r="W1732" s="86" t="s">
        <v>3155</v>
      </c>
      <c r="X1732" s="87" t="s">
        <v>3156</v>
      </c>
      <c r="AA1732" s="86" t="s">
        <v>3157</v>
      </c>
      <c r="AC1732" s="72" t="b">
        <v>0</v>
      </c>
      <c r="AD1732" s="72">
        <v>639</v>
      </c>
      <c r="AE1732" s="86" t="s">
        <v>1483</v>
      </c>
      <c r="AF1732" s="72" t="b">
        <v>0</v>
      </c>
      <c r="AG1732" s="72" t="s">
        <v>1484</v>
      </c>
      <c r="AI1732" s="86" t="s">
        <v>1483</v>
      </c>
      <c r="AJ1732" s="72" t="b">
        <v>0</v>
      </c>
      <c r="AK1732" s="72">
        <v>109</v>
      </c>
      <c r="AL1732" s="86" t="s">
        <v>1483</v>
      </c>
      <c r="AM1732" s="86" t="s">
        <v>1486</v>
      </c>
      <c r="AN1732" s="72" t="b">
        <v>0</v>
      </c>
      <c r="AO1732" s="86" t="s">
        <v>3157</v>
      </c>
      <c r="AQ1732" s="72">
        <v>0</v>
      </c>
      <c r="AR1732" s="72">
        <v>0</v>
      </c>
    </row>
    <row r="1733" spans="1:44" x14ac:dyDescent="0.35">
      <c r="A1733" s="73" t="s">
        <v>585</v>
      </c>
      <c r="B1733" s="73" t="s">
        <v>3158</v>
      </c>
      <c r="C1733" s="82"/>
      <c r="D1733" s="83"/>
      <c r="E1733" s="82"/>
      <c r="F1733" s="84"/>
      <c r="G1733" s="82"/>
      <c r="H1733" s="77"/>
      <c r="I1733" s="78"/>
      <c r="J1733" s="78"/>
      <c r="K1733" s="79"/>
      <c r="M1733" s="72" t="s">
        <v>219</v>
      </c>
      <c r="N1733" s="85">
        <v>44671.061030092591</v>
      </c>
    </row>
    <row r="1734" spans="1:44" x14ac:dyDescent="0.35">
      <c r="A1734" s="73" t="s">
        <v>488</v>
      </c>
      <c r="B1734" s="73" t="s">
        <v>3158</v>
      </c>
      <c r="C1734" s="82"/>
      <c r="D1734" s="83"/>
      <c r="E1734" s="82"/>
      <c r="F1734" s="84"/>
      <c r="G1734" s="82"/>
      <c r="H1734" s="77"/>
      <c r="I1734" s="78"/>
      <c r="J1734" s="78"/>
      <c r="K1734" s="79"/>
      <c r="M1734" s="72" t="s">
        <v>1476</v>
      </c>
      <c r="N1734" s="85">
        <v>44610.101782407408</v>
      </c>
      <c r="O1734" s="72" t="s">
        <v>3159</v>
      </c>
      <c r="P1734" s="87" t="s">
        <v>3160</v>
      </c>
      <c r="Q1734" s="72" t="s">
        <v>3161</v>
      </c>
      <c r="T1734" s="87" t="s">
        <v>3091</v>
      </c>
      <c r="U1734" s="85">
        <v>44610.101782407408</v>
      </c>
      <c r="V1734" s="88">
        <v>44610</v>
      </c>
      <c r="W1734" s="86" t="s">
        <v>3162</v>
      </c>
      <c r="X1734" s="87" t="s">
        <v>3163</v>
      </c>
      <c r="AA1734" s="86" t="s">
        <v>3164</v>
      </c>
      <c r="AC1734" s="72" t="b">
        <v>0</v>
      </c>
      <c r="AD1734" s="72">
        <v>0</v>
      </c>
      <c r="AE1734" s="86" t="s">
        <v>1483</v>
      </c>
      <c r="AF1734" s="72" t="b">
        <v>0</v>
      </c>
      <c r="AG1734" s="72" t="s">
        <v>1484</v>
      </c>
      <c r="AI1734" s="86" t="s">
        <v>1483</v>
      </c>
      <c r="AJ1734" s="72" t="b">
        <v>0</v>
      </c>
      <c r="AK1734" s="72">
        <v>144</v>
      </c>
      <c r="AL1734" s="86" t="s">
        <v>3165</v>
      </c>
      <c r="AM1734" s="86" t="s">
        <v>1486</v>
      </c>
      <c r="AN1734" s="72" t="b">
        <v>0</v>
      </c>
      <c r="AO1734" s="86" t="s">
        <v>3165</v>
      </c>
      <c r="AQ1734" s="72">
        <v>0</v>
      </c>
      <c r="AR1734" s="72">
        <v>0</v>
      </c>
    </row>
    <row r="1735" spans="1:44" x14ac:dyDescent="0.35">
      <c r="A1735" s="73" t="s">
        <v>488</v>
      </c>
      <c r="B1735" s="73" t="s">
        <v>3166</v>
      </c>
      <c r="C1735" s="82"/>
      <c r="D1735" s="83"/>
      <c r="E1735" s="82"/>
      <c r="F1735" s="84"/>
      <c r="G1735" s="82"/>
      <c r="H1735" s="77"/>
      <c r="I1735" s="78"/>
      <c r="J1735" s="78"/>
      <c r="K1735" s="79"/>
      <c r="M1735" s="72" t="s">
        <v>1476</v>
      </c>
      <c r="N1735" s="85">
        <v>44616.097939814812</v>
      </c>
      <c r="O1735" s="72" t="s">
        <v>3167</v>
      </c>
      <c r="P1735" s="87" t="s">
        <v>3168</v>
      </c>
      <c r="Q1735" s="72" t="s">
        <v>1491</v>
      </c>
      <c r="T1735" s="87" t="s">
        <v>3091</v>
      </c>
      <c r="U1735" s="85">
        <v>44616.097939814812</v>
      </c>
      <c r="V1735" s="88">
        <v>44616</v>
      </c>
      <c r="W1735" s="86" t="s">
        <v>3169</v>
      </c>
      <c r="X1735" s="87" t="s">
        <v>3170</v>
      </c>
      <c r="AA1735" s="86" t="s">
        <v>3171</v>
      </c>
      <c r="AC1735" s="72" t="b">
        <v>0</v>
      </c>
      <c r="AD1735" s="72">
        <v>0</v>
      </c>
      <c r="AE1735" s="86" t="s">
        <v>1483</v>
      </c>
      <c r="AF1735" s="72" t="b">
        <v>1</v>
      </c>
      <c r="AG1735" s="72" t="s">
        <v>1484</v>
      </c>
      <c r="AI1735" s="86" t="s">
        <v>3172</v>
      </c>
      <c r="AJ1735" s="72" t="b">
        <v>0</v>
      </c>
      <c r="AK1735" s="72">
        <v>465</v>
      </c>
      <c r="AL1735" s="86" t="s">
        <v>3173</v>
      </c>
      <c r="AM1735" s="86" t="s">
        <v>1486</v>
      </c>
      <c r="AN1735" s="72" t="b">
        <v>0</v>
      </c>
      <c r="AO1735" s="86" t="s">
        <v>3173</v>
      </c>
      <c r="AQ1735" s="72">
        <v>0</v>
      </c>
      <c r="AR1735" s="72">
        <v>0</v>
      </c>
    </row>
    <row r="1736" spans="1:44" x14ac:dyDescent="0.35">
      <c r="A1736" s="73" t="s">
        <v>488</v>
      </c>
      <c r="B1736" s="73" t="s">
        <v>3174</v>
      </c>
      <c r="C1736" s="82"/>
      <c r="D1736" s="83"/>
      <c r="E1736" s="82"/>
      <c r="F1736" s="84"/>
      <c r="G1736" s="82"/>
      <c r="H1736" s="77"/>
      <c r="I1736" s="78"/>
      <c r="J1736" s="78"/>
      <c r="K1736" s="79"/>
      <c r="M1736" s="72" t="s">
        <v>1513</v>
      </c>
      <c r="N1736" s="85">
        <v>44617.721018518518</v>
      </c>
      <c r="O1736" s="72" t="s">
        <v>3175</v>
      </c>
      <c r="P1736" s="87" t="s">
        <v>3176</v>
      </c>
      <c r="Q1736" s="72" t="s">
        <v>3177</v>
      </c>
      <c r="T1736" s="87" t="s">
        <v>3091</v>
      </c>
      <c r="U1736" s="85">
        <v>44617.721018518518</v>
      </c>
      <c r="V1736" s="88">
        <v>44617</v>
      </c>
      <c r="W1736" s="86" t="s">
        <v>3178</v>
      </c>
      <c r="X1736" s="87" t="s">
        <v>3179</v>
      </c>
      <c r="AA1736" s="86" t="s">
        <v>3180</v>
      </c>
      <c r="AC1736" s="72" t="b">
        <v>0</v>
      </c>
      <c r="AD1736" s="72">
        <v>0</v>
      </c>
      <c r="AE1736" s="86" t="s">
        <v>1483</v>
      </c>
      <c r="AF1736" s="72" t="b">
        <v>0</v>
      </c>
      <c r="AG1736" s="72" t="s">
        <v>3181</v>
      </c>
      <c r="AI1736" s="86" t="s">
        <v>1483</v>
      </c>
      <c r="AJ1736" s="72" t="b">
        <v>0</v>
      </c>
      <c r="AK1736" s="72">
        <v>35</v>
      </c>
      <c r="AL1736" s="86" t="s">
        <v>3182</v>
      </c>
      <c r="AM1736" s="86" t="s">
        <v>1486</v>
      </c>
      <c r="AN1736" s="72" t="b">
        <v>0</v>
      </c>
      <c r="AO1736" s="86" t="s">
        <v>3182</v>
      </c>
      <c r="AQ1736" s="72">
        <v>0</v>
      </c>
      <c r="AR1736" s="72">
        <v>0</v>
      </c>
    </row>
    <row r="1737" spans="1:44" x14ac:dyDescent="0.35">
      <c r="A1737" s="73" t="s">
        <v>488</v>
      </c>
      <c r="B1737" s="73" t="s">
        <v>3183</v>
      </c>
      <c r="C1737" s="82"/>
      <c r="D1737" s="83"/>
      <c r="E1737" s="82"/>
      <c r="F1737" s="84"/>
      <c r="G1737" s="82"/>
      <c r="H1737" s="77"/>
      <c r="I1737" s="78"/>
      <c r="J1737" s="78"/>
      <c r="K1737" s="79"/>
      <c r="M1737" s="72" t="s">
        <v>1476</v>
      </c>
      <c r="N1737" s="85">
        <v>44618.918981481482</v>
      </c>
      <c r="O1737" s="72" t="s">
        <v>3184</v>
      </c>
      <c r="R1737" s="86" t="s">
        <v>3185</v>
      </c>
      <c r="S1737" s="87" t="s">
        <v>3186</v>
      </c>
      <c r="T1737" s="87" t="s">
        <v>3186</v>
      </c>
      <c r="U1737" s="85">
        <v>44618.918981481482</v>
      </c>
      <c r="V1737" s="88">
        <v>44618</v>
      </c>
      <c r="W1737" s="86" t="s">
        <v>3187</v>
      </c>
      <c r="X1737" s="87" t="s">
        <v>3188</v>
      </c>
      <c r="AA1737" s="86" t="s">
        <v>3189</v>
      </c>
      <c r="AC1737" s="72" t="b">
        <v>0</v>
      </c>
      <c r="AD1737" s="72">
        <v>0</v>
      </c>
      <c r="AE1737" s="86" t="s">
        <v>1483</v>
      </c>
      <c r="AF1737" s="72" t="b">
        <v>0</v>
      </c>
      <c r="AG1737" s="72" t="s">
        <v>1484</v>
      </c>
      <c r="AI1737" s="86" t="s">
        <v>1483</v>
      </c>
      <c r="AJ1737" s="72" t="b">
        <v>0</v>
      </c>
      <c r="AK1737" s="72">
        <v>77</v>
      </c>
      <c r="AL1737" s="86" t="s">
        <v>3190</v>
      </c>
      <c r="AM1737" s="86" t="s">
        <v>1486</v>
      </c>
      <c r="AN1737" s="72" t="b">
        <v>0</v>
      </c>
      <c r="AO1737" s="86" t="s">
        <v>3190</v>
      </c>
      <c r="AQ1737" s="72">
        <v>0</v>
      </c>
      <c r="AR1737" s="72">
        <v>0</v>
      </c>
    </row>
    <row r="1738" spans="1:44" x14ac:dyDescent="0.35">
      <c r="A1738" s="73" t="s">
        <v>488</v>
      </c>
      <c r="B1738" s="73" t="s">
        <v>3191</v>
      </c>
      <c r="C1738" s="82"/>
      <c r="D1738" s="83"/>
      <c r="E1738" s="82"/>
      <c r="F1738" s="84"/>
      <c r="G1738" s="82"/>
      <c r="H1738" s="77"/>
      <c r="I1738" s="78"/>
      <c r="J1738" s="78"/>
      <c r="K1738" s="79"/>
      <c r="M1738" s="72" t="s">
        <v>219</v>
      </c>
      <c r="N1738" s="85">
        <v>44671.061030092591</v>
      </c>
    </row>
    <row r="1739" spans="1:44" x14ac:dyDescent="0.35">
      <c r="A1739" s="73" t="s">
        <v>488</v>
      </c>
      <c r="B1739" s="73" t="s">
        <v>3191</v>
      </c>
      <c r="C1739" s="82"/>
      <c r="D1739" s="83"/>
      <c r="E1739" s="82"/>
      <c r="F1739" s="84"/>
      <c r="G1739" s="82"/>
      <c r="H1739" s="77"/>
      <c r="I1739" s="78"/>
      <c r="J1739" s="78"/>
      <c r="K1739" s="79"/>
      <c r="M1739" s="72" t="s">
        <v>1476</v>
      </c>
      <c r="N1739" s="85">
        <v>44624.792141203703</v>
      </c>
      <c r="O1739" s="72" t="s">
        <v>3192</v>
      </c>
      <c r="R1739" s="86" t="s">
        <v>3193</v>
      </c>
      <c r="S1739" s="87" t="s">
        <v>3194</v>
      </c>
      <c r="T1739" s="87" t="s">
        <v>3194</v>
      </c>
      <c r="U1739" s="85">
        <v>44624.792141203703</v>
      </c>
      <c r="V1739" s="88">
        <v>44624</v>
      </c>
      <c r="W1739" s="86" t="s">
        <v>3195</v>
      </c>
      <c r="X1739" s="87" t="s">
        <v>3196</v>
      </c>
      <c r="AA1739" s="86" t="s">
        <v>3197</v>
      </c>
      <c r="AC1739" s="72" t="b">
        <v>0</v>
      </c>
      <c r="AD1739" s="72">
        <v>0</v>
      </c>
      <c r="AE1739" s="86" t="s">
        <v>1483</v>
      </c>
      <c r="AF1739" s="72" t="b">
        <v>0</v>
      </c>
      <c r="AG1739" s="72" t="s">
        <v>1484</v>
      </c>
      <c r="AI1739" s="86" t="s">
        <v>1483</v>
      </c>
      <c r="AJ1739" s="72" t="b">
        <v>0</v>
      </c>
      <c r="AK1739" s="72">
        <v>105</v>
      </c>
      <c r="AL1739" s="86" t="s">
        <v>3198</v>
      </c>
      <c r="AM1739" s="86" t="s">
        <v>1486</v>
      </c>
      <c r="AN1739" s="72" t="b">
        <v>0</v>
      </c>
      <c r="AO1739" s="86" t="s">
        <v>3198</v>
      </c>
      <c r="AQ1739" s="72">
        <v>0</v>
      </c>
      <c r="AR1739" s="72">
        <v>0</v>
      </c>
    </row>
    <row r="1740" spans="1:44" x14ac:dyDescent="0.35">
      <c r="A1740" s="73" t="s">
        <v>488</v>
      </c>
      <c r="B1740" s="73" t="s">
        <v>3199</v>
      </c>
      <c r="C1740" s="82"/>
      <c r="D1740" s="83"/>
      <c r="E1740" s="82"/>
      <c r="F1740" s="84"/>
      <c r="G1740" s="82"/>
      <c r="H1740" s="77"/>
      <c r="I1740" s="78"/>
      <c r="J1740" s="78"/>
      <c r="K1740" s="79"/>
      <c r="M1740" s="72" t="s">
        <v>1476</v>
      </c>
      <c r="N1740" s="85">
        <v>44630.851666666669</v>
      </c>
      <c r="O1740" s="72" t="s">
        <v>3200</v>
      </c>
      <c r="S1740" s="87" t="s">
        <v>3201</v>
      </c>
      <c r="T1740" s="87" t="s">
        <v>3201</v>
      </c>
      <c r="U1740" s="85">
        <v>44630.851666666669</v>
      </c>
      <c r="V1740" s="88">
        <v>44630</v>
      </c>
      <c r="W1740" s="86" t="s">
        <v>3202</v>
      </c>
      <c r="X1740" s="87" t="s">
        <v>3203</v>
      </c>
      <c r="AA1740" s="86" t="s">
        <v>3204</v>
      </c>
      <c r="AC1740" s="72" t="b">
        <v>0</v>
      </c>
      <c r="AD1740" s="72">
        <v>0</v>
      </c>
      <c r="AE1740" s="86" t="s">
        <v>1483</v>
      </c>
      <c r="AF1740" s="72" t="b">
        <v>0</v>
      </c>
      <c r="AG1740" s="72" t="s">
        <v>1484</v>
      </c>
      <c r="AI1740" s="86" t="s">
        <v>1483</v>
      </c>
      <c r="AJ1740" s="72" t="b">
        <v>0</v>
      </c>
      <c r="AK1740" s="72">
        <v>365</v>
      </c>
      <c r="AL1740" s="86" t="s">
        <v>3205</v>
      </c>
      <c r="AM1740" s="86" t="s">
        <v>1486</v>
      </c>
      <c r="AN1740" s="72" t="b">
        <v>0</v>
      </c>
      <c r="AO1740" s="86" t="s">
        <v>3205</v>
      </c>
      <c r="AQ1740" s="72">
        <v>0</v>
      </c>
      <c r="AR1740" s="72">
        <v>0</v>
      </c>
    </row>
    <row r="1741" spans="1:44" x14ac:dyDescent="0.35">
      <c r="A1741" s="73" t="s">
        <v>488</v>
      </c>
      <c r="B1741" s="73" t="s">
        <v>3206</v>
      </c>
      <c r="C1741" s="82"/>
      <c r="D1741" s="83"/>
      <c r="E1741" s="82"/>
      <c r="F1741" s="84"/>
      <c r="G1741" s="82"/>
      <c r="H1741" s="77"/>
      <c r="I1741" s="78"/>
      <c r="J1741" s="78"/>
      <c r="K1741" s="79"/>
      <c r="M1741" s="72" t="s">
        <v>1476</v>
      </c>
      <c r="N1741" s="85">
        <v>44605.654988425929</v>
      </c>
      <c r="O1741" s="72" t="s">
        <v>3207</v>
      </c>
      <c r="P1741" s="87" t="s">
        <v>3208</v>
      </c>
      <c r="Q1741" s="72" t="s">
        <v>1805</v>
      </c>
      <c r="T1741" s="87" t="s">
        <v>3091</v>
      </c>
      <c r="U1741" s="85">
        <v>44605.654988425929</v>
      </c>
      <c r="V1741" s="88">
        <v>44605</v>
      </c>
      <c r="W1741" s="86" t="s">
        <v>3209</v>
      </c>
      <c r="X1741" s="87" t="s">
        <v>3210</v>
      </c>
      <c r="AA1741" s="86" t="s">
        <v>3211</v>
      </c>
      <c r="AC1741" s="72" t="b">
        <v>0</v>
      </c>
      <c r="AD1741" s="72">
        <v>0</v>
      </c>
      <c r="AE1741" s="86" t="s">
        <v>1483</v>
      </c>
      <c r="AF1741" s="72" t="b">
        <v>0</v>
      </c>
      <c r="AG1741" s="72" t="s">
        <v>1484</v>
      </c>
      <c r="AI1741" s="86" t="s">
        <v>1483</v>
      </c>
      <c r="AJ1741" s="72" t="b">
        <v>0</v>
      </c>
      <c r="AK1741" s="72">
        <v>155</v>
      </c>
      <c r="AL1741" s="86" t="s">
        <v>3212</v>
      </c>
      <c r="AM1741" s="86" t="s">
        <v>1504</v>
      </c>
      <c r="AN1741" s="72" t="b">
        <v>0</v>
      </c>
      <c r="AO1741" s="86" t="s">
        <v>3212</v>
      </c>
      <c r="AQ1741" s="72">
        <v>0</v>
      </c>
      <c r="AR1741" s="72">
        <v>0</v>
      </c>
    </row>
    <row r="1742" spans="1:44" x14ac:dyDescent="0.35">
      <c r="A1742" s="73" t="s">
        <v>488</v>
      </c>
      <c r="B1742" s="73" t="s">
        <v>3206</v>
      </c>
      <c r="C1742" s="82"/>
      <c r="D1742" s="83"/>
      <c r="E1742" s="82"/>
      <c r="F1742" s="84"/>
      <c r="G1742" s="82"/>
      <c r="H1742" s="77"/>
      <c r="I1742" s="78"/>
      <c r="J1742" s="78"/>
      <c r="K1742" s="79"/>
      <c r="M1742" s="72" t="s">
        <v>1476</v>
      </c>
      <c r="N1742" s="85">
        <v>44618.793206018519</v>
      </c>
      <c r="O1742" s="72" t="s">
        <v>3213</v>
      </c>
      <c r="S1742" s="87" t="s">
        <v>3214</v>
      </c>
      <c r="T1742" s="87" t="s">
        <v>3214</v>
      </c>
      <c r="U1742" s="85">
        <v>44618.793206018519</v>
      </c>
      <c r="V1742" s="88">
        <v>44618</v>
      </c>
      <c r="W1742" s="86" t="s">
        <v>3215</v>
      </c>
      <c r="X1742" s="87" t="s">
        <v>3216</v>
      </c>
      <c r="AA1742" s="86" t="s">
        <v>3217</v>
      </c>
      <c r="AC1742" s="72" t="b">
        <v>0</v>
      </c>
      <c r="AD1742" s="72">
        <v>0</v>
      </c>
      <c r="AE1742" s="86" t="s">
        <v>1483</v>
      </c>
      <c r="AF1742" s="72" t="b">
        <v>0</v>
      </c>
      <c r="AG1742" s="72" t="s">
        <v>1484</v>
      </c>
      <c r="AI1742" s="86" t="s">
        <v>1483</v>
      </c>
      <c r="AJ1742" s="72" t="b">
        <v>0</v>
      </c>
      <c r="AK1742" s="72">
        <v>106</v>
      </c>
      <c r="AL1742" s="86" t="s">
        <v>3218</v>
      </c>
      <c r="AM1742" s="86" t="s">
        <v>1486</v>
      </c>
      <c r="AN1742" s="72" t="b">
        <v>0</v>
      </c>
      <c r="AO1742" s="86" t="s">
        <v>3218</v>
      </c>
      <c r="AQ1742" s="72">
        <v>0</v>
      </c>
      <c r="AR1742" s="72">
        <v>0</v>
      </c>
    </row>
    <row r="1743" spans="1:44" x14ac:dyDescent="0.35">
      <c r="A1743" s="73" t="s">
        <v>488</v>
      </c>
      <c r="B1743" s="73" t="s">
        <v>3206</v>
      </c>
      <c r="C1743" s="82"/>
      <c r="D1743" s="83"/>
      <c r="E1743" s="82"/>
      <c r="F1743" s="84"/>
      <c r="G1743" s="82"/>
      <c r="H1743" s="77"/>
      <c r="I1743" s="78"/>
      <c r="J1743" s="78"/>
      <c r="K1743" s="79"/>
      <c r="M1743" s="72" t="s">
        <v>1476</v>
      </c>
      <c r="N1743" s="85">
        <v>44618.970625000002</v>
      </c>
      <c r="O1743" s="72" t="s">
        <v>3219</v>
      </c>
      <c r="R1743" s="86" t="s">
        <v>3220</v>
      </c>
      <c r="S1743" s="87" t="s">
        <v>3221</v>
      </c>
      <c r="T1743" s="87" t="s">
        <v>3221</v>
      </c>
      <c r="U1743" s="85">
        <v>44618.970625000002</v>
      </c>
      <c r="V1743" s="88">
        <v>44618</v>
      </c>
      <c r="W1743" s="86" t="s">
        <v>3222</v>
      </c>
      <c r="X1743" s="87" t="s">
        <v>3223</v>
      </c>
      <c r="AA1743" s="86" t="s">
        <v>3224</v>
      </c>
      <c r="AC1743" s="72" t="b">
        <v>0</v>
      </c>
      <c r="AD1743" s="72">
        <v>0</v>
      </c>
      <c r="AE1743" s="86" t="s">
        <v>1483</v>
      </c>
      <c r="AF1743" s="72" t="b">
        <v>0</v>
      </c>
      <c r="AG1743" s="72" t="s">
        <v>1484</v>
      </c>
      <c r="AI1743" s="86" t="s">
        <v>1483</v>
      </c>
      <c r="AJ1743" s="72" t="b">
        <v>0</v>
      </c>
      <c r="AK1743" s="72">
        <v>133</v>
      </c>
      <c r="AL1743" s="86" t="s">
        <v>3225</v>
      </c>
      <c r="AM1743" s="86" t="s">
        <v>1486</v>
      </c>
      <c r="AN1743" s="72" t="b">
        <v>0</v>
      </c>
      <c r="AO1743" s="86" t="s">
        <v>3225</v>
      </c>
      <c r="AQ1743" s="72">
        <v>0</v>
      </c>
      <c r="AR1743" s="72">
        <v>0</v>
      </c>
    </row>
    <row r="1744" spans="1:44" x14ac:dyDescent="0.35">
      <c r="A1744" s="73" t="s">
        <v>488</v>
      </c>
      <c r="B1744" s="73" t="s">
        <v>3206</v>
      </c>
      <c r="C1744" s="82"/>
      <c r="D1744" s="83"/>
      <c r="E1744" s="82"/>
      <c r="F1744" s="84"/>
      <c r="G1744" s="82"/>
      <c r="H1744" s="77"/>
      <c r="I1744" s="78"/>
      <c r="J1744" s="78"/>
      <c r="K1744" s="79"/>
      <c r="M1744" s="72" t="s">
        <v>1476</v>
      </c>
      <c r="N1744" s="85">
        <v>44630.851979166669</v>
      </c>
      <c r="O1744" s="72" t="s">
        <v>3226</v>
      </c>
      <c r="S1744" s="87" t="s">
        <v>3227</v>
      </c>
      <c r="T1744" s="87" t="s">
        <v>3227</v>
      </c>
      <c r="U1744" s="85">
        <v>44630.851979166669</v>
      </c>
      <c r="V1744" s="88">
        <v>44630</v>
      </c>
      <c r="W1744" s="86" t="s">
        <v>3228</v>
      </c>
      <c r="X1744" s="87" t="s">
        <v>3229</v>
      </c>
      <c r="AA1744" s="86" t="s">
        <v>3230</v>
      </c>
      <c r="AC1744" s="72" t="b">
        <v>0</v>
      </c>
      <c r="AD1744" s="72">
        <v>0</v>
      </c>
      <c r="AE1744" s="86" t="s">
        <v>1483</v>
      </c>
      <c r="AF1744" s="72" t="b">
        <v>0</v>
      </c>
      <c r="AG1744" s="72" t="s">
        <v>1484</v>
      </c>
      <c r="AI1744" s="86" t="s">
        <v>1483</v>
      </c>
      <c r="AJ1744" s="72" t="b">
        <v>0</v>
      </c>
      <c r="AK1744" s="72">
        <v>281</v>
      </c>
      <c r="AL1744" s="86" t="s">
        <v>3231</v>
      </c>
      <c r="AM1744" s="86" t="s">
        <v>1486</v>
      </c>
      <c r="AN1744" s="72" t="b">
        <v>0</v>
      </c>
      <c r="AO1744" s="86" t="s">
        <v>3231</v>
      </c>
      <c r="AQ1744" s="72">
        <v>0</v>
      </c>
      <c r="AR1744" s="72">
        <v>0</v>
      </c>
    </row>
    <row r="1745" spans="1:44" x14ac:dyDescent="0.35">
      <c r="A1745" s="73" t="s">
        <v>488</v>
      </c>
      <c r="B1745" s="73" t="s">
        <v>3232</v>
      </c>
      <c r="C1745" s="82"/>
      <c r="D1745" s="83"/>
      <c r="E1745" s="82"/>
      <c r="F1745" s="84"/>
      <c r="G1745" s="82"/>
      <c r="H1745" s="77"/>
      <c r="I1745" s="78"/>
      <c r="J1745" s="78"/>
      <c r="K1745" s="79"/>
      <c r="M1745" s="72" t="s">
        <v>1476</v>
      </c>
      <c r="N1745" s="85">
        <v>44631.069386574076</v>
      </c>
      <c r="O1745" s="72" t="s">
        <v>3233</v>
      </c>
      <c r="P1745" s="87" t="s">
        <v>3234</v>
      </c>
      <c r="Q1745" s="72" t="s">
        <v>1491</v>
      </c>
      <c r="T1745" s="87" t="s">
        <v>3091</v>
      </c>
      <c r="U1745" s="85">
        <v>44631.069386574076</v>
      </c>
      <c r="V1745" s="88">
        <v>44631</v>
      </c>
      <c r="W1745" s="86" t="s">
        <v>3235</v>
      </c>
      <c r="X1745" s="87" t="s">
        <v>3236</v>
      </c>
      <c r="AA1745" s="86" t="s">
        <v>3237</v>
      </c>
      <c r="AC1745" s="72" t="b">
        <v>0</v>
      </c>
      <c r="AD1745" s="72">
        <v>0</v>
      </c>
      <c r="AE1745" s="86" t="s">
        <v>1483</v>
      </c>
      <c r="AF1745" s="72" t="b">
        <v>1</v>
      </c>
      <c r="AG1745" s="72" t="s">
        <v>1484</v>
      </c>
      <c r="AI1745" s="86" t="s">
        <v>3238</v>
      </c>
      <c r="AJ1745" s="72" t="b">
        <v>0</v>
      </c>
      <c r="AK1745" s="72">
        <v>816</v>
      </c>
      <c r="AL1745" s="86" t="s">
        <v>3239</v>
      </c>
      <c r="AM1745" s="86" t="s">
        <v>1486</v>
      </c>
      <c r="AN1745" s="72" t="b">
        <v>0</v>
      </c>
      <c r="AO1745" s="86" t="s">
        <v>3239</v>
      </c>
      <c r="AQ1745" s="72">
        <v>0</v>
      </c>
      <c r="AR1745" s="72">
        <v>0</v>
      </c>
    </row>
    <row r="1746" spans="1:44" x14ac:dyDescent="0.35">
      <c r="A1746" s="73" t="s">
        <v>488</v>
      </c>
      <c r="B1746" s="73" t="s">
        <v>3240</v>
      </c>
      <c r="C1746" s="82"/>
      <c r="D1746" s="83"/>
      <c r="E1746" s="82"/>
      <c r="F1746" s="84"/>
      <c r="G1746" s="82"/>
      <c r="H1746" s="77"/>
      <c r="I1746" s="78"/>
      <c r="J1746" s="78"/>
      <c r="K1746" s="79"/>
      <c r="M1746" s="72" t="s">
        <v>1513</v>
      </c>
      <c r="N1746" s="85">
        <v>44618.918703703705</v>
      </c>
      <c r="O1746" s="72" t="s">
        <v>3241</v>
      </c>
      <c r="S1746" s="87" t="s">
        <v>3242</v>
      </c>
      <c r="T1746" s="87" t="s">
        <v>3242</v>
      </c>
      <c r="U1746" s="85">
        <v>44618.918703703705</v>
      </c>
      <c r="V1746" s="88">
        <v>44618</v>
      </c>
      <c r="W1746" s="86" t="s">
        <v>3243</v>
      </c>
      <c r="X1746" s="87" t="s">
        <v>3244</v>
      </c>
      <c r="AA1746" s="86" t="s">
        <v>3245</v>
      </c>
      <c r="AC1746" s="72" t="b">
        <v>0</v>
      </c>
      <c r="AD1746" s="72">
        <v>0</v>
      </c>
      <c r="AE1746" s="86" t="s">
        <v>1483</v>
      </c>
      <c r="AF1746" s="72" t="b">
        <v>0</v>
      </c>
      <c r="AG1746" s="72" t="s">
        <v>1484</v>
      </c>
      <c r="AI1746" s="86" t="s">
        <v>1483</v>
      </c>
      <c r="AJ1746" s="72" t="b">
        <v>0</v>
      </c>
      <c r="AK1746" s="72">
        <v>76</v>
      </c>
      <c r="AL1746" s="86" t="s">
        <v>3246</v>
      </c>
      <c r="AM1746" s="86" t="s">
        <v>1486</v>
      </c>
      <c r="AN1746" s="72" t="b">
        <v>0</v>
      </c>
      <c r="AO1746" s="86" t="s">
        <v>3246</v>
      </c>
      <c r="AQ1746" s="72">
        <v>0</v>
      </c>
      <c r="AR1746" s="72">
        <v>0</v>
      </c>
    </row>
    <row r="1747" spans="1:44" x14ac:dyDescent="0.35">
      <c r="A1747" s="73" t="s">
        <v>488</v>
      </c>
      <c r="B1747" s="73" t="s">
        <v>3240</v>
      </c>
      <c r="C1747" s="82"/>
      <c r="D1747" s="83"/>
      <c r="E1747" s="82"/>
      <c r="F1747" s="84"/>
      <c r="G1747" s="82"/>
      <c r="H1747" s="77"/>
      <c r="I1747" s="78"/>
      <c r="J1747" s="78"/>
      <c r="K1747" s="79"/>
      <c r="M1747" s="72" t="s">
        <v>1513</v>
      </c>
      <c r="N1747" s="85">
        <v>44631.859074074076</v>
      </c>
      <c r="O1747" s="72" t="s">
        <v>3247</v>
      </c>
      <c r="S1747" s="87" t="s">
        <v>3248</v>
      </c>
      <c r="T1747" s="87" t="s">
        <v>3248</v>
      </c>
      <c r="U1747" s="85">
        <v>44631.859074074076</v>
      </c>
      <c r="V1747" s="88">
        <v>44631</v>
      </c>
      <c r="W1747" s="86" t="s">
        <v>3249</v>
      </c>
      <c r="X1747" s="87" t="s">
        <v>3250</v>
      </c>
      <c r="AA1747" s="86" t="s">
        <v>3251</v>
      </c>
      <c r="AC1747" s="72" t="b">
        <v>0</v>
      </c>
      <c r="AD1747" s="72">
        <v>0</v>
      </c>
      <c r="AE1747" s="86" t="s">
        <v>1483</v>
      </c>
      <c r="AF1747" s="72" t="b">
        <v>0</v>
      </c>
      <c r="AG1747" s="72" t="s">
        <v>1484</v>
      </c>
      <c r="AI1747" s="86" t="s">
        <v>1483</v>
      </c>
      <c r="AJ1747" s="72" t="b">
        <v>0</v>
      </c>
      <c r="AK1747" s="72">
        <v>66</v>
      </c>
      <c r="AL1747" s="86" t="s">
        <v>3252</v>
      </c>
      <c r="AM1747" s="86" t="s">
        <v>1486</v>
      </c>
      <c r="AN1747" s="72" t="b">
        <v>0</v>
      </c>
      <c r="AO1747" s="86" t="s">
        <v>3252</v>
      </c>
      <c r="AQ1747" s="72">
        <v>0</v>
      </c>
      <c r="AR1747" s="72">
        <v>0</v>
      </c>
    </row>
    <row r="1748" spans="1:44" x14ac:dyDescent="0.35">
      <c r="A1748" s="73" t="s">
        <v>488</v>
      </c>
      <c r="B1748" s="73" t="s">
        <v>3253</v>
      </c>
      <c r="C1748" s="82"/>
      <c r="D1748" s="83"/>
      <c r="E1748" s="82"/>
      <c r="F1748" s="84"/>
      <c r="G1748" s="82"/>
      <c r="H1748" s="77"/>
      <c r="I1748" s="78"/>
      <c r="J1748" s="78"/>
      <c r="K1748" s="79"/>
      <c r="M1748" s="72" t="s">
        <v>1476</v>
      </c>
      <c r="N1748" s="85">
        <v>44632.103217592594</v>
      </c>
      <c r="O1748" s="72" t="s">
        <v>3254</v>
      </c>
      <c r="P1748" s="87" t="s">
        <v>3255</v>
      </c>
      <c r="Q1748" s="72" t="s">
        <v>3256</v>
      </c>
      <c r="T1748" s="87" t="s">
        <v>3091</v>
      </c>
      <c r="U1748" s="85">
        <v>44632.103217592594</v>
      </c>
      <c r="V1748" s="88">
        <v>44632</v>
      </c>
      <c r="W1748" s="86" t="s">
        <v>3257</v>
      </c>
      <c r="X1748" s="87" t="s">
        <v>3258</v>
      </c>
      <c r="AA1748" s="86" t="s">
        <v>3259</v>
      </c>
      <c r="AC1748" s="72" t="b">
        <v>0</v>
      </c>
      <c r="AD1748" s="72">
        <v>0</v>
      </c>
      <c r="AE1748" s="86" t="s">
        <v>1483</v>
      </c>
      <c r="AF1748" s="72" t="b">
        <v>0</v>
      </c>
      <c r="AG1748" s="72" t="s">
        <v>1484</v>
      </c>
      <c r="AI1748" s="86" t="s">
        <v>1483</v>
      </c>
      <c r="AJ1748" s="72" t="b">
        <v>0</v>
      </c>
      <c r="AK1748" s="72">
        <v>52</v>
      </c>
      <c r="AL1748" s="86" t="s">
        <v>3260</v>
      </c>
      <c r="AM1748" s="86" t="s">
        <v>1486</v>
      </c>
      <c r="AN1748" s="72" t="b">
        <v>0</v>
      </c>
      <c r="AO1748" s="86" t="s">
        <v>3260</v>
      </c>
      <c r="AQ1748" s="72">
        <v>0</v>
      </c>
      <c r="AR1748" s="72">
        <v>0</v>
      </c>
    </row>
    <row r="1749" spans="1:44" x14ac:dyDescent="0.35">
      <c r="A1749" s="73" t="s">
        <v>488</v>
      </c>
      <c r="B1749" s="73" t="s">
        <v>3261</v>
      </c>
      <c r="C1749" s="82"/>
      <c r="D1749" s="83"/>
      <c r="E1749" s="82"/>
      <c r="F1749" s="84"/>
      <c r="G1749" s="82"/>
      <c r="H1749" s="77"/>
      <c r="I1749" s="78"/>
      <c r="J1749" s="78"/>
      <c r="K1749" s="79"/>
      <c r="M1749" s="72" t="s">
        <v>1513</v>
      </c>
      <c r="N1749" s="85">
        <v>44632.621608796297</v>
      </c>
      <c r="O1749" s="72" t="s">
        <v>3262</v>
      </c>
      <c r="S1749" s="87" t="s">
        <v>3263</v>
      </c>
      <c r="T1749" s="87" t="s">
        <v>3263</v>
      </c>
      <c r="U1749" s="85">
        <v>44632.621608796297</v>
      </c>
      <c r="V1749" s="88">
        <v>44632</v>
      </c>
      <c r="W1749" s="86" t="s">
        <v>3264</v>
      </c>
      <c r="X1749" s="87" t="s">
        <v>3265</v>
      </c>
      <c r="AA1749" s="86" t="s">
        <v>3266</v>
      </c>
      <c r="AC1749" s="72" t="b">
        <v>0</v>
      </c>
      <c r="AD1749" s="72">
        <v>0</v>
      </c>
      <c r="AE1749" s="86" t="s">
        <v>1483</v>
      </c>
      <c r="AF1749" s="72" t="b">
        <v>0</v>
      </c>
      <c r="AG1749" s="72" t="s">
        <v>1484</v>
      </c>
      <c r="AI1749" s="86" t="s">
        <v>1483</v>
      </c>
      <c r="AJ1749" s="72" t="b">
        <v>0</v>
      </c>
      <c r="AK1749" s="72">
        <v>93</v>
      </c>
      <c r="AL1749" s="86" t="s">
        <v>3267</v>
      </c>
      <c r="AM1749" s="86" t="s">
        <v>1486</v>
      </c>
      <c r="AN1749" s="72" t="b">
        <v>0</v>
      </c>
      <c r="AO1749" s="86" t="s">
        <v>3267</v>
      </c>
      <c r="AQ1749" s="72">
        <v>0</v>
      </c>
      <c r="AR1749" s="72">
        <v>0</v>
      </c>
    </row>
    <row r="1750" spans="1:44" x14ac:dyDescent="0.35">
      <c r="A1750" s="73" t="s">
        <v>488</v>
      </c>
      <c r="B1750" s="73" t="s">
        <v>3268</v>
      </c>
      <c r="C1750" s="82"/>
      <c r="D1750" s="83"/>
      <c r="E1750" s="82"/>
      <c r="F1750" s="84"/>
      <c r="G1750" s="82"/>
      <c r="H1750" s="77"/>
      <c r="I1750" s="78"/>
      <c r="J1750" s="78"/>
      <c r="K1750" s="79"/>
      <c r="M1750" s="72" t="s">
        <v>219</v>
      </c>
      <c r="N1750" s="85">
        <v>44671.061030092591</v>
      </c>
    </row>
    <row r="1751" spans="1:44" x14ac:dyDescent="0.35">
      <c r="A1751" s="73" t="s">
        <v>488</v>
      </c>
      <c r="B1751" s="73" t="s">
        <v>3268</v>
      </c>
      <c r="C1751" s="82"/>
      <c r="D1751" s="83"/>
      <c r="E1751" s="82"/>
      <c r="F1751" s="84"/>
      <c r="G1751" s="82"/>
      <c r="H1751" s="77"/>
      <c r="I1751" s="78"/>
      <c r="J1751" s="78"/>
      <c r="K1751" s="79"/>
      <c r="M1751" s="72" t="s">
        <v>1476</v>
      </c>
      <c r="N1751" s="85">
        <v>44645.788819444446</v>
      </c>
      <c r="O1751" s="72" t="s">
        <v>3269</v>
      </c>
      <c r="P1751" s="87" t="s">
        <v>3270</v>
      </c>
      <c r="Q1751" s="72" t="s">
        <v>3271</v>
      </c>
      <c r="R1751" s="86" t="s">
        <v>3272</v>
      </c>
      <c r="S1751" s="87" t="s">
        <v>3273</v>
      </c>
      <c r="T1751" s="87" t="s">
        <v>3273</v>
      </c>
      <c r="U1751" s="85">
        <v>44645.788819444446</v>
      </c>
      <c r="V1751" s="88">
        <v>44645</v>
      </c>
      <c r="W1751" s="86" t="s">
        <v>3274</v>
      </c>
      <c r="X1751" s="87" t="s">
        <v>3275</v>
      </c>
      <c r="AA1751" s="86" t="s">
        <v>3276</v>
      </c>
      <c r="AC1751" s="72" t="b">
        <v>0</v>
      </c>
      <c r="AD1751" s="72">
        <v>0</v>
      </c>
      <c r="AE1751" s="86" t="s">
        <v>1483</v>
      </c>
      <c r="AF1751" s="72" t="b">
        <v>0</v>
      </c>
      <c r="AG1751" s="72" t="s">
        <v>1484</v>
      </c>
      <c r="AI1751" s="86" t="s">
        <v>1483</v>
      </c>
      <c r="AJ1751" s="72" t="b">
        <v>0</v>
      </c>
      <c r="AK1751" s="72">
        <v>27</v>
      </c>
      <c r="AL1751" s="86" t="s">
        <v>3277</v>
      </c>
      <c r="AM1751" s="86" t="s">
        <v>1486</v>
      </c>
      <c r="AN1751" s="72" t="b">
        <v>0</v>
      </c>
      <c r="AO1751" s="86" t="s">
        <v>3277</v>
      </c>
      <c r="AQ1751" s="72">
        <v>0</v>
      </c>
      <c r="AR1751" s="72">
        <v>0</v>
      </c>
    </row>
    <row r="1752" spans="1:44" x14ac:dyDescent="0.35">
      <c r="A1752" s="73" t="s">
        <v>488</v>
      </c>
      <c r="B1752" s="73" t="s">
        <v>3278</v>
      </c>
      <c r="C1752" s="82"/>
      <c r="D1752" s="83"/>
      <c r="E1752" s="82"/>
      <c r="F1752" s="84"/>
      <c r="G1752" s="82"/>
      <c r="H1752" s="77"/>
      <c r="I1752" s="78"/>
      <c r="J1752" s="78"/>
      <c r="K1752" s="79"/>
      <c r="M1752" s="72" t="s">
        <v>1513</v>
      </c>
      <c r="N1752" s="85">
        <v>44649.711805555555</v>
      </c>
      <c r="O1752" s="72" t="s">
        <v>3279</v>
      </c>
      <c r="P1752" s="87" t="s">
        <v>3280</v>
      </c>
      <c r="Q1752" s="72" t="s">
        <v>3281</v>
      </c>
      <c r="T1752" s="87" t="s">
        <v>3091</v>
      </c>
      <c r="U1752" s="85">
        <v>44649.711805555555</v>
      </c>
      <c r="V1752" s="88">
        <v>44649</v>
      </c>
      <c r="W1752" s="86" t="s">
        <v>3282</v>
      </c>
      <c r="X1752" s="87" t="s">
        <v>3283</v>
      </c>
      <c r="AA1752" s="86" t="s">
        <v>3284</v>
      </c>
      <c r="AC1752" s="72" t="b">
        <v>0</v>
      </c>
      <c r="AD1752" s="72">
        <v>0</v>
      </c>
      <c r="AE1752" s="86" t="s">
        <v>1483</v>
      </c>
      <c r="AF1752" s="72" t="b">
        <v>0</v>
      </c>
      <c r="AG1752" s="72" t="s">
        <v>1484</v>
      </c>
      <c r="AI1752" s="86" t="s">
        <v>1483</v>
      </c>
      <c r="AJ1752" s="72" t="b">
        <v>0</v>
      </c>
      <c r="AK1752" s="72">
        <v>182</v>
      </c>
      <c r="AL1752" s="86" t="s">
        <v>3285</v>
      </c>
      <c r="AM1752" s="86" t="s">
        <v>1486</v>
      </c>
      <c r="AN1752" s="72" t="b">
        <v>0</v>
      </c>
      <c r="AO1752" s="86" t="s">
        <v>3285</v>
      </c>
      <c r="AQ1752" s="72">
        <v>0</v>
      </c>
      <c r="AR1752" s="72">
        <v>0</v>
      </c>
    </row>
    <row r="1753" spans="1:44" x14ac:dyDescent="0.35">
      <c r="A1753" s="73" t="s">
        <v>488</v>
      </c>
      <c r="B1753" s="73" t="s">
        <v>3286</v>
      </c>
      <c r="C1753" s="82"/>
      <c r="D1753" s="83"/>
      <c r="E1753" s="82"/>
      <c r="F1753" s="84"/>
      <c r="G1753" s="82"/>
      <c r="H1753" s="77"/>
      <c r="I1753" s="78"/>
      <c r="J1753" s="78"/>
      <c r="K1753" s="79"/>
      <c r="M1753" s="72" t="s">
        <v>1513</v>
      </c>
      <c r="N1753" s="85">
        <v>44649.711805555555</v>
      </c>
      <c r="O1753" s="72" t="s">
        <v>3279</v>
      </c>
      <c r="P1753" s="87" t="s">
        <v>3280</v>
      </c>
      <c r="Q1753" s="72" t="s">
        <v>3281</v>
      </c>
      <c r="T1753" s="87" t="s">
        <v>3091</v>
      </c>
      <c r="U1753" s="85">
        <v>44649.711805555555</v>
      </c>
      <c r="V1753" s="88">
        <v>44649</v>
      </c>
      <c r="W1753" s="86" t="s">
        <v>3282</v>
      </c>
      <c r="X1753" s="87" t="s">
        <v>3283</v>
      </c>
      <c r="AA1753" s="86" t="s">
        <v>3284</v>
      </c>
      <c r="AC1753" s="72" t="b">
        <v>0</v>
      </c>
      <c r="AD1753" s="72">
        <v>0</v>
      </c>
      <c r="AE1753" s="86" t="s">
        <v>1483</v>
      </c>
      <c r="AF1753" s="72" t="b">
        <v>0</v>
      </c>
      <c r="AG1753" s="72" t="s">
        <v>1484</v>
      </c>
      <c r="AI1753" s="86" t="s">
        <v>1483</v>
      </c>
      <c r="AJ1753" s="72" t="b">
        <v>0</v>
      </c>
      <c r="AK1753" s="72">
        <v>182</v>
      </c>
      <c r="AL1753" s="86" t="s">
        <v>3285</v>
      </c>
      <c r="AM1753" s="86" t="s">
        <v>1486</v>
      </c>
      <c r="AN1753" s="72" t="b">
        <v>0</v>
      </c>
      <c r="AO1753" s="86" t="s">
        <v>3285</v>
      </c>
      <c r="AQ1753" s="72">
        <v>0</v>
      </c>
      <c r="AR1753" s="72">
        <v>0</v>
      </c>
    </row>
    <row r="1754" spans="1:44" x14ac:dyDescent="0.35">
      <c r="A1754" s="73" t="s">
        <v>585</v>
      </c>
      <c r="B1754" s="73" t="s">
        <v>3287</v>
      </c>
      <c r="C1754" s="82"/>
      <c r="D1754" s="83"/>
      <c r="E1754" s="82"/>
      <c r="F1754" s="84"/>
      <c r="G1754" s="82"/>
      <c r="H1754" s="77"/>
      <c r="I1754" s="78"/>
      <c r="J1754" s="78"/>
      <c r="K1754" s="79"/>
      <c r="M1754" s="72" t="s">
        <v>219</v>
      </c>
      <c r="N1754" s="85">
        <v>44671.061030092591</v>
      </c>
    </row>
    <row r="1755" spans="1:44" x14ac:dyDescent="0.35">
      <c r="A1755" s="73" t="s">
        <v>685</v>
      </c>
      <c r="B1755" s="73" t="s">
        <v>3287</v>
      </c>
      <c r="C1755" s="82"/>
      <c r="D1755" s="83"/>
      <c r="E1755" s="82"/>
      <c r="F1755" s="84"/>
      <c r="G1755" s="82"/>
      <c r="H1755" s="77"/>
      <c r="I1755" s="78"/>
      <c r="J1755" s="78"/>
      <c r="K1755" s="79"/>
      <c r="M1755" s="72" t="s">
        <v>219</v>
      </c>
      <c r="N1755" s="85">
        <v>44671.061030092591</v>
      </c>
    </row>
    <row r="1756" spans="1:44" x14ac:dyDescent="0.35">
      <c r="A1756" s="73" t="s">
        <v>488</v>
      </c>
      <c r="B1756" s="73" t="s">
        <v>3287</v>
      </c>
      <c r="C1756" s="82"/>
      <c r="D1756" s="83"/>
      <c r="E1756" s="82"/>
      <c r="F1756" s="84"/>
      <c r="G1756" s="82"/>
      <c r="H1756" s="77"/>
      <c r="I1756" s="78"/>
      <c r="J1756" s="78"/>
      <c r="K1756" s="79"/>
      <c r="M1756" s="72" t="s">
        <v>1476</v>
      </c>
      <c r="N1756" s="85">
        <v>44603.81758101852</v>
      </c>
      <c r="O1756" s="72" t="s">
        <v>3288</v>
      </c>
      <c r="T1756" s="87" t="s">
        <v>3091</v>
      </c>
      <c r="U1756" s="85">
        <v>44603.81758101852</v>
      </c>
      <c r="V1756" s="88">
        <v>44603</v>
      </c>
      <c r="W1756" s="86" t="s">
        <v>3289</v>
      </c>
      <c r="X1756" s="87" t="s">
        <v>3290</v>
      </c>
      <c r="AA1756" s="86" t="s">
        <v>3291</v>
      </c>
      <c r="AC1756" s="72" t="b">
        <v>0</v>
      </c>
      <c r="AD1756" s="72">
        <v>0</v>
      </c>
      <c r="AE1756" s="86" t="s">
        <v>1483</v>
      </c>
      <c r="AF1756" s="72" t="b">
        <v>0</v>
      </c>
      <c r="AG1756" s="72" t="s">
        <v>1484</v>
      </c>
      <c r="AI1756" s="86" t="s">
        <v>1483</v>
      </c>
      <c r="AJ1756" s="72" t="b">
        <v>0</v>
      </c>
      <c r="AK1756" s="72">
        <v>968</v>
      </c>
      <c r="AL1756" s="86" t="s">
        <v>3292</v>
      </c>
      <c r="AM1756" s="86" t="s">
        <v>1504</v>
      </c>
      <c r="AN1756" s="72" t="b">
        <v>0</v>
      </c>
      <c r="AO1756" s="86" t="s">
        <v>3292</v>
      </c>
      <c r="AQ1756" s="72">
        <v>0</v>
      </c>
      <c r="AR1756" s="72">
        <v>0</v>
      </c>
    </row>
    <row r="1757" spans="1:44" x14ac:dyDescent="0.35">
      <c r="A1757" s="73" t="s">
        <v>488</v>
      </c>
      <c r="B1757" s="73" t="s">
        <v>3287</v>
      </c>
      <c r="C1757" s="82"/>
      <c r="D1757" s="83"/>
      <c r="E1757" s="82"/>
      <c r="F1757" s="84"/>
      <c r="G1757" s="82"/>
      <c r="H1757" s="77"/>
      <c r="I1757" s="78"/>
      <c r="J1757" s="78"/>
      <c r="K1757" s="79"/>
      <c r="M1757" s="72" t="s">
        <v>1488</v>
      </c>
      <c r="N1757" s="85">
        <v>44604.773252314815</v>
      </c>
      <c r="O1757" s="72" t="s">
        <v>3293</v>
      </c>
      <c r="S1757" s="87" t="s">
        <v>3294</v>
      </c>
      <c r="T1757" s="87" t="s">
        <v>3294</v>
      </c>
      <c r="U1757" s="85">
        <v>44604.773252314815</v>
      </c>
      <c r="V1757" s="88">
        <v>44604</v>
      </c>
      <c r="W1757" s="86" t="s">
        <v>3295</v>
      </c>
      <c r="X1757" s="87" t="s">
        <v>3296</v>
      </c>
      <c r="AA1757" s="86" t="s">
        <v>3297</v>
      </c>
      <c r="AC1757" s="72" t="b">
        <v>0</v>
      </c>
      <c r="AD1757" s="72">
        <v>1381</v>
      </c>
      <c r="AE1757" s="86" t="s">
        <v>1483</v>
      </c>
      <c r="AF1757" s="72" t="b">
        <v>0</v>
      </c>
      <c r="AG1757" s="72" t="s">
        <v>1484</v>
      </c>
      <c r="AI1757" s="86" t="s">
        <v>1483</v>
      </c>
      <c r="AJ1757" s="72" t="b">
        <v>0</v>
      </c>
      <c r="AK1757" s="72">
        <v>195</v>
      </c>
      <c r="AL1757" s="86" t="s">
        <v>1483</v>
      </c>
      <c r="AM1757" s="86" t="s">
        <v>1504</v>
      </c>
      <c r="AN1757" s="72" t="b">
        <v>0</v>
      </c>
      <c r="AO1757" s="86" t="s">
        <v>3297</v>
      </c>
      <c r="AQ1757" s="72">
        <v>0</v>
      </c>
      <c r="AR1757" s="72">
        <v>0</v>
      </c>
    </row>
    <row r="1758" spans="1:44" x14ac:dyDescent="0.35">
      <c r="A1758" s="73" t="s">
        <v>488</v>
      </c>
      <c r="B1758" s="73" t="s">
        <v>3287</v>
      </c>
      <c r="C1758" s="82"/>
      <c r="D1758" s="83"/>
      <c r="E1758" s="82"/>
      <c r="F1758" s="84"/>
      <c r="G1758" s="82"/>
      <c r="H1758" s="77"/>
      <c r="I1758" s="78"/>
      <c r="J1758" s="78"/>
      <c r="K1758" s="79"/>
      <c r="M1758" s="72" t="s">
        <v>1476</v>
      </c>
      <c r="N1758" s="85">
        <v>44608.79546296296</v>
      </c>
      <c r="O1758" s="72" t="s">
        <v>3298</v>
      </c>
      <c r="S1758" s="87" t="s">
        <v>3299</v>
      </c>
      <c r="T1758" s="87" t="s">
        <v>3299</v>
      </c>
      <c r="U1758" s="85">
        <v>44608.79546296296</v>
      </c>
      <c r="V1758" s="88">
        <v>44608</v>
      </c>
      <c r="W1758" s="86" t="s">
        <v>3300</v>
      </c>
      <c r="X1758" s="87" t="s">
        <v>3301</v>
      </c>
      <c r="AA1758" s="86" t="s">
        <v>3302</v>
      </c>
      <c r="AC1758" s="72" t="b">
        <v>0</v>
      </c>
      <c r="AD1758" s="72">
        <v>0</v>
      </c>
      <c r="AE1758" s="86" t="s">
        <v>1483</v>
      </c>
      <c r="AF1758" s="72" t="b">
        <v>0</v>
      </c>
      <c r="AG1758" s="72" t="s">
        <v>1484</v>
      </c>
      <c r="AI1758" s="86" t="s">
        <v>1483</v>
      </c>
      <c r="AJ1758" s="72" t="b">
        <v>0</v>
      </c>
      <c r="AK1758" s="72">
        <v>1160</v>
      </c>
      <c r="AL1758" s="86" t="s">
        <v>3303</v>
      </c>
      <c r="AM1758" s="86" t="s">
        <v>1486</v>
      </c>
      <c r="AN1758" s="72" t="b">
        <v>0</v>
      </c>
      <c r="AO1758" s="86" t="s">
        <v>3303</v>
      </c>
      <c r="AQ1758" s="72">
        <v>0</v>
      </c>
      <c r="AR1758" s="72">
        <v>0</v>
      </c>
    </row>
    <row r="1759" spans="1:44" x14ac:dyDescent="0.35">
      <c r="A1759" s="73" t="s">
        <v>488</v>
      </c>
      <c r="B1759" s="73" t="s">
        <v>3287</v>
      </c>
      <c r="C1759" s="82"/>
      <c r="D1759" s="83"/>
      <c r="E1759" s="82"/>
      <c r="F1759" s="84"/>
      <c r="G1759" s="82"/>
      <c r="H1759" s="77"/>
      <c r="I1759" s="78"/>
      <c r="J1759" s="78"/>
      <c r="K1759" s="79"/>
      <c r="M1759" s="72" t="s">
        <v>1513</v>
      </c>
      <c r="N1759" s="85">
        <v>44617.899942129632</v>
      </c>
      <c r="O1759" s="72" t="s">
        <v>3304</v>
      </c>
      <c r="P1759" s="87" t="s">
        <v>3305</v>
      </c>
      <c r="Q1759" s="72" t="s">
        <v>1491</v>
      </c>
      <c r="T1759" s="87" t="s">
        <v>3091</v>
      </c>
      <c r="U1759" s="85">
        <v>44617.899942129632</v>
      </c>
      <c r="V1759" s="88">
        <v>44617</v>
      </c>
      <c r="W1759" s="86" t="s">
        <v>3306</v>
      </c>
      <c r="X1759" s="87" t="s">
        <v>3307</v>
      </c>
      <c r="AA1759" s="86" t="s">
        <v>3308</v>
      </c>
      <c r="AC1759" s="72" t="b">
        <v>0</v>
      </c>
      <c r="AD1759" s="72">
        <v>0</v>
      </c>
      <c r="AE1759" s="86" t="s">
        <v>1483</v>
      </c>
      <c r="AF1759" s="72" t="b">
        <v>1</v>
      </c>
      <c r="AG1759" s="72" t="s">
        <v>1484</v>
      </c>
      <c r="AI1759" s="86" t="s">
        <v>3309</v>
      </c>
      <c r="AJ1759" s="72" t="b">
        <v>0</v>
      </c>
      <c r="AK1759" s="72">
        <v>50</v>
      </c>
      <c r="AL1759" s="86" t="s">
        <v>3310</v>
      </c>
      <c r="AM1759" s="86" t="s">
        <v>1486</v>
      </c>
      <c r="AN1759" s="72" t="b">
        <v>0</v>
      </c>
      <c r="AO1759" s="86" t="s">
        <v>3310</v>
      </c>
      <c r="AQ1759" s="72">
        <v>0</v>
      </c>
      <c r="AR1759" s="72">
        <v>0</v>
      </c>
    </row>
    <row r="1760" spans="1:44" x14ac:dyDescent="0.35">
      <c r="A1760" s="73" t="s">
        <v>488</v>
      </c>
      <c r="B1760" s="73" t="s">
        <v>3287</v>
      </c>
      <c r="C1760" s="82"/>
      <c r="D1760" s="83"/>
      <c r="E1760" s="82"/>
      <c r="F1760" s="84"/>
      <c r="G1760" s="82"/>
      <c r="H1760" s="77"/>
      <c r="I1760" s="78"/>
      <c r="J1760" s="78"/>
      <c r="K1760" s="79"/>
      <c r="M1760" s="72" t="s">
        <v>1513</v>
      </c>
      <c r="N1760" s="85">
        <v>44617.998356481483</v>
      </c>
      <c r="O1760" s="72" t="s">
        <v>3311</v>
      </c>
      <c r="P1760" s="87" t="s">
        <v>3312</v>
      </c>
      <c r="Q1760" s="72" t="s">
        <v>1723</v>
      </c>
      <c r="T1760" s="87" t="s">
        <v>3091</v>
      </c>
      <c r="U1760" s="85">
        <v>44617.998356481483</v>
      </c>
      <c r="V1760" s="88">
        <v>44617</v>
      </c>
      <c r="W1760" s="86" t="s">
        <v>3313</v>
      </c>
      <c r="X1760" s="87" t="s">
        <v>3314</v>
      </c>
      <c r="AA1760" s="86" t="s">
        <v>3315</v>
      </c>
      <c r="AC1760" s="72" t="b">
        <v>0</v>
      </c>
      <c r="AD1760" s="72">
        <v>0</v>
      </c>
      <c r="AE1760" s="86" t="s">
        <v>1483</v>
      </c>
      <c r="AF1760" s="72" t="b">
        <v>0</v>
      </c>
      <c r="AG1760" s="72" t="s">
        <v>1484</v>
      </c>
      <c r="AI1760" s="86" t="s">
        <v>1483</v>
      </c>
      <c r="AJ1760" s="72" t="b">
        <v>0</v>
      </c>
      <c r="AK1760" s="72">
        <v>277</v>
      </c>
      <c r="AL1760" s="86" t="s">
        <v>3316</v>
      </c>
      <c r="AM1760" s="86" t="s">
        <v>1486</v>
      </c>
      <c r="AN1760" s="72" t="b">
        <v>0</v>
      </c>
      <c r="AO1760" s="86" t="s">
        <v>3316</v>
      </c>
      <c r="AQ1760" s="72">
        <v>0</v>
      </c>
      <c r="AR1760" s="72">
        <v>0</v>
      </c>
    </row>
    <row r="1761" spans="1:44" x14ac:dyDescent="0.35">
      <c r="A1761" s="73" t="s">
        <v>488</v>
      </c>
      <c r="B1761" s="73" t="s">
        <v>3287</v>
      </c>
      <c r="C1761" s="82"/>
      <c r="D1761" s="83"/>
      <c r="E1761" s="82"/>
      <c r="F1761" s="84"/>
      <c r="G1761" s="82"/>
      <c r="H1761" s="77"/>
      <c r="I1761" s="78"/>
      <c r="J1761" s="78"/>
      <c r="K1761" s="79"/>
      <c r="M1761" s="72" t="s">
        <v>1513</v>
      </c>
      <c r="N1761" s="85">
        <v>44651.724479166667</v>
      </c>
      <c r="O1761" s="72" t="s">
        <v>3317</v>
      </c>
      <c r="T1761" s="87" t="s">
        <v>3091</v>
      </c>
      <c r="U1761" s="85">
        <v>44651.724479166667</v>
      </c>
      <c r="V1761" s="88">
        <v>44651</v>
      </c>
      <c r="W1761" s="86" t="s">
        <v>3318</v>
      </c>
      <c r="X1761" s="87" t="s">
        <v>3319</v>
      </c>
      <c r="AA1761" s="86" t="s">
        <v>3320</v>
      </c>
      <c r="AC1761" s="72" t="b">
        <v>0</v>
      </c>
      <c r="AD1761" s="72">
        <v>0</v>
      </c>
      <c r="AE1761" s="86" t="s">
        <v>1483</v>
      </c>
      <c r="AF1761" s="72" t="b">
        <v>0</v>
      </c>
      <c r="AG1761" s="72" t="s">
        <v>1484</v>
      </c>
      <c r="AI1761" s="86" t="s">
        <v>1483</v>
      </c>
      <c r="AJ1761" s="72" t="b">
        <v>0</v>
      </c>
      <c r="AK1761" s="72">
        <v>204</v>
      </c>
      <c r="AL1761" s="86" t="s">
        <v>3321</v>
      </c>
      <c r="AM1761" s="86" t="s">
        <v>1486</v>
      </c>
      <c r="AN1761" s="72" t="b">
        <v>0</v>
      </c>
      <c r="AO1761" s="86" t="s">
        <v>3321</v>
      </c>
      <c r="AQ1761" s="72">
        <v>0</v>
      </c>
      <c r="AR1761" s="72">
        <v>0</v>
      </c>
    </row>
    <row r="1762" spans="1:44" x14ac:dyDescent="0.35">
      <c r="A1762" s="73" t="s">
        <v>488</v>
      </c>
      <c r="B1762" s="73" t="s">
        <v>3322</v>
      </c>
      <c r="C1762" s="82"/>
      <c r="D1762" s="83"/>
      <c r="E1762" s="82"/>
      <c r="F1762" s="84"/>
      <c r="G1762" s="82"/>
      <c r="H1762" s="77"/>
      <c r="I1762" s="78"/>
      <c r="J1762" s="78"/>
      <c r="K1762" s="79"/>
      <c r="M1762" s="72" t="s">
        <v>1513</v>
      </c>
      <c r="N1762" s="85">
        <v>44651.881527777776</v>
      </c>
      <c r="O1762" s="72" t="s">
        <v>3323</v>
      </c>
      <c r="P1762" s="87" t="s">
        <v>3324</v>
      </c>
      <c r="Q1762" s="72" t="s">
        <v>1491</v>
      </c>
      <c r="T1762" s="87" t="s">
        <v>3091</v>
      </c>
      <c r="U1762" s="85">
        <v>44651.881527777776</v>
      </c>
      <c r="V1762" s="88">
        <v>44651</v>
      </c>
      <c r="W1762" s="86" t="s">
        <v>3325</v>
      </c>
      <c r="X1762" s="87" t="s">
        <v>3326</v>
      </c>
      <c r="AA1762" s="86" t="s">
        <v>3327</v>
      </c>
      <c r="AC1762" s="72" t="b">
        <v>0</v>
      </c>
      <c r="AD1762" s="72">
        <v>0</v>
      </c>
      <c r="AE1762" s="86" t="s">
        <v>1483</v>
      </c>
      <c r="AF1762" s="72" t="b">
        <v>1</v>
      </c>
      <c r="AG1762" s="72" t="s">
        <v>3181</v>
      </c>
      <c r="AI1762" s="86" t="s">
        <v>3328</v>
      </c>
      <c r="AJ1762" s="72" t="b">
        <v>0</v>
      </c>
      <c r="AK1762" s="72">
        <v>25</v>
      </c>
      <c r="AL1762" s="86" t="s">
        <v>3329</v>
      </c>
      <c r="AM1762" s="86" t="s">
        <v>1486</v>
      </c>
      <c r="AN1762" s="72" t="b">
        <v>0</v>
      </c>
      <c r="AO1762" s="86" t="s">
        <v>3329</v>
      </c>
      <c r="AQ1762" s="72">
        <v>0</v>
      </c>
      <c r="AR1762" s="72">
        <v>0</v>
      </c>
    </row>
    <row r="1763" spans="1:44" x14ac:dyDescent="0.35">
      <c r="A1763" s="73" t="s">
        <v>488</v>
      </c>
      <c r="B1763" s="73" t="s">
        <v>3330</v>
      </c>
      <c r="C1763" s="82"/>
      <c r="D1763" s="83"/>
      <c r="E1763" s="82"/>
      <c r="F1763" s="84"/>
      <c r="G1763" s="82"/>
      <c r="H1763" s="77"/>
      <c r="I1763" s="78"/>
      <c r="J1763" s="78"/>
      <c r="K1763" s="79"/>
      <c r="M1763" s="72" t="s">
        <v>1513</v>
      </c>
      <c r="N1763" s="85">
        <v>44651.886979166666</v>
      </c>
      <c r="O1763" s="72" t="s">
        <v>3331</v>
      </c>
      <c r="S1763" s="87" t="s">
        <v>3332</v>
      </c>
      <c r="T1763" s="87" t="s">
        <v>3332</v>
      </c>
      <c r="U1763" s="85">
        <v>44651.886979166666</v>
      </c>
      <c r="V1763" s="88">
        <v>44651</v>
      </c>
      <c r="W1763" s="86" t="s">
        <v>3333</v>
      </c>
      <c r="X1763" s="87" t="s">
        <v>3334</v>
      </c>
      <c r="AA1763" s="86" t="s">
        <v>3335</v>
      </c>
      <c r="AC1763" s="72" t="b">
        <v>0</v>
      </c>
      <c r="AD1763" s="72">
        <v>0</v>
      </c>
      <c r="AE1763" s="86" t="s">
        <v>1483</v>
      </c>
      <c r="AF1763" s="72" t="b">
        <v>0</v>
      </c>
      <c r="AG1763" s="72" t="s">
        <v>1484</v>
      </c>
      <c r="AI1763" s="86" t="s">
        <v>1483</v>
      </c>
      <c r="AJ1763" s="72" t="b">
        <v>0</v>
      </c>
      <c r="AK1763" s="72">
        <v>199</v>
      </c>
      <c r="AL1763" s="86" t="s">
        <v>3336</v>
      </c>
      <c r="AM1763" s="86" t="s">
        <v>1486</v>
      </c>
      <c r="AN1763" s="72" t="b">
        <v>0</v>
      </c>
      <c r="AO1763" s="86" t="s">
        <v>3336</v>
      </c>
      <c r="AQ1763" s="72">
        <v>0</v>
      </c>
      <c r="AR1763" s="72">
        <v>0</v>
      </c>
    </row>
    <row r="1764" spans="1:44" x14ac:dyDescent="0.35">
      <c r="A1764" s="73" t="s">
        <v>488</v>
      </c>
      <c r="B1764" s="73" t="s">
        <v>3337</v>
      </c>
      <c r="C1764" s="82"/>
      <c r="D1764" s="83"/>
      <c r="E1764" s="82"/>
      <c r="F1764" s="84"/>
      <c r="G1764" s="82"/>
      <c r="H1764" s="77"/>
      <c r="I1764" s="78"/>
      <c r="J1764" s="78"/>
      <c r="K1764" s="79"/>
      <c r="M1764" s="72" t="s">
        <v>1476</v>
      </c>
      <c r="N1764" s="85">
        <v>44651.886979166666</v>
      </c>
      <c r="O1764" s="72" t="s">
        <v>3331</v>
      </c>
      <c r="S1764" s="87" t="s">
        <v>3332</v>
      </c>
      <c r="T1764" s="87" t="s">
        <v>3332</v>
      </c>
      <c r="U1764" s="85">
        <v>44651.886979166666</v>
      </c>
      <c r="V1764" s="88">
        <v>44651</v>
      </c>
      <c r="W1764" s="86" t="s">
        <v>3333</v>
      </c>
      <c r="X1764" s="87" t="s">
        <v>3334</v>
      </c>
      <c r="AA1764" s="86" t="s">
        <v>3335</v>
      </c>
      <c r="AC1764" s="72" t="b">
        <v>0</v>
      </c>
      <c r="AD1764" s="72">
        <v>0</v>
      </c>
      <c r="AE1764" s="86" t="s">
        <v>1483</v>
      </c>
      <c r="AF1764" s="72" t="b">
        <v>0</v>
      </c>
      <c r="AG1764" s="72" t="s">
        <v>1484</v>
      </c>
      <c r="AI1764" s="86" t="s">
        <v>1483</v>
      </c>
      <c r="AJ1764" s="72" t="b">
        <v>0</v>
      </c>
      <c r="AK1764" s="72">
        <v>199</v>
      </c>
      <c r="AL1764" s="86" t="s">
        <v>3336</v>
      </c>
      <c r="AM1764" s="86" t="s">
        <v>1486</v>
      </c>
      <c r="AN1764" s="72" t="b">
        <v>0</v>
      </c>
      <c r="AO1764" s="86" t="s">
        <v>3336</v>
      </c>
      <c r="AQ1764" s="72">
        <v>0</v>
      </c>
      <c r="AR1764" s="72">
        <v>0</v>
      </c>
    </row>
    <row r="1765" spans="1:44" x14ac:dyDescent="0.35">
      <c r="A1765" s="73" t="s">
        <v>488</v>
      </c>
      <c r="B1765" s="73" t="s">
        <v>3338</v>
      </c>
      <c r="C1765" s="82"/>
      <c r="D1765" s="83"/>
      <c r="E1765" s="82"/>
      <c r="F1765" s="84"/>
      <c r="G1765" s="82"/>
      <c r="H1765" s="77"/>
      <c r="I1765" s="78"/>
      <c r="J1765" s="78"/>
      <c r="K1765" s="79"/>
      <c r="M1765" s="72" t="s">
        <v>1476</v>
      </c>
      <c r="N1765" s="85">
        <v>44642.678194444445</v>
      </c>
      <c r="O1765" s="72" t="s">
        <v>3339</v>
      </c>
      <c r="P1765" s="87" t="s">
        <v>3340</v>
      </c>
      <c r="Q1765" s="72" t="s">
        <v>1491</v>
      </c>
      <c r="R1765" s="86" t="s">
        <v>3341</v>
      </c>
      <c r="T1765" s="87" t="s">
        <v>3091</v>
      </c>
      <c r="U1765" s="85">
        <v>44642.678194444445</v>
      </c>
      <c r="V1765" s="88">
        <v>44642</v>
      </c>
      <c r="W1765" s="86" t="s">
        <v>3342</v>
      </c>
      <c r="X1765" s="87" t="s">
        <v>3343</v>
      </c>
      <c r="AA1765" s="86" t="s">
        <v>3344</v>
      </c>
      <c r="AC1765" s="72" t="b">
        <v>0</v>
      </c>
      <c r="AD1765" s="72">
        <v>0</v>
      </c>
      <c r="AE1765" s="86" t="s">
        <v>1483</v>
      </c>
      <c r="AF1765" s="72" t="b">
        <v>1</v>
      </c>
      <c r="AG1765" s="72" t="s">
        <v>1484</v>
      </c>
      <c r="AI1765" s="86" t="s">
        <v>3345</v>
      </c>
      <c r="AJ1765" s="72" t="b">
        <v>0</v>
      </c>
      <c r="AK1765" s="72">
        <v>65</v>
      </c>
      <c r="AL1765" s="86" t="s">
        <v>3346</v>
      </c>
      <c r="AM1765" s="86" t="s">
        <v>1486</v>
      </c>
      <c r="AN1765" s="72" t="b">
        <v>0</v>
      </c>
      <c r="AO1765" s="86" t="s">
        <v>3346</v>
      </c>
      <c r="AQ1765" s="72">
        <v>0</v>
      </c>
      <c r="AR1765" s="72">
        <v>0</v>
      </c>
    </row>
    <row r="1766" spans="1:44" x14ac:dyDescent="0.35">
      <c r="A1766" s="73" t="s">
        <v>488</v>
      </c>
      <c r="B1766" s="73" t="s">
        <v>3338</v>
      </c>
      <c r="C1766" s="82"/>
      <c r="D1766" s="83"/>
      <c r="E1766" s="82"/>
      <c r="F1766" s="84"/>
      <c r="G1766" s="82"/>
      <c r="H1766" s="77"/>
      <c r="I1766" s="78"/>
      <c r="J1766" s="78"/>
      <c r="K1766" s="79"/>
      <c r="M1766" s="72" t="s">
        <v>1476</v>
      </c>
      <c r="N1766" s="85">
        <v>44644.002534722225</v>
      </c>
      <c r="O1766" s="72" t="s">
        <v>3347</v>
      </c>
      <c r="S1766" s="87" t="s">
        <v>3348</v>
      </c>
      <c r="T1766" s="87" t="s">
        <v>3348</v>
      </c>
      <c r="U1766" s="85">
        <v>44644.002534722225</v>
      </c>
      <c r="V1766" s="88">
        <v>44644</v>
      </c>
      <c r="W1766" s="86" t="s">
        <v>3349</v>
      </c>
      <c r="X1766" s="87" t="s">
        <v>3350</v>
      </c>
      <c r="AA1766" s="86" t="s">
        <v>3351</v>
      </c>
      <c r="AC1766" s="72" t="b">
        <v>0</v>
      </c>
      <c r="AD1766" s="72">
        <v>0</v>
      </c>
      <c r="AE1766" s="86" t="s">
        <v>1483</v>
      </c>
      <c r="AF1766" s="72" t="b">
        <v>0</v>
      </c>
      <c r="AG1766" s="72" t="s">
        <v>1484</v>
      </c>
      <c r="AI1766" s="86" t="s">
        <v>1483</v>
      </c>
      <c r="AJ1766" s="72" t="b">
        <v>0</v>
      </c>
      <c r="AK1766" s="72">
        <v>134</v>
      </c>
      <c r="AL1766" s="86" t="s">
        <v>3352</v>
      </c>
      <c r="AM1766" s="86" t="s">
        <v>1486</v>
      </c>
      <c r="AN1766" s="72" t="b">
        <v>0</v>
      </c>
      <c r="AO1766" s="86" t="s">
        <v>3352</v>
      </c>
      <c r="AQ1766" s="72">
        <v>0</v>
      </c>
      <c r="AR1766" s="72">
        <v>0</v>
      </c>
    </row>
    <row r="1767" spans="1:44" x14ac:dyDescent="0.35">
      <c r="A1767" s="73" t="s">
        <v>488</v>
      </c>
      <c r="B1767" s="73" t="s">
        <v>3338</v>
      </c>
      <c r="C1767" s="82"/>
      <c r="D1767" s="83"/>
      <c r="E1767" s="82"/>
      <c r="F1767" s="84"/>
      <c r="G1767" s="82"/>
      <c r="H1767" s="77"/>
      <c r="I1767" s="78"/>
      <c r="J1767" s="78"/>
      <c r="K1767" s="79"/>
      <c r="M1767" s="72" t="s">
        <v>1476</v>
      </c>
      <c r="N1767" s="85">
        <v>44650.065555555557</v>
      </c>
      <c r="O1767" s="72" t="s">
        <v>3353</v>
      </c>
      <c r="S1767" s="87" t="s">
        <v>3354</v>
      </c>
      <c r="T1767" s="87" t="s">
        <v>3354</v>
      </c>
      <c r="U1767" s="85">
        <v>44650.065555555557</v>
      </c>
      <c r="V1767" s="88">
        <v>44650</v>
      </c>
      <c r="W1767" s="86" t="s">
        <v>3355</v>
      </c>
      <c r="X1767" s="87" t="s">
        <v>3356</v>
      </c>
      <c r="AA1767" s="86" t="s">
        <v>3357</v>
      </c>
      <c r="AC1767" s="72" t="b">
        <v>0</v>
      </c>
      <c r="AD1767" s="72">
        <v>0</v>
      </c>
      <c r="AE1767" s="86" t="s">
        <v>1483</v>
      </c>
      <c r="AF1767" s="72" t="b">
        <v>0</v>
      </c>
      <c r="AG1767" s="72" t="s">
        <v>1484</v>
      </c>
      <c r="AI1767" s="86" t="s">
        <v>1483</v>
      </c>
      <c r="AJ1767" s="72" t="b">
        <v>0</v>
      </c>
      <c r="AK1767" s="72">
        <v>84</v>
      </c>
      <c r="AL1767" s="86" t="s">
        <v>3358</v>
      </c>
      <c r="AM1767" s="86" t="s">
        <v>1486</v>
      </c>
      <c r="AN1767" s="72" t="b">
        <v>0</v>
      </c>
      <c r="AO1767" s="86" t="s">
        <v>3358</v>
      </c>
      <c r="AQ1767" s="72">
        <v>0</v>
      </c>
      <c r="AR1767" s="72">
        <v>0</v>
      </c>
    </row>
    <row r="1768" spans="1:44" x14ac:dyDescent="0.35">
      <c r="A1768" s="73" t="s">
        <v>488</v>
      </c>
      <c r="B1768" s="73" t="s">
        <v>3338</v>
      </c>
      <c r="C1768" s="82"/>
      <c r="D1768" s="83"/>
      <c r="E1768" s="82"/>
      <c r="F1768" s="84"/>
      <c r="G1768" s="82"/>
      <c r="H1768" s="77"/>
      <c r="I1768" s="78"/>
      <c r="J1768" s="78"/>
      <c r="K1768" s="79"/>
      <c r="M1768" s="72" t="s">
        <v>1476</v>
      </c>
      <c r="N1768" s="85">
        <v>44667.002152777779</v>
      </c>
      <c r="O1768" s="72" t="s">
        <v>3359</v>
      </c>
      <c r="P1768" s="87" t="s">
        <v>3360</v>
      </c>
      <c r="Q1768" s="72" t="s">
        <v>1491</v>
      </c>
      <c r="T1768" s="87" t="s">
        <v>3091</v>
      </c>
      <c r="U1768" s="85">
        <v>44667.002152777779</v>
      </c>
      <c r="V1768" s="88">
        <v>44667</v>
      </c>
      <c r="W1768" s="86" t="s">
        <v>3361</v>
      </c>
      <c r="X1768" s="87" t="s">
        <v>3362</v>
      </c>
      <c r="AA1768" s="86" t="s">
        <v>3363</v>
      </c>
      <c r="AC1768" s="72" t="b">
        <v>0</v>
      </c>
      <c r="AD1768" s="72">
        <v>0</v>
      </c>
      <c r="AE1768" s="86" t="s">
        <v>1483</v>
      </c>
      <c r="AF1768" s="72" t="b">
        <v>1</v>
      </c>
      <c r="AG1768" s="72" t="s">
        <v>1484</v>
      </c>
      <c r="AI1768" s="86" t="s">
        <v>3364</v>
      </c>
      <c r="AJ1768" s="72" t="b">
        <v>0</v>
      </c>
      <c r="AK1768" s="72">
        <v>46</v>
      </c>
      <c r="AL1768" s="86" t="s">
        <v>3365</v>
      </c>
      <c r="AM1768" s="86" t="s">
        <v>1486</v>
      </c>
      <c r="AN1768" s="72" t="b">
        <v>0</v>
      </c>
      <c r="AO1768" s="86" t="s">
        <v>3365</v>
      </c>
      <c r="AQ1768" s="72">
        <v>0</v>
      </c>
      <c r="AR1768" s="72">
        <v>0</v>
      </c>
    </row>
    <row r="1769" spans="1:44" x14ac:dyDescent="0.35">
      <c r="A1769" s="73" t="s">
        <v>488</v>
      </c>
      <c r="B1769" s="73" t="s">
        <v>3366</v>
      </c>
      <c r="C1769" s="82"/>
      <c r="D1769" s="83"/>
      <c r="E1769" s="82"/>
      <c r="F1769" s="84"/>
      <c r="G1769" s="82"/>
      <c r="H1769" s="77"/>
      <c r="I1769" s="78"/>
      <c r="J1769" s="78"/>
      <c r="K1769" s="79"/>
      <c r="M1769" s="72" t="s">
        <v>219</v>
      </c>
      <c r="N1769" s="85">
        <v>44671.061030092591</v>
      </c>
    </row>
    <row r="1770" spans="1:44" x14ac:dyDescent="0.35">
      <c r="A1770" s="73" t="s">
        <v>488</v>
      </c>
      <c r="B1770" s="73" t="s">
        <v>3366</v>
      </c>
      <c r="C1770" s="82"/>
      <c r="D1770" s="83"/>
      <c r="E1770" s="82"/>
      <c r="F1770" s="84"/>
      <c r="G1770" s="82"/>
      <c r="H1770" s="77"/>
      <c r="I1770" s="78"/>
      <c r="J1770" s="78"/>
      <c r="K1770" s="79"/>
      <c r="M1770" s="72" t="s">
        <v>1476</v>
      </c>
      <c r="N1770" s="85">
        <v>44610.736863425926</v>
      </c>
      <c r="O1770" s="72" t="s">
        <v>3367</v>
      </c>
      <c r="P1770" s="87" t="s">
        <v>3368</v>
      </c>
      <c r="Q1770" s="72" t="s">
        <v>1491</v>
      </c>
      <c r="T1770" s="87" t="s">
        <v>3091</v>
      </c>
      <c r="U1770" s="85">
        <v>44610.736863425926</v>
      </c>
      <c r="V1770" s="88">
        <v>44610</v>
      </c>
      <c r="W1770" s="86" t="s">
        <v>3369</v>
      </c>
      <c r="X1770" s="87" t="s">
        <v>3370</v>
      </c>
      <c r="AA1770" s="86" t="s">
        <v>3371</v>
      </c>
      <c r="AC1770" s="72" t="b">
        <v>0</v>
      </c>
      <c r="AD1770" s="72">
        <v>0</v>
      </c>
      <c r="AE1770" s="86" t="s">
        <v>1483</v>
      </c>
      <c r="AF1770" s="72" t="b">
        <v>1</v>
      </c>
      <c r="AG1770" s="72" t="s">
        <v>3181</v>
      </c>
      <c r="AI1770" s="86" t="s">
        <v>3372</v>
      </c>
      <c r="AJ1770" s="72" t="b">
        <v>0</v>
      </c>
      <c r="AK1770" s="72">
        <v>22</v>
      </c>
      <c r="AL1770" s="86" t="s">
        <v>3373</v>
      </c>
      <c r="AM1770" s="86" t="s">
        <v>1486</v>
      </c>
      <c r="AN1770" s="72" t="b">
        <v>0</v>
      </c>
      <c r="AO1770" s="86" t="s">
        <v>3373</v>
      </c>
      <c r="AQ1770" s="72">
        <v>0</v>
      </c>
      <c r="AR1770" s="72">
        <v>0</v>
      </c>
    </row>
    <row r="1771" spans="1:44" x14ac:dyDescent="0.35">
      <c r="A1771" s="73" t="s">
        <v>488</v>
      </c>
      <c r="B1771" s="73" t="s">
        <v>3366</v>
      </c>
      <c r="C1771" s="82"/>
      <c r="D1771" s="83"/>
      <c r="E1771" s="82"/>
      <c r="F1771" s="84"/>
      <c r="G1771" s="82"/>
      <c r="H1771" s="77"/>
      <c r="I1771" s="78"/>
      <c r="J1771" s="78"/>
      <c r="K1771" s="79"/>
      <c r="M1771" s="72" t="s">
        <v>1476</v>
      </c>
      <c r="N1771" s="85">
        <v>44615.974050925928</v>
      </c>
      <c r="O1771" s="72" t="s">
        <v>3374</v>
      </c>
      <c r="P1771" s="87" t="s">
        <v>3375</v>
      </c>
      <c r="Q1771" s="72" t="s">
        <v>1491</v>
      </c>
      <c r="T1771" s="87" t="s">
        <v>3091</v>
      </c>
      <c r="U1771" s="85">
        <v>44615.974050925928</v>
      </c>
      <c r="V1771" s="88">
        <v>44615</v>
      </c>
      <c r="W1771" s="86" t="s">
        <v>3376</v>
      </c>
      <c r="X1771" s="87" t="s">
        <v>3377</v>
      </c>
      <c r="AA1771" s="86" t="s">
        <v>3378</v>
      </c>
      <c r="AC1771" s="72" t="b">
        <v>0</v>
      </c>
      <c r="AD1771" s="72">
        <v>0</v>
      </c>
      <c r="AE1771" s="86" t="s">
        <v>1483</v>
      </c>
      <c r="AF1771" s="72" t="b">
        <v>1</v>
      </c>
      <c r="AG1771" s="72" t="s">
        <v>3181</v>
      </c>
      <c r="AI1771" s="86" t="s">
        <v>3379</v>
      </c>
      <c r="AJ1771" s="72" t="b">
        <v>0</v>
      </c>
      <c r="AK1771" s="72">
        <v>39</v>
      </c>
      <c r="AL1771" s="86" t="s">
        <v>3380</v>
      </c>
      <c r="AM1771" s="86" t="s">
        <v>1486</v>
      </c>
      <c r="AN1771" s="72" t="b">
        <v>0</v>
      </c>
      <c r="AO1771" s="86" t="s">
        <v>3380</v>
      </c>
      <c r="AQ1771" s="72">
        <v>0</v>
      </c>
      <c r="AR1771" s="72">
        <v>0</v>
      </c>
    </row>
    <row r="1772" spans="1:44" x14ac:dyDescent="0.35">
      <c r="A1772" s="73" t="s">
        <v>488</v>
      </c>
      <c r="B1772" s="73" t="s">
        <v>3366</v>
      </c>
      <c r="C1772" s="82"/>
      <c r="D1772" s="83"/>
      <c r="E1772" s="82"/>
      <c r="F1772" s="84"/>
      <c r="G1772" s="82"/>
      <c r="H1772" s="77"/>
      <c r="I1772" s="78"/>
      <c r="J1772" s="78"/>
      <c r="K1772" s="79"/>
      <c r="M1772" s="72" t="s">
        <v>1476</v>
      </c>
      <c r="N1772" s="85">
        <v>44622.766655092593</v>
      </c>
      <c r="O1772" s="72" t="s">
        <v>3381</v>
      </c>
      <c r="P1772" s="87" t="s">
        <v>3382</v>
      </c>
      <c r="Q1772" s="72" t="s">
        <v>3383</v>
      </c>
      <c r="T1772" s="87" t="s">
        <v>3091</v>
      </c>
      <c r="U1772" s="85">
        <v>44622.766655092593</v>
      </c>
      <c r="V1772" s="88">
        <v>44622</v>
      </c>
      <c r="W1772" s="86" t="s">
        <v>3384</v>
      </c>
      <c r="X1772" s="87" t="s">
        <v>3385</v>
      </c>
      <c r="AA1772" s="86" t="s">
        <v>3386</v>
      </c>
      <c r="AC1772" s="72" t="b">
        <v>0</v>
      </c>
      <c r="AD1772" s="72">
        <v>0</v>
      </c>
      <c r="AE1772" s="86" t="s">
        <v>1483</v>
      </c>
      <c r="AF1772" s="72" t="b">
        <v>0</v>
      </c>
      <c r="AG1772" s="72" t="s">
        <v>3181</v>
      </c>
      <c r="AI1772" s="86" t="s">
        <v>1483</v>
      </c>
      <c r="AJ1772" s="72" t="b">
        <v>0</v>
      </c>
      <c r="AK1772" s="72">
        <v>25</v>
      </c>
      <c r="AL1772" s="86" t="s">
        <v>3387</v>
      </c>
      <c r="AM1772" s="86" t="s">
        <v>1486</v>
      </c>
      <c r="AN1772" s="72" t="b">
        <v>0</v>
      </c>
      <c r="AO1772" s="86" t="s">
        <v>3387</v>
      </c>
      <c r="AQ1772" s="72">
        <v>0</v>
      </c>
      <c r="AR1772" s="72">
        <v>0</v>
      </c>
    </row>
    <row r="1773" spans="1:44" x14ac:dyDescent="0.35">
      <c r="A1773" s="73" t="s">
        <v>488</v>
      </c>
      <c r="B1773" s="73" t="s">
        <v>3366</v>
      </c>
      <c r="C1773" s="82"/>
      <c r="D1773" s="83"/>
      <c r="E1773" s="82"/>
      <c r="F1773" s="84"/>
      <c r="G1773" s="82"/>
      <c r="H1773" s="77"/>
      <c r="I1773" s="78"/>
      <c r="J1773" s="78"/>
      <c r="K1773" s="79"/>
      <c r="M1773" s="72" t="s">
        <v>1476</v>
      </c>
      <c r="N1773" s="85">
        <v>44631.072511574072</v>
      </c>
      <c r="O1773" s="72" t="s">
        <v>3388</v>
      </c>
      <c r="P1773" s="87" t="s">
        <v>3389</v>
      </c>
      <c r="Q1773" s="72" t="s">
        <v>1491</v>
      </c>
      <c r="T1773" s="87" t="s">
        <v>3091</v>
      </c>
      <c r="U1773" s="85">
        <v>44631.072511574072</v>
      </c>
      <c r="V1773" s="88">
        <v>44631</v>
      </c>
      <c r="W1773" s="86" t="s">
        <v>3390</v>
      </c>
      <c r="X1773" s="87" t="s">
        <v>3391</v>
      </c>
      <c r="AA1773" s="86" t="s">
        <v>3392</v>
      </c>
      <c r="AC1773" s="72" t="b">
        <v>0</v>
      </c>
      <c r="AD1773" s="72">
        <v>0</v>
      </c>
      <c r="AE1773" s="86" t="s">
        <v>1483</v>
      </c>
      <c r="AF1773" s="72" t="b">
        <v>1</v>
      </c>
      <c r="AG1773" s="72" t="s">
        <v>3181</v>
      </c>
      <c r="AI1773" s="86" t="s">
        <v>3393</v>
      </c>
      <c r="AJ1773" s="72" t="b">
        <v>0</v>
      </c>
      <c r="AK1773" s="72">
        <v>21</v>
      </c>
      <c r="AL1773" s="86" t="s">
        <v>3394</v>
      </c>
      <c r="AM1773" s="86" t="s">
        <v>1486</v>
      </c>
      <c r="AN1773" s="72" t="b">
        <v>0</v>
      </c>
      <c r="AO1773" s="86" t="s">
        <v>3394</v>
      </c>
      <c r="AQ1773" s="72">
        <v>0</v>
      </c>
      <c r="AR1773" s="72">
        <v>0</v>
      </c>
    </row>
    <row r="1774" spans="1:44" x14ac:dyDescent="0.35">
      <c r="A1774" s="73" t="s">
        <v>488</v>
      </c>
      <c r="B1774" s="73" t="s">
        <v>3366</v>
      </c>
      <c r="C1774" s="82"/>
      <c r="D1774" s="83"/>
      <c r="E1774" s="82"/>
      <c r="F1774" s="84"/>
      <c r="G1774" s="82"/>
      <c r="H1774" s="77"/>
      <c r="I1774" s="78"/>
      <c r="J1774" s="78"/>
      <c r="K1774" s="79"/>
      <c r="M1774" s="72" t="s">
        <v>1476</v>
      </c>
      <c r="N1774" s="85">
        <v>44631.1797337963</v>
      </c>
      <c r="O1774" s="72" t="s">
        <v>3395</v>
      </c>
      <c r="P1774" s="87" t="s">
        <v>3396</v>
      </c>
      <c r="Q1774" s="72" t="s">
        <v>1491</v>
      </c>
      <c r="T1774" s="87" t="s">
        <v>3091</v>
      </c>
      <c r="U1774" s="85">
        <v>44631.1797337963</v>
      </c>
      <c r="V1774" s="88">
        <v>44631</v>
      </c>
      <c r="W1774" s="86" t="s">
        <v>3397</v>
      </c>
      <c r="X1774" s="87" t="s">
        <v>3398</v>
      </c>
      <c r="AA1774" s="86" t="s">
        <v>3399</v>
      </c>
      <c r="AC1774" s="72" t="b">
        <v>0</v>
      </c>
      <c r="AD1774" s="72">
        <v>0</v>
      </c>
      <c r="AE1774" s="86" t="s">
        <v>1483</v>
      </c>
      <c r="AF1774" s="72" t="b">
        <v>1</v>
      </c>
      <c r="AG1774" s="72" t="s">
        <v>3181</v>
      </c>
      <c r="AI1774" s="86" t="s">
        <v>3400</v>
      </c>
      <c r="AJ1774" s="72" t="b">
        <v>0</v>
      </c>
      <c r="AK1774" s="72">
        <v>15</v>
      </c>
      <c r="AL1774" s="86" t="s">
        <v>3401</v>
      </c>
      <c r="AM1774" s="86" t="s">
        <v>1486</v>
      </c>
      <c r="AN1774" s="72" t="b">
        <v>0</v>
      </c>
      <c r="AO1774" s="86" t="s">
        <v>3401</v>
      </c>
      <c r="AQ1774" s="72">
        <v>0</v>
      </c>
      <c r="AR1774" s="72">
        <v>0</v>
      </c>
    </row>
    <row r="1775" spans="1:44" x14ac:dyDescent="0.35">
      <c r="A1775" s="73" t="s">
        <v>488</v>
      </c>
      <c r="B1775" s="73" t="s">
        <v>3366</v>
      </c>
      <c r="C1775" s="82"/>
      <c r="D1775" s="83"/>
      <c r="E1775" s="82"/>
      <c r="F1775" s="84"/>
      <c r="G1775" s="82"/>
      <c r="H1775" s="77"/>
      <c r="I1775" s="78"/>
      <c r="J1775" s="78"/>
      <c r="K1775" s="79"/>
      <c r="M1775" s="72" t="s">
        <v>1476</v>
      </c>
      <c r="N1775" s="85">
        <v>44642.053020833337</v>
      </c>
      <c r="O1775" s="72" t="s">
        <v>3402</v>
      </c>
      <c r="P1775" s="87" t="s">
        <v>3340</v>
      </c>
      <c r="Q1775" s="72" t="s">
        <v>1491</v>
      </c>
      <c r="T1775" s="87" t="s">
        <v>3091</v>
      </c>
      <c r="U1775" s="85">
        <v>44642.053020833337</v>
      </c>
      <c r="V1775" s="88">
        <v>44642</v>
      </c>
      <c r="W1775" s="86" t="s">
        <v>3403</v>
      </c>
      <c r="X1775" s="87" t="s">
        <v>3404</v>
      </c>
      <c r="AA1775" s="86" t="s">
        <v>3405</v>
      </c>
      <c r="AC1775" s="72" t="b">
        <v>0</v>
      </c>
      <c r="AD1775" s="72">
        <v>0</v>
      </c>
      <c r="AE1775" s="86" t="s">
        <v>1483</v>
      </c>
      <c r="AF1775" s="72" t="b">
        <v>1</v>
      </c>
      <c r="AG1775" s="72" t="s">
        <v>3181</v>
      </c>
      <c r="AI1775" s="86" t="s">
        <v>3345</v>
      </c>
      <c r="AJ1775" s="72" t="b">
        <v>0</v>
      </c>
      <c r="AK1775" s="72">
        <v>49</v>
      </c>
      <c r="AL1775" s="86" t="s">
        <v>3406</v>
      </c>
      <c r="AM1775" s="86" t="s">
        <v>1486</v>
      </c>
      <c r="AN1775" s="72" t="b">
        <v>0</v>
      </c>
      <c r="AO1775" s="86" t="s">
        <v>3406</v>
      </c>
      <c r="AQ1775" s="72">
        <v>0</v>
      </c>
      <c r="AR1775" s="72">
        <v>0</v>
      </c>
    </row>
    <row r="1776" spans="1:44" x14ac:dyDescent="0.35">
      <c r="A1776" s="73" t="s">
        <v>488</v>
      </c>
      <c r="B1776" s="73" t="s">
        <v>3366</v>
      </c>
      <c r="C1776" s="82"/>
      <c r="D1776" s="83"/>
      <c r="E1776" s="82"/>
      <c r="F1776" s="84"/>
      <c r="G1776" s="82"/>
      <c r="H1776" s="77"/>
      <c r="I1776" s="78"/>
      <c r="J1776" s="78"/>
      <c r="K1776" s="79"/>
      <c r="M1776" s="72" t="s">
        <v>1476</v>
      </c>
      <c r="N1776" s="85">
        <v>44651.881527777776</v>
      </c>
      <c r="O1776" s="72" t="s">
        <v>3323</v>
      </c>
      <c r="P1776" s="87" t="s">
        <v>3324</v>
      </c>
      <c r="Q1776" s="72" t="s">
        <v>1491</v>
      </c>
      <c r="T1776" s="87" t="s">
        <v>3091</v>
      </c>
      <c r="U1776" s="85">
        <v>44651.881527777776</v>
      </c>
      <c r="V1776" s="88">
        <v>44651</v>
      </c>
      <c r="W1776" s="86" t="s">
        <v>3325</v>
      </c>
      <c r="X1776" s="87" t="s">
        <v>3326</v>
      </c>
      <c r="AA1776" s="86" t="s">
        <v>3327</v>
      </c>
      <c r="AC1776" s="72" t="b">
        <v>0</v>
      </c>
      <c r="AD1776" s="72">
        <v>0</v>
      </c>
      <c r="AE1776" s="86" t="s">
        <v>1483</v>
      </c>
      <c r="AF1776" s="72" t="b">
        <v>1</v>
      </c>
      <c r="AG1776" s="72" t="s">
        <v>3181</v>
      </c>
      <c r="AI1776" s="86" t="s">
        <v>3328</v>
      </c>
      <c r="AJ1776" s="72" t="b">
        <v>0</v>
      </c>
      <c r="AK1776" s="72">
        <v>25</v>
      </c>
      <c r="AL1776" s="86" t="s">
        <v>3329</v>
      </c>
      <c r="AM1776" s="86" t="s">
        <v>1486</v>
      </c>
      <c r="AN1776" s="72" t="b">
        <v>0</v>
      </c>
      <c r="AO1776" s="86" t="s">
        <v>3329</v>
      </c>
      <c r="AQ1776" s="72">
        <v>0</v>
      </c>
      <c r="AR1776" s="72">
        <v>0</v>
      </c>
    </row>
    <row r="1777" spans="1:44" x14ac:dyDescent="0.35">
      <c r="A1777" s="73" t="s">
        <v>488</v>
      </c>
      <c r="B1777" s="73" t="s">
        <v>3366</v>
      </c>
      <c r="C1777" s="82"/>
      <c r="D1777" s="83"/>
      <c r="E1777" s="82"/>
      <c r="F1777" s="84"/>
      <c r="G1777" s="82"/>
      <c r="H1777" s="77"/>
      <c r="I1777" s="78"/>
      <c r="J1777" s="78"/>
      <c r="K1777" s="79"/>
      <c r="M1777" s="72" t="s">
        <v>1476</v>
      </c>
      <c r="N1777" s="85">
        <v>44656.016527777778</v>
      </c>
      <c r="O1777" s="72" t="s">
        <v>3407</v>
      </c>
      <c r="P1777" s="87" t="s">
        <v>3408</v>
      </c>
      <c r="Q1777" s="72" t="s">
        <v>1491</v>
      </c>
      <c r="T1777" s="87" t="s">
        <v>3091</v>
      </c>
      <c r="U1777" s="85">
        <v>44656.016527777778</v>
      </c>
      <c r="V1777" s="88">
        <v>44656</v>
      </c>
      <c r="W1777" s="86" t="s">
        <v>3409</v>
      </c>
      <c r="X1777" s="87" t="s">
        <v>3410</v>
      </c>
      <c r="AA1777" s="86" t="s">
        <v>3411</v>
      </c>
      <c r="AC1777" s="72" t="b">
        <v>0</v>
      </c>
      <c r="AD1777" s="72">
        <v>0</v>
      </c>
      <c r="AE1777" s="86" t="s">
        <v>1483</v>
      </c>
      <c r="AF1777" s="72" t="b">
        <v>1</v>
      </c>
      <c r="AG1777" s="72" t="s">
        <v>3181</v>
      </c>
      <c r="AI1777" s="86" t="s">
        <v>3412</v>
      </c>
      <c r="AJ1777" s="72" t="b">
        <v>0</v>
      </c>
      <c r="AK1777" s="72">
        <v>19</v>
      </c>
      <c r="AL1777" s="86" t="s">
        <v>3413</v>
      </c>
      <c r="AM1777" s="86" t="s">
        <v>1486</v>
      </c>
      <c r="AN1777" s="72" t="b">
        <v>0</v>
      </c>
      <c r="AO1777" s="86" t="s">
        <v>3413</v>
      </c>
      <c r="AQ1777" s="72">
        <v>0</v>
      </c>
      <c r="AR1777" s="72">
        <v>0</v>
      </c>
    </row>
    <row r="1778" spans="1:44" x14ac:dyDescent="0.35">
      <c r="A1778" s="73" t="s">
        <v>488</v>
      </c>
      <c r="B1778" s="73" t="s">
        <v>3366</v>
      </c>
      <c r="C1778" s="82"/>
      <c r="D1778" s="83"/>
      <c r="E1778" s="82"/>
      <c r="F1778" s="84"/>
      <c r="G1778" s="82"/>
      <c r="H1778" s="77"/>
      <c r="I1778" s="78"/>
      <c r="J1778" s="78"/>
      <c r="K1778" s="79"/>
      <c r="M1778" s="72" t="s">
        <v>1476</v>
      </c>
      <c r="N1778" s="85">
        <v>44656.016550925924</v>
      </c>
      <c r="O1778" s="72" t="s">
        <v>3414</v>
      </c>
      <c r="P1778" s="87" t="s">
        <v>3415</v>
      </c>
      <c r="Q1778" s="72" t="s">
        <v>1491</v>
      </c>
      <c r="T1778" s="87" t="s">
        <v>3091</v>
      </c>
      <c r="U1778" s="85">
        <v>44656.016550925924</v>
      </c>
      <c r="V1778" s="88">
        <v>44656</v>
      </c>
      <c r="W1778" s="86" t="s">
        <v>3416</v>
      </c>
      <c r="X1778" s="87" t="s">
        <v>3417</v>
      </c>
      <c r="AA1778" s="86" t="s">
        <v>3418</v>
      </c>
      <c r="AC1778" s="72" t="b">
        <v>0</v>
      </c>
      <c r="AD1778" s="72">
        <v>0</v>
      </c>
      <c r="AE1778" s="86" t="s">
        <v>1483</v>
      </c>
      <c r="AF1778" s="72" t="b">
        <v>1</v>
      </c>
      <c r="AG1778" s="72" t="s">
        <v>3181</v>
      </c>
      <c r="AI1778" s="86" t="s">
        <v>3419</v>
      </c>
      <c r="AJ1778" s="72" t="b">
        <v>0</v>
      </c>
      <c r="AK1778" s="72">
        <v>40</v>
      </c>
      <c r="AL1778" s="86" t="s">
        <v>3420</v>
      </c>
      <c r="AM1778" s="86" t="s">
        <v>1486</v>
      </c>
      <c r="AN1778" s="72" t="b">
        <v>0</v>
      </c>
      <c r="AO1778" s="86" t="s">
        <v>3420</v>
      </c>
      <c r="AQ1778" s="72">
        <v>0</v>
      </c>
      <c r="AR1778" s="72">
        <v>0</v>
      </c>
    </row>
    <row r="1779" spans="1:44" x14ac:dyDescent="0.35">
      <c r="A1779" s="73" t="s">
        <v>488</v>
      </c>
      <c r="B1779" s="73" t="s">
        <v>3366</v>
      </c>
      <c r="C1779" s="82"/>
      <c r="D1779" s="83"/>
      <c r="E1779" s="82"/>
      <c r="F1779" s="84"/>
      <c r="G1779" s="82"/>
      <c r="H1779" s="77"/>
      <c r="I1779" s="78"/>
      <c r="J1779" s="78"/>
      <c r="K1779" s="79"/>
      <c r="M1779" s="72" t="s">
        <v>1476</v>
      </c>
      <c r="N1779" s="85">
        <v>44667.135497685187</v>
      </c>
      <c r="O1779" s="72" t="s">
        <v>3421</v>
      </c>
      <c r="P1779" s="87" t="s">
        <v>3360</v>
      </c>
      <c r="Q1779" s="72" t="s">
        <v>1491</v>
      </c>
      <c r="T1779" s="87" t="s">
        <v>3091</v>
      </c>
      <c r="U1779" s="85">
        <v>44667.135497685187</v>
      </c>
      <c r="V1779" s="88">
        <v>44667</v>
      </c>
      <c r="W1779" s="86" t="s">
        <v>3422</v>
      </c>
      <c r="X1779" s="87" t="s">
        <v>3423</v>
      </c>
      <c r="AA1779" s="86" t="s">
        <v>3424</v>
      </c>
      <c r="AC1779" s="72" t="b">
        <v>0</v>
      </c>
      <c r="AD1779" s="72">
        <v>0</v>
      </c>
      <c r="AE1779" s="86" t="s">
        <v>1483</v>
      </c>
      <c r="AF1779" s="72" t="b">
        <v>1</v>
      </c>
      <c r="AG1779" s="72" t="s">
        <v>3181</v>
      </c>
      <c r="AI1779" s="86" t="s">
        <v>3364</v>
      </c>
      <c r="AJ1779" s="72" t="b">
        <v>0</v>
      </c>
      <c r="AK1779" s="72">
        <v>22</v>
      </c>
      <c r="AL1779" s="86" t="s">
        <v>3425</v>
      </c>
      <c r="AM1779" s="86" t="s">
        <v>1486</v>
      </c>
      <c r="AN1779" s="72" t="b">
        <v>0</v>
      </c>
      <c r="AO1779" s="86" t="s">
        <v>3425</v>
      </c>
      <c r="AQ1779" s="72">
        <v>0</v>
      </c>
      <c r="AR1779" s="72">
        <v>0</v>
      </c>
    </row>
    <row r="1780" spans="1:44" x14ac:dyDescent="0.35">
      <c r="A1780" s="73" t="s">
        <v>488</v>
      </c>
      <c r="B1780" s="73" t="s">
        <v>3426</v>
      </c>
      <c r="C1780" s="82"/>
      <c r="D1780" s="83"/>
      <c r="E1780" s="82"/>
      <c r="F1780" s="84"/>
      <c r="G1780" s="82"/>
      <c r="H1780" s="77"/>
      <c r="I1780" s="78"/>
      <c r="J1780" s="78"/>
      <c r="K1780" s="79"/>
      <c r="M1780" s="72" t="s">
        <v>1476</v>
      </c>
      <c r="N1780" s="85">
        <v>44667.704664351855</v>
      </c>
      <c r="O1780" s="72" t="s">
        <v>3427</v>
      </c>
      <c r="S1780" s="87" t="s">
        <v>3428</v>
      </c>
      <c r="T1780" s="87" t="s">
        <v>3428</v>
      </c>
      <c r="U1780" s="85">
        <v>44667.704664351855</v>
      </c>
      <c r="V1780" s="88">
        <v>44667</v>
      </c>
      <c r="W1780" s="86" t="s">
        <v>3429</v>
      </c>
      <c r="X1780" s="87" t="s">
        <v>3430</v>
      </c>
      <c r="AA1780" s="86" t="s">
        <v>3431</v>
      </c>
      <c r="AC1780" s="72" t="b">
        <v>0</v>
      </c>
      <c r="AD1780" s="72">
        <v>0</v>
      </c>
      <c r="AE1780" s="86" t="s">
        <v>1483</v>
      </c>
      <c r="AF1780" s="72" t="b">
        <v>0</v>
      </c>
      <c r="AG1780" s="72" t="s">
        <v>1484</v>
      </c>
      <c r="AI1780" s="86" t="s">
        <v>1483</v>
      </c>
      <c r="AJ1780" s="72" t="b">
        <v>0</v>
      </c>
      <c r="AK1780" s="72">
        <v>78</v>
      </c>
      <c r="AL1780" s="86" t="s">
        <v>3432</v>
      </c>
      <c r="AM1780" s="86" t="s">
        <v>1504</v>
      </c>
      <c r="AN1780" s="72" t="b">
        <v>0</v>
      </c>
      <c r="AO1780" s="86" t="s">
        <v>3432</v>
      </c>
      <c r="AQ1780" s="72">
        <v>0</v>
      </c>
      <c r="AR1780" s="72">
        <v>0</v>
      </c>
    </row>
    <row r="1781" spans="1:44" x14ac:dyDescent="0.35">
      <c r="A1781" s="73" t="s">
        <v>488</v>
      </c>
      <c r="B1781" s="73" t="s">
        <v>3433</v>
      </c>
      <c r="C1781" s="82"/>
      <c r="D1781" s="83"/>
      <c r="E1781" s="82"/>
      <c r="F1781" s="84"/>
      <c r="G1781" s="82"/>
      <c r="H1781" s="77"/>
      <c r="I1781" s="78"/>
      <c r="J1781" s="78"/>
      <c r="K1781" s="79"/>
      <c r="M1781" s="72" t="s">
        <v>1476</v>
      </c>
      <c r="N1781" s="85">
        <v>44615.885983796295</v>
      </c>
      <c r="O1781" s="72" t="s">
        <v>3434</v>
      </c>
      <c r="R1781" s="86" t="s">
        <v>3435</v>
      </c>
      <c r="S1781" s="87" t="s">
        <v>3436</v>
      </c>
      <c r="T1781" s="87" t="s">
        <v>3436</v>
      </c>
      <c r="U1781" s="85">
        <v>44615.885983796295</v>
      </c>
      <c r="V1781" s="88">
        <v>44615</v>
      </c>
      <c r="W1781" s="86" t="s">
        <v>3437</v>
      </c>
      <c r="X1781" s="87" t="s">
        <v>3438</v>
      </c>
      <c r="AA1781" s="86" t="s">
        <v>3439</v>
      </c>
      <c r="AC1781" s="72" t="b">
        <v>0</v>
      </c>
      <c r="AD1781" s="72">
        <v>0</v>
      </c>
      <c r="AE1781" s="86" t="s">
        <v>1483</v>
      </c>
      <c r="AF1781" s="72" t="b">
        <v>0</v>
      </c>
      <c r="AG1781" s="72" t="s">
        <v>1484</v>
      </c>
      <c r="AI1781" s="86" t="s">
        <v>1483</v>
      </c>
      <c r="AJ1781" s="72" t="b">
        <v>0</v>
      </c>
      <c r="AK1781" s="72">
        <v>185</v>
      </c>
      <c r="AL1781" s="86" t="s">
        <v>3379</v>
      </c>
      <c r="AM1781" s="86" t="s">
        <v>1486</v>
      </c>
      <c r="AN1781" s="72" t="b">
        <v>0</v>
      </c>
      <c r="AO1781" s="86" t="s">
        <v>3379</v>
      </c>
      <c r="AQ1781" s="72">
        <v>0</v>
      </c>
      <c r="AR1781" s="72">
        <v>0</v>
      </c>
    </row>
    <row r="1782" spans="1:44" x14ac:dyDescent="0.35">
      <c r="A1782" s="73" t="s">
        <v>488</v>
      </c>
      <c r="B1782" s="73" t="s">
        <v>3433</v>
      </c>
      <c r="C1782" s="82"/>
      <c r="D1782" s="83"/>
      <c r="E1782" s="82"/>
      <c r="F1782" s="84"/>
      <c r="G1782" s="82"/>
      <c r="H1782" s="77"/>
      <c r="I1782" s="78"/>
      <c r="J1782" s="78"/>
      <c r="K1782" s="79"/>
      <c r="M1782" s="72" t="s">
        <v>1476</v>
      </c>
      <c r="N1782" s="85">
        <v>44670.853518518517</v>
      </c>
      <c r="O1782" s="72" t="s">
        <v>3440</v>
      </c>
      <c r="P1782" s="87" t="s">
        <v>3441</v>
      </c>
      <c r="Q1782" s="72" t="s">
        <v>3442</v>
      </c>
      <c r="R1782" s="86" t="s">
        <v>3435</v>
      </c>
      <c r="T1782" s="87" t="s">
        <v>3091</v>
      </c>
      <c r="U1782" s="85">
        <v>44670.853518518517</v>
      </c>
      <c r="V1782" s="88">
        <v>44670</v>
      </c>
      <c r="W1782" s="86" t="s">
        <v>3443</v>
      </c>
      <c r="X1782" s="87" t="s">
        <v>3444</v>
      </c>
      <c r="AA1782" s="86" t="s">
        <v>3445</v>
      </c>
      <c r="AC1782" s="72" t="b">
        <v>0</v>
      </c>
      <c r="AD1782" s="72">
        <v>0</v>
      </c>
      <c r="AE1782" s="86" t="s">
        <v>1483</v>
      </c>
      <c r="AF1782" s="72" t="b">
        <v>0</v>
      </c>
      <c r="AG1782" s="72" t="s">
        <v>1484</v>
      </c>
      <c r="AI1782" s="86" t="s">
        <v>1483</v>
      </c>
      <c r="AJ1782" s="72" t="b">
        <v>0</v>
      </c>
      <c r="AK1782" s="72">
        <v>83</v>
      </c>
      <c r="AL1782" s="86" t="s">
        <v>3446</v>
      </c>
      <c r="AM1782" s="86" t="s">
        <v>1486</v>
      </c>
      <c r="AN1782" s="72" t="b">
        <v>0</v>
      </c>
      <c r="AO1782" s="86" t="s">
        <v>3446</v>
      </c>
      <c r="AQ1782" s="72">
        <v>0</v>
      </c>
      <c r="AR1782" s="72">
        <v>0</v>
      </c>
    </row>
    <row r="1783" spans="1:44" x14ac:dyDescent="0.35">
      <c r="A1783" s="73" t="s">
        <v>488</v>
      </c>
      <c r="B1783" s="73" t="s">
        <v>3447</v>
      </c>
      <c r="C1783" s="82"/>
      <c r="D1783" s="83"/>
      <c r="E1783" s="82"/>
      <c r="F1783" s="84"/>
      <c r="G1783" s="82"/>
      <c r="H1783" s="77"/>
      <c r="I1783" s="78"/>
      <c r="J1783" s="78"/>
      <c r="K1783" s="79"/>
      <c r="M1783" s="72" t="s">
        <v>1513</v>
      </c>
      <c r="N1783" s="85">
        <v>44670.853819444441</v>
      </c>
      <c r="O1783" s="72" t="s">
        <v>3448</v>
      </c>
      <c r="P1783" s="87" t="s">
        <v>3441</v>
      </c>
      <c r="Q1783" s="72" t="s">
        <v>3442</v>
      </c>
      <c r="R1783" s="86" t="s">
        <v>3449</v>
      </c>
      <c r="T1783" s="87" t="s">
        <v>3091</v>
      </c>
      <c r="U1783" s="85">
        <v>44670.853819444441</v>
      </c>
      <c r="V1783" s="88">
        <v>44670</v>
      </c>
      <c r="W1783" s="86" t="s">
        <v>3450</v>
      </c>
      <c r="X1783" s="87" t="s">
        <v>3451</v>
      </c>
      <c r="AA1783" s="86" t="s">
        <v>3452</v>
      </c>
      <c r="AC1783" s="72" t="b">
        <v>0</v>
      </c>
      <c r="AD1783" s="72">
        <v>0</v>
      </c>
      <c r="AE1783" s="86" t="s">
        <v>1483</v>
      </c>
      <c r="AF1783" s="72" t="b">
        <v>0</v>
      </c>
      <c r="AG1783" s="72" t="s">
        <v>1484</v>
      </c>
      <c r="AI1783" s="86" t="s">
        <v>1483</v>
      </c>
      <c r="AJ1783" s="72" t="b">
        <v>0</v>
      </c>
      <c r="AK1783" s="72">
        <v>56</v>
      </c>
      <c r="AL1783" s="86" t="s">
        <v>3453</v>
      </c>
      <c r="AM1783" s="86" t="s">
        <v>1486</v>
      </c>
      <c r="AN1783" s="72" t="b">
        <v>0</v>
      </c>
      <c r="AO1783" s="86" t="s">
        <v>3453</v>
      </c>
      <c r="AQ1783" s="72">
        <v>0</v>
      </c>
      <c r="AR1783" s="72">
        <v>0</v>
      </c>
    </row>
    <row r="1784" spans="1:44" x14ac:dyDescent="0.35">
      <c r="A1784" s="73" t="s">
        <v>488</v>
      </c>
      <c r="B1784" s="73" t="s">
        <v>3454</v>
      </c>
      <c r="C1784" s="82"/>
      <c r="D1784" s="83"/>
      <c r="E1784" s="82"/>
      <c r="F1784" s="84"/>
      <c r="G1784" s="82"/>
      <c r="H1784" s="77"/>
      <c r="I1784" s="78"/>
      <c r="J1784" s="78"/>
      <c r="K1784" s="79"/>
      <c r="M1784" s="72" t="s">
        <v>1476</v>
      </c>
      <c r="N1784" s="85">
        <v>44670.853819444441</v>
      </c>
      <c r="O1784" s="72" t="s">
        <v>3448</v>
      </c>
      <c r="P1784" s="87" t="s">
        <v>3441</v>
      </c>
      <c r="Q1784" s="72" t="s">
        <v>3442</v>
      </c>
      <c r="R1784" s="86" t="s">
        <v>3449</v>
      </c>
      <c r="T1784" s="87" t="s">
        <v>3091</v>
      </c>
      <c r="U1784" s="85">
        <v>44670.853819444441</v>
      </c>
      <c r="V1784" s="88">
        <v>44670</v>
      </c>
      <c r="W1784" s="86" t="s">
        <v>3450</v>
      </c>
      <c r="X1784" s="87" t="s">
        <v>3451</v>
      </c>
      <c r="AA1784" s="86" t="s">
        <v>3452</v>
      </c>
      <c r="AC1784" s="72" t="b">
        <v>0</v>
      </c>
      <c r="AD1784" s="72">
        <v>0</v>
      </c>
      <c r="AE1784" s="86" t="s">
        <v>1483</v>
      </c>
      <c r="AF1784" s="72" t="b">
        <v>0</v>
      </c>
      <c r="AG1784" s="72" t="s">
        <v>1484</v>
      </c>
      <c r="AI1784" s="86" t="s">
        <v>1483</v>
      </c>
      <c r="AJ1784" s="72" t="b">
        <v>0</v>
      </c>
      <c r="AK1784" s="72">
        <v>56</v>
      </c>
      <c r="AL1784" s="86" t="s">
        <v>3453</v>
      </c>
      <c r="AM1784" s="86" t="s">
        <v>1486</v>
      </c>
      <c r="AN1784" s="72" t="b">
        <v>0</v>
      </c>
      <c r="AO1784" s="86" t="s">
        <v>3453</v>
      </c>
      <c r="AQ1784" s="72">
        <v>0</v>
      </c>
      <c r="AR1784" s="72">
        <v>0</v>
      </c>
    </row>
    <row r="1785" spans="1:44" x14ac:dyDescent="0.35">
      <c r="A1785" s="73" t="s">
        <v>585</v>
      </c>
      <c r="B1785" s="73" t="s">
        <v>3455</v>
      </c>
      <c r="C1785" s="82"/>
      <c r="D1785" s="83"/>
      <c r="E1785" s="82"/>
      <c r="F1785" s="84"/>
      <c r="G1785" s="82"/>
      <c r="H1785" s="77"/>
      <c r="I1785" s="78"/>
      <c r="J1785" s="78"/>
      <c r="K1785" s="79"/>
      <c r="M1785" s="72" t="s">
        <v>219</v>
      </c>
      <c r="N1785" s="85">
        <v>44671.061030092591</v>
      </c>
    </row>
    <row r="1786" spans="1:44" x14ac:dyDescent="0.35">
      <c r="A1786" s="73" t="s">
        <v>685</v>
      </c>
      <c r="B1786" s="73" t="s">
        <v>3455</v>
      </c>
      <c r="C1786" s="82"/>
      <c r="D1786" s="83"/>
      <c r="E1786" s="82"/>
      <c r="F1786" s="84"/>
      <c r="G1786" s="82"/>
      <c r="H1786" s="77"/>
      <c r="I1786" s="78"/>
      <c r="J1786" s="78"/>
      <c r="K1786" s="79"/>
      <c r="M1786" s="72" t="s">
        <v>219</v>
      </c>
      <c r="N1786" s="85">
        <v>44671.061030092591</v>
      </c>
    </row>
    <row r="1787" spans="1:44" x14ac:dyDescent="0.35">
      <c r="A1787" s="73" t="s">
        <v>488</v>
      </c>
      <c r="B1787" s="73" t="s">
        <v>3455</v>
      </c>
      <c r="C1787" s="82"/>
      <c r="D1787" s="83"/>
      <c r="E1787" s="82"/>
      <c r="F1787" s="84"/>
      <c r="G1787" s="82"/>
      <c r="H1787" s="77"/>
      <c r="I1787" s="78"/>
      <c r="J1787" s="78"/>
      <c r="K1787" s="79"/>
      <c r="M1787" s="72" t="s">
        <v>1476</v>
      </c>
      <c r="N1787" s="85">
        <v>44603.671261574076</v>
      </c>
      <c r="O1787" s="72" t="s">
        <v>3456</v>
      </c>
      <c r="P1787" s="87" t="s">
        <v>3457</v>
      </c>
      <c r="Q1787" s="72" t="s">
        <v>3177</v>
      </c>
      <c r="T1787" s="87" t="s">
        <v>3091</v>
      </c>
      <c r="U1787" s="85">
        <v>44603.671261574076</v>
      </c>
      <c r="V1787" s="88">
        <v>44603</v>
      </c>
      <c r="W1787" s="86" t="s">
        <v>3458</v>
      </c>
      <c r="X1787" s="87" t="s">
        <v>3459</v>
      </c>
      <c r="AA1787" s="86" t="s">
        <v>3460</v>
      </c>
      <c r="AC1787" s="72" t="b">
        <v>0</v>
      </c>
      <c r="AD1787" s="72">
        <v>0</v>
      </c>
      <c r="AE1787" s="86" t="s">
        <v>1483</v>
      </c>
      <c r="AF1787" s="72" t="b">
        <v>0</v>
      </c>
      <c r="AG1787" s="72" t="s">
        <v>3181</v>
      </c>
      <c r="AI1787" s="86" t="s">
        <v>1483</v>
      </c>
      <c r="AJ1787" s="72" t="b">
        <v>0</v>
      </c>
      <c r="AK1787" s="72">
        <v>46</v>
      </c>
      <c r="AL1787" s="86" t="s">
        <v>3461</v>
      </c>
      <c r="AM1787" s="86" t="s">
        <v>1504</v>
      </c>
      <c r="AN1787" s="72" t="b">
        <v>0</v>
      </c>
      <c r="AO1787" s="86" t="s">
        <v>3461</v>
      </c>
      <c r="AQ1787" s="72">
        <v>0</v>
      </c>
      <c r="AR1787" s="72">
        <v>0</v>
      </c>
    </row>
    <row r="1788" spans="1:44" x14ac:dyDescent="0.35">
      <c r="A1788" s="73" t="s">
        <v>488</v>
      </c>
      <c r="B1788" s="73" t="s">
        <v>3455</v>
      </c>
      <c r="C1788" s="82"/>
      <c r="D1788" s="83"/>
      <c r="E1788" s="82"/>
      <c r="F1788" s="84"/>
      <c r="G1788" s="82"/>
      <c r="H1788" s="77"/>
      <c r="I1788" s="78"/>
      <c r="J1788" s="78"/>
      <c r="K1788" s="79"/>
      <c r="M1788" s="72" t="s">
        <v>1476</v>
      </c>
      <c r="N1788" s="85">
        <v>44603.6718287037</v>
      </c>
      <c r="O1788" s="72" t="s">
        <v>3462</v>
      </c>
      <c r="P1788" s="87" t="s">
        <v>3463</v>
      </c>
      <c r="Q1788" s="72" t="s">
        <v>1723</v>
      </c>
      <c r="T1788" s="87" t="s">
        <v>3091</v>
      </c>
      <c r="U1788" s="85">
        <v>44603.6718287037</v>
      </c>
      <c r="V1788" s="88">
        <v>44603</v>
      </c>
      <c r="W1788" s="86" t="s">
        <v>3464</v>
      </c>
      <c r="X1788" s="87" t="s">
        <v>3465</v>
      </c>
      <c r="AA1788" s="86" t="s">
        <v>3466</v>
      </c>
      <c r="AC1788" s="72" t="b">
        <v>0</v>
      </c>
      <c r="AD1788" s="72">
        <v>0</v>
      </c>
      <c r="AE1788" s="86" t="s">
        <v>1483</v>
      </c>
      <c r="AF1788" s="72" t="b">
        <v>0</v>
      </c>
      <c r="AG1788" s="72" t="s">
        <v>1484</v>
      </c>
      <c r="AI1788" s="86" t="s">
        <v>1483</v>
      </c>
      <c r="AJ1788" s="72" t="b">
        <v>0</v>
      </c>
      <c r="AK1788" s="72">
        <v>93</v>
      </c>
      <c r="AL1788" s="86" t="s">
        <v>3467</v>
      </c>
      <c r="AM1788" s="86" t="s">
        <v>1504</v>
      </c>
      <c r="AN1788" s="72" t="b">
        <v>0</v>
      </c>
      <c r="AO1788" s="86" t="s">
        <v>3467</v>
      </c>
      <c r="AQ1788" s="72">
        <v>0</v>
      </c>
      <c r="AR1788" s="72">
        <v>0</v>
      </c>
    </row>
    <row r="1789" spans="1:44" x14ac:dyDescent="0.35">
      <c r="A1789" s="73" t="s">
        <v>488</v>
      </c>
      <c r="B1789" s="73" t="s">
        <v>3455</v>
      </c>
      <c r="C1789" s="82"/>
      <c r="D1789" s="83"/>
      <c r="E1789" s="82"/>
      <c r="F1789" s="84"/>
      <c r="G1789" s="82"/>
      <c r="H1789" s="77"/>
      <c r="I1789" s="78"/>
      <c r="J1789" s="78"/>
      <c r="K1789" s="79"/>
      <c r="M1789" s="72" t="s">
        <v>1513</v>
      </c>
      <c r="N1789" s="85">
        <v>44603.81758101852</v>
      </c>
      <c r="O1789" s="72" t="s">
        <v>3288</v>
      </c>
      <c r="T1789" s="87" t="s">
        <v>3091</v>
      </c>
      <c r="U1789" s="85">
        <v>44603.81758101852</v>
      </c>
      <c r="V1789" s="88">
        <v>44603</v>
      </c>
      <c r="W1789" s="86" t="s">
        <v>3289</v>
      </c>
      <c r="X1789" s="87" t="s">
        <v>3290</v>
      </c>
      <c r="AA1789" s="86" t="s">
        <v>3291</v>
      </c>
      <c r="AC1789" s="72" t="b">
        <v>0</v>
      </c>
      <c r="AD1789" s="72">
        <v>0</v>
      </c>
      <c r="AE1789" s="86" t="s">
        <v>1483</v>
      </c>
      <c r="AF1789" s="72" t="b">
        <v>0</v>
      </c>
      <c r="AG1789" s="72" t="s">
        <v>1484</v>
      </c>
      <c r="AI1789" s="86" t="s">
        <v>1483</v>
      </c>
      <c r="AJ1789" s="72" t="b">
        <v>0</v>
      </c>
      <c r="AK1789" s="72">
        <v>968</v>
      </c>
      <c r="AL1789" s="86" t="s">
        <v>3292</v>
      </c>
      <c r="AM1789" s="86" t="s">
        <v>1504</v>
      </c>
      <c r="AN1789" s="72" t="b">
        <v>0</v>
      </c>
      <c r="AO1789" s="86" t="s">
        <v>3292</v>
      </c>
      <c r="AQ1789" s="72">
        <v>0</v>
      </c>
      <c r="AR1789" s="72">
        <v>0</v>
      </c>
    </row>
    <row r="1790" spans="1:44" x14ac:dyDescent="0.35">
      <c r="A1790" s="73" t="s">
        <v>488</v>
      </c>
      <c r="B1790" s="73" t="s">
        <v>3455</v>
      </c>
      <c r="C1790" s="82"/>
      <c r="D1790" s="83"/>
      <c r="E1790" s="82"/>
      <c r="F1790" s="84"/>
      <c r="G1790" s="82"/>
      <c r="H1790" s="77"/>
      <c r="I1790" s="78"/>
      <c r="J1790" s="78"/>
      <c r="K1790" s="79"/>
      <c r="M1790" s="72" t="s">
        <v>1513</v>
      </c>
      <c r="N1790" s="85">
        <v>44608.79546296296</v>
      </c>
      <c r="O1790" s="72" t="s">
        <v>3298</v>
      </c>
      <c r="S1790" s="87" t="s">
        <v>3299</v>
      </c>
      <c r="T1790" s="87" t="s">
        <v>3299</v>
      </c>
      <c r="U1790" s="85">
        <v>44608.79546296296</v>
      </c>
      <c r="V1790" s="88">
        <v>44608</v>
      </c>
      <c r="W1790" s="86" t="s">
        <v>3300</v>
      </c>
      <c r="X1790" s="87" t="s">
        <v>3301</v>
      </c>
      <c r="AA1790" s="86" t="s">
        <v>3302</v>
      </c>
      <c r="AC1790" s="72" t="b">
        <v>0</v>
      </c>
      <c r="AD1790" s="72">
        <v>0</v>
      </c>
      <c r="AE1790" s="86" t="s">
        <v>1483</v>
      </c>
      <c r="AF1790" s="72" t="b">
        <v>0</v>
      </c>
      <c r="AG1790" s="72" t="s">
        <v>1484</v>
      </c>
      <c r="AI1790" s="86" t="s">
        <v>1483</v>
      </c>
      <c r="AJ1790" s="72" t="b">
        <v>0</v>
      </c>
      <c r="AK1790" s="72">
        <v>1160</v>
      </c>
      <c r="AL1790" s="86" t="s">
        <v>3303</v>
      </c>
      <c r="AM1790" s="86" t="s">
        <v>1486</v>
      </c>
      <c r="AN1790" s="72" t="b">
        <v>0</v>
      </c>
      <c r="AO1790" s="86" t="s">
        <v>3303</v>
      </c>
      <c r="AQ1790" s="72">
        <v>0</v>
      </c>
      <c r="AR1790" s="72">
        <v>0</v>
      </c>
    </row>
    <row r="1791" spans="1:44" x14ac:dyDescent="0.35">
      <c r="A1791" s="73" t="s">
        <v>488</v>
      </c>
      <c r="B1791" s="73" t="s">
        <v>3455</v>
      </c>
      <c r="C1791" s="82"/>
      <c r="D1791" s="83"/>
      <c r="E1791" s="82"/>
      <c r="F1791" s="84"/>
      <c r="G1791" s="82"/>
      <c r="H1791" s="77"/>
      <c r="I1791" s="78"/>
      <c r="J1791" s="78"/>
      <c r="K1791" s="79"/>
      <c r="M1791" s="72" t="s">
        <v>1476</v>
      </c>
      <c r="N1791" s="85">
        <v>44610.734571759262</v>
      </c>
      <c r="O1791" s="72" t="s">
        <v>3468</v>
      </c>
      <c r="P1791" s="87" t="s">
        <v>3469</v>
      </c>
      <c r="Q1791" s="72" t="s">
        <v>3020</v>
      </c>
      <c r="T1791" s="87" t="s">
        <v>3091</v>
      </c>
      <c r="U1791" s="85">
        <v>44610.734571759262</v>
      </c>
      <c r="V1791" s="88">
        <v>44610</v>
      </c>
      <c r="W1791" s="86" t="s">
        <v>3470</v>
      </c>
      <c r="X1791" s="87" t="s">
        <v>3471</v>
      </c>
      <c r="AA1791" s="86" t="s">
        <v>3472</v>
      </c>
      <c r="AC1791" s="72" t="b">
        <v>0</v>
      </c>
      <c r="AD1791" s="72">
        <v>0</v>
      </c>
      <c r="AE1791" s="86" t="s">
        <v>1483</v>
      </c>
      <c r="AF1791" s="72" t="b">
        <v>0</v>
      </c>
      <c r="AG1791" s="72" t="s">
        <v>3181</v>
      </c>
      <c r="AI1791" s="86" t="s">
        <v>1483</v>
      </c>
      <c r="AJ1791" s="72" t="b">
        <v>0</v>
      </c>
      <c r="AK1791" s="72">
        <v>24</v>
      </c>
      <c r="AL1791" s="86" t="s">
        <v>3372</v>
      </c>
      <c r="AM1791" s="86" t="s">
        <v>1486</v>
      </c>
      <c r="AN1791" s="72" t="b">
        <v>0</v>
      </c>
      <c r="AO1791" s="86" t="s">
        <v>3372</v>
      </c>
      <c r="AQ1791" s="72">
        <v>0</v>
      </c>
      <c r="AR1791" s="72">
        <v>0</v>
      </c>
    </row>
    <row r="1792" spans="1:44" x14ac:dyDescent="0.35">
      <c r="A1792" s="73" t="s">
        <v>488</v>
      </c>
      <c r="B1792" s="73" t="s">
        <v>3455</v>
      </c>
      <c r="C1792" s="82"/>
      <c r="D1792" s="83"/>
      <c r="E1792" s="82"/>
      <c r="F1792" s="84"/>
      <c r="G1792" s="82"/>
      <c r="H1792" s="77"/>
      <c r="I1792" s="78"/>
      <c r="J1792" s="78"/>
      <c r="K1792" s="79"/>
      <c r="M1792" s="72" t="s">
        <v>1476</v>
      </c>
      <c r="N1792" s="85">
        <v>44612.733668981484</v>
      </c>
      <c r="O1792" s="72" t="s">
        <v>3473</v>
      </c>
      <c r="S1792" s="87" t="s">
        <v>3474</v>
      </c>
      <c r="T1792" s="87" t="s">
        <v>3474</v>
      </c>
      <c r="U1792" s="85">
        <v>44612.733668981484</v>
      </c>
      <c r="V1792" s="88">
        <v>44612</v>
      </c>
      <c r="W1792" s="86" t="s">
        <v>3475</v>
      </c>
      <c r="X1792" s="87" t="s">
        <v>3476</v>
      </c>
      <c r="AA1792" s="86" t="s">
        <v>3477</v>
      </c>
      <c r="AC1792" s="72" t="b">
        <v>0</v>
      </c>
      <c r="AD1792" s="72">
        <v>0</v>
      </c>
      <c r="AE1792" s="86" t="s">
        <v>1483</v>
      </c>
      <c r="AF1792" s="72" t="b">
        <v>0</v>
      </c>
      <c r="AG1792" s="72" t="s">
        <v>1484</v>
      </c>
      <c r="AI1792" s="86" t="s">
        <v>1483</v>
      </c>
      <c r="AJ1792" s="72" t="b">
        <v>0</v>
      </c>
      <c r="AK1792" s="72">
        <v>131</v>
      </c>
      <c r="AL1792" s="86" t="s">
        <v>3478</v>
      </c>
      <c r="AM1792" s="86" t="s">
        <v>1486</v>
      </c>
      <c r="AN1792" s="72" t="b">
        <v>0</v>
      </c>
      <c r="AO1792" s="86" t="s">
        <v>3478</v>
      </c>
      <c r="AQ1792" s="72">
        <v>0</v>
      </c>
      <c r="AR1792" s="72">
        <v>0</v>
      </c>
    </row>
    <row r="1793" spans="1:44" x14ac:dyDescent="0.35">
      <c r="A1793" s="73" t="s">
        <v>488</v>
      </c>
      <c r="B1793" s="73" t="s">
        <v>3455</v>
      </c>
      <c r="C1793" s="82"/>
      <c r="D1793" s="83"/>
      <c r="E1793" s="82"/>
      <c r="F1793" s="84"/>
      <c r="G1793" s="82"/>
      <c r="H1793" s="77"/>
      <c r="I1793" s="78"/>
      <c r="J1793" s="78"/>
      <c r="K1793" s="79"/>
      <c r="M1793" s="72" t="s">
        <v>1476</v>
      </c>
      <c r="N1793" s="85">
        <v>44615.687511574077</v>
      </c>
      <c r="O1793" s="72" t="s">
        <v>3479</v>
      </c>
      <c r="P1793" s="87" t="s">
        <v>3480</v>
      </c>
      <c r="Q1793" s="72" t="s">
        <v>3481</v>
      </c>
      <c r="T1793" s="87" t="s">
        <v>3091</v>
      </c>
      <c r="U1793" s="85">
        <v>44615.687511574077</v>
      </c>
      <c r="V1793" s="88">
        <v>44615</v>
      </c>
      <c r="W1793" s="86" t="s">
        <v>3482</v>
      </c>
      <c r="X1793" s="87" t="s">
        <v>3483</v>
      </c>
      <c r="AA1793" s="86" t="s">
        <v>3484</v>
      </c>
      <c r="AC1793" s="72" t="b">
        <v>0</v>
      </c>
      <c r="AD1793" s="72">
        <v>0</v>
      </c>
      <c r="AE1793" s="86" t="s">
        <v>1483</v>
      </c>
      <c r="AF1793" s="72" t="b">
        <v>0</v>
      </c>
      <c r="AG1793" s="72" t="s">
        <v>1484</v>
      </c>
      <c r="AI1793" s="86" t="s">
        <v>1483</v>
      </c>
      <c r="AJ1793" s="72" t="b">
        <v>0</v>
      </c>
      <c r="AK1793" s="72">
        <v>120</v>
      </c>
      <c r="AL1793" s="86" t="s">
        <v>3485</v>
      </c>
      <c r="AM1793" s="86" t="s">
        <v>1486</v>
      </c>
      <c r="AN1793" s="72" t="b">
        <v>0</v>
      </c>
      <c r="AO1793" s="86" t="s">
        <v>3485</v>
      </c>
      <c r="AQ1793" s="72">
        <v>0</v>
      </c>
      <c r="AR1793" s="72">
        <v>0</v>
      </c>
    </row>
    <row r="1794" spans="1:44" x14ac:dyDescent="0.35">
      <c r="A1794" s="73" t="s">
        <v>488</v>
      </c>
      <c r="B1794" s="73" t="s">
        <v>3455</v>
      </c>
      <c r="C1794" s="82"/>
      <c r="D1794" s="83"/>
      <c r="E1794" s="82"/>
      <c r="F1794" s="84"/>
      <c r="G1794" s="82"/>
      <c r="H1794" s="77"/>
      <c r="I1794" s="78"/>
      <c r="J1794" s="78"/>
      <c r="K1794" s="79"/>
      <c r="M1794" s="72" t="s">
        <v>1476</v>
      </c>
      <c r="N1794" s="85">
        <v>44616.844525462962</v>
      </c>
      <c r="O1794" s="72" t="s">
        <v>3486</v>
      </c>
      <c r="S1794" s="87" t="s">
        <v>3487</v>
      </c>
      <c r="T1794" s="87" t="s">
        <v>3487</v>
      </c>
      <c r="U1794" s="85">
        <v>44616.844525462962</v>
      </c>
      <c r="V1794" s="88">
        <v>44616</v>
      </c>
      <c r="W1794" s="86" t="s">
        <v>3488</v>
      </c>
      <c r="X1794" s="87" t="s">
        <v>3489</v>
      </c>
      <c r="AA1794" s="86" t="s">
        <v>3490</v>
      </c>
      <c r="AC1794" s="72" t="b">
        <v>0</v>
      </c>
      <c r="AD1794" s="72">
        <v>0</v>
      </c>
      <c r="AE1794" s="86" t="s">
        <v>1483</v>
      </c>
      <c r="AF1794" s="72" t="b">
        <v>0</v>
      </c>
      <c r="AG1794" s="72" t="s">
        <v>1484</v>
      </c>
      <c r="AI1794" s="86" t="s">
        <v>1483</v>
      </c>
      <c r="AJ1794" s="72" t="b">
        <v>0</v>
      </c>
      <c r="AK1794" s="72">
        <v>260</v>
      </c>
      <c r="AL1794" s="86" t="s">
        <v>3491</v>
      </c>
      <c r="AM1794" s="86" t="s">
        <v>1486</v>
      </c>
      <c r="AN1794" s="72" t="b">
        <v>0</v>
      </c>
      <c r="AO1794" s="86" t="s">
        <v>3491</v>
      </c>
      <c r="AQ1794" s="72">
        <v>0</v>
      </c>
      <c r="AR1794" s="72">
        <v>0</v>
      </c>
    </row>
    <row r="1795" spans="1:44" x14ac:dyDescent="0.35">
      <c r="A1795" s="73" t="s">
        <v>488</v>
      </c>
      <c r="B1795" s="73" t="s">
        <v>3455</v>
      </c>
      <c r="C1795" s="82"/>
      <c r="D1795" s="83"/>
      <c r="E1795" s="82"/>
      <c r="F1795" s="84"/>
      <c r="G1795" s="82"/>
      <c r="H1795" s="77"/>
      <c r="I1795" s="78"/>
      <c r="J1795" s="78"/>
      <c r="K1795" s="79"/>
      <c r="M1795" s="72" t="s">
        <v>1476</v>
      </c>
      <c r="N1795" s="85">
        <v>44617.692569444444</v>
      </c>
      <c r="O1795" s="72" t="s">
        <v>3492</v>
      </c>
      <c r="S1795" s="87" t="s">
        <v>3493</v>
      </c>
      <c r="T1795" s="87" t="s">
        <v>3493</v>
      </c>
      <c r="U1795" s="85">
        <v>44617.692569444444</v>
      </c>
      <c r="V1795" s="88">
        <v>44617</v>
      </c>
      <c r="W1795" s="86" t="s">
        <v>3494</v>
      </c>
      <c r="X1795" s="87" t="s">
        <v>3495</v>
      </c>
      <c r="AA1795" s="86" t="s">
        <v>3496</v>
      </c>
      <c r="AC1795" s="72" t="b">
        <v>0</v>
      </c>
      <c r="AD1795" s="72">
        <v>0</v>
      </c>
      <c r="AE1795" s="86" t="s">
        <v>1483</v>
      </c>
      <c r="AF1795" s="72" t="b">
        <v>0</v>
      </c>
      <c r="AG1795" s="72" t="s">
        <v>1484</v>
      </c>
      <c r="AI1795" s="86" t="s">
        <v>1483</v>
      </c>
      <c r="AJ1795" s="72" t="b">
        <v>0</v>
      </c>
      <c r="AK1795" s="72">
        <v>439</v>
      </c>
      <c r="AL1795" s="86" t="s">
        <v>3497</v>
      </c>
      <c r="AM1795" s="86" t="s">
        <v>1486</v>
      </c>
      <c r="AN1795" s="72" t="b">
        <v>0</v>
      </c>
      <c r="AO1795" s="86" t="s">
        <v>3497</v>
      </c>
      <c r="AQ1795" s="72">
        <v>0</v>
      </c>
      <c r="AR1795" s="72">
        <v>0</v>
      </c>
    </row>
    <row r="1796" spans="1:44" x14ac:dyDescent="0.35">
      <c r="A1796" s="73" t="s">
        <v>488</v>
      </c>
      <c r="B1796" s="73" t="s">
        <v>3455</v>
      </c>
      <c r="C1796" s="82"/>
      <c r="D1796" s="83"/>
      <c r="E1796" s="82"/>
      <c r="F1796" s="84"/>
      <c r="G1796" s="82"/>
      <c r="H1796" s="77"/>
      <c r="I1796" s="78"/>
      <c r="J1796" s="78"/>
      <c r="K1796" s="79"/>
      <c r="M1796" s="72" t="s">
        <v>1476</v>
      </c>
      <c r="N1796" s="85">
        <v>44617.721018518518</v>
      </c>
      <c r="O1796" s="72" t="s">
        <v>3175</v>
      </c>
      <c r="P1796" s="87" t="s">
        <v>3176</v>
      </c>
      <c r="Q1796" s="72" t="s">
        <v>3177</v>
      </c>
      <c r="T1796" s="87" t="s">
        <v>3091</v>
      </c>
      <c r="U1796" s="85">
        <v>44617.721018518518</v>
      </c>
      <c r="V1796" s="88">
        <v>44617</v>
      </c>
      <c r="W1796" s="86" t="s">
        <v>3178</v>
      </c>
      <c r="X1796" s="87" t="s">
        <v>3179</v>
      </c>
      <c r="AA1796" s="86" t="s">
        <v>3180</v>
      </c>
      <c r="AC1796" s="72" t="b">
        <v>0</v>
      </c>
      <c r="AD1796" s="72">
        <v>0</v>
      </c>
      <c r="AE1796" s="86" t="s">
        <v>1483</v>
      </c>
      <c r="AF1796" s="72" t="b">
        <v>0</v>
      </c>
      <c r="AG1796" s="72" t="s">
        <v>3181</v>
      </c>
      <c r="AI1796" s="86" t="s">
        <v>1483</v>
      </c>
      <c r="AJ1796" s="72" t="b">
        <v>0</v>
      </c>
      <c r="AK1796" s="72">
        <v>35</v>
      </c>
      <c r="AL1796" s="86" t="s">
        <v>3182</v>
      </c>
      <c r="AM1796" s="86" t="s">
        <v>1486</v>
      </c>
      <c r="AN1796" s="72" t="b">
        <v>0</v>
      </c>
      <c r="AO1796" s="86" t="s">
        <v>3182</v>
      </c>
      <c r="AQ1796" s="72">
        <v>0</v>
      </c>
      <c r="AR1796" s="72">
        <v>0</v>
      </c>
    </row>
    <row r="1797" spans="1:44" x14ac:dyDescent="0.35">
      <c r="A1797" s="73" t="s">
        <v>488</v>
      </c>
      <c r="B1797" s="73" t="s">
        <v>3455</v>
      </c>
      <c r="C1797" s="82"/>
      <c r="D1797" s="83"/>
      <c r="E1797" s="82"/>
      <c r="F1797" s="84"/>
      <c r="G1797" s="82"/>
      <c r="H1797" s="77"/>
      <c r="I1797" s="78"/>
      <c r="J1797" s="78"/>
      <c r="K1797" s="79"/>
      <c r="M1797" s="72" t="s">
        <v>1476</v>
      </c>
      <c r="N1797" s="85">
        <v>44617.899942129632</v>
      </c>
      <c r="O1797" s="72" t="s">
        <v>3304</v>
      </c>
      <c r="P1797" s="87" t="s">
        <v>3305</v>
      </c>
      <c r="Q1797" s="72" t="s">
        <v>1491</v>
      </c>
      <c r="T1797" s="87" t="s">
        <v>3091</v>
      </c>
      <c r="U1797" s="85">
        <v>44617.899942129632</v>
      </c>
      <c r="V1797" s="88">
        <v>44617</v>
      </c>
      <c r="W1797" s="86" t="s">
        <v>3306</v>
      </c>
      <c r="X1797" s="87" t="s">
        <v>3307</v>
      </c>
      <c r="AA1797" s="86" t="s">
        <v>3308</v>
      </c>
      <c r="AC1797" s="72" t="b">
        <v>0</v>
      </c>
      <c r="AD1797" s="72">
        <v>0</v>
      </c>
      <c r="AE1797" s="86" t="s">
        <v>1483</v>
      </c>
      <c r="AF1797" s="72" t="b">
        <v>1</v>
      </c>
      <c r="AG1797" s="72" t="s">
        <v>1484</v>
      </c>
      <c r="AI1797" s="86" t="s">
        <v>3309</v>
      </c>
      <c r="AJ1797" s="72" t="b">
        <v>0</v>
      </c>
      <c r="AK1797" s="72">
        <v>50</v>
      </c>
      <c r="AL1797" s="86" t="s">
        <v>3310</v>
      </c>
      <c r="AM1797" s="86" t="s">
        <v>1486</v>
      </c>
      <c r="AN1797" s="72" t="b">
        <v>0</v>
      </c>
      <c r="AO1797" s="86" t="s">
        <v>3310</v>
      </c>
      <c r="AQ1797" s="72">
        <v>0</v>
      </c>
      <c r="AR1797" s="72">
        <v>0</v>
      </c>
    </row>
    <row r="1798" spans="1:44" x14ac:dyDescent="0.35">
      <c r="A1798" s="73" t="s">
        <v>488</v>
      </c>
      <c r="B1798" s="73" t="s">
        <v>3455</v>
      </c>
      <c r="C1798" s="82"/>
      <c r="D1798" s="83"/>
      <c r="E1798" s="82"/>
      <c r="F1798" s="84"/>
      <c r="G1798" s="82"/>
      <c r="H1798" s="77"/>
      <c r="I1798" s="78"/>
      <c r="J1798" s="78"/>
      <c r="K1798" s="79"/>
      <c r="M1798" s="72" t="s">
        <v>1476</v>
      </c>
      <c r="N1798" s="85">
        <v>44617.998356481483</v>
      </c>
      <c r="O1798" s="72" t="s">
        <v>3311</v>
      </c>
      <c r="P1798" s="87" t="s">
        <v>3312</v>
      </c>
      <c r="Q1798" s="72" t="s">
        <v>1723</v>
      </c>
      <c r="T1798" s="87" t="s">
        <v>3091</v>
      </c>
      <c r="U1798" s="85">
        <v>44617.998356481483</v>
      </c>
      <c r="V1798" s="88">
        <v>44617</v>
      </c>
      <c r="W1798" s="86" t="s">
        <v>3313</v>
      </c>
      <c r="X1798" s="87" t="s">
        <v>3314</v>
      </c>
      <c r="AA1798" s="86" t="s">
        <v>3315</v>
      </c>
      <c r="AC1798" s="72" t="b">
        <v>0</v>
      </c>
      <c r="AD1798" s="72">
        <v>0</v>
      </c>
      <c r="AE1798" s="86" t="s">
        <v>1483</v>
      </c>
      <c r="AF1798" s="72" t="b">
        <v>0</v>
      </c>
      <c r="AG1798" s="72" t="s">
        <v>1484</v>
      </c>
      <c r="AI1798" s="86" t="s">
        <v>1483</v>
      </c>
      <c r="AJ1798" s="72" t="b">
        <v>0</v>
      </c>
      <c r="AK1798" s="72">
        <v>277</v>
      </c>
      <c r="AL1798" s="86" t="s">
        <v>3316</v>
      </c>
      <c r="AM1798" s="86" t="s">
        <v>1486</v>
      </c>
      <c r="AN1798" s="72" t="b">
        <v>0</v>
      </c>
      <c r="AO1798" s="86" t="s">
        <v>3316</v>
      </c>
      <c r="AQ1798" s="72">
        <v>0</v>
      </c>
      <c r="AR1798" s="72">
        <v>0</v>
      </c>
    </row>
    <row r="1799" spans="1:44" x14ac:dyDescent="0.35">
      <c r="A1799" s="73" t="s">
        <v>488</v>
      </c>
      <c r="B1799" s="73" t="s">
        <v>3455</v>
      </c>
      <c r="C1799" s="82"/>
      <c r="D1799" s="83"/>
      <c r="E1799" s="82"/>
      <c r="F1799" s="84"/>
      <c r="G1799" s="82"/>
      <c r="H1799" s="77"/>
      <c r="I1799" s="78"/>
      <c r="J1799" s="78"/>
      <c r="K1799" s="79"/>
      <c r="M1799" s="72" t="s">
        <v>1476</v>
      </c>
      <c r="N1799" s="85">
        <v>44618.918703703705</v>
      </c>
      <c r="O1799" s="72" t="s">
        <v>3241</v>
      </c>
      <c r="S1799" s="87" t="s">
        <v>3242</v>
      </c>
      <c r="T1799" s="87" t="s">
        <v>3242</v>
      </c>
      <c r="U1799" s="85">
        <v>44618.918703703705</v>
      </c>
      <c r="V1799" s="88">
        <v>44618</v>
      </c>
      <c r="W1799" s="86" t="s">
        <v>3243</v>
      </c>
      <c r="X1799" s="87" t="s">
        <v>3244</v>
      </c>
      <c r="AA1799" s="86" t="s">
        <v>3245</v>
      </c>
      <c r="AC1799" s="72" t="b">
        <v>0</v>
      </c>
      <c r="AD1799" s="72">
        <v>0</v>
      </c>
      <c r="AE1799" s="86" t="s">
        <v>1483</v>
      </c>
      <c r="AF1799" s="72" t="b">
        <v>0</v>
      </c>
      <c r="AG1799" s="72" t="s">
        <v>1484</v>
      </c>
      <c r="AI1799" s="86" t="s">
        <v>1483</v>
      </c>
      <c r="AJ1799" s="72" t="b">
        <v>0</v>
      </c>
      <c r="AK1799" s="72">
        <v>76</v>
      </c>
      <c r="AL1799" s="86" t="s">
        <v>3246</v>
      </c>
      <c r="AM1799" s="86" t="s">
        <v>1486</v>
      </c>
      <c r="AN1799" s="72" t="b">
        <v>0</v>
      </c>
      <c r="AO1799" s="86" t="s">
        <v>3246</v>
      </c>
      <c r="AQ1799" s="72">
        <v>0</v>
      </c>
      <c r="AR1799" s="72">
        <v>0</v>
      </c>
    </row>
    <row r="1800" spans="1:44" x14ac:dyDescent="0.35">
      <c r="A1800" s="73" t="s">
        <v>488</v>
      </c>
      <c r="B1800" s="73" t="s">
        <v>3455</v>
      </c>
      <c r="C1800" s="82"/>
      <c r="D1800" s="83"/>
      <c r="E1800" s="82"/>
      <c r="F1800" s="84"/>
      <c r="G1800" s="82"/>
      <c r="H1800" s="77"/>
      <c r="I1800" s="78"/>
      <c r="J1800" s="78"/>
      <c r="K1800" s="79"/>
      <c r="M1800" s="72" t="s">
        <v>1476</v>
      </c>
      <c r="N1800" s="85">
        <v>44620.701504629629</v>
      </c>
      <c r="O1800" s="72" t="s">
        <v>3498</v>
      </c>
      <c r="S1800" s="87" t="s">
        <v>3499</v>
      </c>
      <c r="T1800" s="87" t="s">
        <v>3499</v>
      </c>
      <c r="U1800" s="85">
        <v>44620.701504629629</v>
      </c>
      <c r="V1800" s="88">
        <v>44620</v>
      </c>
      <c r="W1800" s="86" t="s">
        <v>1841</v>
      </c>
      <c r="X1800" s="87" t="s">
        <v>3500</v>
      </c>
      <c r="AA1800" s="86" t="s">
        <v>3501</v>
      </c>
      <c r="AC1800" s="72" t="b">
        <v>0</v>
      </c>
      <c r="AD1800" s="72">
        <v>0</v>
      </c>
      <c r="AE1800" s="86" t="s">
        <v>1483</v>
      </c>
      <c r="AF1800" s="72" t="b">
        <v>0</v>
      </c>
      <c r="AG1800" s="72" t="s">
        <v>1484</v>
      </c>
      <c r="AI1800" s="86" t="s">
        <v>1483</v>
      </c>
      <c r="AJ1800" s="72" t="b">
        <v>0</v>
      </c>
      <c r="AK1800" s="72">
        <v>94</v>
      </c>
      <c r="AL1800" s="86" t="s">
        <v>3502</v>
      </c>
      <c r="AM1800" s="86" t="s">
        <v>1504</v>
      </c>
      <c r="AN1800" s="72" t="b">
        <v>0</v>
      </c>
      <c r="AO1800" s="86" t="s">
        <v>3502</v>
      </c>
      <c r="AQ1800" s="72">
        <v>0</v>
      </c>
      <c r="AR1800" s="72">
        <v>0</v>
      </c>
    </row>
    <row r="1801" spans="1:44" x14ac:dyDescent="0.35">
      <c r="A1801" s="73" t="s">
        <v>488</v>
      </c>
      <c r="B1801" s="73" t="s">
        <v>3455</v>
      </c>
      <c r="C1801" s="82"/>
      <c r="D1801" s="83"/>
      <c r="E1801" s="82"/>
      <c r="F1801" s="84"/>
      <c r="G1801" s="82"/>
      <c r="H1801" s="77"/>
      <c r="I1801" s="78"/>
      <c r="J1801" s="78"/>
      <c r="K1801" s="79"/>
      <c r="M1801" s="72" t="s">
        <v>1476</v>
      </c>
      <c r="N1801" s="85">
        <v>44622.879780092589</v>
      </c>
      <c r="O1801" s="72" t="s">
        <v>3503</v>
      </c>
      <c r="P1801" s="87" t="s">
        <v>3382</v>
      </c>
      <c r="Q1801" s="72" t="s">
        <v>3383</v>
      </c>
      <c r="T1801" s="87" t="s">
        <v>3091</v>
      </c>
      <c r="U1801" s="85">
        <v>44622.879780092589</v>
      </c>
      <c r="V1801" s="88">
        <v>44622</v>
      </c>
      <c r="W1801" s="86" t="s">
        <v>3504</v>
      </c>
      <c r="X1801" s="87" t="s">
        <v>3505</v>
      </c>
      <c r="AA1801" s="86" t="s">
        <v>3506</v>
      </c>
      <c r="AC1801" s="72" t="b">
        <v>0</v>
      </c>
      <c r="AD1801" s="72">
        <v>0</v>
      </c>
      <c r="AE1801" s="86" t="s">
        <v>1483</v>
      </c>
      <c r="AF1801" s="72" t="b">
        <v>0</v>
      </c>
      <c r="AG1801" s="72" t="s">
        <v>3181</v>
      </c>
      <c r="AI1801" s="86" t="s">
        <v>1483</v>
      </c>
      <c r="AJ1801" s="72" t="b">
        <v>0</v>
      </c>
      <c r="AK1801" s="72">
        <v>40</v>
      </c>
      <c r="AL1801" s="86" t="s">
        <v>3507</v>
      </c>
      <c r="AM1801" s="86" t="s">
        <v>1486</v>
      </c>
      <c r="AN1801" s="72" t="b">
        <v>0</v>
      </c>
      <c r="AO1801" s="86" t="s">
        <v>3507</v>
      </c>
      <c r="AQ1801" s="72">
        <v>0</v>
      </c>
      <c r="AR1801" s="72">
        <v>0</v>
      </c>
    </row>
    <row r="1802" spans="1:44" x14ac:dyDescent="0.35">
      <c r="A1802" s="73" t="s">
        <v>488</v>
      </c>
      <c r="B1802" s="73" t="s">
        <v>3455</v>
      </c>
      <c r="C1802" s="82"/>
      <c r="D1802" s="83"/>
      <c r="E1802" s="82"/>
      <c r="F1802" s="84"/>
      <c r="G1802" s="82"/>
      <c r="H1802" s="77"/>
      <c r="I1802" s="78"/>
      <c r="J1802" s="78"/>
      <c r="K1802" s="79"/>
      <c r="M1802" s="72" t="s">
        <v>1476</v>
      </c>
      <c r="N1802" s="85">
        <v>44622.94431712963</v>
      </c>
      <c r="O1802" s="72" t="s">
        <v>3508</v>
      </c>
      <c r="S1802" s="87" t="s">
        <v>3509</v>
      </c>
      <c r="T1802" s="87" t="s">
        <v>3509</v>
      </c>
      <c r="U1802" s="85">
        <v>44622.94431712963</v>
      </c>
      <c r="V1802" s="88">
        <v>44622</v>
      </c>
      <c r="W1802" s="86" t="s">
        <v>3510</v>
      </c>
      <c r="X1802" s="87" t="s">
        <v>3511</v>
      </c>
      <c r="AA1802" s="86" t="s">
        <v>3512</v>
      </c>
      <c r="AC1802" s="72" t="b">
        <v>0</v>
      </c>
      <c r="AD1802" s="72">
        <v>0</v>
      </c>
      <c r="AE1802" s="86" t="s">
        <v>1483</v>
      </c>
      <c r="AF1802" s="72" t="b">
        <v>0</v>
      </c>
      <c r="AG1802" s="72" t="s">
        <v>1484</v>
      </c>
      <c r="AI1802" s="86" t="s">
        <v>1483</v>
      </c>
      <c r="AJ1802" s="72" t="b">
        <v>0</v>
      </c>
      <c r="AK1802" s="72">
        <v>117</v>
      </c>
      <c r="AL1802" s="86" t="s">
        <v>3513</v>
      </c>
      <c r="AM1802" s="86" t="s">
        <v>1486</v>
      </c>
      <c r="AN1802" s="72" t="b">
        <v>0</v>
      </c>
      <c r="AO1802" s="86" t="s">
        <v>3513</v>
      </c>
      <c r="AQ1802" s="72">
        <v>0</v>
      </c>
      <c r="AR1802" s="72">
        <v>0</v>
      </c>
    </row>
    <row r="1803" spans="1:44" x14ac:dyDescent="0.35">
      <c r="A1803" s="73" t="s">
        <v>488</v>
      </c>
      <c r="B1803" s="73" t="s">
        <v>3455</v>
      </c>
      <c r="C1803" s="82"/>
      <c r="D1803" s="83"/>
      <c r="E1803" s="82"/>
      <c r="F1803" s="84"/>
      <c r="G1803" s="82"/>
      <c r="H1803" s="77"/>
      <c r="I1803" s="78"/>
      <c r="J1803" s="78"/>
      <c r="K1803" s="79"/>
      <c r="M1803" s="72" t="s">
        <v>1476</v>
      </c>
      <c r="N1803" s="85">
        <v>44623.715069444443</v>
      </c>
      <c r="O1803" s="72" t="s">
        <v>3514</v>
      </c>
      <c r="S1803" s="87" t="s">
        <v>3515</v>
      </c>
      <c r="T1803" s="87" t="s">
        <v>3515</v>
      </c>
      <c r="U1803" s="85">
        <v>44623.715069444443</v>
      </c>
      <c r="V1803" s="88">
        <v>44623</v>
      </c>
      <c r="W1803" s="86" t="s">
        <v>3516</v>
      </c>
      <c r="X1803" s="87" t="s">
        <v>3517</v>
      </c>
      <c r="AA1803" s="86" t="s">
        <v>3518</v>
      </c>
      <c r="AC1803" s="72" t="b">
        <v>0</v>
      </c>
      <c r="AD1803" s="72">
        <v>0</v>
      </c>
      <c r="AE1803" s="86" t="s">
        <v>1483</v>
      </c>
      <c r="AF1803" s="72" t="b">
        <v>0</v>
      </c>
      <c r="AG1803" s="72" t="s">
        <v>1484</v>
      </c>
      <c r="AI1803" s="86" t="s">
        <v>1483</v>
      </c>
      <c r="AJ1803" s="72" t="b">
        <v>0</v>
      </c>
      <c r="AK1803" s="72">
        <v>157</v>
      </c>
      <c r="AL1803" s="86" t="s">
        <v>3519</v>
      </c>
      <c r="AM1803" s="86" t="s">
        <v>1504</v>
      </c>
      <c r="AN1803" s="72" t="b">
        <v>0</v>
      </c>
      <c r="AO1803" s="86" t="s">
        <v>3519</v>
      </c>
      <c r="AQ1803" s="72">
        <v>0</v>
      </c>
      <c r="AR1803" s="72">
        <v>0</v>
      </c>
    </row>
    <row r="1804" spans="1:44" x14ac:dyDescent="0.35">
      <c r="A1804" s="73" t="s">
        <v>488</v>
      </c>
      <c r="B1804" s="73" t="s">
        <v>3455</v>
      </c>
      <c r="C1804" s="82"/>
      <c r="D1804" s="83"/>
      <c r="E1804" s="82"/>
      <c r="F1804" s="84"/>
      <c r="G1804" s="82"/>
      <c r="H1804" s="77"/>
      <c r="I1804" s="78"/>
      <c r="J1804" s="78"/>
      <c r="K1804" s="79"/>
      <c r="M1804" s="72" t="s">
        <v>1476</v>
      </c>
      <c r="N1804" s="85">
        <v>44625.919814814813</v>
      </c>
      <c r="O1804" s="72" t="s">
        <v>3520</v>
      </c>
      <c r="P1804" s="87" t="s">
        <v>3521</v>
      </c>
      <c r="Q1804" s="72" t="s">
        <v>3522</v>
      </c>
      <c r="T1804" s="87" t="s">
        <v>3091</v>
      </c>
      <c r="U1804" s="85">
        <v>44625.919814814813</v>
      </c>
      <c r="V1804" s="88">
        <v>44625</v>
      </c>
      <c r="W1804" s="86" t="s">
        <v>3523</v>
      </c>
      <c r="X1804" s="87" t="s">
        <v>3524</v>
      </c>
      <c r="AA1804" s="86" t="s">
        <v>3525</v>
      </c>
      <c r="AC1804" s="72" t="b">
        <v>0</v>
      </c>
      <c r="AD1804" s="72">
        <v>0</v>
      </c>
      <c r="AE1804" s="86" t="s">
        <v>1483</v>
      </c>
      <c r="AF1804" s="72" t="b">
        <v>0</v>
      </c>
      <c r="AG1804" s="72" t="s">
        <v>1484</v>
      </c>
      <c r="AI1804" s="86" t="s">
        <v>1483</v>
      </c>
      <c r="AJ1804" s="72" t="b">
        <v>0</v>
      </c>
      <c r="AK1804" s="72">
        <v>104</v>
      </c>
      <c r="AL1804" s="86" t="s">
        <v>3526</v>
      </c>
      <c r="AM1804" s="86" t="s">
        <v>1486</v>
      </c>
      <c r="AN1804" s="72" t="b">
        <v>0</v>
      </c>
      <c r="AO1804" s="86" t="s">
        <v>3526</v>
      </c>
      <c r="AQ1804" s="72">
        <v>0</v>
      </c>
      <c r="AR1804" s="72">
        <v>0</v>
      </c>
    </row>
    <row r="1805" spans="1:44" x14ac:dyDescent="0.35">
      <c r="A1805" s="73" t="s">
        <v>488</v>
      </c>
      <c r="B1805" s="73" t="s">
        <v>3455</v>
      </c>
      <c r="C1805" s="82"/>
      <c r="D1805" s="83"/>
      <c r="E1805" s="82"/>
      <c r="F1805" s="84"/>
      <c r="G1805" s="82"/>
      <c r="H1805" s="77"/>
      <c r="I1805" s="78"/>
      <c r="J1805" s="78"/>
      <c r="K1805" s="79"/>
      <c r="M1805" s="72" t="s">
        <v>1476</v>
      </c>
      <c r="N1805" s="85">
        <v>44628.040185185186</v>
      </c>
      <c r="O1805" s="72" t="s">
        <v>3527</v>
      </c>
      <c r="P1805" s="87" t="s">
        <v>3528</v>
      </c>
      <c r="Q1805" s="72" t="s">
        <v>3529</v>
      </c>
      <c r="T1805" s="87" t="s">
        <v>3091</v>
      </c>
      <c r="U1805" s="85">
        <v>44628.040185185186</v>
      </c>
      <c r="V1805" s="88">
        <v>44628</v>
      </c>
      <c r="W1805" s="86" t="s">
        <v>3530</v>
      </c>
      <c r="X1805" s="87" t="s">
        <v>3531</v>
      </c>
      <c r="AA1805" s="86" t="s">
        <v>3532</v>
      </c>
      <c r="AC1805" s="72" t="b">
        <v>0</v>
      </c>
      <c r="AD1805" s="72">
        <v>0</v>
      </c>
      <c r="AE1805" s="86" t="s">
        <v>1483</v>
      </c>
      <c r="AF1805" s="72" t="b">
        <v>0</v>
      </c>
      <c r="AG1805" s="72" t="s">
        <v>1484</v>
      </c>
      <c r="AI1805" s="86" t="s">
        <v>1483</v>
      </c>
      <c r="AJ1805" s="72" t="b">
        <v>0</v>
      </c>
      <c r="AK1805" s="72">
        <v>94</v>
      </c>
      <c r="AL1805" s="86" t="s">
        <v>3533</v>
      </c>
      <c r="AM1805" s="86" t="s">
        <v>1486</v>
      </c>
      <c r="AN1805" s="72" t="b">
        <v>0</v>
      </c>
      <c r="AO1805" s="86" t="s">
        <v>3533</v>
      </c>
      <c r="AQ1805" s="72">
        <v>0</v>
      </c>
      <c r="AR1805" s="72">
        <v>0</v>
      </c>
    </row>
    <row r="1806" spans="1:44" x14ac:dyDescent="0.35">
      <c r="A1806" s="73" t="s">
        <v>488</v>
      </c>
      <c r="B1806" s="73" t="s">
        <v>3455</v>
      </c>
      <c r="C1806" s="82"/>
      <c r="D1806" s="83"/>
      <c r="E1806" s="82"/>
      <c r="F1806" s="84"/>
      <c r="G1806" s="82"/>
      <c r="H1806" s="77"/>
      <c r="I1806" s="78"/>
      <c r="J1806" s="78"/>
      <c r="K1806" s="79"/>
      <c r="M1806" s="72" t="s">
        <v>1476</v>
      </c>
      <c r="N1806" s="85">
        <v>44629.126087962963</v>
      </c>
      <c r="O1806" s="72" t="s">
        <v>3534</v>
      </c>
      <c r="P1806" s="87" t="s">
        <v>3535</v>
      </c>
      <c r="Q1806" s="72" t="s">
        <v>3536</v>
      </c>
      <c r="T1806" s="87" t="s">
        <v>3091</v>
      </c>
      <c r="U1806" s="85">
        <v>44629.126087962963</v>
      </c>
      <c r="V1806" s="88">
        <v>44629</v>
      </c>
      <c r="W1806" s="86" t="s">
        <v>3537</v>
      </c>
      <c r="X1806" s="87" t="s">
        <v>3538</v>
      </c>
      <c r="AA1806" s="86" t="s">
        <v>3539</v>
      </c>
      <c r="AC1806" s="72" t="b">
        <v>0</v>
      </c>
      <c r="AD1806" s="72">
        <v>0</v>
      </c>
      <c r="AE1806" s="86" t="s">
        <v>1483</v>
      </c>
      <c r="AF1806" s="72" t="b">
        <v>0</v>
      </c>
      <c r="AG1806" s="72" t="s">
        <v>1484</v>
      </c>
      <c r="AI1806" s="86" t="s">
        <v>1483</v>
      </c>
      <c r="AJ1806" s="72" t="b">
        <v>0</v>
      </c>
      <c r="AK1806" s="72">
        <v>95</v>
      </c>
      <c r="AL1806" s="86" t="s">
        <v>3540</v>
      </c>
      <c r="AM1806" s="86" t="s">
        <v>1486</v>
      </c>
      <c r="AN1806" s="72" t="b">
        <v>0</v>
      </c>
      <c r="AO1806" s="86" t="s">
        <v>3540</v>
      </c>
      <c r="AQ1806" s="72">
        <v>0</v>
      </c>
      <c r="AR1806" s="72">
        <v>0</v>
      </c>
    </row>
    <row r="1807" spans="1:44" x14ac:dyDescent="0.35">
      <c r="A1807" s="73" t="s">
        <v>488</v>
      </c>
      <c r="B1807" s="73" t="s">
        <v>3455</v>
      </c>
      <c r="C1807" s="82"/>
      <c r="D1807" s="83"/>
      <c r="E1807" s="82"/>
      <c r="F1807" s="84"/>
      <c r="G1807" s="82"/>
      <c r="H1807" s="77"/>
      <c r="I1807" s="78"/>
      <c r="J1807" s="78"/>
      <c r="K1807" s="79"/>
      <c r="M1807" s="72" t="s">
        <v>1476</v>
      </c>
      <c r="N1807" s="85">
        <v>44630.851331018515</v>
      </c>
      <c r="O1807" s="72" t="s">
        <v>3541</v>
      </c>
      <c r="S1807" s="87" t="s">
        <v>3542</v>
      </c>
      <c r="T1807" s="87" t="s">
        <v>3542</v>
      </c>
      <c r="U1807" s="85">
        <v>44630.851331018515</v>
      </c>
      <c r="V1807" s="88">
        <v>44630</v>
      </c>
      <c r="W1807" s="86" t="s">
        <v>3543</v>
      </c>
      <c r="X1807" s="87" t="s">
        <v>3544</v>
      </c>
      <c r="AA1807" s="86" t="s">
        <v>3545</v>
      </c>
      <c r="AC1807" s="72" t="b">
        <v>0</v>
      </c>
      <c r="AD1807" s="72">
        <v>0</v>
      </c>
      <c r="AE1807" s="86" t="s">
        <v>1483</v>
      </c>
      <c r="AF1807" s="72" t="b">
        <v>0</v>
      </c>
      <c r="AG1807" s="72" t="s">
        <v>1484</v>
      </c>
      <c r="AI1807" s="86" t="s">
        <v>1483</v>
      </c>
      <c r="AJ1807" s="72" t="b">
        <v>0</v>
      </c>
      <c r="AK1807" s="72">
        <v>1296</v>
      </c>
      <c r="AL1807" s="86" t="s">
        <v>3546</v>
      </c>
      <c r="AM1807" s="86" t="s">
        <v>1486</v>
      </c>
      <c r="AN1807" s="72" t="b">
        <v>0</v>
      </c>
      <c r="AO1807" s="86" t="s">
        <v>3546</v>
      </c>
      <c r="AQ1807" s="72">
        <v>0</v>
      </c>
      <c r="AR1807" s="72">
        <v>0</v>
      </c>
    </row>
    <row r="1808" spans="1:44" x14ac:dyDescent="0.35">
      <c r="A1808" s="73" t="s">
        <v>488</v>
      </c>
      <c r="B1808" s="73" t="s">
        <v>3455</v>
      </c>
      <c r="C1808" s="82"/>
      <c r="D1808" s="83"/>
      <c r="E1808" s="82"/>
      <c r="F1808" s="84"/>
      <c r="G1808" s="82"/>
      <c r="H1808" s="77"/>
      <c r="I1808" s="78"/>
      <c r="J1808" s="78"/>
      <c r="K1808" s="79"/>
      <c r="M1808" s="72" t="s">
        <v>1476</v>
      </c>
      <c r="N1808" s="85">
        <v>44631.179525462961</v>
      </c>
      <c r="O1808" s="72" t="s">
        <v>3547</v>
      </c>
      <c r="T1808" s="87" t="s">
        <v>3091</v>
      </c>
      <c r="U1808" s="85">
        <v>44631.179525462961</v>
      </c>
      <c r="V1808" s="88">
        <v>44631</v>
      </c>
      <c r="W1808" s="86" t="s">
        <v>3548</v>
      </c>
      <c r="X1808" s="87" t="s">
        <v>3549</v>
      </c>
      <c r="AA1808" s="86" t="s">
        <v>3550</v>
      </c>
      <c r="AC1808" s="72" t="b">
        <v>0</v>
      </c>
      <c r="AD1808" s="72">
        <v>0</v>
      </c>
      <c r="AE1808" s="86" t="s">
        <v>1483</v>
      </c>
      <c r="AF1808" s="72" t="b">
        <v>0</v>
      </c>
      <c r="AG1808" s="72" t="s">
        <v>1484</v>
      </c>
      <c r="AI1808" s="86" t="s">
        <v>1483</v>
      </c>
      <c r="AJ1808" s="72" t="b">
        <v>0</v>
      </c>
      <c r="AK1808" s="72">
        <v>2087</v>
      </c>
      <c r="AL1808" s="86" t="s">
        <v>3400</v>
      </c>
      <c r="AM1808" s="86" t="s">
        <v>1486</v>
      </c>
      <c r="AN1808" s="72" t="b">
        <v>0</v>
      </c>
      <c r="AO1808" s="86" t="s">
        <v>3400</v>
      </c>
      <c r="AQ1808" s="72">
        <v>0</v>
      </c>
      <c r="AR1808" s="72">
        <v>0</v>
      </c>
    </row>
    <row r="1809" spans="1:44" x14ac:dyDescent="0.35">
      <c r="A1809" s="73" t="s">
        <v>488</v>
      </c>
      <c r="B1809" s="73" t="s">
        <v>3455</v>
      </c>
      <c r="C1809" s="82"/>
      <c r="D1809" s="83"/>
      <c r="E1809" s="82"/>
      <c r="F1809" s="84"/>
      <c r="G1809" s="82"/>
      <c r="H1809" s="77"/>
      <c r="I1809" s="78"/>
      <c r="J1809" s="78"/>
      <c r="K1809" s="79"/>
      <c r="M1809" s="72" t="s">
        <v>1476</v>
      </c>
      <c r="N1809" s="85">
        <v>44631.433749999997</v>
      </c>
      <c r="O1809" s="72" t="s">
        <v>3551</v>
      </c>
      <c r="S1809" s="87" t="s">
        <v>3552</v>
      </c>
      <c r="T1809" s="87" t="s">
        <v>3552</v>
      </c>
      <c r="U1809" s="85">
        <v>44631.433749999997</v>
      </c>
      <c r="V1809" s="88">
        <v>44631</v>
      </c>
      <c r="W1809" s="86" t="s">
        <v>3553</v>
      </c>
      <c r="X1809" s="87" t="s">
        <v>3554</v>
      </c>
      <c r="AA1809" s="86" t="s">
        <v>3555</v>
      </c>
      <c r="AC1809" s="72" t="b">
        <v>0</v>
      </c>
      <c r="AD1809" s="72">
        <v>0</v>
      </c>
      <c r="AE1809" s="86" t="s">
        <v>1483</v>
      </c>
      <c r="AF1809" s="72" t="b">
        <v>0</v>
      </c>
      <c r="AG1809" s="72" t="s">
        <v>1484</v>
      </c>
      <c r="AI1809" s="86" t="s">
        <v>1483</v>
      </c>
      <c r="AJ1809" s="72" t="b">
        <v>0</v>
      </c>
      <c r="AK1809" s="72">
        <v>207</v>
      </c>
      <c r="AL1809" s="86" t="s">
        <v>3393</v>
      </c>
      <c r="AM1809" s="86" t="s">
        <v>1486</v>
      </c>
      <c r="AN1809" s="72" t="b">
        <v>0</v>
      </c>
      <c r="AO1809" s="86" t="s">
        <v>3393</v>
      </c>
      <c r="AQ1809" s="72">
        <v>0</v>
      </c>
      <c r="AR1809" s="72">
        <v>0</v>
      </c>
    </row>
    <row r="1810" spans="1:44" x14ac:dyDescent="0.35">
      <c r="A1810" s="73" t="s">
        <v>488</v>
      </c>
      <c r="B1810" s="73" t="s">
        <v>3455</v>
      </c>
      <c r="C1810" s="82"/>
      <c r="D1810" s="83"/>
      <c r="E1810" s="82"/>
      <c r="F1810" s="84"/>
      <c r="G1810" s="82"/>
      <c r="H1810" s="77"/>
      <c r="I1810" s="78"/>
      <c r="J1810" s="78"/>
      <c r="K1810" s="79"/>
      <c r="M1810" s="72" t="s">
        <v>1476</v>
      </c>
      <c r="N1810" s="85">
        <v>44631.859074074076</v>
      </c>
      <c r="O1810" s="72" t="s">
        <v>3247</v>
      </c>
      <c r="S1810" s="87" t="s">
        <v>3248</v>
      </c>
      <c r="T1810" s="87" t="s">
        <v>3248</v>
      </c>
      <c r="U1810" s="85">
        <v>44631.859074074076</v>
      </c>
      <c r="V1810" s="88">
        <v>44631</v>
      </c>
      <c r="W1810" s="86" t="s">
        <v>3249</v>
      </c>
      <c r="X1810" s="87" t="s">
        <v>3250</v>
      </c>
      <c r="AA1810" s="86" t="s">
        <v>3251</v>
      </c>
      <c r="AC1810" s="72" t="b">
        <v>0</v>
      </c>
      <c r="AD1810" s="72">
        <v>0</v>
      </c>
      <c r="AE1810" s="86" t="s">
        <v>1483</v>
      </c>
      <c r="AF1810" s="72" t="b">
        <v>0</v>
      </c>
      <c r="AG1810" s="72" t="s">
        <v>1484</v>
      </c>
      <c r="AI1810" s="86" t="s">
        <v>1483</v>
      </c>
      <c r="AJ1810" s="72" t="b">
        <v>0</v>
      </c>
      <c r="AK1810" s="72">
        <v>66</v>
      </c>
      <c r="AL1810" s="86" t="s">
        <v>3252</v>
      </c>
      <c r="AM1810" s="86" t="s">
        <v>1486</v>
      </c>
      <c r="AN1810" s="72" t="b">
        <v>0</v>
      </c>
      <c r="AO1810" s="86" t="s">
        <v>3252</v>
      </c>
      <c r="AQ1810" s="72">
        <v>0</v>
      </c>
      <c r="AR1810" s="72">
        <v>0</v>
      </c>
    </row>
    <row r="1811" spans="1:44" x14ac:dyDescent="0.35">
      <c r="A1811" s="73" t="s">
        <v>488</v>
      </c>
      <c r="B1811" s="73" t="s">
        <v>3455</v>
      </c>
      <c r="C1811" s="82"/>
      <c r="D1811" s="83"/>
      <c r="E1811" s="82"/>
      <c r="F1811" s="84"/>
      <c r="G1811" s="82"/>
      <c r="H1811" s="77"/>
      <c r="I1811" s="78"/>
      <c r="J1811" s="78"/>
      <c r="K1811" s="79"/>
      <c r="M1811" s="72" t="s">
        <v>1476</v>
      </c>
      <c r="N1811" s="85">
        <v>44632.621608796297</v>
      </c>
      <c r="O1811" s="72" t="s">
        <v>3262</v>
      </c>
      <c r="S1811" s="87" t="s">
        <v>3263</v>
      </c>
      <c r="T1811" s="87" t="s">
        <v>3263</v>
      </c>
      <c r="U1811" s="85">
        <v>44632.621608796297</v>
      </c>
      <c r="V1811" s="88">
        <v>44632</v>
      </c>
      <c r="W1811" s="86" t="s">
        <v>3264</v>
      </c>
      <c r="X1811" s="87" t="s">
        <v>3265</v>
      </c>
      <c r="AA1811" s="86" t="s">
        <v>3266</v>
      </c>
      <c r="AC1811" s="72" t="b">
        <v>0</v>
      </c>
      <c r="AD1811" s="72">
        <v>0</v>
      </c>
      <c r="AE1811" s="86" t="s">
        <v>1483</v>
      </c>
      <c r="AF1811" s="72" t="b">
        <v>0</v>
      </c>
      <c r="AG1811" s="72" t="s">
        <v>1484</v>
      </c>
      <c r="AI1811" s="86" t="s">
        <v>1483</v>
      </c>
      <c r="AJ1811" s="72" t="b">
        <v>0</v>
      </c>
      <c r="AK1811" s="72">
        <v>93</v>
      </c>
      <c r="AL1811" s="86" t="s">
        <v>3267</v>
      </c>
      <c r="AM1811" s="86" t="s">
        <v>1486</v>
      </c>
      <c r="AN1811" s="72" t="b">
        <v>0</v>
      </c>
      <c r="AO1811" s="86" t="s">
        <v>3267</v>
      </c>
      <c r="AQ1811" s="72">
        <v>0</v>
      </c>
      <c r="AR1811" s="72">
        <v>0</v>
      </c>
    </row>
    <row r="1812" spans="1:44" x14ac:dyDescent="0.35">
      <c r="A1812" s="73" t="s">
        <v>488</v>
      </c>
      <c r="B1812" s="73" t="s">
        <v>3455</v>
      </c>
      <c r="C1812" s="82"/>
      <c r="D1812" s="83"/>
      <c r="E1812" s="82"/>
      <c r="F1812" s="84"/>
      <c r="G1812" s="82"/>
      <c r="H1812" s="77"/>
      <c r="I1812" s="78"/>
      <c r="J1812" s="78"/>
      <c r="K1812" s="79"/>
      <c r="M1812" s="72" t="s">
        <v>1476</v>
      </c>
      <c r="N1812" s="85">
        <v>44636.659444444442</v>
      </c>
      <c r="O1812" s="72" t="s">
        <v>3556</v>
      </c>
      <c r="P1812" s="87" t="s">
        <v>3557</v>
      </c>
      <c r="Q1812" s="72" t="s">
        <v>3558</v>
      </c>
      <c r="T1812" s="87" t="s">
        <v>3091</v>
      </c>
      <c r="U1812" s="85">
        <v>44636.659444444442</v>
      </c>
      <c r="V1812" s="88">
        <v>44636</v>
      </c>
      <c r="W1812" s="86" t="s">
        <v>3559</v>
      </c>
      <c r="X1812" s="87" t="s">
        <v>3560</v>
      </c>
      <c r="AA1812" s="86" t="s">
        <v>3561</v>
      </c>
      <c r="AC1812" s="72" t="b">
        <v>0</v>
      </c>
      <c r="AD1812" s="72">
        <v>0</v>
      </c>
      <c r="AE1812" s="86" t="s">
        <v>1483</v>
      </c>
      <c r="AF1812" s="72" t="b">
        <v>0</v>
      </c>
      <c r="AG1812" s="72" t="s">
        <v>1484</v>
      </c>
      <c r="AI1812" s="86" t="s">
        <v>1483</v>
      </c>
      <c r="AJ1812" s="72" t="b">
        <v>0</v>
      </c>
      <c r="AK1812" s="72">
        <v>54</v>
      </c>
      <c r="AL1812" s="86" t="s">
        <v>3562</v>
      </c>
      <c r="AM1812" s="86" t="s">
        <v>1486</v>
      </c>
      <c r="AN1812" s="72" t="b">
        <v>0</v>
      </c>
      <c r="AO1812" s="86" t="s">
        <v>3562</v>
      </c>
      <c r="AQ1812" s="72">
        <v>0</v>
      </c>
      <c r="AR1812" s="72">
        <v>0</v>
      </c>
    </row>
    <row r="1813" spans="1:44" x14ac:dyDescent="0.35">
      <c r="A1813" s="73" t="s">
        <v>488</v>
      </c>
      <c r="B1813" s="73" t="s">
        <v>3455</v>
      </c>
      <c r="C1813" s="82"/>
      <c r="D1813" s="83"/>
      <c r="E1813" s="82"/>
      <c r="F1813" s="84"/>
      <c r="G1813" s="82"/>
      <c r="H1813" s="77"/>
      <c r="I1813" s="78"/>
      <c r="J1813" s="78"/>
      <c r="K1813" s="79"/>
      <c r="M1813" s="72" t="s">
        <v>1476</v>
      </c>
      <c r="N1813" s="85">
        <v>44638.993888888886</v>
      </c>
      <c r="O1813" s="72" t="s">
        <v>3563</v>
      </c>
      <c r="T1813" s="87" t="s">
        <v>3091</v>
      </c>
      <c r="U1813" s="85">
        <v>44638.993888888886</v>
      </c>
      <c r="V1813" s="88">
        <v>44638</v>
      </c>
      <c r="W1813" s="86" t="s">
        <v>3564</v>
      </c>
      <c r="X1813" s="87" t="s">
        <v>3565</v>
      </c>
      <c r="AA1813" s="86" t="s">
        <v>3566</v>
      </c>
      <c r="AC1813" s="72" t="b">
        <v>0</v>
      </c>
      <c r="AD1813" s="72">
        <v>0</v>
      </c>
      <c r="AE1813" s="86" t="s">
        <v>1483</v>
      </c>
      <c r="AF1813" s="72" t="b">
        <v>0</v>
      </c>
      <c r="AG1813" s="72" t="s">
        <v>1484</v>
      </c>
      <c r="AI1813" s="86" t="s">
        <v>1483</v>
      </c>
      <c r="AJ1813" s="72" t="b">
        <v>0</v>
      </c>
      <c r="AK1813" s="72">
        <v>380</v>
      </c>
      <c r="AL1813" s="86" t="s">
        <v>3567</v>
      </c>
      <c r="AM1813" s="86" t="s">
        <v>1486</v>
      </c>
      <c r="AN1813" s="72" t="b">
        <v>0</v>
      </c>
      <c r="AO1813" s="86" t="s">
        <v>3567</v>
      </c>
      <c r="AQ1813" s="72">
        <v>0</v>
      </c>
      <c r="AR1813" s="72">
        <v>0</v>
      </c>
    </row>
    <row r="1814" spans="1:44" x14ac:dyDescent="0.35">
      <c r="A1814" s="73" t="s">
        <v>488</v>
      </c>
      <c r="B1814" s="73" t="s">
        <v>3455</v>
      </c>
      <c r="C1814" s="82"/>
      <c r="D1814" s="83"/>
      <c r="E1814" s="82"/>
      <c r="F1814" s="84"/>
      <c r="G1814" s="82"/>
      <c r="H1814" s="77"/>
      <c r="I1814" s="78"/>
      <c r="J1814" s="78"/>
      <c r="K1814" s="79"/>
      <c r="M1814" s="72" t="s">
        <v>1476</v>
      </c>
      <c r="N1814" s="85">
        <v>44642.712812500002</v>
      </c>
      <c r="O1814" s="72" t="s">
        <v>3568</v>
      </c>
      <c r="S1814" s="87" t="s">
        <v>3569</v>
      </c>
      <c r="T1814" s="87" t="s">
        <v>3569</v>
      </c>
      <c r="U1814" s="85">
        <v>44642.712812500002</v>
      </c>
      <c r="V1814" s="88">
        <v>44642</v>
      </c>
      <c r="W1814" s="86" t="s">
        <v>3570</v>
      </c>
      <c r="X1814" s="87" t="s">
        <v>3571</v>
      </c>
      <c r="AA1814" s="86" t="s">
        <v>3572</v>
      </c>
      <c r="AC1814" s="72" t="b">
        <v>0</v>
      </c>
      <c r="AD1814" s="72">
        <v>0</v>
      </c>
      <c r="AE1814" s="86" t="s">
        <v>1483</v>
      </c>
      <c r="AF1814" s="72" t="b">
        <v>0</v>
      </c>
      <c r="AG1814" s="72" t="s">
        <v>1484</v>
      </c>
      <c r="AI1814" s="86" t="s">
        <v>1483</v>
      </c>
      <c r="AJ1814" s="72" t="b">
        <v>0</v>
      </c>
      <c r="AK1814" s="72">
        <v>201</v>
      </c>
      <c r="AL1814" s="86" t="s">
        <v>3573</v>
      </c>
      <c r="AM1814" s="86" t="s">
        <v>1486</v>
      </c>
      <c r="AN1814" s="72" t="b">
        <v>0</v>
      </c>
      <c r="AO1814" s="86" t="s">
        <v>3573</v>
      </c>
      <c r="AQ1814" s="72">
        <v>0</v>
      </c>
      <c r="AR1814" s="72">
        <v>0</v>
      </c>
    </row>
    <row r="1815" spans="1:44" x14ac:dyDescent="0.35">
      <c r="A1815" s="73" t="s">
        <v>488</v>
      </c>
      <c r="B1815" s="73" t="s">
        <v>3455</v>
      </c>
      <c r="C1815" s="82"/>
      <c r="D1815" s="83"/>
      <c r="E1815" s="82"/>
      <c r="F1815" s="84"/>
      <c r="G1815" s="82"/>
      <c r="H1815" s="77"/>
      <c r="I1815" s="78"/>
      <c r="J1815" s="78"/>
      <c r="K1815" s="79"/>
      <c r="M1815" s="72" t="s">
        <v>1476</v>
      </c>
      <c r="N1815" s="85">
        <v>44642.769050925926</v>
      </c>
      <c r="O1815" s="72" t="s">
        <v>3574</v>
      </c>
      <c r="S1815" s="87" t="s">
        <v>3569</v>
      </c>
      <c r="T1815" s="87" t="s">
        <v>3569</v>
      </c>
      <c r="U1815" s="85">
        <v>44642.769050925926</v>
      </c>
      <c r="V1815" s="88">
        <v>44642</v>
      </c>
      <c r="W1815" s="86" t="s">
        <v>3575</v>
      </c>
      <c r="X1815" s="87" t="s">
        <v>3576</v>
      </c>
      <c r="AA1815" s="86" t="s">
        <v>3577</v>
      </c>
      <c r="AC1815" s="72" t="b">
        <v>0</v>
      </c>
      <c r="AD1815" s="72">
        <v>0</v>
      </c>
      <c r="AE1815" s="86" t="s">
        <v>1483</v>
      </c>
      <c r="AF1815" s="72" t="b">
        <v>0</v>
      </c>
      <c r="AG1815" s="72" t="s">
        <v>1484</v>
      </c>
      <c r="AI1815" s="86" t="s">
        <v>1483</v>
      </c>
      <c r="AJ1815" s="72" t="b">
        <v>0</v>
      </c>
      <c r="AK1815" s="72">
        <v>2535</v>
      </c>
      <c r="AL1815" s="86" t="s">
        <v>3345</v>
      </c>
      <c r="AM1815" s="86" t="s">
        <v>1486</v>
      </c>
      <c r="AN1815" s="72" t="b">
        <v>0</v>
      </c>
      <c r="AO1815" s="86" t="s">
        <v>3345</v>
      </c>
      <c r="AQ1815" s="72">
        <v>0</v>
      </c>
      <c r="AR1815" s="72">
        <v>0</v>
      </c>
    </row>
    <row r="1816" spans="1:44" x14ac:dyDescent="0.35">
      <c r="A1816" s="73" t="s">
        <v>488</v>
      </c>
      <c r="B1816" s="73" t="s">
        <v>3455</v>
      </c>
      <c r="C1816" s="82"/>
      <c r="D1816" s="83"/>
      <c r="E1816" s="82"/>
      <c r="F1816" s="84"/>
      <c r="G1816" s="82"/>
      <c r="H1816" s="77"/>
      <c r="I1816" s="78"/>
      <c r="J1816" s="78"/>
      <c r="K1816" s="79"/>
      <c r="M1816" s="72" t="s">
        <v>1476</v>
      </c>
      <c r="N1816" s="85">
        <v>44643.097141203703</v>
      </c>
      <c r="O1816" s="72" t="s">
        <v>3578</v>
      </c>
      <c r="T1816" s="87" t="s">
        <v>3091</v>
      </c>
      <c r="U1816" s="85">
        <v>44643.097141203703</v>
      </c>
      <c r="V1816" s="88">
        <v>44643</v>
      </c>
      <c r="W1816" s="86" t="s">
        <v>3579</v>
      </c>
      <c r="X1816" s="87" t="s">
        <v>3580</v>
      </c>
      <c r="AA1816" s="86" t="s">
        <v>3581</v>
      </c>
      <c r="AC1816" s="72" t="b">
        <v>0</v>
      </c>
      <c r="AD1816" s="72">
        <v>0</v>
      </c>
      <c r="AE1816" s="86" t="s">
        <v>1483</v>
      </c>
      <c r="AF1816" s="72" t="b">
        <v>0</v>
      </c>
      <c r="AG1816" s="72" t="s">
        <v>1484</v>
      </c>
      <c r="AI1816" s="86" t="s">
        <v>1483</v>
      </c>
      <c r="AJ1816" s="72" t="b">
        <v>0</v>
      </c>
      <c r="AK1816" s="72">
        <v>368</v>
      </c>
      <c r="AL1816" s="86" t="s">
        <v>3582</v>
      </c>
      <c r="AM1816" s="86" t="s">
        <v>1486</v>
      </c>
      <c r="AN1816" s="72" t="b">
        <v>0</v>
      </c>
      <c r="AO1816" s="86" t="s">
        <v>3582</v>
      </c>
      <c r="AQ1816" s="72">
        <v>0</v>
      </c>
      <c r="AR1816" s="72">
        <v>0</v>
      </c>
    </row>
    <row r="1817" spans="1:44" x14ac:dyDescent="0.35">
      <c r="A1817" s="73" t="s">
        <v>488</v>
      </c>
      <c r="B1817" s="73" t="s">
        <v>3455</v>
      </c>
      <c r="C1817" s="82"/>
      <c r="D1817" s="83"/>
      <c r="E1817" s="82"/>
      <c r="F1817" s="84"/>
      <c r="G1817" s="82"/>
      <c r="H1817" s="77"/>
      <c r="I1817" s="78"/>
      <c r="J1817" s="78"/>
      <c r="K1817" s="79"/>
      <c r="M1817" s="72" t="s">
        <v>1476</v>
      </c>
      <c r="N1817" s="85">
        <v>44644.47446759259</v>
      </c>
      <c r="O1817" s="72" t="s">
        <v>3583</v>
      </c>
      <c r="S1817" s="87" t="s">
        <v>3348</v>
      </c>
      <c r="T1817" s="87" t="s">
        <v>3348</v>
      </c>
      <c r="U1817" s="85">
        <v>44644.47446759259</v>
      </c>
      <c r="V1817" s="88">
        <v>44644</v>
      </c>
      <c r="W1817" s="86" t="s">
        <v>3584</v>
      </c>
      <c r="X1817" s="87" t="s">
        <v>3585</v>
      </c>
      <c r="AA1817" s="86" t="s">
        <v>3586</v>
      </c>
      <c r="AC1817" s="72" t="b">
        <v>0</v>
      </c>
      <c r="AD1817" s="72">
        <v>0</v>
      </c>
      <c r="AE1817" s="86" t="s">
        <v>1483</v>
      </c>
      <c r="AF1817" s="72" t="b">
        <v>0</v>
      </c>
      <c r="AG1817" s="72" t="s">
        <v>1484</v>
      </c>
      <c r="AI1817" s="86" t="s">
        <v>1483</v>
      </c>
      <c r="AJ1817" s="72" t="b">
        <v>0</v>
      </c>
      <c r="AK1817" s="72">
        <v>481</v>
      </c>
      <c r="AL1817" s="86" t="s">
        <v>3587</v>
      </c>
      <c r="AM1817" s="86" t="s">
        <v>1486</v>
      </c>
      <c r="AN1817" s="72" t="b">
        <v>0</v>
      </c>
      <c r="AO1817" s="86" t="s">
        <v>3587</v>
      </c>
      <c r="AQ1817" s="72">
        <v>0</v>
      </c>
      <c r="AR1817" s="72">
        <v>0</v>
      </c>
    </row>
    <row r="1818" spans="1:44" x14ac:dyDescent="0.35">
      <c r="A1818" s="73" t="s">
        <v>488</v>
      </c>
      <c r="B1818" s="73" t="s">
        <v>3455</v>
      </c>
      <c r="C1818" s="82"/>
      <c r="D1818" s="83"/>
      <c r="E1818" s="82"/>
      <c r="F1818" s="84"/>
      <c r="G1818" s="82"/>
      <c r="H1818" s="77"/>
      <c r="I1818" s="78"/>
      <c r="J1818" s="78"/>
      <c r="K1818" s="79"/>
      <c r="M1818" s="72" t="s">
        <v>1476</v>
      </c>
      <c r="N1818" s="85">
        <v>44649.711805555555</v>
      </c>
      <c r="O1818" s="72" t="s">
        <v>3279</v>
      </c>
      <c r="P1818" s="87" t="s">
        <v>3280</v>
      </c>
      <c r="Q1818" s="72" t="s">
        <v>3281</v>
      </c>
      <c r="T1818" s="87" t="s">
        <v>3091</v>
      </c>
      <c r="U1818" s="85">
        <v>44649.711805555555</v>
      </c>
      <c r="V1818" s="88">
        <v>44649</v>
      </c>
      <c r="W1818" s="86" t="s">
        <v>3282</v>
      </c>
      <c r="X1818" s="87" t="s">
        <v>3283</v>
      </c>
      <c r="AA1818" s="86" t="s">
        <v>3284</v>
      </c>
      <c r="AC1818" s="72" t="b">
        <v>0</v>
      </c>
      <c r="AD1818" s="72">
        <v>0</v>
      </c>
      <c r="AE1818" s="86" t="s">
        <v>1483</v>
      </c>
      <c r="AF1818" s="72" t="b">
        <v>0</v>
      </c>
      <c r="AG1818" s="72" t="s">
        <v>1484</v>
      </c>
      <c r="AI1818" s="86" t="s">
        <v>1483</v>
      </c>
      <c r="AJ1818" s="72" t="b">
        <v>0</v>
      </c>
      <c r="AK1818" s="72">
        <v>182</v>
      </c>
      <c r="AL1818" s="86" t="s">
        <v>3285</v>
      </c>
      <c r="AM1818" s="86" t="s">
        <v>1486</v>
      </c>
      <c r="AN1818" s="72" t="b">
        <v>0</v>
      </c>
      <c r="AO1818" s="86" t="s">
        <v>3285</v>
      </c>
      <c r="AQ1818" s="72">
        <v>0</v>
      </c>
      <c r="AR1818" s="72">
        <v>0</v>
      </c>
    </row>
    <row r="1819" spans="1:44" x14ac:dyDescent="0.35">
      <c r="A1819" s="73" t="s">
        <v>488</v>
      </c>
      <c r="B1819" s="73" t="s">
        <v>3455</v>
      </c>
      <c r="C1819" s="82"/>
      <c r="D1819" s="83"/>
      <c r="E1819" s="82"/>
      <c r="F1819" s="84"/>
      <c r="G1819" s="82"/>
      <c r="H1819" s="77"/>
      <c r="I1819" s="78"/>
      <c r="J1819" s="78"/>
      <c r="K1819" s="79"/>
      <c r="M1819" s="72" t="s">
        <v>1476</v>
      </c>
      <c r="N1819" s="85">
        <v>44649.744016203702</v>
      </c>
      <c r="O1819" s="72" t="s">
        <v>3588</v>
      </c>
      <c r="P1819" s="87" t="s">
        <v>3589</v>
      </c>
      <c r="Q1819" s="72" t="s">
        <v>1723</v>
      </c>
      <c r="T1819" s="87" t="s">
        <v>3091</v>
      </c>
      <c r="U1819" s="85">
        <v>44649.744016203702</v>
      </c>
      <c r="V1819" s="88">
        <v>44649</v>
      </c>
      <c r="W1819" s="86" t="s">
        <v>3590</v>
      </c>
      <c r="X1819" s="87" t="s">
        <v>3591</v>
      </c>
      <c r="AA1819" s="86" t="s">
        <v>3592</v>
      </c>
      <c r="AC1819" s="72" t="b">
        <v>0</v>
      </c>
      <c r="AD1819" s="72">
        <v>0</v>
      </c>
      <c r="AE1819" s="86" t="s">
        <v>1483</v>
      </c>
      <c r="AF1819" s="72" t="b">
        <v>0</v>
      </c>
      <c r="AG1819" s="72" t="s">
        <v>1484</v>
      </c>
      <c r="AI1819" s="86" t="s">
        <v>1483</v>
      </c>
      <c r="AJ1819" s="72" t="b">
        <v>0</v>
      </c>
      <c r="AK1819" s="72">
        <v>326</v>
      </c>
      <c r="AL1819" s="86" t="s">
        <v>3593</v>
      </c>
      <c r="AM1819" s="86" t="s">
        <v>1486</v>
      </c>
      <c r="AN1819" s="72" t="b">
        <v>0</v>
      </c>
      <c r="AO1819" s="86" t="s">
        <v>3593</v>
      </c>
      <c r="AQ1819" s="72">
        <v>0</v>
      </c>
      <c r="AR1819" s="72">
        <v>0</v>
      </c>
    </row>
    <row r="1820" spans="1:44" x14ac:dyDescent="0.35">
      <c r="A1820" s="73" t="s">
        <v>488</v>
      </c>
      <c r="B1820" s="73" t="s">
        <v>3455</v>
      </c>
      <c r="C1820" s="82"/>
      <c r="D1820" s="83"/>
      <c r="E1820" s="82"/>
      <c r="F1820" s="84"/>
      <c r="G1820" s="82"/>
      <c r="H1820" s="77"/>
      <c r="I1820" s="78"/>
      <c r="J1820" s="78"/>
      <c r="K1820" s="79"/>
      <c r="M1820" s="72" t="s">
        <v>1476</v>
      </c>
      <c r="N1820" s="85">
        <v>44650.880162037036</v>
      </c>
      <c r="O1820" s="72" t="s">
        <v>3594</v>
      </c>
      <c r="T1820" s="87" t="s">
        <v>3091</v>
      </c>
      <c r="U1820" s="85">
        <v>44650.880162037036</v>
      </c>
      <c r="V1820" s="88">
        <v>44650</v>
      </c>
      <c r="W1820" s="86" t="s">
        <v>3595</v>
      </c>
      <c r="X1820" s="87" t="s">
        <v>3596</v>
      </c>
      <c r="AA1820" s="86" t="s">
        <v>3597</v>
      </c>
      <c r="AC1820" s="72" t="b">
        <v>0</v>
      </c>
      <c r="AD1820" s="72">
        <v>0</v>
      </c>
      <c r="AE1820" s="86" t="s">
        <v>1483</v>
      </c>
      <c r="AF1820" s="72" t="b">
        <v>0</v>
      </c>
      <c r="AG1820" s="72" t="s">
        <v>1484</v>
      </c>
      <c r="AI1820" s="86" t="s">
        <v>1483</v>
      </c>
      <c r="AJ1820" s="72" t="b">
        <v>0</v>
      </c>
      <c r="AK1820" s="72">
        <v>3231</v>
      </c>
      <c r="AL1820" s="86" t="s">
        <v>3598</v>
      </c>
      <c r="AM1820" s="86" t="s">
        <v>1486</v>
      </c>
      <c r="AN1820" s="72" t="b">
        <v>0</v>
      </c>
      <c r="AO1820" s="86" t="s">
        <v>3598</v>
      </c>
      <c r="AQ1820" s="72">
        <v>0</v>
      </c>
      <c r="AR1820" s="72">
        <v>0</v>
      </c>
    </row>
    <row r="1821" spans="1:44" x14ac:dyDescent="0.35">
      <c r="A1821" s="73" t="s">
        <v>488</v>
      </c>
      <c r="B1821" s="73" t="s">
        <v>3455</v>
      </c>
      <c r="C1821" s="82"/>
      <c r="D1821" s="83"/>
      <c r="E1821" s="82"/>
      <c r="F1821" s="84"/>
      <c r="G1821" s="82"/>
      <c r="H1821" s="77"/>
      <c r="I1821" s="78"/>
      <c r="J1821" s="78"/>
      <c r="K1821" s="79"/>
      <c r="M1821" s="72" t="s">
        <v>1476</v>
      </c>
      <c r="N1821" s="85">
        <v>44651.151400462964</v>
      </c>
      <c r="O1821" s="72" t="s">
        <v>3599</v>
      </c>
      <c r="S1821" s="87" t="s">
        <v>3600</v>
      </c>
      <c r="T1821" s="87" t="s">
        <v>3600</v>
      </c>
      <c r="U1821" s="85">
        <v>44651.151400462964</v>
      </c>
      <c r="V1821" s="88">
        <v>44651</v>
      </c>
      <c r="W1821" s="86" t="s">
        <v>3601</v>
      </c>
      <c r="X1821" s="87" t="s">
        <v>3602</v>
      </c>
      <c r="AA1821" s="86" t="s">
        <v>3603</v>
      </c>
      <c r="AC1821" s="72" t="b">
        <v>0</v>
      </c>
      <c r="AD1821" s="72">
        <v>0</v>
      </c>
      <c r="AE1821" s="86" t="s">
        <v>1483</v>
      </c>
      <c r="AF1821" s="72" t="b">
        <v>0</v>
      </c>
      <c r="AG1821" s="72" t="s">
        <v>1484</v>
      </c>
      <c r="AI1821" s="86" t="s">
        <v>1483</v>
      </c>
      <c r="AJ1821" s="72" t="b">
        <v>0</v>
      </c>
      <c r="AK1821" s="72">
        <v>235</v>
      </c>
      <c r="AL1821" s="86" t="s">
        <v>3604</v>
      </c>
      <c r="AM1821" s="86" t="s">
        <v>1486</v>
      </c>
      <c r="AN1821" s="72" t="b">
        <v>0</v>
      </c>
      <c r="AO1821" s="86" t="s">
        <v>3604</v>
      </c>
      <c r="AQ1821" s="72">
        <v>0</v>
      </c>
      <c r="AR1821" s="72">
        <v>0</v>
      </c>
    </row>
    <row r="1822" spans="1:44" x14ac:dyDescent="0.35">
      <c r="A1822" s="73" t="s">
        <v>488</v>
      </c>
      <c r="B1822" s="73" t="s">
        <v>3455</v>
      </c>
      <c r="C1822" s="82"/>
      <c r="D1822" s="83"/>
      <c r="E1822" s="82"/>
      <c r="F1822" s="84"/>
      <c r="G1822" s="82"/>
      <c r="H1822" s="77"/>
      <c r="I1822" s="78"/>
      <c r="J1822" s="78"/>
      <c r="K1822" s="79"/>
      <c r="M1822" s="72" t="s">
        <v>1476</v>
      </c>
      <c r="N1822" s="85">
        <v>44651.724479166667</v>
      </c>
      <c r="O1822" s="72" t="s">
        <v>3317</v>
      </c>
      <c r="T1822" s="87" t="s">
        <v>3091</v>
      </c>
      <c r="U1822" s="85">
        <v>44651.724479166667</v>
      </c>
      <c r="V1822" s="88">
        <v>44651</v>
      </c>
      <c r="W1822" s="86" t="s">
        <v>3318</v>
      </c>
      <c r="X1822" s="87" t="s">
        <v>3319</v>
      </c>
      <c r="AA1822" s="86" t="s">
        <v>3320</v>
      </c>
      <c r="AC1822" s="72" t="b">
        <v>0</v>
      </c>
      <c r="AD1822" s="72">
        <v>0</v>
      </c>
      <c r="AE1822" s="86" t="s">
        <v>1483</v>
      </c>
      <c r="AF1822" s="72" t="b">
        <v>0</v>
      </c>
      <c r="AG1822" s="72" t="s">
        <v>1484</v>
      </c>
      <c r="AI1822" s="86" t="s">
        <v>1483</v>
      </c>
      <c r="AJ1822" s="72" t="b">
        <v>0</v>
      </c>
      <c r="AK1822" s="72">
        <v>204</v>
      </c>
      <c r="AL1822" s="86" t="s">
        <v>3321</v>
      </c>
      <c r="AM1822" s="86" t="s">
        <v>1486</v>
      </c>
      <c r="AN1822" s="72" t="b">
        <v>0</v>
      </c>
      <c r="AO1822" s="86" t="s">
        <v>3321</v>
      </c>
      <c r="AQ1822" s="72">
        <v>0</v>
      </c>
      <c r="AR1822" s="72">
        <v>0</v>
      </c>
    </row>
    <row r="1823" spans="1:44" x14ac:dyDescent="0.35">
      <c r="A1823" s="73" t="s">
        <v>488</v>
      </c>
      <c r="B1823" s="73" t="s">
        <v>3455</v>
      </c>
      <c r="C1823" s="82"/>
      <c r="D1823" s="83"/>
      <c r="E1823" s="82"/>
      <c r="F1823" s="84"/>
      <c r="G1823" s="82"/>
      <c r="H1823" s="77"/>
      <c r="I1823" s="78"/>
      <c r="J1823" s="78"/>
      <c r="K1823" s="79"/>
      <c r="M1823" s="72" t="s">
        <v>1513</v>
      </c>
      <c r="N1823" s="85">
        <v>44651.886979166666</v>
      </c>
      <c r="O1823" s="72" t="s">
        <v>3331</v>
      </c>
      <c r="S1823" s="87" t="s">
        <v>3332</v>
      </c>
      <c r="T1823" s="87" t="s">
        <v>3332</v>
      </c>
      <c r="U1823" s="85">
        <v>44651.886979166666</v>
      </c>
      <c r="V1823" s="88">
        <v>44651</v>
      </c>
      <c r="W1823" s="86" t="s">
        <v>3333</v>
      </c>
      <c r="X1823" s="87" t="s">
        <v>3334</v>
      </c>
      <c r="AA1823" s="86" t="s">
        <v>3335</v>
      </c>
      <c r="AC1823" s="72" t="b">
        <v>0</v>
      </c>
      <c r="AD1823" s="72">
        <v>0</v>
      </c>
      <c r="AE1823" s="86" t="s">
        <v>1483</v>
      </c>
      <c r="AF1823" s="72" t="b">
        <v>0</v>
      </c>
      <c r="AG1823" s="72" t="s">
        <v>1484</v>
      </c>
      <c r="AI1823" s="86" t="s">
        <v>1483</v>
      </c>
      <c r="AJ1823" s="72" t="b">
        <v>0</v>
      </c>
      <c r="AK1823" s="72">
        <v>199</v>
      </c>
      <c r="AL1823" s="86" t="s">
        <v>3336</v>
      </c>
      <c r="AM1823" s="86" t="s">
        <v>1486</v>
      </c>
      <c r="AN1823" s="72" t="b">
        <v>0</v>
      </c>
      <c r="AO1823" s="86" t="s">
        <v>3336</v>
      </c>
      <c r="AQ1823" s="72">
        <v>0</v>
      </c>
      <c r="AR1823" s="72">
        <v>0</v>
      </c>
    </row>
    <row r="1824" spans="1:44" x14ac:dyDescent="0.35">
      <c r="A1824" s="73" t="s">
        <v>488</v>
      </c>
      <c r="B1824" s="73" t="s">
        <v>3455</v>
      </c>
      <c r="C1824" s="82"/>
      <c r="D1824" s="83"/>
      <c r="E1824" s="82"/>
      <c r="F1824" s="84"/>
      <c r="G1824" s="82"/>
      <c r="H1824" s="77"/>
      <c r="I1824" s="78"/>
      <c r="J1824" s="78"/>
      <c r="K1824" s="79"/>
      <c r="M1824" s="72" t="s">
        <v>1476</v>
      </c>
      <c r="N1824" s="85">
        <v>44652.011516203704</v>
      </c>
      <c r="O1824" s="72" t="s">
        <v>3605</v>
      </c>
      <c r="S1824" s="87" t="s">
        <v>3606</v>
      </c>
      <c r="T1824" s="87" t="s">
        <v>3606</v>
      </c>
      <c r="U1824" s="85">
        <v>44652.011516203704</v>
      </c>
      <c r="V1824" s="88">
        <v>44652</v>
      </c>
      <c r="W1824" s="86" t="s">
        <v>3607</v>
      </c>
      <c r="X1824" s="87" t="s">
        <v>3608</v>
      </c>
      <c r="AA1824" s="86" t="s">
        <v>3609</v>
      </c>
      <c r="AC1824" s="72" t="b">
        <v>0</v>
      </c>
      <c r="AD1824" s="72">
        <v>0</v>
      </c>
      <c r="AE1824" s="86" t="s">
        <v>1483</v>
      </c>
      <c r="AF1824" s="72" t="b">
        <v>0</v>
      </c>
      <c r="AG1824" s="72" t="s">
        <v>1484</v>
      </c>
      <c r="AI1824" s="86" t="s">
        <v>1483</v>
      </c>
      <c r="AJ1824" s="72" t="b">
        <v>0</v>
      </c>
      <c r="AK1824" s="72">
        <v>481</v>
      </c>
      <c r="AL1824" s="86" t="s">
        <v>3610</v>
      </c>
      <c r="AM1824" s="86" t="s">
        <v>1486</v>
      </c>
      <c r="AN1824" s="72" t="b">
        <v>0</v>
      </c>
      <c r="AO1824" s="86" t="s">
        <v>3610</v>
      </c>
      <c r="AQ1824" s="72">
        <v>0</v>
      </c>
      <c r="AR1824" s="72">
        <v>0</v>
      </c>
    </row>
    <row r="1825" spans="1:44" x14ac:dyDescent="0.35">
      <c r="A1825" s="73" t="s">
        <v>488</v>
      </c>
      <c r="B1825" s="73" t="s">
        <v>3455</v>
      </c>
      <c r="C1825" s="82"/>
      <c r="D1825" s="83"/>
      <c r="E1825" s="82"/>
      <c r="F1825" s="84"/>
      <c r="G1825" s="82"/>
      <c r="H1825" s="77"/>
      <c r="I1825" s="78"/>
      <c r="J1825" s="78"/>
      <c r="K1825" s="79"/>
      <c r="M1825" s="72" t="s">
        <v>1476</v>
      </c>
      <c r="N1825" s="85">
        <v>44656.440833333334</v>
      </c>
      <c r="O1825" s="72" t="s">
        <v>3611</v>
      </c>
      <c r="S1825" s="87" t="s">
        <v>3612</v>
      </c>
      <c r="T1825" s="87" t="s">
        <v>3612</v>
      </c>
      <c r="U1825" s="85">
        <v>44656.440833333334</v>
      </c>
      <c r="V1825" s="88">
        <v>44656</v>
      </c>
      <c r="W1825" s="86" t="s">
        <v>3613</v>
      </c>
      <c r="X1825" s="87" t="s">
        <v>3614</v>
      </c>
      <c r="AA1825" s="86" t="s">
        <v>3615</v>
      </c>
      <c r="AC1825" s="72" t="b">
        <v>0</v>
      </c>
      <c r="AD1825" s="72">
        <v>0</v>
      </c>
      <c r="AE1825" s="86" t="s">
        <v>1483</v>
      </c>
      <c r="AF1825" s="72" t="b">
        <v>0</v>
      </c>
      <c r="AG1825" s="72" t="s">
        <v>1484</v>
      </c>
      <c r="AI1825" s="86" t="s">
        <v>1483</v>
      </c>
      <c r="AJ1825" s="72" t="b">
        <v>0</v>
      </c>
      <c r="AK1825" s="72">
        <v>755</v>
      </c>
      <c r="AL1825" s="86" t="s">
        <v>3616</v>
      </c>
      <c r="AM1825" s="86" t="s">
        <v>1486</v>
      </c>
      <c r="AN1825" s="72" t="b">
        <v>0</v>
      </c>
      <c r="AO1825" s="86" t="s">
        <v>3616</v>
      </c>
      <c r="AQ1825" s="72">
        <v>0</v>
      </c>
      <c r="AR1825" s="72">
        <v>0</v>
      </c>
    </row>
    <row r="1826" spans="1:44" x14ac:dyDescent="0.35">
      <c r="A1826" s="73" t="s">
        <v>488</v>
      </c>
      <c r="B1826" s="73" t="s">
        <v>3455</v>
      </c>
      <c r="C1826" s="82"/>
      <c r="D1826" s="83"/>
      <c r="E1826" s="82"/>
      <c r="F1826" s="84"/>
      <c r="G1826" s="82"/>
      <c r="H1826" s="77"/>
      <c r="I1826" s="78"/>
      <c r="J1826" s="78"/>
      <c r="K1826" s="79"/>
      <c r="M1826" s="72" t="s">
        <v>1476</v>
      </c>
      <c r="N1826" s="85">
        <v>44656.55164351852</v>
      </c>
      <c r="O1826" s="72" t="s">
        <v>3617</v>
      </c>
      <c r="S1826" s="87" t="s">
        <v>3612</v>
      </c>
      <c r="T1826" s="87" t="s">
        <v>3612</v>
      </c>
      <c r="U1826" s="85">
        <v>44656.55164351852</v>
      </c>
      <c r="V1826" s="88">
        <v>44656</v>
      </c>
      <c r="W1826" s="86" t="s">
        <v>3618</v>
      </c>
      <c r="X1826" s="87" t="s">
        <v>3619</v>
      </c>
      <c r="AA1826" s="86" t="s">
        <v>3620</v>
      </c>
      <c r="AC1826" s="72" t="b">
        <v>0</v>
      </c>
      <c r="AD1826" s="72">
        <v>0</v>
      </c>
      <c r="AE1826" s="86" t="s">
        <v>1483</v>
      </c>
      <c r="AF1826" s="72" t="b">
        <v>0</v>
      </c>
      <c r="AG1826" s="72" t="s">
        <v>1484</v>
      </c>
      <c r="AI1826" s="86" t="s">
        <v>1483</v>
      </c>
      <c r="AJ1826" s="72" t="b">
        <v>0</v>
      </c>
      <c r="AK1826" s="72">
        <v>798</v>
      </c>
      <c r="AL1826" s="86" t="s">
        <v>3419</v>
      </c>
      <c r="AM1826" s="86" t="s">
        <v>1486</v>
      </c>
      <c r="AN1826" s="72" t="b">
        <v>0</v>
      </c>
      <c r="AO1826" s="86" t="s">
        <v>3419</v>
      </c>
      <c r="AQ1826" s="72">
        <v>0</v>
      </c>
      <c r="AR1826" s="72">
        <v>0</v>
      </c>
    </row>
    <row r="1827" spans="1:44" x14ac:dyDescent="0.35">
      <c r="A1827" s="73" t="s">
        <v>488</v>
      </c>
      <c r="B1827" s="73" t="s">
        <v>3455</v>
      </c>
      <c r="C1827" s="82"/>
      <c r="D1827" s="83"/>
      <c r="E1827" s="82"/>
      <c r="F1827" s="84"/>
      <c r="G1827" s="82"/>
      <c r="H1827" s="77"/>
      <c r="I1827" s="78"/>
      <c r="J1827" s="78"/>
      <c r="K1827" s="79"/>
      <c r="M1827" s="72" t="s">
        <v>1476</v>
      </c>
      <c r="N1827" s="85">
        <v>44670.853680555556</v>
      </c>
      <c r="O1827" s="72" t="s">
        <v>3621</v>
      </c>
      <c r="T1827" s="87" t="s">
        <v>3091</v>
      </c>
      <c r="U1827" s="85">
        <v>44670.853680555556</v>
      </c>
      <c r="V1827" s="88">
        <v>44670</v>
      </c>
      <c r="W1827" s="86" t="s">
        <v>3622</v>
      </c>
      <c r="X1827" s="87" t="s">
        <v>3623</v>
      </c>
      <c r="AA1827" s="86" t="s">
        <v>3624</v>
      </c>
      <c r="AC1827" s="72" t="b">
        <v>0</v>
      </c>
      <c r="AD1827" s="72">
        <v>0</v>
      </c>
      <c r="AE1827" s="86" t="s">
        <v>1483</v>
      </c>
      <c r="AF1827" s="72" t="b">
        <v>0</v>
      </c>
      <c r="AG1827" s="72" t="s">
        <v>1484</v>
      </c>
      <c r="AI1827" s="86" t="s">
        <v>1483</v>
      </c>
      <c r="AJ1827" s="72" t="b">
        <v>0</v>
      </c>
      <c r="AK1827" s="72">
        <v>69</v>
      </c>
      <c r="AL1827" s="86" t="s">
        <v>3625</v>
      </c>
      <c r="AM1827" s="86" t="s">
        <v>1486</v>
      </c>
      <c r="AN1827" s="72" t="b">
        <v>0</v>
      </c>
      <c r="AO1827" s="86" t="s">
        <v>3625</v>
      </c>
      <c r="AQ1827" s="72">
        <v>0</v>
      </c>
      <c r="AR1827" s="72">
        <v>0</v>
      </c>
    </row>
    <row r="1828" spans="1:44" x14ac:dyDescent="0.35">
      <c r="A1828" s="73" t="s">
        <v>488</v>
      </c>
      <c r="B1828" s="73" t="s">
        <v>3455</v>
      </c>
      <c r="C1828" s="82"/>
      <c r="D1828" s="83"/>
      <c r="E1828" s="82"/>
      <c r="F1828" s="84"/>
      <c r="G1828" s="82"/>
      <c r="H1828" s="77"/>
      <c r="I1828" s="78"/>
      <c r="J1828" s="78"/>
      <c r="K1828" s="79"/>
      <c r="M1828" s="72" t="s">
        <v>1476</v>
      </c>
      <c r="N1828" s="85">
        <v>44670.895173611112</v>
      </c>
      <c r="O1828" s="72" t="s">
        <v>3626</v>
      </c>
      <c r="P1828" s="87" t="s">
        <v>3627</v>
      </c>
      <c r="Q1828" s="72" t="s">
        <v>3628</v>
      </c>
      <c r="T1828" s="87" t="s">
        <v>3091</v>
      </c>
      <c r="U1828" s="85">
        <v>44670.895173611112</v>
      </c>
      <c r="V1828" s="88">
        <v>44670</v>
      </c>
      <c r="W1828" s="86" t="s">
        <v>3629</v>
      </c>
      <c r="X1828" s="87" t="s">
        <v>3630</v>
      </c>
      <c r="AA1828" s="86" t="s">
        <v>3631</v>
      </c>
      <c r="AC1828" s="72" t="b">
        <v>0</v>
      </c>
      <c r="AD1828" s="72">
        <v>0</v>
      </c>
      <c r="AE1828" s="86" t="s">
        <v>1483</v>
      </c>
      <c r="AF1828" s="72" t="b">
        <v>0</v>
      </c>
      <c r="AG1828" s="72" t="s">
        <v>1484</v>
      </c>
      <c r="AI1828" s="86" t="s">
        <v>1483</v>
      </c>
      <c r="AJ1828" s="72" t="b">
        <v>0</v>
      </c>
      <c r="AK1828" s="72">
        <v>69</v>
      </c>
      <c r="AL1828" s="86" t="s">
        <v>3632</v>
      </c>
      <c r="AM1828" s="86" t="s">
        <v>1486</v>
      </c>
      <c r="AN1828" s="72" t="b">
        <v>0</v>
      </c>
      <c r="AO1828" s="86" t="s">
        <v>3632</v>
      </c>
      <c r="AQ1828" s="72">
        <v>0</v>
      </c>
      <c r="AR1828" s="72">
        <v>0</v>
      </c>
    </row>
    <row r="1829" spans="1:44" x14ac:dyDescent="0.35">
      <c r="A1829" s="73" t="s">
        <v>488</v>
      </c>
      <c r="B1829" s="73" t="s">
        <v>3633</v>
      </c>
      <c r="C1829" s="82"/>
      <c r="D1829" s="83"/>
      <c r="E1829" s="82"/>
      <c r="F1829" s="84"/>
      <c r="G1829" s="82"/>
      <c r="H1829" s="77"/>
      <c r="I1829" s="78"/>
      <c r="J1829" s="78"/>
      <c r="K1829" s="79"/>
      <c r="M1829" s="72" t="s">
        <v>1513</v>
      </c>
      <c r="N1829" s="85">
        <v>44603.86681712963</v>
      </c>
      <c r="O1829" s="72" t="s">
        <v>3096</v>
      </c>
      <c r="S1829" s="87" t="s">
        <v>3097</v>
      </c>
      <c r="T1829" s="87" t="s">
        <v>3097</v>
      </c>
      <c r="U1829" s="85">
        <v>44603.86681712963</v>
      </c>
      <c r="V1829" s="88">
        <v>44603</v>
      </c>
      <c r="W1829" s="86" t="s">
        <v>3098</v>
      </c>
      <c r="X1829" s="87" t="s">
        <v>3099</v>
      </c>
      <c r="AA1829" s="86" t="s">
        <v>3100</v>
      </c>
      <c r="AC1829" s="72" t="b">
        <v>0</v>
      </c>
      <c r="AD1829" s="72">
        <v>0</v>
      </c>
      <c r="AE1829" s="86" t="s">
        <v>1483</v>
      </c>
      <c r="AF1829" s="72" t="b">
        <v>0</v>
      </c>
      <c r="AG1829" s="72" t="s">
        <v>1484</v>
      </c>
      <c r="AI1829" s="86" t="s">
        <v>1483</v>
      </c>
      <c r="AJ1829" s="72" t="b">
        <v>0</v>
      </c>
      <c r="AK1829" s="72">
        <v>437</v>
      </c>
      <c r="AL1829" s="86" t="s">
        <v>3101</v>
      </c>
      <c r="AM1829" s="86" t="s">
        <v>1504</v>
      </c>
      <c r="AN1829" s="72" t="b">
        <v>0</v>
      </c>
      <c r="AO1829" s="86" t="s">
        <v>3101</v>
      </c>
      <c r="AQ1829" s="72">
        <v>0</v>
      </c>
      <c r="AR1829" s="72">
        <v>0</v>
      </c>
    </row>
    <row r="1830" spans="1:44" x14ac:dyDescent="0.35">
      <c r="A1830" s="73" t="s">
        <v>488</v>
      </c>
      <c r="B1830" s="73" t="s">
        <v>488</v>
      </c>
      <c r="C1830" s="82"/>
      <c r="D1830" s="83"/>
      <c r="E1830" s="82"/>
      <c r="F1830" s="84"/>
      <c r="G1830" s="82"/>
      <c r="H1830" s="77"/>
      <c r="I1830" s="78"/>
      <c r="J1830" s="78"/>
      <c r="K1830" s="79"/>
      <c r="M1830" s="72" t="s">
        <v>177</v>
      </c>
      <c r="N1830" s="85">
        <v>44605.075289351851</v>
      </c>
      <c r="O1830" s="72" t="s">
        <v>3634</v>
      </c>
      <c r="P1830" s="87" t="s">
        <v>3635</v>
      </c>
      <c r="Q1830" s="72" t="s">
        <v>3636</v>
      </c>
      <c r="T1830" s="87" t="s">
        <v>3091</v>
      </c>
      <c r="U1830" s="85">
        <v>44605.075289351851</v>
      </c>
      <c r="V1830" s="88">
        <v>44605</v>
      </c>
      <c r="W1830" s="86" t="s">
        <v>3637</v>
      </c>
      <c r="X1830" s="87" t="s">
        <v>3638</v>
      </c>
      <c r="AA1830" s="86" t="s">
        <v>3639</v>
      </c>
      <c r="AC1830" s="72" t="b">
        <v>0</v>
      </c>
      <c r="AD1830" s="72">
        <v>10521</v>
      </c>
      <c r="AE1830" s="86" t="s">
        <v>1483</v>
      </c>
      <c r="AF1830" s="72" t="b">
        <v>0</v>
      </c>
      <c r="AG1830" s="72" t="s">
        <v>1484</v>
      </c>
      <c r="AI1830" s="86" t="s">
        <v>1483</v>
      </c>
      <c r="AJ1830" s="72" t="b">
        <v>0</v>
      </c>
      <c r="AK1830" s="72">
        <v>1025</v>
      </c>
      <c r="AL1830" s="86" t="s">
        <v>1483</v>
      </c>
      <c r="AM1830" s="86" t="s">
        <v>1504</v>
      </c>
      <c r="AN1830" s="72" t="b">
        <v>0</v>
      </c>
      <c r="AO1830" s="86" t="s">
        <v>3639</v>
      </c>
      <c r="AQ1830" s="72">
        <v>0</v>
      </c>
      <c r="AR1830" s="72">
        <v>0</v>
      </c>
    </row>
    <row r="1831" spans="1:44" x14ac:dyDescent="0.35">
      <c r="A1831" s="73" t="s">
        <v>488</v>
      </c>
      <c r="B1831" s="73" t="s">
        <v>488</v>
      </c>
      <c r="C1831" s="82"/>
      <c r="D1831" s="83"/>
      <c r="E1831" s="82"/>
      <c r="F1831" s="84"/>
      <c r="G1831" s="82"/>
      <c r="H1831" s="77"/>
      <c r="I1831" s="78"/>
      <c r="J1831" s="78"/>
      <c r="K1831" s="79"/>
      <c r="M1831" s="72" t="s">
        <v>177</v>
      </c>
      <c r="N1831" s="85">
        <v>44627.747847222221</v>
      </c>
      <c r="O1831" s="72" t="s">
        <v>3640</v>
      </c>
      <c r="S1831" s="87" t="s">
        <v>3641</v>
      </c>
      <c r="T1831" s="87" t="s">
        <v>3641</v>
      </c>
      <c r="U1831" s="85">
        <v>44627.747847222221</v>
      </c>
      <c r="V1831" s="88">
        <v>44627</v>
      </c>
      <c r="W1831" s="86" t="s">
        <v>3642</v>
      </c>
      <c r="X1831" s="87" t="s">
        <v>3643</v>
      </c>
      <c r="AA1831" s="86" t="s">
        <v>3644</v>
      </c>
      <c r="AC1831" s="72" t="b">
        <v>0</v>
      </c>
      <c r="AD1831" s="72">
        <v>272</v>
      </c>
      <c r="AE1831" s="86" t="s">
        <v>1483</v>
      </c>
      <c r="AF1831" s="72" t="b">
        <v>0</v>
      </c>
      <c r="AG1831" s="72" t="s">
        <v>1484</v>
      </c>
      <c r="AI1831" s="86" t="s">
        <v>1483</v>
      </c>
      <c r="AJ1831" s="72" t="b">
        <v>0</v>
      </c>
      <c r="AK1831" s="72">
        <v>52</v>
      </c>
      <c r="AL1831" s="86" t="s">
        <v>1483</v>
      </c>
      <c r="AM1831" s="86" t="s">
        <v>1486</v>
      </c>
      <c r="AN1831" s="72" t="b">
        <v>0</v>
      </c>
      <c r="AO1831" s="86" t="s">
        <v>3644</v>
      </c>
      <c r="AQ1831" s="72">
        <v>0</v>
      </c>
      <c r="AR1831" s="72">
        <v>0</v>
      </c>
    </row>
    <row r="1832" spans="1:44" x14ac:dyDescent="0.35">
      <c r="A1832" s="73" t="s">
        <v>488</v>
      </c>
      <c r="B1832" s="73" t="s">
        <v>488</v>
      </c>
      <c r="C1832" s="82"/>
      <c r="D1832" s="83"/>
      <c r="E1832" s="82"/>
      <c r="F1832" s="84"/>
      <c r="G1832" s="82"/>
      <c r="H1832" s="77"/>
      <c r="I1832" s="78"/>
      <c r="J1832" s="78"/>
      <c r="K1832" s="79"/>
      <c r="M1832" s="72" t="s">
        <v>177</v>
      </c>
      <c r="N1832" s="85">
        <v>44644.647314814814</v>
      </c>
      <c r="O1832" s="72" t="s">
        <v>3645</v>
      </c>
      <c r="S1832" s="87" t="s">
        <v>3646</v>
      </c>
      <c r="T1832" s="87" t="s">
        <v>3646</v>
      </c>
      <c r="U1832" s="85">
        <v>44644.647314814814</v>
      </c>
      <c r="V1832" s="88">
        <v>44644</v>
      </c>
      <c r="W1832" s="86" t="s">
        <v>3647</v>
      </c>
      <c r="X1832" s="87" t="s">
        <v>3648</v>
      </c>
      <c r="AA1832" s="86" t="s">
        <v>3649</v>
      </c>
      <c r="AC1832" s="72" t="b">
        <v>0</v>
      </c>
      <c r="AD1832" s="72">
        <v>2375</v>
      </c>
      <c r="AE1832" s="86" t="s">
        <v>1483</v>
      </c>
      <c r="AF1832" s="72" t="b">
        <v>0</v>
      </c>
      <c r="AG1832" s="72" t="s">
        <v>1484</v>
      </c>
      <c r="AI1832" s="86" t="s">
        <v>1483</v>
      </c>
      <c r="AJ1832" s="72" t="b">
        <v>0</v>
      </c>
      <c r="AK1832" s="72">
        <v>290</v>
      </c>
      <c r="AL1832" s="86" t="s">
        <v>1483</v>
      </c>
      <c r="AM1832" s="86" t="s">
        <v>1486</v>
      </c>
      <c r="AN1832" s="72" t="b">
        <v>0</v>
      </c>
      <c r="AO1832" s="86" t="s">
        <v>3649</v>
      </c>
      <c r="AQ1832" s="72">
        <v>0</v>
      </c>
      <c r="AR1832" s="72">
        <v>0</v>
      </c>
    </row>
    <row r="1833" spans="1:44" x14ac:dyDescent="0.35">
      <c r="A1833" s="73" t="s">
        <v>488</v>
      </c>
      <c r="B1833" s="73" t="s">
        <v>488</v>
      </c>
      <c r="C1833" s="82"/>
      <c r="D1833" s="83"/>
      <c r="E1833" s="82"/>
      <c r="F1833" s="84"/>
      <c r="G1833" s="82"/>
      <c r="H1833" s="77"/>
      <c r="I1833" s="78"/>
      <c r="J1833" s="78"/>
      <c r="K1833" s="79"/>
      <c r="M1833" s="72" t="s">
        <v>177</v>
      </c>
      <c r="N1833" s="85">
        <v>44644.741678240738</v>
      </c>
      <c r="O1833" s="72" t="s">
        <v>3650</v>
      </c>
      <c r="S1833" s="87" t="s">
        <v>3651</v>
      </c>
      <c r="T1833" s="87" t="s">
        <v>3651</v>
      </c>
      <c r="U1833" s="85">
        <v>44644.741678240738</v>
      </c>
      <c r="V1833" s="88">
        <v>44644</v>
      </c>
      <c r="W1833" s="86" t="s">
        <v>3652</v>
      </c>
      <c r="X1833" s="87" t="s">
        <v>3653</v>
      </c>
      <c r="AA1833" s="86" t="s">
        <v>3654</v>
      </c>
      <c r="AC1833" s="72" t="b">
        <v>0</v>
      </c>
      <c r="AD1833" s="72">
        <v>672</v>
      </c>
      <c r="AE1833" s="86" t="s">
        <v>1483</v>
      </c>
      <c r="AF1833" s="72" t="b">
        <v>0</v>
      </c>
      <c r="AG1833" s="72" t="s">
        <v>1484</v>
      </c>
      <c r="AI1833" s="86" t="s">
        <v>1483</v>
      </c>
      <c r="AJ1833" s="72" t="b">
        <v>0</v>
      </c>
      <c r="AK1833" s="72">
        <v>112</v>
      </c>
      <c r="AL1833" s="86" t="s">
        <v>1483</v>
      </c>
      <c r="AM1833" s="86" t="s">
        <v>1486</v>
      </c>
      <c r="AN1833" s="72" t="b">
        <v>0</v>
      </c>
      <c r="AO1833" s="86" t="s">
        <v>3654</v>
      </c>
      <c r="AQ1833" s="72">
        <v>0</v>
      </c>
      <c r="AR1833" s="72">
        <v>0</v>
      </c>
    </row>
    <row r="1834" spans="1:44" x14ac:dyDescent="0.35">
      <c r="A1834" s="73" t="s">
        <v>488</v>
      </c>
      <c r="B1834" s="73" t="s">
        <v>488</v>
      </c>
      <c r="C1834" s="82"/>
      <c r="D1834" s="83"/>
      <c r="E1834" s="82"/>
      <c r="F1834" s="84"/>
      <c r="G1834" s="82"/>
      <c r="H1834" s="77"/>
      <c r="I1834" s="78"/>
      <c r="J1834" s="78"/>
      <c r="K1834" s="79"/>
      <c r="M1834" s="72" t="s">
        <v>177</v>
      </c>
      <c r="N1834" s="85">
        <v>44644.933993055558</v>
      </c>
      <c r="O1834" s="72" t="s">
        <v>3655</v>
      </c>
      <c r="S1834" s="87" t="s">
        <v>3656</v>
      </c>
      <c r="T1834" s="87" t="s">
        <v>3656</v>
      </c>
      <c r="U1834" s="85">
        <v>44644.933993055558</v>
      </c>
      <c r="V1834" s="88">
        <v>44644</v>
      </c>
      <c r="W1834" s="86" t="s">
        <v>3657</v>
      </c>
      <c r="X1834" s="87" t="s">
        <v>3658</v>
      </c>
      <c r="AA1834" s="86" t="s">
        <v>3659</v>
      </c>
      <c r="AC1834" s="72" t="b">
        <v>0</v>
      </c>
      <c r="AD1834" s="72">
        <v>1346</v>
      </c>
      <c r="AE1834" s="86" t="s">
        <v>1483</v>
      </c>
      <c r="AF1834" s="72" t="b">
        <v>0</v>
      </c>
      <c r="AG1834" s="72" t="s">
        <v>1484</v>
      </c>
      <c r="AI1834" s="86" t="s">
        <v>1483</v>
      </c>
      <c r="AJ1834" s="72" t="b">
        <v>0</v>
      </c>
      <c r="AK1834" s="72">
        <v>165</v>
      </c>
      <c r="AL1834" s="86" t="s">
        <v>1483</v>
      </c>
      <c r="AM1834" s="86" t="s">
        <v>1486</v>
      </c>
      <c r="AN1834" s="72" t="b">
        <v>0</v>
      </c>
      <c r="AO1834" s="86" t="s">
        <v>3659</v>
      </c>
      <c r="AQ1834" s="72">
        <v>0</v>
      </c>
      <c r="AR1834" s="72">
        <v>0</v>
      </c>
    </row>
    <row r="1835" spans="1:44" x14ac:dyDescent="0.35">
      <c r="A1835" s="73" t="s">
        <v>488</v>
      </c>
      <c r="B1835" s="73" t="s">
        <v>488</v>
      </c>
      <c r="C1835" s="82"/>
      <c r="D1835" s="83"/>
      <c r="E1835" s="82"/>
      <c r="F1835" s="84"/>
      <c r="G1835" s="82"/>
      <c r="H1835" s="77"/>
      <c r="I1835" s="78"/>
      <c r="J1835" s="78"/>
      <c r="K1835" s="79"/>
      <c r="M1835" s="72" t="s">
        <v>177</v>
      </c>
      <c r="N1835" s="85">
        <v>44645.08829861111</v>
      </c>
      <c r="O1835" s="72" t="s">
        <v>3660</v>
      </c>
      <c r="S1835" s="87" t="s">
        <v>3661</v>
      </c>
      <c r="T1835" s="87" t="s">
        <v>3661</v>
      </c>
      <c r="U1835" s="85">
        <v>44645.08829861111</v>
      </c>
      <c r="V1835" s="88">
        <v>44645</v>
      </c>
      <c r="W1835" s="86" t="s">
        <v>3662</v>
      </c>
      <c r="X1835" s="87" t="s">
        <v>3663</v>
      </c>
      <c r="AA1835" s="86" t="s">
        <v>3664</v>
      </c>
      <c r="AC1835" s="72" t="b">
        <v>0</v>
      </c>
      <c r="AD1835" s="72">
        <v>2502</v>
      </c>
      <c r="AE1835" s="86" t="s">
        <v>1483</v>
      </c>
      <c r="AF1835" s="72" t="b">
        <v>0</v>
      </c>
      <c r="AG1835" s="72" t="s">
        <v>1484</v>
      </c>
      <c r="AI1835" s="86" t="s">
        <v>1483</v>
      </c>
      <c r="AJ1835" s="72" t="b">
        <v>0</v>
      </c>
      <c r="AK1835" s="72">
        <v>257</v>
      </c>
      <c r="AL1835" s="86" t="s">
        <v>1483</v>
      </c>
      <c r="AM1835" s="86" t="s">
        <v>1486</v>
      </c>
      <c r="AN1835" s="72" t="b">
        <v>0</v>
      </c>
      <c r="AO1835" s="86" t="s">
        <v>3664</v>
      </c>
      <c r="AQ1835" s="72">
        <v>0</v>
      </c>
      <c r="AR1835" s="72">
        <v>0</v>
      </c>
    </row>
    <row r="1836" spans="1:44" x14ac:dyDescent="0.35">
      <c r="A1836" s="73" t="s">
        <v>488</v>
      </c>
      <c r="B1836" s="73" t="s">
        <v>488</v>
      </c>
      <c r="C1836" s="82"/>
      <c r="D1836" s="83"/>
      <c r="E1836" s="82"/>
      <c r="F1836" s="84"/>
      <c r="G1836" s="82"/>
      <c r="H1836" s="77"/>
      <c r="I1836" s="78"/>
      <c r="J1836" s="78"/>
      <c r="K1836" s="79"/>
      <c r="M1836" s="72" t="s">
        <v>177</v>
      </c>
      <c r="N1836" s="85">
        <v>44645.13013888889</v>
      </c>
      <c r="O1836" s="72" t="s">
        <v>3665</v>
      </c>
      <c r="S1836" s="87" t="s">
        <v>3651</v>
      </c>
      <c r="T1836" s="87" t="s">
        <v>3651</v>
      </c>
      <c r="U1836" s="85">
        <v>44645.13013888889</v>
      </c>
      <c r="V1836" s="88">
        <v>44645</v>
      </c>
      <c r="W1836" s="86" t="s">
        <v>3666</v>
      </c>
      <c r="X1836" s="87" t="s">
        <v>3667</v>
      </c>
      <c r="AA1836" s="86" t="s">
        <v>3668</v>
      </c>
      <c r="AC1836" s="72" t="b">
        <v>0</v>
      </c>
      <c r="AD1836" s="72">
        <v>1300</v>
      </c>
      <c r="AE1836" s="86" t="s">
        <v>1483</v>
      </c>
      <c r="AF1836" s="72" t="b">
        <v>0</v>
      </c>
      <c r="AG1836" s="72" t="s">
        <v>1484</v>
      </c>
      <c r="AI1836" s="86" t="s">
        <v>1483</v>
      </c>
      <c r="AJ1836" s="72" t="b">
        <v>0</v>
      </c>
      <c r="AK1836" s="72">
        <v>128</v>
      </c>
      <c r="AL1836" s="86" t="s">
        <v>1483</v>
      </c>
      <c r="AM1836" s="86" t="s">
        <v>1486</v>
      </c>
      <c r="AN1836" s="72" t="b">
        <v>0</v>
      </c>
      <c r="AO1836" s="86" t="s">
        <v>3668</v>
      </c>
      <c r="AQ1836" s="72">
        <v>0</v>
      </c>
      <c r="AR1836" s="72">
        <v>0</v>
      </c>
    </row>
    <row r="1837" spans="1:44" x14ac:dyDescent="0.35">
      <c r="A1837" s="73" t="s">
        <v>488</v>
      </c>
      <c r="B1837" s="73" t="s">
        <v>488</v>
      </c>
      <c r="C1837" s="82"/>
      <c r="D1837" s="83"/>
      <c r="E1837" s="82"/>
      <c r="F1837" s="84"/>
      <c r="G1837" s="82"/>
      <c r="H1837" s="77"/>
      <c r="I1837" s="78"/>
      <c r="J1837" s="78"/>
      <c r="K1837" s="79"/>
      <c r="M1837" s="72" t="s">
        <v>177</v>
      </c>
      <c r="N1837" s="85">
        <v>44645.78769675926</v>
      </c>
      <c r="O1837" s="72" t="s">
        <v>3669</v>
      </c>
      <c r="S1837" s="87" t="s">
        <v>3670</v>
      </c>
      <c r="T1837" s="87" t="s">
        <v>3670</v>
      </c>
      <c r="U1837" s="85">
        <v>44645.78769675926</v>
      </c>
      <c r="V1837" s="88">
        <v>44645</v>
      </c>
      <c r="W1837" s="86" t="s">
        <v>3671</v>
      </c>
      <c r="X1837" s="87" t="s">
        <v>3672</v>
      </c>
      <c r="AA1837" s="86" t="s">
        <v>3673</v>
      </c>
      <c r="AC1837" s="72" t="b">
        <v>0</v>
      </c>
      <c r="AD1837" s="72">
        <v>1456</v>
      </c>
      <c r="AE1837" s="86" t="s">
        <v>1483</v>
      </c>
      <c r="AF1837" s="72" t="b">
        <v>0</v>
      </c>
      <c r="AG1837" s="72" t="s">
        <v>1484</v>
      </c>
      <c r="AI1837" s="86" t="s">
        <v>1483</v>
      </c>
      <c r="AJ1837" s="72" t="b">
        <v>0</v>
      </c>
      <c r="AK1837" s="72">
        <v>149</v>
      </c>
      <c r="AL1837" s="86" t="s">
        <v>1483</v>
      </c>
      <c r="AM1837" s="86" t="s">
        <v>1486</v>
      </c>
      <c r="AN1837" s="72" t="b">
        <v>0</v>
      </c>
      <c r="AO1837" s="86" t="s">
        <v>3673</v>
      </c>
      <c r="AQ1837" s="72">
        <v>0</v>
      </c>
      <c r="AR1837" s="72">
        <v>0</v>
      </c>
    </row>
    <row r="1838" spans="1:44" x14ac:dyDescent="0.35">
      <c r="A1838" s="73" t="s">
        <v>488</v>
      </c>
      <c r="B1838" s="73" t="s">
        <v>488</v>
      </c>
      <c r="C1838" s="82"/>
      <c r="D1838" s="83"/>
      <c r="E1838" s="82"/>
      <c r="F1838" s="84"/>
      <c r="G1838" s="82"/>
      <c r="H1838" s="77"/>
      <c r="I1838" s="78"/>
      <c r="J1838" s="78"/>
      <c r="K1838" s="79"/>
      <c r="M1838" s="72" t="s">
        <v>177</v>
      </c>
      <c r="N1838" s="85">
        <v>44645.822048611109</v>
      </c>
      <c r="O1838" s="72" t="s">
        <v>3674</v>
      </c>
      <c r="S1838" s="87" t="s">
        <v>3675</v>
      </c>
      <c r="T1838" s="87" t="s">
        <v>3675</v>
      </c>
      <c r="U1838" s="85">
        <v>44645.822048611109</v>
      </c>
      <c r="V1838" s="88">
        <v>44645</v>
      </c>
      <c r="W1838" s="86" t="s">
        <v>3676</v>
      </c>
      <c r="X1838" s="87" t="s">
        <v>3677</v>
      </c>
      <c r="AA1838" s="86" t="s">
        <v>3678</v>
      </c>
      <c r="AC1838" s="72" t="b">
        <v>0</v>
      </c>
      <c r="AD1838" s="72">
        <v>10699</v>
      </c>
      <c r="AE1838" s="86" t="s">
        <v>1483</v>
      </c>
      <c r="AF1838" s="72" t="b">
        <v>0</v>
      </c>
      <c r="AG1838" s="72" t="s">
        <v>1484</v>
      </c>
      <c r="AI1838" s="86" t="s">
        <v>1483</v>
      </c>
      <c r="AJ1838" s="72" t="b">
        <v>0</v>
      </c>
      <c r="AK1838" s="72">
        <v>588</v>
      </c>
      <c r="AL1838" s="86" t="s">
        <v>1483</v>
      </c>
      <c r="AM1838" s="86" t="s">
        <v>1486</v>
      </c>
      <c r="AN1838" s="72" t="b">
        <v>0</v>
      </c>
      <c r="AO1838" s="86" t="s">
        <v>3678</v>
      </c>
      <c r="AQ1838" s="72">
        <v>0</v>
      </c>
      <c r="AR1838" s="72">
        <v>0</v>
      </c>
    </row>
    <row r="1839" spans="1:44" x14ac:dyDescent="0.35">
      <c r="A1839" s="73" t="s">
        <v>488</v>
      </c>
      <c r="B1839" s="73" t="s">
        <v>488</v>
      </c>
      <c r="C1839" s="82"/>
      <c r="D1839" s="83"/>
      <c r="E1839" s="82"/>
      <c r="F1839" s="84"/>
      <c r="G1839" s="82"/>
      <c r="H1839" s="77"/>
      <c r="I1839" s="78"/>
      <c r="J1839" s="78"/>
      <c r="K1839" s="79"/>
      <c r="M1839" s="72" t="s">
        <v>177</v>
      </c>
      <c r="N1839" s="85">
        <v>44646.043576388889</v>
      </c>
      <c r="O1839" s="72" t="s">
        <v>3679</v>
      </c>
      <c r="S1839" s="87" t="s">
        <v>3680</v>
      </c>
      <c r="T1839" s="87" t="s">
        <v>3680</v>
      </c>
      <c r="U1839" s="85">
        <v>44646.043576388889</v>
      </c>
      <c r="V1839" s="88">
        <v>44646</v>
      </c>
      <c r="W1839" s="86" t="s">
        <v>3681</v>
      </c>
      <c r="X1839" s="87" t="s">
        <v>3682</v>
      </c>
      <c r="AA1839" s="86" t="s">
        <v>3683</v>
      </c>
      <c r="AC1839" s="72" t="b">
        <v>0</v>
      </c>
      <c r="AD1839" s="72">
        <v>2489</v>
      </c>
      <c r="AE1839" s="86" t="s">
        <v>1483</v>
      </c>
      <c r="AF1839" s="72" t="b">
        <v>0</v>
      </c>
      <c r="AG1839" s="72" t="s">
        <v>1484</v>
      </c>
      <c r="AI1839" s="86" t="s">
        <v>1483</v>
      </c>
      <c r="AJ1839" s="72" t="b">
        <v>0</v>
      </c>
      <c r="AK1839" s="72">
        <v>241</v>
      </c>
      <c r="AL1839" s="86" t="s">
        <v>1483</v>
      </c>
      <c r="AM1839" s="86" t="s">
        <v>1486</v>
      </c>
      <c r="AN1839" s="72" t="b">
        <v>0</v>
      </c>
      <c r="AO1839" s="86" t="s">
        <v>3683</v>
      </c>
      <c r="AQ1839" s="72">
        <v>0</v>
      </c>
      <c r="AR1839" s="72">
        <v>0</v>
      </c>
    </row>
    <row r="1840" spans="1:44" x14ac:dyDescent="0.35">
      <c r="A1840" s="73" t="s">
        <v>488</v>
      </c>
      <c r="B1840" s="73" t="s">
        <v>488</v>
      </c>
      <c r="C1840" s="82"/>
      <c r="D1840" s="83"/>
      <c r="E1840" s="82"/>
      <c r="F1840" s="84"/>
      <c r="G1840" s="82"/>
      <c r="H1840" s="77"/>
      <c r="I1840" s="78"/>
      <c r="J1840" s="78"/>
      <c r="K1840" s="79"/>
      <c r="M1840" s="72" t="s">
        <v>177</v>
      </c>
      <c r="N1840" s="85">
        <v>44646.615358796298</v>
      </c>
      <c r="O1840" s="72" t="s">
        <v>3684</v>
      </c>
      <c r="P1840" s="87" t="s">
        <v>3685</v>
      </c>
      <c r="Q1840" s="72" t="s">
        <v>3686</v>
      </c>
      <c r="T1840" s="87" t="s">
        <v>3091</v>
      </c>
      <c r="U1840" s="85">
        <v>44646.615358796298</v>
      </c>
      <c r="V1840" s="88">
        <v>44646</v>
      </c>
      <c r="W1840" s="86" t="s">
        <v>3687</v>
      </c>
      <c r="X1840" s="87" t="s">
        <v>3688</v>
      </c>
      <c r="AA1840" s="86" t="s">
        <v>3689</v>
      </c>
      <c r="AC1840" s="72" t="b">
        <v>0</v>
      </c>
      <c r="AD1840" s="72">
        <v>2255</v>
      </c>
      <c r="AE1840" s="86" t="s">
        <v>1483</v>
      </c>
      <c r="AF1840" s="72" t="b">
        <v>0</v>
      </c>
      <c r="AG1840" s="72" t="s">
        <v>1484</v>
      </c>
      <c r="AI1840" s="86" t="s">
        <v>1483</v>
      </c>
      <c r="AJ1840" s="72" t="b">
        <v>0</v>
      </c>
      <c r="AK1840" s="72">
        <v>352</v>
      </c>
      <c r="AL1840" s="86" t="s">
        <v>1483</v>
      </c>
      <c r="AM1840" s="86" t="s">
        <v>1486</v>
      </c>
      <c r="AN1840" s="72" t="b">
        <v>0</v>
      </c>
      <c r="AO1840" s="86" t="s">
        <v>3689</v>
      </c>
      <c r="AQ1840" s="72">
        <v>0</v>
      </c>
      <c r="AR1840" s="72">
        <v>0</v>
      </c>
    </row>
    <row r="1841" spans="1:44" x14ac:dyDescent="0.35">
      <c r="A1841" s="73" t="s">
        <v>488</v>
      </c>
      <c r="B1841" s="73" t="s">
        <v>488</v>
      </c>
      <c r="C1841" s="82"/>
      <c r="D1841" s="83"/>
      <c r="E1841" s="82"/>
      <c r="F1841" s="84"/>
      <c r="G1841" s="82"/>
      <c r="H1841" s="77"/>
      <c r="I1841" s="78"/>
      <c r="J1841" s="78"/>
      <c r="K1841" s="79"/>
      <c r="M1841" s="72" t="s">
        <v>177</v>
      </c>
      <c r="N1841" s="85">
        <v>44651.162708333337</v>
      </c>
      <c r="O1841" s="72" t="s">
        <v>3690</v>
      </c>
      <c r="S1841" s="87" t="s">
        <v>3691</v>
      </c>
      <c r="T1841" s="87" t="s">
        <v>3691</v>
      </c>
      <c r="U1841" s="85">
        <v>44651.162708333337</v>
      </c>
      <c r="V1841" s="88">
        <v>44651</v>
      </c>
      <c r="W1841" s="86" t="s">
        <v>3692</v>
      </c>
      <c r="X1841" s="87" t="s">
        <v>3693</v>
      </c>
      <c r="AA1841" s="86" t="s">
        <v>3694</v>
      </c>
      <c r="AC1841" s="72" t="b">
        <v>0</v>
      </c>
      <c r="AD1841" s="72">
        <v>1778</v>
      </c>
      <c r="AE1841" s="86" t="s">
        <v>1483</v>
      </c>
      <c r="AF1841" s="72" t="b">
        <v>0</v>
      </c>
      <c r="AG1841" s="72" t="s">
        <v>1484</v>
      </c>
      <c r="AI1841" s="86" t="s">
        <v>1483</v>
      </c>
      <c r="AJ1841" s="72" t="b">
        <v>0</v>
      </c>
      <c r="AK1841" s="72">
        <v>268</v>
      </c>
      <c r="AL1841" s="86" t="s">
        <v>1483</v>
      </c>
      <c r="AM1841" s="86" t="s">
        <v>1486</v>
      </c>
      <c r="AN1841" s="72" t="b">
        <v>0</v>
      </c>
      <c r="AO1841" s="86" t="s">
        <v>3694</v>
      </c>
      <c r="AQ1841" s="72">
        <v>0</v>
      </c>
      <c r="AR1841" s="72">
        <v>0</v>
      </c>
    </row>
    <row r="1842" spans="1:44" x14ac:dyDescent="0.35">
      <c r="A1842" s="73" t="s">
        <v>488</v>
      </c>
      <c r="B1842" s="73" t="s">
        <v>1665</v>
      </c>
      <c r="C1842" s="82"/>
      <c r="D1842" s="83"/>
      <c r="E1842" s="82"/>
      <c r="F1842" s="84"/>
      <c r="G1842" s="82"/>
      <c r="H1842" s="77"/>
      <c r="I1842" s="78"/>
      <c r="J1842" s="78"/>
      <c r="K1842" s="79"/>
      <c r="M1842" s="72" t="s">
        <v>1513</v>
      </c>
      <c r="N1842" s="85">
        <v>44651.724479166667</v>
      </c>
      <c r="O1842" s="72" t="s">
        <v>3317</v>
      </c>
      <c r="T1842" s="87" t="s">
        <v>3091</v>
      </c>
      <c r="U1842" s="85">
        <v>44651.724479166667</v>
      </c>
      <c r="V1842" s="88">
        <v>44651</v>
      </c>
      <c r="W1842" s="86" t="s">
        <v>3318</v>
      </c>
      <c r="X1842" s="87" t="s">
        <v>3319</v>
      </c>
      <c r="AA1842" s="86" t="s">
        <v>3320</v>
      </c>
      <c r="AC1842" s="72" t="b">
        <v>0</v>
      </c>
      <c r="AD1842" s="72">
        <v>0</v>
      </c>
      <c r="AE1842" s="86" t="s">
        <v>1483</v>
      </c>
      <c r="AF1842" s="72" t="b">
        <v>0</v>
      </c>
      <c r="AG1842" s="72" t="s">
        <v>1484</v>
      </c>
      <c r="AI1842" s="86" t="s">
        <v>1483</v>
      </c>
      <c r="AJ1842" s="72" t="b">
        <v>0</v>
      </c>
      <c r="AK1842" s="72">
        <v>204</v>
      </c>
      <c r="AL1842" s="86" t="s">
        <v>3321</v>
      </c>
      <c r="AM1842" s="86" t="s">
        <v>1486</v>
      </c>
      <c r="AN1842" s="72" t="b">
        <v>0</v>
      </c>
      <c r="AO1842" s="86" t="s">
        <v>3321</v>
      </c>
      <c r="AQ1842" s="72">
        <v>0</v>
      </c>
      <c r="AR1842" s="72">
        <v>0</v>
      </c>
    </row>
    <row r="1843" spans="1:44" x14ac:dyDescent="0.35">
      <c r="A1843" s="73" t="s">
        <v>488</v>
      </c>
      <c r="B1843" s="73" t="s">
        <v>488</v>
      </c>
      <c r="C1843" s="82"/>
      <c r="D1843" s="83"/>
      <c r="E1843" s="82"/>
      <c r="F1843" s="84"/>
      <c r="G1843" s="82"/>
      <c r="H1843" s="77"/>
      <c r="I1843" s="78"/>
      <c r="J1843" s="78"/>
      <c r="K1843" s="79"/>
      <c r="M1843" s="72" t="s">
        <v>177</v>
      </c>
      <c r="N1843" s="85">
        <v>44658.741238425922</v>
      </c>
      <c r="O1843" s="72" t="s">
        <v>3695</v>
      </c>
      <c r="T1843" s="87" t="s">
        <v>3091</v>
      </c>
      <c r="U1843" s="85">
        <v>44658.741238425922</v>
      </c>
      <c r="V1843" s="88">
        <v>44658</v>
      </c>
      <c r="W1843" s="86" t="s">
        <v>3696</v>
      </c>
      <c r="X1843" s="87" t="s">
        <v>3697</v>
      </c>
      <c r="AA1843" s="86" t="s">
        <v>3698</v>
      </c>
      <c r="AC1843" s="72" t="b">
        <v>0</v>
      </c>
      <c r="AD1843" s="72">
        <v>85884</v>
      </c>
      <c r="AE1843" s="86" t="s">
        <v>1483</v>
      </c>
      <c r="AF1843" s="72" t="b">
        <v>0</v>
      </c>
      <c r="AG1843" s="72" t="s">
        <v>1484</v>
      </c>
      <c r="AI1843" s="86" t="s">
        <v>1483</v>
      </c>
      <c r="AJ1843" s="72" t="b">
        <v>0</v>
      </c>
      <c r="AK1843" s="72">
        <v>3014</v>
      </c>
      <c r="AL1843" s="86" t="s">
        <v>1483</v>
      </c>
      <c r="AM1843" s="86" t="s">
        <v>1486</v>
      </c>
      <c r="AN1843" s="72" t="b">
        <v>0</v>
      </c>
      <c r="AO1843" s="86" t="s">
        <v>3698</v>
      </c>
      <c r="AQ1843" s="72">
        <v>0</v>
      </c>
      <c r="AR1843" s="72">
        <v>0</v>
      </c>
    </row>
    <row r="1844" spans="1:44" x14ac:dyDescent="0.35">
      <c r="A1844" s="73" t="s">
        <v>488</v>
      </c>
      <c r="B1844" s="73" t="s">
        <v>488</v>
      </c>
      <c r="C1844" s="82"/>
      <c r="D1844" s="83"/>
      <c r="E1844" s="82"/>
      <c r="F1844" s="84"/>
      <c r="G1844" s="82"/>
      <c r="H1844" s="77"/>
      <c r="I1844" s="78"/>
      <c r="J1844" s="78"/>
      <c r="K1844" s="79"/>
      <c r="M1844" s="72" t="s">
        <v>177</v>
      </c>
      <c r="N1844" s="85">
        <v>44666.888819444444</v>
      </c>
      <c r="O1844" s="72" t="s">
        <v>3699</v>
      </c>
      <c r="S1844" s="87" t="s">
        <v>3700</v>
      </c>
      <c r="T1844" s="87" t="s">
        <v>3700</v>
      </c>
      <c r="U1844" s="85">
        <v>44666.888819444444</v>
      </c>
      <c r="V1844" s="88">
        <v>44666</v>
      </c>
      <c r="W1844" s="86" t="s">
        <v>3701</v>
      </c>
      <c r="X1844" s="87" t="s">
        <v>3360</v>
      </c>
      <c r="AA1844" s="86" t="s">
        <v>3364</v>
      </c>
      <c r="AC1844" s="72" t="b">
        <v>0</v>
      </c>
      <c r="AD1844" s="72">
        <v>1099</v>
      </c>
      <c r="AE1844" s="86" t="s">
        <v>1483</v>
      </c>
      <c r="AF1844" s="72" t="b">
        <v>0</v>
      </c>
      <c r="AG1844" s="72" t="s">
        <v>1484</v>
      </c>
      <c r="AI1844" s="86" t="s">
        <v>1483</v>
      </c>
      <c r="AJ1844" s="72" t="b">
        <v>0</v>
      </c>
      <c r="AK1844" s="72">
        <v>176</v>
      </c>
      <c r="AL1844" s="86" t="s">
        <v>1483</v>
      </c>
      <c r="AM1844" s="86" t="s">
        <v>1486</v>
      </c>
      <c r="AN1844" s="72" t="b">
        <v>0</v>
      </c>
      <c r="AO1844" s="86" t="s">
        <v>3364</v>
      </c>
      <c r="AQ1844" s="72">
        <v>0</v>
      </c>
      <c r="AR1844" s="72">
        <v>0</v>
      </c>
    </row>
    <row r="1845" spans="1:44" x14ac:dyDescent="0.35">
      <c r="A1845" s="73" t="s">
        <v>488</v>
      </c>
      <c r="B1845" s="73" t="s">
        <v>488</v>
      </c>
      <c r="C1845" s="82"/>
      <c r="D1845" s="83"/>
      <c r="E1845" s="82"/>
      <c r="F1845" s="84"/>
      <c r="G1845" s="82"/>
      <c r="H1845" s="77"/>
      <c r="I1845" s="78"/>
      <c r="J1845" s="78"/>
      <c r="K1845" s="79"/>
      <c r="M1845" s="72" t="s">
        <v>177</v>
      </c>
      <c r="N1845" s="85">
        <v>44666.995810185188</v>
      </c>
      <c r="O1845" s="72" t="s">
        <v>3702</v>
      </c>
      <c r="S1845" s="87" t="s">
        <v>3700</v>
      </c>
      <c r="T1845" s="87" t="s">
        <v>3700</v>
      </c>
      <c r="U1845" s="85">
        <v>44666.995810185188</v>
      </c>
      <c r="V1845" s="88">
        <v>44666</v>
      </c>
      <c r="W1845" s="86" t="s">
        <v>3703</v>
      </c>
      <c r="X1845" s="87" t="s">
        <v>3704</v>
      </c>
      <c r="AA1845" s="86" t="s">
        <v>3705</v>
      </c>
      <c r="AC1845" s="72" t="b">
        <v>0</v>
      </c>
      <c r="AD1845" s="72">
        <v>326</v>
      </c>
      <c r="AE1845" s="86" t="s">
        <v>1483</v>
      </c>
      <c r="AF1845" s="72" t="b">
        <v>0</v>
      </c>
      <c r="AG1845" s="72" t="s">
        <v>3706</v>
      </c>
      <c r="AI1845" s="86" t="s">
        <v>1483</v>
      </c>
      <c r="AJ1845" s="72" t="b">
        <v>0</v>
      </c>
      <c r="AK1845" s="72">
        <v>53</v>
      </c>
      <c r="AL1845" s="86" t="s">
        <v>1483</v>
      </c>
      <c r="AM1845" s="86" t="s">
        <v>1486</v>
      </c>
      <c r="AN1845" s="72" t="b">
        <v>0</v>
      </c>
      <c r="AO1845" s="86" t="s">
        <v>3705</v>
      </c>
      <c r="AQ1845" s="72">
        <v>0</v>
      </c>
      <c r="AR1845" s="72">
        <v>0</v>
      </c>
    </row>
    <row r="1846" spans="1:44" x14ac:dyDescent="0.35">
      <c r="A1846" s="73" t="s">
        <v>488</v>
      </c>
      <c r="B1846" s="73" t="s">
        <v>488</v>
      </c>
      <c r="C1846" s="82"/>
      <c r="D1846" s="83"/>
      <c r="E1846" s="82"/>
      <c r="F1846" s="84"/>
      <c r="G1846" s="82"/>
      <c r="H1846" s="77"/>
      <c r="I1846" s="78"/>
      <c r="J1846" s="78"/>
      <c r="K1846" s="79"/>
      <c r="M1846" s="72" t="s">
        <v>1476</v>
      </c>
      <c r="N1846" s="85">
        <v>44667.780949074076</v>
      </c>
      <c r="O1846" s="72" t="s">
        <v>3699</v>
      </c>
      <c r="S1846" s="87" t="s">
        <v>3700</v>
      </c>
      <c r="T1846" s="87" t="s">
        <v>3700</v>
      </c>
      <c r="U1846" s="85">
        <v>44667.780949074076</v>
      </c>
      <c r="V1846" s="88">
        <v>44667</v>
      </c>
      <c r="W1846" s="86" t="s">
        <v>3707</v>
      </c>
      <c r="X1846" s="87" t="s">
        <v>3708</v>
      </c>
      <c r="AA1846" s="86" t="s">
        <v>3709</v>
      </c>
      <c r="AC1846" s="72" t="b">
        <v>0</v>
      </c>
      <c r="AD1846" s="72">
        <v>0</v>
      </c>
      <c r="AE1846" s="86" t="s">
        <v>1483</v>
      </c>
      <c r="AF1846" s="72" t="b">
        <v>0</v>
      </c>
      <c r="AG1846" s="72" t="s">
        <v>1484</v>
      </c>
      <c r="AI1846" s="86" t="s">
        <v>1483</v>
      </c>
      <c r="AJ1846" s="72" t="b">
        <v>0</v>
      </c>
      <c r="AK1846" s="72">
        <v>176</v>
      </c>
      <c r="AL1846" s="86" t="s">
        <v>3364</v>
      </c>
      <c r="AM1846" s="86" t="s">
        <v>1486</v>
      </c>
      <c r="AN1846" s="72" t="b">
        <v>0</v>
      </c>
      <c r="AO1846" s="86" t="s">
        <v>3364</v>
      </c>
      <c r="AQ1846" s="72">
        <v>0</v>
      </c>
      <c r="AR1846" s="72">
        <v>0</v>
      </c>
    </row>
    <row r="1847" spans="1:44" x14ac:dyDescent="0.35">
      <c r="A1847" s="73" t="s">
        <v>488</v>
      </c>
      <c r="B1847" s="73" t="s">
        <v>488</v>
      </c>
      <c r="C1847" s="82"/>
      <c r="D1847" s="83"/>
      <c r="E1847" s="82"/>
      <c r="F1847" s="84"/>
      <c r="G1847" s="82"/>
      <c r="H1847" s="77"/>
      <c r="I1847" s="78"/>
      <c r="J1847" s="78"/>
      <c r="K1847" s="79"/>
      <c r="M1847" s="72" t="s">
        <v>177</v>
      </c>
      <c r="N1847" s="85">
        <v>44670.067476851851</v>
      </c>
      <c r="O1847" s="72" t="s">
        <v>3710</v>
      </c>
      <c r="S1847" s="87" t="s">
        <v>3711</v>
      </c>
      <c r="T1847" s="87" t="s">
        <v>3711</v>
      </c>
      <c r="U1847" s="85">
        <v>44670.067476851851</v>
      </c>
      <c r="V1847" s="88">
        <v>44670</v>
      </c>
      <c r="W1847" s="86" t="s">
        <v>3712</v>
      </c>
      <c r="X1847" s="87" t="s">
        <v>3713</v>
      </c>
      <c r="AA1847" s="86" t="s">
        <v>3714</v>
      </c>
      <c r="AC1847" s="72" t="b">
        <v>0</v>
      </c>
      <c r="AD1847" s="72">
        <v>837</v>
      </c>
      <c r="AE1847" s="86" t="s">
        <v>1483</v>
      </c>
      <c r="AF1847" s="72" t="b">
        <v>0</v>
      </c>
      <c r="AG1847" s="72" t="s">
        <v>1484</v>
      </c>
      <c r="AI1847" s="86" t="s">
        <v>1483</v>
      </c>
      <c r="AJ1847" s="72" t="b">
        <v>0</v>
      </c>
      <c r="AK1847" s="72">
        <v>154</v>
      </c>
      <c r="AL1847" s="86" t="s">
        <v>1483</v>
      </c>
      <c r="AM1847" s="86" t="s">
        <v>1486</v>
      </c>
      <c r="AN1847" s="72" t="b">
        <v>0</v>
      </c>
      <c r="AO1847" s="86" t="s">
        <v>3714</v>
      </c>
      <c r="AQ1847" s="72">
        <v>0</v>
      </c>
      <c r="AR1847" s="72">
        <v>0</v>
      </c>
    </row>
    <row r="1848" spans="1:44" x14ac:dyDescent="0.35">
      <c r="A1848" s="73" t="s">
        <v>585</v>
      </c>
      <c r="B1848" s="73" t="s">
        <v>3715</v>
      </c>
      <c r="C1848" s="82"/>
      <c r="D1848" s="83"/>
      <c r="E1848" s="82"/>
      <c r="F1848" s="84"/>
      <c r="G1848" s="82"/>
      <c r="H1848" s="77"/>
      <c r="I1848" s="78"/>
      <c r="J1848" s="78"/>
      <c r="K1848" s="79"/>
      <c r="M1848" s="72" t="s">
        <v>1488</v>
      </c>
      <c r="N1848" s="85">
        <v>44651.832754629628</v>
      </c>
      <c r="O1848" s="72" t="s">
        <v>3716</v>
      </c>
      <c r="P1848" s="87" t="s">
        <v>3717</v>
      </c>
      <c r="Q1848" s="72" t="s">
        <v>1491</v>
      </c>
      <c r="T1848" s="87" t="s">
        <v>3718</v>
      </c>
      <c r="U1848" s="85">
        <v>44651.832754629628</v>
      </c>
      <c r="V1848" s="88">
        <v>44651</v>
      </c>
      <c r="W1848" s="86" t="s">
        <v>3719</v>
      </c>
      <c r="X1848" s="87" t="s">
        <v>3720</v>
      </c>
      <c r="AA1848" s="86" t="s">
        <v>3721</v>
      </c>
      <c r="AC1848" s="72" t="b">
        <v>0</v>
      </c>
      <c r="AD1848" s="72">
        <v>208</v>
      </c>
      <c r="AE1848" s="86" t="s">
        <v>1483</v>
      </c>
      <c r="AF1848" s="72" t="b">
        <v>1</v>
      </c>
      <c r="AG1848" s="72" t="s">
        <v>1484</v>
      </c>
      <c r="AI1848" s="86" t="s">
        <v>3722</v>
      </c>
      <c r="AJ1848" s="72" t="b">
        <v>0</v>
      </c>
      <c r="AK1848" s="72">
        <v>24</v>
      </c>
      <c r="AL1848" s="86" t="s">
        <v>1483</v>
      </c>
      <c r="AM1848" s="86" t="s">
        <v>1504</v>
      </c>
      <c r="AN1848" s="72" t="b">
        <v>0</v>
      </c>
      <c r="AO1848" s="86" t="s">
        <v>3721</v>
      </c>
      <c r="AQ1848" s="72">
        <v>0</v>
      </c>
      <c r="AR1848" s="72">
        <v>0</v>
      </c>
    </row>
    <row r="1849" spans="1:44" x14ac:dyDescent="0.35">
      <c r="A1849" s="73" t="s">
        <v>585</v>
      </c>
      <c r="B1849" s="73" t="s">
        <v>3723</v>
      </c>
      <c r="C1849" s="82"/>
      <c r="D1849" s="83"/>
      <c r="E1849" s="82"/>
      <c r="F1849" s="84"/>
      <c r="G1849" s="82"/>
      <c r="H1849" s="77"/>
      <c r="I1849" s="78"/>
      <c r="J1849" s="78"/>
      <c r="K1849" s="79"/>
      <c r="M1849" s="72" t="s">
        <v>1488</v>
      </c>
      <c r="N1849" s="85">
        <v>44651.832754629628</v>
      </c>
      <c r="O1849" s="72" t="s">
        <v>3716</v>
      </c>
      <c r="P1849" s="87" t="s">
        <v>3717</v>
      </c>
      <c r="Q1849" s="72" t="s">
        <v>1491</v>
      </c>
      <c r="T1849" s="87" t="s">
        <v>3718</v>
      </c>
      <c r="U1849" s="85">
        <v>44651.832754629628</v>
      </c>
      <c r="V1849" s="88">
        <v>44651</v>
      </c>
      <c r="W1849" s="86" t="s">
        <v>3719</v>
      </c>
      <c r="X1849" s="87" t="s">
        <v>3720</v>
      </c>
      <c r="AA1849" s="86" t="s">
        <v>3721</v>
      </c>
      <c r="AC1849" s="72" t="b">
        <v>0</v>
      </c>
      <c r="AD1849" s="72">
        <v>208</v>
      </c>
      <c r="AE1849" s="86" t="s">
        <v>1483</v>
      </c>
      <c r="AF1849" s="72" t="b">
        <v>1</v>
      </c>
      <c r="AG1849" s="72" t="s">
        <v>1484</v>
      </c>
      <c r="AI1849" s="86" t="s">
        <v>3722</v>
      </c>
      <c r="AJ1849" s="72" t="b">
        <v>0</v>
      </c>
      <c r="AK1849" s="72">
        <v>24</v>
      </c>
      <c r="AL1849" s="86" t="s">
        <v>1483</v>
      </c>
      <c r="AM1849" s="86" t="s">
        <v>1504</v>
      </c>
      <c r="AN1849" s="72" t="b">
        <v>0</v>
      </c>
      <c r="AO1849" s="86" t="s">
        <v>3721</v>
      </c>
      <c r="AQ1849" s="72">
        <v>0</v>
      </c>
      <c r="AR1849" s="72">
        <v>0</v>
      </c>
    </row>
    <row r="1850" spans="1:44" x14ac:dyDescent="0.35">
      <c r="A1850" s="73" t="s">
        <v>585</v>
      </c>
      <c r="B1850" s="73" t="s">
        <v>3724</v>
      </c>
      <c r="C1850" s="82"/>
      <c r="D1850" s="83"/>
      <c r="E1850" s="82"/>
      <c r="F1850" s="84"/>
      <c r="G1850" s="82"/>
      <c r="H1850" s="77"/>
      <c r="I1850" s="78"/>
      <c r="J1850" s="78"/>
      <c r="K1850" s="79"/>
      <c r="M1850" s="72" t="s">
        <v>1488</v>
      </c>
      <c r="N1850" s="85">
        <v>44651.832754629628</v>
      </c>
      <c r="O1850" s="72" t="s">
        <v>3716</v>
      </c>
      <c r="P1850" s="87" t="s">
        <v>3717</v>
      </c>
      <c r="Q1850" s="72" t="s">
        <v>1491</v>
      </c>
      <c r="T1850" s="87" t="s">
        <v>3718</v>
      </c>
      <c r="U1850" s="85">
        <v>44651.832754629628</v>
      </c>
      <c r="V1850" s="88">
        <v>44651</v>
      </c>
      <c r="W1850" s="86" t="s">
        <v>3719</v>
      </c>
      <c r="X1850" s="87" t="s">
        <v>3720</v>
      </c>
      <c r="AA1850" s="86" t="s">
        <v>3721</v>
      </c>
      <c r="AC1850" s="72" t="b">
        <v>0</v>
      </c>
      <c r="AD1850" s="72">
        <v>208</v>
      </c>
      <c r="AE1850" s="86" t="s">
        <v>1483</v>
      </c>
      <c r="AF1850" s="72" t="b">
        <v>1</v>
      </c>
      <c r="AG1850" s="72" t="s">
        <v>1484</v>
      </c>
      <c r="AI1850" s="86" t="s">
        <v>3722</v>
      </c>
      <c r="AJ1850" s="72" t="b">
        <v>0</v>
      </c>
      <c r="AK1850" s="72">
        <v>24</v>
      </c>
      <c r="AL1850" s="86" t="s">
        <v>1483</v>
      </c>
      <c r="AM1850" s="86" t="s">
        <v>1504</v>
      </c>
      <c r="AN1850" s="72" t="b">
        <v>0</v>
      </c>
      <c r="AO1850" s="86" t="s">
        <v>3721</v>
      </c>
      <c r="AQ1850" s="72">
        <v>0</v>
      </c>
      <c r="AR1850" s="72">
        <v>0</v>
      </c>
    </row>
    <row r="1851" spans="1:44" x14ac:dyDescent="0.35">
      <c r="A1851" s="73" t="s">
        <v>585</v>
      </c>
      <c r="B1851" s="73" t="s">
        <v>1918</v>
      </c>
      <c r="C1851" s="82"/>
      <c r="D1851" s="83"/>
      <c r="E1851" s="82"/>
      <c r="F1851" s="84"/>
      <c r="G1851" s="82"/>
      <c r="H1851" s="77"/>
      <c r="I1851" s="78"/>
      <c r="J1851" s="78"/>
      <c r="K1851" s="79"/>
      <c r="M1851" s="72" t="s">
        <v>1513</v>
      </c>
      <c r="N1851" s="85">
        <v>44651.861770833333</v>
      </c>
      <c r="O1851" s="72" t="s">
        <v>3725</v>
      </c>
      <c r="P1851" s="87" t="s">
        <v>3726</v>
      </c>
      <c r="Q1851" s="72" t="s">
        <v>3727</v>
      </c>
      <c r="R1851" s="86" t="s">
        <v>3728</v>
      </c>
      <c r="T1851" s="87" t="s">
        <v>3718</v>
      </c>
      <c r="U1851" s="85">
        <v>44651.861770833333</v>
      </c>
      <c r="V1851" s="88">
        <v>44651</v>
      </c>
      <c r="W1851" s="86" t="s">
        <v>3729</v>
      </c>
      <c r="X1851" s="87" t="s">
        <v>3730</v>
      </c>
      <c r="AA1851" s="86" t="s">
        <v>3731</v>
      </c>
      <c r="AC1851" s="72" t="b">
        <v>0</v>
      </c>
      <c r="AD1851" s="72">
        <v>0</v>
      </c>
      <c r="AE1851" s="86" t="s">
        <v>1483</v>
      </c>
      <c r="AF1851" s="72" t="b">
        <v>0</v>
      </c>
      <c r="AG1851" s="72" t="s">
        <v>1484</v>
      </c>
      <c r="AI1851" s="86" t="s">
        <v>1483</v>
      </c>
      <c r="AJ1851" s="72" t="b">
        <v>0</v>
      </c>
      <c r="AK1851" s="72">
        <v>583</v>
      </c>
      <c r="AL1851" s="86" t="s">
        <v>3732</v>
      </c>
      <c r="AM1851" s="86" t="s">
        <v>1486</v>
      </c>
      <c r="AN1851" s="72" t="b">
        <v>0</v>
      </c>
      <c r="AO1851" s="86" t="s">
        <v>3732</v>
      </c>
      <c r="AQ1851" s="72">
        <v>0</v>
      </c>
      <c r="AR1851" s="72">
        <v>0</v>
      </c>
    </row>
    <row r="1852" spans="1:44" x14ac:dyDescent="0.35">
      <c r="A1852" s="73" t="s">
        <v>585</v>
      </c>
      <c r="B1852" s="73" t="s">
        <v>3733</v>
      </c>
      <c r="C1852" s="82"/>
      <c r="D1852" s="83"/>
      <c r="E1852" s="82"/>
      <c r="F1852" s="84"/>
      <c r="G1852" s="82"/>
      <c r="H1852" s="77"/>
      <c r="I1852" s="78"/>
      <c r="J1852" s="78"/>
      <c r="K1852" s="79"/>
      <c r="M1852" s="72" t="s">
        <v>1476</v>
      </c>
      <c r="N1852" s="85">
        <v>44651.895891203705</v>
      </c>
      <c r="O1852" s="72" t="s">
        <v>3734</v>
      </c>
      <c r="P1852" s="87" t="s">
        <v>3735</v>
      </c>
      <c r="Q1852" s="72" t="s">
        <v>3736</v>
      </c>
      <c r="S1852" s="87" t="s">
        <v>3737</v>
      </c>
      <c r="T1852" s="87" t="s">
        <v>3737</v>
      </c>
      <c r="U1852" s="85">
        <v>44651.895891203705</v>
      </c>
      <c r="V1852" s="88">
        <v>44651</v>
      </c>
      <c r="W1852" s="86" t="s">
        <v>3738</v>
      </c>
      <c r="X1852" s="87" t="s">
        <v>3739</v>
      </c>
      <c r="AA1852" s="86" t="s">
        <v>3740</v>
      </c>
      <c r="AC1852" s="72" t="b">
        <v>0</v>
      </c>
      <c r="AD1852" s="72">
        <v>0</v>
      </c>
      <c r="AE1852" s="86" t="s">
        <v>1483</v>
      </c>
      <c r="AF1852" s="72" t="b">
        <v>0</v>
      </c>
      <c r="AG1852" s="72" t="s">
        <v>1484</v>
      </c>
      <c r="AI1852" s="86" t="s">
        <v>1483</v>
      </c>
      <c r="AJ1852" s="72" t="b">
        <v>0</v>
      </c>
      <c r="AK1852" s="72">
        <v>18</v>
      </c>
      <c r="AL1852" s="86" t="s">
        <v>3741</v>
      </c>
      <c r="AM1852" s="86" t="s">
        <v>1504</v>
      </c>
      <c r="AN1852" s="72" t="b">
        <v>0</v>
      </c>
      <c r="AO1852" s="86" t="s">
        <v>3741</v>
      </c>
      <c r="AQ1852" s="72">
        <v>0</v>
      </c>
      <c r="AR1852" s="72">
        <v>0</v>
      </c>
    </row>
    <row r="1853" spans="1:44" x14ac:dyDescent="0.35">
      <c r="A1853" s="73" t="s">
        <v>585</v>
      </c>
      <c r="B1853" s="73" t="s">
        <v>3742</v>
      </c>
      <c r="C1853" s="82"/>
      <c r="D1853" s="83"/>
      <c r="E1853" s="82"/>
      <c r="F1853" s="84"/>
      <c r="G1853" s="82"/>
      <c r="H1853" s="77"/>
      <c r="I1853" s="78"/>
      <c r="J1853" s="78"/>
      <c r="K1853" s="79"/>
      <c r="M1853" s="72" t="s">
        <v>1513</v>
      </c>
      <c r="N1853" s="85">
        <v>44651.896134259259</v>
      </c>
      <c r="O1853" s="72" t="s">
        <v>3743</v>
      </c>
      <c r="S1853" s="87" t="s">
        <v>3744</v>
      </c>
      <c r="T1853" s="87" t="s">
        <v>3744</v>
      </c>
      <c r="U1853" s="85">
        <v>44651.896134259259</v>
      </c>
      <c r="V1853" s="88">
        <v>44651</v>
      </c>
      <c r="W1853" s="86" t="s">
        <v>3745</v>
      </c>
      <c r="X1853" s="87" t="s">
        <v>3746</v>
      </c>
      <c r="AA1853" s="86" t="s">
        <v>3747</v>
      </c>
      <c r="AC1853" s="72" t="b">
        <v>0</v>
      </c>
      <c r="AD1853" s="72">
        <v>0</v>
      </c>
      <c r="AE1853" s="86" t="s">
        <v>1483</v>
      </c>
      <c r="AF1853" s="72" t="b">
        <v>0</v>
      </c>
      <c r="AG1853" s="72" t="s">
        <v>1484</v>
      </c>
      <c r="AI1853" s="86" t="s">
        <v>1483</v>
      </c>
      <c r="AJ1853" s="72" t="b">
        <v>0</v>
      </c>
      <c r="AK1853" s="72">
        <v>24</v>
      </c>
      <c r="AL1853" s="86" t="s">
        <v>3748</v>
      </c>
      <c r="AM1853" s="86" t="s">
        <v>1504</v>
      </c>
      <c r="AN1853" s="72" t="b">
        <v>0</v>
      </c>
      <c r="AO1853" s="86" t="s">
        <v>3748</v>
      </c>
      <c r="AQ1853" s="72">
        <v>0</v>
      </c>
      <c r="AR1853" s="72">
        <v>0</v>
      </c>
    </row>
    <row r="1854" spans="1:44" x14ac:dyDescent="0.35">
      <c r="A1854" s="73" t="s">
        <v>585</v>
      </c>
      <c r="B1854" s="73" t="s">
        <v>3749</v>
      </c>
      <c r="C1854" s="82"/>
      <c r="D1854" s="83"/>
      <c r="E1854" s="82"/>
      <c r="F1854" s="84"/>
      <c r="G1854" s="82"/>
      <c r="H1854" s="77"/>
      <c r="I1854" s="78"/>
      <c r="J1854" s="78"/>
      <c r="K1854" s="79"/>
      <c r="M1854" s="72" t="s">
        <v>1476</v>
      </c>
      <c r="N1854" s="85">
        <v>44651.896134259259</v>
      </c>
      <c r="O1854" s="72" t="s">
        <v>3743</v>
      </c>
      <c r="S1854" s="87" t="s">
        <v>3744</v>
      </c>
      <c r="T1854" s="87" t="s">
        <v>3744</v>
      </c>
      <c r="U1854" s="85">
        <v>44651.896134259259</v>
      </c>
      <c r="V1854" s="88">
        <v>44651</v>
      </c>
      <c r="W1854" s="86" t="s">
        <v>3745</v>
      </c>
      <c r="X1854" s="87" t="s">
        <v>3746</v>
      </c>
      <c r="AA1854" s="86" t="s">
        <v>3747</v>
      </c>
      <c r="AC1854" s="72" t="b">
        <v>0</v>
      </c>
      <c r="AD1854" s="72">
        <v>0</v>
      </c>
      <c r="AE1854" s="86" t="s">
        <v>1483</v>
      </c>
      <c r="AF1854" s="72" t="b">
        <v>0</v>
      </c>
      <c r="AG1854" s="72" t="s">
        <v>1484</v>
      </c>
      <c r="AI1854" s="86" t="s">
        <v>1483</v>
      </c>
      <c r="AJ1854" s="72" t="b">
        <v>0</v>
      </c>
      <c r="AK1854" s="72">
        <v>24</v>
      </c>
      <c r="AL1854" s="86" t="s">
        <v>3748</v>
      </c>
      <c r="AM1854" s="86" t="s">
        <v>1504</v>
      </c>
      <c r="AN1854" s="72" t="b">
        <v>0</v>
      </c>
      <c r="AO1854" s="86" t="s">
        <v>3748</v>
      </c>
      <c r="AQ1854" s="72">
        <v>0</v>
      </c>
      <c r="AR1854" s="72">
        <v>0</v>
      </c>
    </row>
    <row r="1855" spans="1:44" x14ac:dyDescent="0.35">
      <c r="A1855" s="73" t="s">
        <v>585</v>
      </c>
      <c r="B1855" s="73" t="s">
        <v>3750</v>
      </c>
      <c r="C1855" s="82"/>
      <c r="D1855" s="83"/>
      <c r="E1855" s="82"/>
      <c r="F1855" s="84"/>
      <c r="G1855" s="82"/>
      <c r="H1855" s="77"/>
      <c r="I1855" s="78"/>
      <c r="J1855" s="78"/>
      <c r="K1855" s="79"/>
      <c r="M1855" s="72" t="s">
        <v>1476</v>
      </c>
      <c r="N1855" s="85">
        <v>44651.897511574076</v>
      </c>
      <c r="O1855" s="72" t="s">
        <v>3751</v>
      </c>
      <c r="R1855" s="86" t="s">
        <v>3752</v>
      </c>
      <c r="S1855" s="87" t="s">
        <v>3753</v>
      </c>
      <c r="T1855" s="87" t="s">
        <v>3753</v>
      </c>
      <c r="U1855" s="85">
        <v>44651.897511574076</v>
      </c>
      <c r="V1855" s="88">
        <v>44651</v>
      </c>
      <c r="W1855" s="86" t="s">
        <v>3754</v>
      </c>
      <c r="X1855" s="87" t="s">
        <v>3755</v>
      </c>
      <c r="AA1855" s="86" t="s">
        <v>3756</v>
      </c>
      <c r="AC1855" s="72" t="b">
        <v>0</v>
      </c>
      <c r="AD1855" s="72">
        <v>0</v>
      </c>
      <c r="AE1855" s="86" t="s">
        <v>1483</v>
      </c>
      <c r="AF1855" s="72" t="b">
        <v>0</v>
      </c>
      <c r="AG1855" s="72" t="s">
        <v>1484</v>
      </c>
      <c r="AI1855" s="86" t="s">
        <v>1483</v>
      </c>
      <c r="AJ1855" s="72" t="b">
        <v>0</v>
      </c>
      <c r="AK1855" s="72">
        <v>29</v>
      </c>
      <c r="AL1855" s="86" t="s">
        <v>3757</v>
      </c>
      <c r="AM1855" s="86" t="s">
        <v>1504</v>
      </c>
      <c r="AN1855" s="72" t="b">
        <v>0</v>
      </c>
      <c r="AO1855" s="86" t="s">
        <v>3757</v>
      </c>
      <c r="AQ1855" s="72">
        <v>0</v>
      </c>
      <c r="AR1855" s="72">
        <v>0</v>
      </c>
    </row>
    <row r="1856" spans="1:44" x14ac:dyDescent="0.35">
      <c r="A1856" s="73" t="s">
        <v>585</v>
      </c>
      <c r="B1856" s="73" t="s">
        <v>3758</v>
      </c>
      <c r="C1856" s="82"/>
      <c r="D1856" s="83"/>
      <c r="E1856" s="82"/>
      <c r="F1856" s="84"/>
      <c r="G1856" s="82"/>
      <c r="H1856" s="77"/>
      <c r="I1856" s="78"/>
      <c r="J1856" s="78"/>
      <c r="K1856" s="79"/>
      <c r="M1856" s="72" t="s">
        <v>1488</v>
      </c>
      <c r="N1856" s="85">
        <v>44651.909641203703</v>
      </c>
      <c r="O1856" s="72" t="s">
        <v>3759</v>
      </c>
      <c r="P1856" s="87" t="s">
        <v>1804</v>
      </c>
      <c r="Q1856" s="72" t="s">
        <v>1805</v>
      </c>
      <c r="R1856" s="86" t="s">
        <v>3728</v>
      </c>
      <c r="T1856" s="87" t="s">
        <v>3718</v>
      </c>
      <c r="U1856" s="85">
        <v>44651.909641203703</v>
      </c>
      <c r="V1856" s="88">
        <v>44651</v>
      </c>
      <c r="W1856" s="86" t="s">
        <v>3760</v>
      </c>
      <c r="X1856" s="87" t="s">
        <v>3761</v>
      </c>
      <c r="AA1856" s="86" t="s">
        <v>3762</v>
      </c>
      <c r="AC1856" s="72" t="b">
        <v>0</v>
      </c>
      <c r="AD1856" s="72">
        <v>441</v>
      </c>
      <c r="AE1856" s="86" t="s">
        <v>1483</v>
      </c>
      <c r="AF1856" s="72" t="b">
        <v>0</v>
      </c>
      <c r="AG1856" s="72" t="s">
        <v>1484</v>
      </c>
      <c r="AI1856" s="86" t="s">
        <v>1483</v>
      </c>
      <c r="AJ1856" s="72" t="b">
        <v>0</v>
      </c>
      <c r="AK1856" s="72">
        <v>100</v>
      </c>
      <c r="AL1856" s="86" t="s">
        <v>1483</v>
      </c>
      <c r="AM1856" s="86" t="s">
        <v>1486</v>
      </c>
      <c r="AN1856" s="72" t="b">
        <v>0</v>
      </c>
      <c r="AO1856" s="86" t="s">
        <v>3762</v>
      </c>
      <c r="AQ1856" s="72">
        <v>0</v>
      </c>
      <c r="AR1856" s="72">
        <v>0</v>
      </c>
    </row>
    <row r="1857" spans="1:44" x14ac:dyDescent="0.35">
      <c r="A1857" s="73" t="s">
        <v>585</v>
      </c>
      <c r="B1857" s="73" t="s">
        <v>3763</v>
      </c>
      <c r="C1857" s="82"/>
      <c r="D1857" s="83"/>
      <c r="E1857" s="82"/>
      <c r="F1857" s="84"/>
      <c r="G1857" s="82"/>
      <c r="H1857" s="77"/>
      <c r="I1857" s="78"/>
      <c r="J1857" s="78"/>
      <c r="K1857" s="79"/>
      <c r="M1857" s="72" t="s">
        <v>1488</v>
      </c>
      <c r="N1857" s="85">
        <v>44651.909641203703</v>
      </c>
      <c r="O1857" s="72" t="s">
        <v>3759</v>
      </c>
      <c r="P1857" s="87" t="s">
        <v>1804</v>
      </c>
      <c r="Q1857" s="72" t="s">
        <v>1805</v>
      </c>
      <c r="R1857" s="86" t="s">
        <v>3728</v>
      </c>
      <c r="T1857" s="87" t="s">
        <v>3718</v>
      </c>
      <c r="U1857" s="85">
        <v>44651.909641203703</v>
      </c>
      <c r="V1857" s="88">
        <v>44651</v>
      </c>
      <c r="W1857" s="86" t="s">
        <v>3760</v>
      </c>
      <c r="X1857" s="87" t="s">
        <v>3761</v>
      </c>
      <c r="AA1857" s="86" t="s">
        <v>3762</v>
      </c>
      <c r="AC1857" s="72" t="b">
        <v>0</v>
      </c>
      <c r="AD1857" s="72">
        <v>441</v>
      </c>
      <c r="AE1857" s="86" t="s">
        <v>1483</v>
      </c>
      <c r="AF1857" s="72" t="b">
        <v>0</v>
      </c>
      <c r="AG1857" s="72" t="s">
        <v>1484</v>
      </c>
      <c r="AI1857" s="86" t="s">
        <v>1483</v>
      </c>
      <c r="AJ1857" s="72" t="b">
        <v>0</v>
      </c>
      <c r="AK1857" s="72">
        <v>100</v>
      </c>
      <c r="AL1857" s="86" t="s">
        <v>1483</v>
      </c>
      <c r="AM1857" s="86" t="s">
        <v>1486</v>
      </c>
      <c r="AN1857" s="72" t="b">
        <v>0</v>
      </c>
      <c r="AO1857" s="86" t="s">
        <v>3762</v>
      </c>
      <c r="AQ1857" s="72">
        <v>0</v>
      </c>
      <c r="AR1857" s="72">
        <v>0</v>
      </c>
    </row>
    <row r="1858" spans="1:44" x14ac:dyDescent="0.35">
      <c r="A1858" s="73" t="s">
        <v>585</v>
      </c>
      <c r="B1858" s="73" t="s">
        <v>3764</v>
      </c>
      <c r="C1858" s="82"/>
      <c r="D1858" s="83"/>
      <c r="E1858" s="82"/>
      <c r="F1858" s="84"/>
      <c r="G1858" s="82"/>
      <c r="H1858" s="77"/>
      <c r="I1858" s="78"/>
      <c r="J1858" s="78"/>
      <c r="K1858" s="79"/>
      <c r="M1858" s="72" t="s">
        <v>1476</v>
      </c>
      <c r="N1858" s="85">
        <v>44651.922719907408</v>
      </c>
      <c r="O1858" s="72" t="s">
        <v>3765</v>
      </c>
      <c r="P1858" s="87" t="s">
        <v>3766</v>
      </c>
      <c r="Q1858" s="72" t="s">
        <v>1491</v>
      </c>
      <c r="T1858" s="87" t="s">
        <v>3718</v>
      </c>
      <c r="U1858" s="85">
        <v>44651.922719907408</v>
      </c>
      <c r="V1858" s="88">
        <v>44651</v>
      </c>
      <c r="W1858" s="86" t="s">
        <v>3767</v>
      </c>
      <c r="X1858" s="87" t="s">
        <v>3768</v>
      </c>
      <c r="AA1858" s="86" t="s">
        <v>3769</v>
      </c>
      <c r="AC1858" s="72" t="b">
        <v>0</v>
      </c>
      <c r="AD1858" s="72">
        <v>0</v>
      </c>
      <c r="AE1858" s="86" t="s">
        <v>1483</v>
      </c>
      <c r="AF1858" s="72" t="b">
        <v>1</v>
      </c>
      <c r="AG1858" s="72" t="s">
        <v>1484</v>
      </c>
      <c r="AI1858" s="86" t="s">
        <v>3770</v>
      </c>
      <c r="AJ1858" s="72" t="b">
        <v>0</v>
      </c>
      <c r="AK1858" s="72">
        <v>68</v>
      </c>
      <c r="AL1858" s="86" t="s">
        <v>3771</v>
      </c>
      <c r="AM1858" s="86" t="s">
        <v>1486</v>
      </c>
      <c r="AN1858" s="72" t="b">
        <v>0</v>
      </c>
      <c r="AO1858" s="86" t="s">
        <v>3771</v>
      </c>
      <c r="AQ1858" s="72">
        <v>0</v>
      </c>
      <c r="AR1858" s="72">
        <v>0</v>
      </c>
    </row>
    <row r="1859" spans="1:44" x14ac:dyDescent="0.35">
      <c r="A1859" s="73" t="s">
        <v>585</v>
      </c>
      <c r="B1859" s="73" t="s">
        <v>3772</v>
      </c>
      <c r="C1859" s="82"/>
      <c r="D1859" s="83"/>
      <c r="E1859" s="82"/>
      <c r="F1859" s="84"/>
      <c r="G1859" s="82"/>
      <c r="H1859" s="77"/>
      <c r="I1859" s="78"/>
      <c r="J1859" s="78"/>
      <c r="K1859" s="79"/>
      <c r="M1859" s="72" t="s">
        <v>1488</v>
      </c>
      <c r="N1859" s="85">
        <v>44652.892546296294</v>
      </c>
      <c r="O1859" s="72" t="s">
        <v>3773</v>
      </c>
      <c r="P1859" s="87" t="s">
        <v>3774</v>
      </c>
      <c r="Q1859" s="72" t="s">
        <v>1840</v>
      </c>
      <c r="T1859" s="87" t="s">
        <v>3718</v>
      </c>
      <c r="U1859" s="85">
        <v>44652.892546296294</v>
      </c>
      <c r="V1859" s="88">
        <v>44652</v>
      </c>
      <c r="W1859" s="86" t="s">
        <v>3775</v>
      </c>
      <c r="X1859" s="87" t="s">
        <v>3776</v>
      </c>
      <c r="AA1859" s="86" t="s">
        <v>3777</v>
      </c>
      <c r="AC1859" s="72" t="b">
        <v>0</v>
      </c>
      <c r="AD1859" s="72">
        <v>428</v>
      </c>
      <c r="AE1859" s="86" t="s">
        <v>1483</v>
      </c>
      <c r="AF1859" s="72" t="b">
        <v>0</v>
      </c>
      <c r="AG1859" s="72" t="s">
        <v>1484</v>
      </c>
      <c r="AI1859" s="86" t="s">
        <v>1483</v>
      </c>
      <c r="AJ1859" s="72" t="b">
        <v>0</v>
      </c>
      <c r="AK1859" s="72">
        <v>76</v>
      </c>
      <c r="AL1859" s="86" t="s">
        <v>1483</v>
      </c>
      <c r="AM1859" s="86" t="s">
        <v>1504</v>
      </c>
      <c r="AN1859" s="72" t="b">
        <v>0</v>
      </c>
      <c r="AO1859" s="86" t="s">
        <v>3777</v>
      </c>
      <c r="AQ1859" s="72">
        <v>0</v>
      </c>
      <c r="AR1859" s="72">
        <v>0</v>
      </c>
    </row>
    <row r="1860" spans="1:44" x14ac:dyDescent="0.35">
      <c r="A1860" s="73" t="s">
        <v>585</v>
      </c>
      <c r="B1860" s="73" t="s">
        <v>3778</v>
      </c>
      <c r="C1860" s="82"/>
      <c r="D1860" s="83"/>
      <c r="E1860" s="82"/>
      <c r="F1860" s="84"/>
      <c r="G1860" s="82"/>
      <c r="H1860" s="77"/>
      <c r="I1860" s="78"/>
      <c r="J1860" s="78"/>
      <c r="K1860" s="79"/>
      <c r="M1860" s="72" t="s">
        <v>1488</v>
      </c>
      <c r="N1860" s="85">
        <v>44656.727870370371</v>
      </c>
      <c r="O1860" s="72" t="s">
        <v>3779</v>
      </c>
      <c r="T1860" s="87" t="s">
        <v>3718</v>
      </c>
      <c r="U1860" s="85">
        <v>44656.727870370371</v>
      </c>
      <c r="V1860" s="88">
        <v>44656</v>
      </c>
      <c r="W1860" s="86" t="s">
        <v>3780</v>
      </c>
      <c r="X1860" s="87" t="s">
        <v>3781</v>
      </c>
      <c r="AA1860" s="86" t="s">
        <v>3782</v>
      </c>
      <c r="AC1860" s="72" t="b">
        <v>0</v>
      </c>
      <c r="AD1860" s="72">
        <v>492</v>
      </c>
      <c r="AE1860" s="86" t="s">
        <v>1483</v>
      </c>
      <c r="AF1860" s="72" t="b">
        <v>0</v>
      </c>
      <c r="AG1860" s="72" t="s">
        <v>1484</v>
      </c>
      <c r="AI1860" s="86" t="s">
        <v>1483</v>
      </c>
      <c r="AJ1860" s="72" t="b">
        <v>0</v>
      </c>
      <c r="AK1860" s="72">
        <v>151</v>
      </c>
      <c r="AL1860" s="86" t="s">
        <v>1483</v>
      </c>
      <c r="AM1860" s="86" t="s">
        <v>1504</v>
      </c>
      <c r="AN1860" s="72" t="b">
        <v>0</v>
      </c>
      <c r="AO1860" s="86" t="s">
        <v>3782</v>
      </c>
      <c r="AQ1860" s="72">
        <v>0</v>
      </c>
      <c r="AR1860" s="72">
        <v>0</v>
      </c>
    </row>
    <row r="1861" spans="1:44" x14ac:dyDescent="0.35">
      <c r="A1861" s="73" t="s">
        <v>585</v>
      </c>
      <c r="B1861" s="73" t="s">
        <v>3783</v>
      </c>
      <c r="C1861" s="82"/>
      <c r="D1861" s="83"/>
      <c r="E1861" s="82"/>
      <c r="F1861" s="84"/>
      <c r="G1861" s="82"/>
      <c r="H1861" s="77"/>
      <c r="I1861" s="78"/>
      <c r="J1861" s="78"/>
      <c r="K1861" s="79"/>
      <c r="M1861" s="72" t="s">
        <v>1513</v>
      </c>
      <c r="N1861" s="85">
        <v>44651.895891203705</v>
      </c>
      <c r="O1861" s="72" t="s">
        <v>3734</v>
      </c>
      <c r="P1861" s="87" t="s">
        <v>3735</v>
      </c>
      <c r="Q1861" s="72" t="s">
        <v>3736</v>
      </c>
      <c r="S1861" s="87" t="s">
        <v>3737</v>
      </c>
      <c r="T1861" s="87" t="s">
        <v>3737</v>
      </c>
      <c r="U1861" s="85">
        <v>44651.895891203705</v>
      </c>
      <c r="V1861" s="88">
        <v>44651</v>
      </c>
      <c r="W1861" s="86" t="s">
        <v>3738</v>
      </c>
      <c r="X1861" s="87" t="s">
        <v>3739</v>
      </c>
      <c r="AA1861" s="86" t="s">
        <v>3740</v>
      </c>
      <c r="AC1861" s="72" t="b">
        <v>0</v>
      </c>
      <c r="AD1861" s="72">
        <v>0</v>
      </c>
      <c r="AE1861" s="86" t="s">
        <v>1483</v>
      </c>
      <c r="AF1861" s="72" t="b">
        <v>0</v>
      </c>
      <c r="AG1861" s="72" t="s">
        <v>1484</v>
      </c>
      <c r="AI1861" s="86" t="s">
        <v>1483</v>
      </c>
      <c r="AJ1861" s="72" t="b">
        <v>0</v>
      </c>
      <c r="AK1861" s="72">
        <v>18</v>
      </c>
      <c r="AL1861" s="86" t="s">
        <v>3741</v>
      </c>
      <c r="AM1861" s="86" t="s">
        <v>1504</v>
      </c>
      <c r="AN1861" s="72" t="b">
        <v>0</v>
      </c>
      <c r="AO1861" s="86" t="s">
        <v>3741</v>
      </c>
      <c r="AQ1861" s="72">
        <v>0</v>
      </c>
      <c r="AR1861" s="72">
        <v>0</v>
      </c>
    </row>
    <row r="1862" spans="1:44" x14ac:dyDescent="0.35">
      <c r="A1862" s="73" t="s">
        <v>585</v>
      </c>
      <c r="B1862" s="73" t="s">
        <v>3783</v>
      </c>
      <c r="C1862" s="82"/>
      <c r="D1862" s="83"/>
      <c r="E1862" s="82"/>
      <c r="F1862" s="84"/>
      <c r="G1862" s="82"/>
      <c r="H1862" s="77"/>
      <c r="I1862" s="78"/>
      <c r="J1862" s="78"/>
      <c r="K1862" s="79"/>
      <c r="M1862" s="72" t="s">
        <v>1513</v>
      </c>
      <c r="N1862" s="85">
        <v>44656.919444444444</v>
      </c>
      <c r="O1862" s="72" t="s">
        <v>3784</v>
      </c>
      <c r="P1862" s="87" t="s">
        <v>3785</v>
      </c>
      <c r="Q1862" s="72" t="s">
        <v>1614</v>
      </c>
      <c r="S1862" s="87" t="s">
        <v>3786</v>
      </c>
      <c r="T1862" s="87" t="s">
        <v>3786</v>
      </c>
      <c r="U1862" s="85">
        <v>44656.919444444444</v>
      </c>
      <c r="V1862" s="88">
        <v>44656</v>
      </c>
      <c r="W1862" s="86" t="s">
        <v>3787</v>
      </c>
      <c r="X1862" s="87" t="s">
        <v>3788</v>
      </c>
      <c r="AA1862" s="86" t="s">
        <v>3789</v>
      </c>
      <c r="AC1862" s="72" t="b">
        <v>0</v>
      </c>
      <c r="AD1862" s="72">
        <v>0</v>
      </c>
      <c r="AE1862" s="86" t="s">
        <v>1483</v>
      </c>
      <c r="AF1862" s="72" t="b">
        <v>0</v>
      </c>
      <c r="AG1862" s="72" t="s">
        <v>1484</v>
      </c>
      <c r="AI1862" s="86" t="s">
        <v>1483</v>
      </c>
      <c r="AJ1862" s="72" t="b">
        <v>0</v>
      </c>
      <c r="AK1862" s="72">
        <v>34</v>
      </c>
      <c r="AL1862" s="86" t="s">
        <v>3790</v>
      </c>
      <c r="AM1862" s="86" t="s">
        <v>1486</v>
      </c>
      <c r="AN1862" s="72" t="b">
        <v>0</v>
      </c>
      <c r="AO1862" s="86" t="s">
        <v>3790</v>
      </c>
      <c r="AQ1862" s="72">
        <v>0</v>
      </c>
      <c r="AR1862" s="72">
        <v>0</v>
      </c>
    </row>
    <row r="1863" spans="1:44" x14ac:dyDescent="0.35">
      <c r="A1863" s="73" t="s">
        <v>585</v>
      </c>
      <c r="B1863" s="73" t="s">
        <v>3791</v>
      </c>
      <c r="C1863" s="82"/>
      <c r="D1863" s="83"/>
      <c r="E1863" s="82"/>
      <c r="F1863" s="84"/>
      <c r="G1863" s="82"/>
      <c r="H1863" s="77"/>
      <c r="I1863" s="78"/>
      <c r="J1863" s="78"/>
      <c r="K1863" s="79"/>
      <c r="M1863" s="72" t="s">
        <v>1476</v>
      </c>
      <c r="N1863" s="85">
        <v>44656.919444444444</v>
      </c>
      <c r="O1863" s="72" t="s">
        <v>3784</v>
      </c>
      <c r="P1863" s="87" t="s">
        <v>3785</v>
      </c>
      <c r="Q1863" s="72" t="s">
        <v>1614</v>
      </c>
      <c r="S1863" s="87" t="s">
        <v>3786</v>
      </c>
      <c r="T1863" s="87" t="s">
        <v>3786</v>
      </c>
      <c r="U1863" s="85">
        <v>44656.919444444444</v>
      </c>
      <c r="V1863" s="88">
        <v>44656</v>
      </c>
      <c r="W1863" s="86" t="s">
        <v>3787</v>
      </c>
      <c r="X1863" s="87" t="s">
        <v>3788</v>
      </c>
      <c r="AA1863" s="86" t="s">
        <v>3789</v>
      </c>
      <c r="AC1863" s="72" t="b">
        <v>0</v>
      </c>
      <c r="AD1863" s="72">
        <v>0</v>
      </c>
      <c r="AE1863" s="86" t="s">
        <v>1483</v>
      </c>
      <c r="AF1863" s="72" t="b">
        <v>0</v>
      </c>
      <c r="AG1863" s="72" t="s">
        <v>1484</v>
      </c>
      <c r="AI1863" s="86" t="s">
        <v>1483</v>
      </c>
      <c r="AJ1863" s="72" t="b">
        <v>0</v>
      </c>
      <c r="AK1863" s="72">
        <v>34</v>
      </c>
      <c r="AL1863" s="86" t="s">
        <v>3790</v>
      </c>
      <c r="AM1863" s="86" t="s">
        <v>1486</v>
      </c>
      <c r="AN1863" s="72" t="b">
        <v>0</v>
      </c>
      <c r="AO1863" s="86" t="s">
        <v>3790</v>
      </c>
      <c r="AQ1863" s="72">
        <v>0</v>
      </c>
      <c r="AR1863" s="72">
        <v>0</v>
      </c>
    </row>
    <row r="1864" spans="1:44" x14ac:dyDescent="0.35">
      <c r="A1864" s="73" t="s">
        <v>585</v>
      </c>
      <c r="B1864" s="73" t="s">
        <v>1872</v>
      </c>
      <c r="C1864" s="82"/>
      <c r="D1864" s="83"/>
      <c r="E1864" s="82"/>
      <c r="F1864" s="84"/>
      <c r="G1864" s="82"/>
      <c r="H1864" s="77"/>
      <c r="I1864" s="78"/>
      <c r="J1864" s="78"/>
      <c r="K1864" s="79"/>
      <c r="M1864" s="72" t="s">
        <v>1476</v>
      </c>
      <c r="N1864" s="85">
        <v>44651.859618055554</v>
      </c>
      <c r="O1864" s="72" t="s">
        <v>3792</v>
      </c>
      <c r="R1864" s="86" t="s">
        <v>3793</v>
      </c>
      <c r="S1864" s="87" t="s">
        <v>3794</v>
      </c>
      <c r="T1864" s="87" t="s">
        <v>3794</v>
      </c>
      <c r="U1864" s="85">
        <v>44651.859618055554</v>
      </c>
      <c r="V1864" s="88">
        <v>44651</v>
      </c>
      <c r="W1864" s="86" t="s">
        <v>3795</v>
      </c>
      <c r="X1864" s="87" t="s">
        <v>3796</v>
      </c>
      <c r="AA1864" s="86" t="s">
        <v>3797</v>
      </c>
      <c r="AC1864" s="72" t="b">
        <v>0</v>
      </c>
      <c r="AD1864" s="72">
        <v>0</v>
      </c>
      <c r="AE1864" s="86" t="s">
        <v>1483</v>
      </c>
      <c r="AF1864" s="72" t="b">
        <v>0</v>
      </c>
      <c r="AG1864" s="72" t="s">
        <v>1484</v>
      </c>
      <c r="AI1864" s="86" t="s">
        <v>1483</v>
      </c>
      <c r="AJ1864" s="72" t="b">
        <v>0</v>
      </c>
      <c r="AK1864" s="72">
        <v>80</v>
      </c>
      <c r="AL1864" s="86" t="s">
        <v>3798</v>
      </c>
      <c r="AM1864" s="86" t="s">
        <v>1486</v>
      </c>
      <c r="AN1864" s="72" t="b">
        <v>0</v>
      </c>
      <c r="AO1864" s="86" t="s">
        <v>3798</v>
      </c>
      <c r="AQ1864" s="72">
        <v>0</v>
      </c>
      <c r="AR1864" s="72">
        <v>0</v>
      </c>
    </row>
    <row r="1865" spans="1:44" x14ac:dyDescent="0.35">
      <c r="A1865" s="73" t="s">
        <v>585</v>
      </c>
      <c r="B1865" s="73" t="s">
        <v>1872</v>
      </c>
      <c r="C1865" s="82"/>
      <c r="D1865" s="83"/>
      <c r="E1865" s="82"/>
      <c r="F1865" s="84"/>
      <c r="G1865" s="82"/>
      <c r="H1865" s="77"/>
      <c r="I1865" s="78"/>
      <c r="J1865" s="78"/>
      <c r="K1865" s="79"/>
      <c r="M1865" s="72" t="s">
        <v>1488</v>
      </c>
      <c r="N1865" s="85">
        <v>44652.704814814817</v>
      </c>
      <c r="O1865" s="72" t="s">
        <v>3799</v>
      </c>
      <c r="P1865" s="87" t="s">
        <v>3800</v>
      </c>
      <c r="Q1865" s="72" t="s">
        <v>1491</v>
      </c>
      <c r="T1865" s="87" t="s">
        <v>3718</v>
      </c>
      <c r="U1865" s="85">
        <v>44652.704814814817</v>
      </c>
      <c r="V1865" s="88">
        <v>44652</v>
      </c>
      <c r="W1865" s="86" t="s">
        <v>3801</v>
      </c>
      <c r="X1865" s="87" t="s">
        <v>3802</v>
      </c>
      <c r="AA1865" s="86" t="s">
        <v>3803</v>
      </c>
      <c r="AC1865" s="72" t="b">
        <v>0</v>
      </c>
      <c r="AD1865" s="72">
        <v>663</v>
      </c>
      <c r="AE1865" s="86" t="s">
        <v>1483</v>
      </c>
      <c r="AF1865" s="72" t="b">
        <v>1</v>
      </c>
      <c r="AG1865" s="72" t="s">
        <v>1484</v>
      </c>
      <c r="AI1865" s="86" t="s">
        <v>3804</v>
      </c>
      <c r="AJ1865" s="72" t="b">
        <v>0</v>
      </c>
      <c r="AK1865" s="72">
        <v>151</v>
      </c>
      <c r="AL1865" s="86" t="s">
        <v>1483</v>
      </c>
      <c r="AM1865" s="86" t="s">
        <v>1504</v>
      </c>
      <c r="AN1865" s="72" t="b">
        <v>0</v>
      </c>
      <c r="AO1865" s="86" t="s">
        <v>3803</v>
      </c>
      <c r="AQ1865" s="72">
        <v>0</v>
      </c>
      <c r="AR1865" s="72">
        <v>0</v>
      </c>
    </row>
    <row r="1866" spans="1:44" x14ac:dyDescent="0.35">
      <c r="A1866" s="73" t="s">
        <v>585</v>
      </c>
      <c r="B1866" s="73" t="s">
        <v>1872</v>
      </c>
      <c r="C1866" s="82"/>
      <c r="D1866" s="83"/>
      <c r="E1866" s="82"/>
      <c r="F1866" s="84"/>
      <c r="G1866" s="82"/>
      <c r="H1866" s="77"/>
      <c r="I1866" s="78"/>
      <c r="J1866" s="78"/>
      <c r="K1866" s="79"/>
      <c r="M1866" s="72" t="s">
        <v>1488</v>
      </c>
      <c r="N1866" s="85">
        <v>44655.946030092593</v>
      </c>
      <c r="O1866" s="72" t="s">
        <v>3805</v>
      </c>
      <c r="T1866" s="87" t="s">
        <v>3718</v>
      </c>
      <c r="U1866" s="85">
        <v>44655.946030092593</v>
      </c>
      <c r="V1866" s="88">
        <v>44655</v>
      </c>
      <c r="W1866" s="86" t="s">
        <v>3806</v>
      </c>
      <c r="X1866" s="87" t="s">
        <v>3807</v>
      </c>
      <c r="AA1866" s="86" t="s">
        <v>3808</v>
      </c>
      <c r="AC1866" s="72" t="b">
        <v>0</v>
      </c>
      <c r="AD1866" s="72">
        <v>700</v>
      </c>
      <c r="AE1866" s="86" t="s">
        <v>1483</v>
      </c>
      <c r="AF1866" s="72" t="b">
        <v>0</v>
      </c>
      <c r="AG1866" s="72" t="s">
        <v>1484</v>
      </c>
      <c r="AI1866" s="86" t="s">
        <v>1483</v>
      </c>
      <c r="AJ1866" s="72" t="b">
        <v>0</v>
      </c>
      <c r="AK1866" s="72">
        <v>208</v>
      </c>
      <c r="AL1866" s="86" t="s">
        <v>1483</v>
      </c>
      <c r="AM1866" s="86" t="s">
        <v>1504</v>
      </c>
      <c r="AN1866" s="72" t="b">
        <v>0</v>
      </c>
      <c r="AO1866" s="86" t="s">
        <v>3808</v>
      </c>
      <c r="AQ1866" s="72">
        <v>0</v>
      </c>
      <c r="AR1866" s="72">
        <v>0</v>
      </c>
    </row>
    <row r="1867" spans="1:44" x14ac:dyDescent="0.35">
      <c r="A1867" s="73" t="s">
        <v>585</v>
      </c>
      <c r="B1867" s="73" t="s">
        <v>1872</v>
      </c>
      <c r="C1867" s="82"/>
      <c r="D1867" s="83"/>
      <c r="E1867" s="82"/>
      <c r="F1867" s="84"/>
      <c r="G1867" s="82"/>
      <c r="H1867" s="77"/>
      <c r="I1867" s="78"/>
      <c r="J1867" s="78"/>
      <c r="K1867" s="79"/>
      <c r="M1867" s="72" t="s">
        <v>1488</v>
      </c>
      <c r="N1867" s="85">
        <v>44658.100532407407</v>
      </c>
      <c r="O1867" s="72" t="s">
        <v>3809</v>
      </c>
      <c r="P1867" s="87" t="s">
        <v>3810</v>
      </c>
      <c r="Q1867" s="72" t="s">
        <v>3811</v>
      </c>
      <c r="T1867" s="87" t="s">
        <v>3718</v>
      </c>
      <c r="U1867" s="85">
        <v>44658.100532407407</v>
      </c>
      <c r="V1867" s="88">
        <v>44658</v>
      </c>
      <c r="W1867" s="86" t="s">
        <v>3812</v>
      </c>
      <c r="X1867" s="87" t="s">
        <v>3813</v>
      </c>
      <c r="AA1867" s="86" t="s">
        <v>3814</v>
      </c>
      <c r="AC1867" s="72" t="b">
        <v>0</v>
      </c>
      <c r="AD1867" s="72">
        <v>281</v>
      </c>
      <c r="AE1867" s="86" t="s">
        <v>1483</v>
      </c>
      <c r="AF1867" s="72" t="b">
        <v>0</v>
      </c>
      <c r="AG1867" s="72" t="s">
        <v>1484</v>
      </c>
      <c r="AI1867" s="86" t="s">
        <v>1483</v>
      </c>
      <c r="AJ1867" s="72" t="b">
        <v>0</v>
      </c>
      <c r="AK1867" s="72">
        <v>65</v>
      </c>
      <c r="AL1867" s="86" t="s">
        <v>1483</v>
      </c>
      <c r="AM1867" s="86" t="s">
        <v>1504</v>
      </c>
      <c r="AN1867" s="72" t="b">
        <v>0</v>
      </c>
      <c r="AO1867" s="86" t="s">
        <v>3814</v>
      </c>
      <c r="AQ1867" s="72">
        <v>0</v>
      </c>
      <c r="AR1867" s="72">
        <v>0</v>
      </c>
    </row>
    <row r="1868" spans="1:44" x14ac:dyDescent="0.35">
      <c r="A1868" s="73" t="s">
        <v>585</v>
      </c>
      <c r="B1868" s="73" t="s">
        <v>3815</v>
      </c>
      <c r="C1868" s="82"/>
      <c r="D1868" s="83"/>
      <c r="E1868" s="82"/>
      <c r="F1868" s="84"/>
      <c r="G1868" s="82"/>
      <c r="H1868" s="77"/>
      <c r="I1868" s="78"/>
      <c r="J1868" s="78"/>
      <c r="K1868" s="79"/>
      <c r="M1868" s="72" t="s">
        <v>1476</v>
      </c>
      <c r="N1868" s="85">
        <v>44658.888993055552</v>
      </c>
      <c r="O1868" s="72" t="s">
        <v>3816</v>
      </c>
      <c r="R1868" s="86" t="s">
        <v>3817</v>
      </c>
      <c r="S1868" s="87" t="s">
        <v>3818</v>
      </c>
      <c r="T1868" s="87" t="s">
        <v>3818</v>
      </c>
      <c r="U1868" s="85">
        <v>44658.888993055552</v>
      </c>
      <c r="V1868" s="88">
        <v>44658</v>
      </c>
      <c r="W1868" s="86" t="s">
        <v>3819</v>
      </c>
      <c r="X1868" s="87" t="s">
        <v>3820</v>
      </c>
      <c r="AA1868" s="86" t="s">
        <v>3821</v>
      </c>
      <c r="AC1868" s="72" t="b">
        <v>0</v>
      </c>
      <c r="AD1868" s="72">
        <v>0</v>
      </c>
      <c r="AE1868" s="86" t="s">
        <v>1483</v>
      </c>
      <c r="AF1868" s="72" t="b">
        <v>0</v>
      </c>
      <c r="AG1868" s="72" t="s">
        <v>1484</v>
      </c>
      <c r="AI1868" s="86" t="s">
        <v>1483</v>
      </c>
      <c r="AJ1868" s="72" t="b">
        <v>0</v>
      </c>
      <c r="AK1868" s="72">
        <v>285</v>
      </c>
      <c r="AL1868" s="86" t="s">
        <v>3822</v>
      </c>
      <c r="AM1868" s="86" t="s">
        <v>1486</v>
      </c>
      <c r="AN1868" s="72" t="b">
        <v>0</v>
      </c>
      <c r="AO1868" s="86" t="s">
        <v>3822</v>
      </c>
      <c r="AQ1868" s="72">
        <v>0</v>
      </c>
      <c r="AR1868" s="72">
        <v>0</v>
      </c>
    </row>
    <row r="1869" spans="1:44" x14ac:dyDescent="0.35">
      <c r="A1869" s="73" t="s">
        <v>585</v>
      </c>
      <c r="B1869" s="73" t="s">
        <v>3823</v>
      </c>
      <c r="C1869" s="82"/>
      <c r="D1869" s="83"/>
      <c r="E1869" s="82"/>
      <c r="F1869" s="84"/>
      <c r="G1869" s="82"/>
      <c r="H1869" s="77"/>
      <c r="I1869" s="78"/>
      <c r="J1869" s="78"/>
      <c r="K1869" s="79"/>
      <c r="M1869" s="72" t="s">
        <v>219</v>
      </c>
      <c r="N1869" s="85">
        <v>44671.061030092591</v>
      </c>
    </row>
    <row r="1870" spans="1:44" x14ac:dyDescent="0.35">
      <c r="A1870" s="73" t="s">
        <v>685</v>
      </c>
      <c r="B1870" s="73" t="s">
        <v>3823</v>
      </c>
      <c r="C1870" s="82"/>
      <c r="D1870" s="83"/>
      <c r="E1870" s="82"/>
      <c r="F1870" s="84"/>
      <c r="G1870" s="82"/>
      <c r="H1870" s="77"/>
      <c r="I1870" s="78"/>
      <c r="J1870" s="78"/>
      <c r="K1870" s="79"/>
      <c r="M1870" s="72" t="s">
        <v>219</v>
      </c>
      <c r="N1870" s="85">
        <v>44671.061030092591</v>
      </c>
    </row>
    <row r="1871" spans="1:44" x14ac:dyDescent="0.35">
      <c r="A1871" s="73" t="s">
        <v>585</v>
      </c>
      <c r="B1871" s="73" t="s">
        <v>3823</v>
      </c>
      <c r="C1871" s="82"/>
      <c r="D1871" s="83"/>
      <c r="E1871" s="82"/>
      <c r="F1871" s="84"/>
      <c r="G1871" s="82"/>
      <c r="H1871" s="77"/>
      <c r="I1871" s="78"/>
      <c r="J1871" s="78"/>
      <c r="K1871" s="79"/>
      <c r="M1871" s="72" t="s">
        <v>1476</v>
      </c>
      <c r="N1871" s="85">
        <v>44659.705659722225</v>
      </c>
      <c r="O1871" s="72" t="s">
        <v>3824</v>
      </c>
      <c r="P1871" s="87" t="s">
        <v>3825</v>
      </c>
      <c r="Q1871" s="72" t="s">
        <v>1491</v>
      </c>
      <c r="T1871" s="87" t="s">
        <v>3718</v>
      </c>
      <c r="U1871" s="85">
        <v>44659.705659722225</v>
      </c>
      <c r="V1871" s="88">
        <v>44659</v>
      </c>
      <c r="W1871" s="86" t="s">
        <v>3826</v>
      </c>
      <c r="X1871" s="87" t="s">
        <v>3827</v>
      </c>
      <c r="AA1871" s="86" t="s">
        <v>3828</v>
      </c>
      <c r="AC1871" s="72" t="b">
        <v>0</v>
      </c>
      <c r="AD1871" s="72">
        <v>0</v>
      </c>
      <c r="AE1871" s="86" t="s">
        <v>1483</v>
      </c>
      <c r="AF1871" s="72" t="b">
        <v>0</v>
      </c>
      <c r="AG1871" s="72" t="s">
        <v>1484</v>
      </c>
      <c r="AI1871" s="86" t="s">
        <v>1483</v>
      </c>
      <c r="AJ1871" s="72" t="b">
        <v>0</v>
      </c>
      <c r="AK1871" s="72">
        <v>546</v>
      </c>
      <c r="AL1871" s="86" t="s">
        <v>3829</v>
      </c>
      <c r="AM1871" s="86" t="s">
        <v>1486</v>
      </c>
      <c r="AN1871" s="72" t="b">
        <v>0</v>
      </c>
      <c r="AO1871" s="86" t="s">
        <v>3829</v>
      </c>
      <c r="AQ1871" s="72">
        <v>0</v>
      </c>
      <c r="AR1871" s="72">
        <v>0</v>
      </c>
    </row>
    <row r="1872" spans="1:44" x14ac:dyDescent="0.35">
      <c r="A1872" s="73" t="s">
        <v>585</v>
      </c>
      <c r="B1872" s="73" t="s">
        <v>3830</v>
      </c>
      <c r="C1872" s="82"/>
      <c r="D1872" s="83"/>
      <c r="E1872" s="82"/>
      <c r="F1872" s="84"/>
      <c r="G1872" s="82"/>
      <c r="H1872" s="77"/>
      <c r="I1872" s="78"/>
      <c r="J1872" s="78"/>
      <c r="K1872" s="79"/>
      <c r="M1872" s="72" t="s">
        <v>1476</v>
      </c>
      <c r="N1872" s="85">
        <v>44662.115219907406</v>
      </c>
      <c r="O1872" s="72" t="s">
        <v>3831</v>
      </c>
      <c r="S1872" s="87" t="s">
        <v>3832</v>
      </c>
      <c r="T1872" s="87" t="s">
        <v>3832</v>
      </c>
      <c r="U1872" s="85">
        <v>44662.115219907406</v>
      </c>
      <c r="V1872" s="88">
        <v>44662</v>
      </c>
      <c r="W1872" s="86" t="s">
        <v>3833</v>
      </c>
      <c r="X1872" s="87" t="s">
        <v>3834</v>
      </c>
      <c r="AA1872" s="86" t="s">
        <v>3835</v>
      </c>
      <c r="AC1872" s="72" t="b">
        <v>0</v>
      </c>
      <c r="AD1872" s="72">
        <v>0</v>
      </c>
      <c r="AE1872" s="86" t="s">
        <v>1483</v>
      </c>
      <c r="AF1872" s="72" t="b">
        <v>0</v>
      </c>
      <c r="AG1872" s="72" t="s">
        <v>1484</v>
      </c>
      <c r="AI1872" s="86" t="s">
        <v>1483</v>
      </c>
      <c r="AJ1872" s="72" t="b">
        <v>0</v>
      </c>
      <c r="AK1872" s="72">
        <v>38</v>
      </c>
      <c r="AL1872" s="86" t="s">
        <v>3836</v>
      </c>
      <c r="AM1872" s="86" t="s">
        <v>1486</v>
      </c>
      <c r="AN1872" s="72" t="b">
        <v>0</v>
      </c>
      <c r="AO1872" s="86" t="s">
        <v>3836</v>
      </c>
      <c r="AQ1872" s="72">
        <v>0</v>
      </c>
      <c r="AR1872" s="72">
        <v>0</v>
      </c>
    </row>
    <row r="1873" spans="1:44" x14ac:dyDescent="0.35">
      <c r="A1873" s="73" t="s">
        <v>585</v>
      </c>
      <c r="B1873" s="73" t="s">
        <v>3837</v>
      </c>
      <c r="C1873" s="82"/>
      <c r="D1873" s="83"/>
      <c r="E1873" s="82"/>
      <c r="F1873" s="84"/>
      <c r="G1873" s="82"/>
      <c r="H1873" s="77"/>
      <c r="I1873" s="78"/>
      <c r="J1873" s="78"/>
      <c r="K1873" s="79"/>
      <c r="M1873" s="72" t="s">
        <v>1488</v>
      </c>
      <c r="N1873" s="85">
        <v>44662.130023148151</v>
      </c>
      <c r="O1873" s="72" t="s">
        <v>3838</v>
      </c>
      <c r="S1873" s="87" t="s">
        <v>3839</v>
      </c>
      <c r="T1873" s="87" t="s">
        <v>3839</v>
      </c>
      <c r="U1873" s="85">
        <v>44662.130023148151</v>
      </c>
      <c r="V1873" s="88">
        <v>44662</v>
      </c>
      <c r="W1873" s="86" t="s">
        <v>3840</v>
      </c>
      <c r="X1873" s="87" t="s">
        <v>3841</v>
      </c>
      <c r="AA1873" s="86" t="s">
        <v>3842</v>
      </c>
      <c r="AC1873" s="72" t="b">
        <v>0</v>
      </c>
      <c r="AD1873" s="72">
        <v>325</v>
      </c>
      <c r="AE1873" s="86" t="s">
        <v>1483</v>
      </c>
      <c r="AF1873" s="72" t="b">
        <v>0</v>
      </c>
      <c r="AG1873" s="72" t="s">
        <v>1484</v>
      </c>
      <c r="AI1873" s="86" t="s">
        <v>1483</v>
      </c>
      <c r="AJ1873" s="72" t="b">
        <v>0</v>
      </c>
      <c r="AK1873" s="72">
        <v>47</v>
      </c>
      <c r="AL1873" s="86" t="s">
        <v>1483</v>
      </c>
      <c r="AM1873" s="86" t="s">
        <v>1504</v>
      </c>
      <c r="AN1873" s="72" t="b">
        <v>0</v>
      </c>
      <c r="AO1873" s="86" t="s">
        <v>3842</v>
      </c>
      <c r="AQ1873" s="72">
        <v>0</v>
      </c>
      <c r="AR1873" s="72">
        <v>0</v>
      </c>
    </row>
    <row r="1874" spans="1:44" x14ac:dyDescent="0.35">
      <c r="A1874" s="73" t="s">
        <v>585</v>
      </c>
      <c r="B1874" s="73" t="s">
        <v>3843</v>
      </c>
      <c r="C1874" s="82"/>
      <c r="D1874" s="83"/>
      <c r="E1874" s="82"/>
      <c r="F1874" s="84"/>
      <c r="G1874" s="82"/>
      <c r="H1874" s="77"/>
      <c r="I1874" s="78"/>
      <c r="J1874" s="78"/>
      <c r="K1874" s="79"/>
      <c r="M1874" s="72" t="s">
        <v>1513</v>
      </c>
      <c r="N1874" s="85">
        <v>44662.115219907406</v>
      </c>
      <c r="O1874" s="72" t="s">
        <v>3831</v>
      </c>
      <c r="S1874" s="87" t="s">
        <v>3832</v>
      </c>
      <c r="T1874" s="87" t="s">
        <v>3832</v>
      </c>
      <c r="U1874" s="85">
        <v>44662.115219907406</v>
      </c>
      <c r="V1874" s="88">
        <v>44662</v>
      </c>
      <c r="W1874" s="86" t="s">
        <v>3833</v>
      </c>
      <c r="X1874" s="87" t="s">
        <v>3834</v>
      </c>
      <c r="AA1874" s="86" t="s">
        <v>3835</v>
      </c>
      <c r="AC1874" s="72" t="b">
        <v>0</v>
      </c>
      <c r="AD1874" s="72">
        <v>0</v>
      </c>
      <c r="AE1874" s="86" t="s">
        <v>1483</v>
      </c>
      <c r="AF1874" s="72" t="b">
        <v>0</v>
      </c>
      <c r="AG1874" s="72" t="s">
        <v>1484</v>
      </c>
      <c r="AI1874" s="86" t="s">
        <v>1483</v>
      </c>
      <c r="AJ1874" s="72" t="b">
        <v>0</v>
      </c>
      <c r="AK1874" s="72">
        <v>38</v>
      </c>
      <c r="AL1874" s="86" t="s">
        <v>3836</v>
      </c>
      <c r="AM1874" s="86" t="s">
        <v>1486</v>
      </c>
      <c r="AN1874" s="72" t="b">
        <v>0</v>
      </c>
      <c r="AO1874" s="86" t="s">
        <v>3836</v>
      </c>
      <c r="AQ1874" s="72">
        <v>0</v>
      </c>
      <c r="AR1874" s="72">
        <v>0</v>
      </c>
    </row>
    <row r="1875" spans="1:44" x14ac:dyDescent="0.35">
      <c r="A1875" s="73" t="s">
        <v>585</v>
      </c>
      <c r="B1875" s="73" t="s">
        <v>3843</v>
      </c>
      <c r="C1875" s="82"/>
      <c r="D1875" s="83"/>
      <c r="E1875" s="82"/>
      <c r="F1875" s="84"/>
      <c r="G1875" s="82"/>
      <c r="H1875" s="77"/>
      <c r="I1875" s="78"/>
      <c r="J1875" s="78"/>
      <c r="K1875" s="79"/>
      <c r="M1875" s="72" t="s">
        <v>1488</v>
      </c>
      <c r="N1875" s="85">
        <v>44663.063900462963</v>
      </c>
      <c r="O1875" s="72" t="s">
        <v>3844</v>
      </c>
      <c r="S1875" s="87" t="s">
        <v>3845</v>
      </c>
      <c r="T1875" s="87" t="s">
        <v>3845</v>
      </c>
      <c r="U1875" s="85">
        <v>44663.063900462963</v>
      </c>
      <c r="V1875" s="88">
        <v>44663</v>
      </c>
      <c r="W1875" s="86" t="s">
        <v>3846</v>
      </c>
      <c r="X1875" s="87" t="s">
        <v>3847</v>
      </c>
      <c r="AA1875" s="86" t="s">
        <v>3848</v>
      </c>
      <c r="AC1875" s="72" t="b">
        <v>0</v>
      </c>
      <c r="AD1875" s="72">
        <v>347</v>
      </c>
      <c r="AE1875" s="86" t="s">
        <v>1483</v>
      </c>
      <c r="AF1875" s="72" t="b">
        <v>0</v>
      </c>
      <c r="AG1875" s="72" t="s">
        <v>1484</v>
      </c>
      <c r="AI1875" s="86" t="s">
        <v>1483</v>
      </c>
      <c r="AJ1875" s="72" t="b">
        <v>0</v>
      </c>
      <c r="AK1875" s="72">
        <v>57</v>
      </c>
      <c r="AL1875" s="86" t="s">
        <v>1483</v>
      </c>
      <c r="AM1875" s="86" t="s">
        <v>1504</v>
      </c>
      <c r="AN1875" s="72" t="b">
        <v>0</v>
      </c>
      <c r="AO1875" s="86" t="s">
        <v>3848</v>
      </c>
      <c r="AQ1875" s="72">
        <v>0</v>
      </c>
      <c r="AR1875" s="72">
        <v>0</v>
      </c>
    </row>
    <row r="1876" spans="1:44" x14ac:dyDescent="0.35">
      <c r="A1876" s="73" t="s">
        <v>585</v>
      </c>
      <c r="B1876" s="73" t="s">
        <v>3849</v>
      </c>
      <c r="C1876" s="82"/>
      <c r="D1876" s="83"/>
      <c r="E1876" s="82"/>
      <c r="F1876" s="84"/>
      <c r="G1876" s="82"/>
      <c r="H1876" s="77"/>
      <c r="I1876" s="78"/>
      <c r="J1876" s="78"/>
      <c r="K1876" s="79"/>
      <c r="M1876" s="72" t="s">
        <v>1513</v>
      </c>
      <c r="N1876" s="85">
        <v>44662.115219907406</v>
      </c>
      <c r="O1876" s="72" t="s">
        <v>3831</v>
      </c>
      <c r="S1876" s="87" t="s">
        <v>3832</v>
      </c>
      <c r="T1876" s="87" t="s">
        <v>3832</v>
      </c>
      <c r="U1876" s="85">
        <v>44662.115219907406</v>
      </c>
      <c r="V1876" s="88">
        <v>44662</v>
      </c>
      <c r="W1876" s="86" t="s">
        <v>3833</v>
      </c>
      <c r="X1876" s="87" t="s">
        <v>3834</v>
      </c>
      <c r="AA1876" s="86" t="s">
        <v>3835</v>
      </c>
      <c r="AC1876" s="72" t="b">
        <v>0</v>
      </c>
      <c r="AD1876" s="72">
        <v>0</v>
      </c>
      <c r="AE1876" s="86" t="s">
        <v>1483</v>
      </c>
      <c r="AF1876" s="72" t="b">
        <v>0</v>
      </c>
      <c r="AG1876" s="72" t="s">
        <v>1484</v>
      </c>
      <c r="AI1876" s="86" t="s">
        <v>1483</v>
      </c>
      <c r="AJ1876" s="72" t="b">
        <v>0</v>
      </c>
      <c r="AK1876" s="72">
        <v>38</v>
      </c>
      <c r="AL1876" s="86" t="s">
        <v>3836</v>
      </c>
      <c r="AM1876" s="86" t="s">
        <v>1486</v>
      </c>
      <c r="AN1876" s="72" t="b">
        <v>0</v>
      </c>
      <c r="AO1876" s="86" t="s">
        <v>3836</v>
      </c>
      <c r="AQ1876" s="72">
        <v>0</v>
      </c>
      <c r="AR1876" s="72">
        <v>0</v>
      </c>
    </row>
    <row r="1877" spans="1:44" x14ac:dyDescent="0.35">
      <c r="A1877" s="73" t="s">
        <v>585</v>
      </c>
      <c r="B1877" s="73" t="s">
        <v>3849</v>
      </c>
      <c r="C1877" s="82"/>
      <c r="D1877" s="83"/>
      <c r="E1877" s="82"/>
      <c r="F1877" s="84"/>
      <c r="G1877" s="82"/>
      <c r="H1877" s="77"/>
      <c r="I1877" s="78"/>
      <c r="J1877" s="78"/>
      <c r="K1877" s="79"/>
      <c r="M1877" s="72" t="s">
        <v>1488</v>
      </c>
      <c r="N1877" s="85">
        <v>44663.063900462963</v>
      </c>
      <c r="O1877" s="72" t="s">
        <v>3844</v>
      </c>
      <c r="S1877" s="87" t="s">
        <v>3845</v>
      </c>
      <c r="T1877" s="87" t="s">
        <v>3845</v>
      </c>
      <c r="U1877" s="85">
        <v>44663.063900462963</v>
      </c>
      <c r="V1877" s="88">
        <v>44663</v>
      </c>
      <c r="W1877" s="86" t="s">
        <v>3846</v>
      </c>
      <c r="X1877" s="87" t="s">
        <v>3847</v>
      </c>
      <c r="AA1877" s="86" t="s">
        <v>3848</v>
      </c>
      <c r="AC1877" s="72" t="b">
        <v>0</v>
      </c>
      <c r="AD1877" s="72">
        <v>347</v>
      </c>
      <c r="AE1877" s="86" t="s">
        <v>1483</v>
      </c>
      <c r="AF1877" s="72" t="b">
        <v>0</v>
      </c>
      <c r="AG1877" s="72" t="s">
        <v>1484</v>
      </c>
      <c r="AI1877" s="86" t="s">
        <v>1483</v>
      </c>
      <c r="AJ1877" s="72" t="b">
        <v>0</v>
      </c>
      <c r="AK1877" s="72">
        <v>57</v>
      </c>
      <c r="AL1877" s="86" t="s">
        <v>1483</v>
      </c>
      <c r="AM1877" s="86" t="s">
        <v>1504</v>
      </c>
      <c r="AN1877" s="72" t="b">
        <v>0</v>
      </c>
      <c r="AO1877" s="86" t="s">
        <v>3848</v>
      </c>
      <c r="AQ1877" s="72">
        <v>0</v>
      </c>
      <c r="AR1877" s="72">
        <v>0</v>
      </c>
    </row>
    <row r="1878" spans="1:44" x14ac:dyDescent="0.35">
      <c r="A1878" s="73" t="s">
        <v>585</v>
      </c>
      <c r="B1878" s="73" t="s">
        <v>3850</v>
      </c>
      <c r="C1878" s="82"/>
      <c r="D1878" s="83"/>
      <c r="E1878" s="82"/>
      <c r="F1878" s="84"/>
      <c r="G1878" s="82"/>
      <c r="H1878" s="77"/>
      <c r="I1878" s="78"/>
      <c r="J1878" s="78"/>
      <c r="K1878" s="79"/>
      <c r="M1878" s="72" t="s">
        <v>1488</v>
      </c>
      <c r="N1878" s="85">
        <v>44663.088240740741</v>
      </c>
      <c r="O1878" s="72" t="s">
        <v>3851</v>
      </c>
      <c r="P1878" s="87" t="s">
        <v>3852</v>
      </c>
      <c r="Q1878" s="72" t="s">
        <v>3853</v>
      </c>
      <c r="T1878" s="87" t="s">
        <v>3718</v>
      </c>
      <c r="U1878" s="85">
        <v>44663.088240740741</v>
      </c>
      <c r="V1878" s="88">
        <v>44663</v>
      </c>
      <c r="W1878" s="86" t="s">
        <v>3854</v>
      </c>
      <c r="X1878" s="87" t="s">
        <v>3855</v>
      </c>
      <c r="AA1878" s="86" t="s">
        <v>3856</v>
      </c>
      <c r="AC1878" s="72" t="b">
        <v>0</v>
      </c>
      <c r="AD1878" s="72">
        <v>163</v>
      </c>
      <c r="AE1878" s="86" t="s">
        <v>1483</v>
      </c>
      <c r="AF1878" s="72" t="b">
        <v>0</v>
      </c>
      <c r="AG1878" s="72" t="s">
        <v>1484</v>
      </c>
      <c r="AI1878" s="86" t="s">
        <v>1483</v>
      </c>
      <c r="AJ1878" s="72" t="b">
        <v>0</v>
      </c>
      <c r="AK1878" s="72">
        <v>25</v>
      </c>
      <c r="AL1878" s="86" t="s">
        <v>1483</v>
      </c>
      <c r="AM1878" s="86" t="s">
        <v>1504</v>
      </c>
      <c r="AN1878" s="72" t="b">
        <v>0</v>
      </c>
      <c r="AO1878" s="86" t="s">
        <v>3856</v>
      </c>
      <c r="AQ1878" s="72">
        <v>0</v>
      </c>
      <c r="AR1878" s="72">
        <v>0</v>
      </c>
    </row>
    <row r="1879" spans="1:44" x14ac:dyDescent="0.35">
      <c r="A1879" s="73" t="s">
        <v>585</v>
      </c>
      <c r="B1879" s="73" t="s">
        <v>3857</v>
      </c>
      <c r="C1879" s="82"/>
      <c r="D1879" s="83"/>
      <c r="E1879" s="82"/>
      <c r="F1879" s="84"/>
      <c r="G1879" s="82"/>
      <c r="H1879" s="77"/>
      <c r="I1879" s="78"/>
      <c r="J1879" s="78"/>
      <c r="K1879" s="79"/>
      <c r="M1879" s="72" t="s">
        <v>1488</v>
      </c>
      <c r="N1879" s="85">
        <v>44663.088240740741</v>
      </c>
      <c r="O1879" s="72" t="s">
        <v>3851</v>
      </c>
      <c r="P1879" s="87" t="s">
        <v>3852</v>
      </c>
      <c r="Q1879" s="72" t="s">
        <v>3853</v>
      </c>
      <c r="T1879" s="87" t="s">
        <v>3718</v>
      </c>
      <c r="U1879" s="85">
        <v>44663.088240740741</v>
      </c>
      <c r="V1879" s="88">
        <v>44663</v>
      </c>
      <c r="W1879" s="86" t="s">
        <v>3854</v>
      </c>
      <c r="X1879" s="87" t="s">
        <v>3855</v>
      </c>
      <c r="AA1879" s="86" t="s">
        <v>3856</v>
      </c>
      <c r="AC1879" s="72" t="b">
        <v>0</v>
      </c>
      <c r="AD1879" s="72">
        <v>163</v>
      </c>
      <c r="AE1879" s="86" t="s">
        <v>1483</v>
      </c>
      <c r="AF1879" s="72" t="b">
        <v>0</v>
      </c>
      <c r="AG1879" s="72" t="s">
        <v>1484</v>
      </c>
      <c r="AI1879" s="86" t="s">
        <v>1483</v>
      </c>
      <c r="AJ1879" s="72" t="b">
        <v>0</v>
      </c>
      <c r="AK1879" s="72">
        <v>25</v>
      </c>
      <c r="AL1879" s="86" t="s">
        <v>1483</v>
      </c>
      <c r="AM1879" s="86" t="s">
        <v>1504</v>
      </c>
      <c r="AN1879" s="72" t="b">
        <v>0</v>
      </c>
      <c r="AO1879" s="86" t="s">
        <v>3856</v>
      </c>
      <c r="AQ1879" s="72">
        <v>0</v>
      </c>
      <c r="AR1879" s="72">
        <v>0</v>
      </c>
    </row>
    <row r="1880" spans="1:44" x14ac:dyDescent="0.35">
      <c r="A1880" s="73" t="s">
        <v>585</v>
      </c>
      <c r="B1880" s="73" t="s">
        <v>3858</v>
      </c>
      <c r="C1880" s="82"/>
      <c r="D1880" s="83"/>
      <c r="E1880" s="82"/>
      <c r="F1880" s="84"/>
      <c r="G1880" s="82"/>
      <c r="H1880" s="77"/>
      <c r="I1880" s="78"/>
      <c r="J1880" s="78"/>
      <c r="K1880" s="79"/>
      <c r="M1880" s="72" t="s">
        <v>1513</v>
      </c>
      <c r="N1880" s="85">
        <v>44664.683067129627</v>
      </c>
      <c r="O1880" s="72" t="s">
        <v>3859</v>
      </c>
      <c r="P1880" s="87" t="s">
        <v>3860</v>
      </c>
      <c r="Q1880" s="72" t="s">
        <v>1614</v>
      </c>
      <c r="R1880" s="86" t="s">
        <v>3861</v>
      </c>
      <c r="S1880" s="87" t="s">
        <v>3862</v>
      </c>
      <c r="T1880" s="87" t="s">
        <v>3862</v>
      </c>
      <c r="U1880" s="85">
        <v>44664.683067129627</v>
      </c>
      <c r="V1880" s="88">
        <v>44664</v>
      </c>
      <c r="W1880" s="86" t="s">
        <v>3863</v>
      </c>
      <c r="X1880" s="87" t="s">
        <v>3864</v>
      </c>
      <c r="AA1880" s="86" t="s">
        <v>3865</v>
      </c>
      <c r="AC1880" s="72" t="b">
        <v>0</v>
      </c>
      <c r="AD1880" s="72">
        <v>0</v>
      </c>
      <c r="AE1880" s="86" t="s">
        <v>1483</v>
      </c>
      <c r="AF1880" s="72" t="b">
        <v>0</v>
      </c>
      <c r="AG1880" s="72" t="s">
        <v>1484</v>
      </c>
      <c r="AI1880" s="86" t="s">
        <v>1483</v>
      </c>
      <c r="AJ1880" s="72" t="b">
        <v>0</v>
      </c>
      <c r="AK1880" s="72">
        <v>45</v>
      </c>
      <c r="AL1880" s="86" t="s">
        <v>3866</v>
      </c>
      <c r="AM1880" s="86" t="s">
        <v>1486</v>
      </c>
      <c r="AN1880" s="72" t="b">
        <v>0</v>
      </c>
      <c r="AO1880" s="86" t="s">
        <v>3866</v>
      </c>
      <c r="AQ1880" s="72">
        <v>0</v>
      </c>
      <c r="AR1880" s="72">
        <v>0</v>
      </c>
    </row>
    <row r="1881" spans="1:44" x14ac:dyDescent="0.35">
      <c r="A1881" s="73" t="s">
        <v>774</v>
      </c>
      <c r="B1881" s="73" t="s">
        <v>3867</v>
      </c>
      <c r="C1881" s="82"/>
      <c r="D1881" s="83"/>
      <c r="E1881" s="82"/>
      <c r="F1881" s="84"/>
      <c r="G1881" s="82"/>
      <c r="H1881" s="77"/>
      <c r="I1881" s="78"/>
      <c r="J1881" s="78"/>
      <c r="K1881" s="79"/>
      <c r="M1881" s="72" t="s">
        <v>219</v>
      </c>
      <c r="N1881" s="85">
        <v>44671.061030092591</v>
      </c>
    </row>
    <row r="1882" spans="1:44" x14ac:dyDescent="0.35">
      <c r="A1882" s="73" t="s">
        <v>585</v>
      </c>
      <c r="B1882" s="73" t="s">
        <v>3867</v>
      </c>
      <c r="C1882" s="82"/>
      <c r="D1882" s="83"/>
      <c r="E1882" s="82"/>
      <c r="F1882" s="84"/>
      <c r="G1882" s="82"/>
      <c r="H1882" s="77"/>
      <c r="I1882" s="78"/>
      <c r="J1882" s="78"/>
      <c r="K1882" s="79"/>
      <c r="M1882" s="72" t="s">
        <v>1476</v>
      </c>
      <c r="N1882" s="85">
        <v>44651.861770833333</v>
      </c>
      <c r="O1882" s="72" t="s">
        <v>3725</v>
      </c>
      <c r="P1882" s="87" t="s">
        <v>3726</v>
      </c>
      <c r="Q1882" s="72" t="s">
        <v>3727</v>
      </c>
      <c r="R1882" s="86" t="s">
        <v>3728</v>
      </c>
      <c r="T1882" s="87" t="s">
        <v>3718</v>
      </c>
      <c r="U1882" s="85">
        <v>44651.861770833333</v>
      </c>
      <c r="V1882" s="88">
        <v>44651</v>
      </c>
      <c r="W1882" s="86" t="s">
        <v>3729</v>
      </c>
      <c r="X1882" s="87" t="s">
        <v>3730</v>
      </c>
      <c r="AA1882" s="86" t="s">
        <v>3731</v>
      </c>
      <c r="AC1882" s="72" t="b">
        <v>0</v>
      </c>
      <c r="AD1882" s="72">
        <v>0</v>
      </c>
      <c r="AE1882" s="86" t="s">
        <v>1483</v>
      </c>
      <c r="AF1882" s="72" t="b">
        <v>0</v>
      </c>
      <c r="AG1882" s="72" t="s">
        <v>1484</v>
      </c>
      <c r="AI1882" s="86" t="s">
        <v>1483</v>
      </c>
      <c r="AJ1882" s="72" t="b">
        <v>0</v>
      </c>
      <c r="AK1882" s="72">
        <v>583</v>
      </c>
      <c r="AL1882" s="86" t="s">
        <v>3732</v>
      </c>
      <c r="AM1882" s="86" t="s">
        <v>1486</v>
      </c>
      <c r="AN1882" s="72" t="b">
        <v>0</v>
      </c>
      <c r="AO1882" s="86" t="s">
        <v>3732</v>
      </c>
      <c r="AQ1882" s="72">
        <v>0</v>
      </c>
      <c r="AR1882" s="72">
        <v>0</v>
      </c>
    </row>
    <row r="1883" spans="1:44" x14ac:dyDescent="0.35">
      <c r="A1883" s="73" t="s">
        <v>585</v>
      </c>
      <c r="B1883" s="73" t="s">
        <v>3867</v>
      </c>
      <c r="C1883" s="82"/>
      <c r="D1883" s="83"/>
      <c r="E1883" s="82"/>
      <c r="F1883" s="84"/>
      <c r="G1883" s="82"/>
      <c r="H1883" s="77"/>
      <c r="I1883" s="78"/>
      <c r="J1883" s="78"/>
      <c r="K1883" s="79"/>
      <c r="M1883" s="72" t="s">
        <v>1513</v>
      </c>
      <c r="N1883" s="85">
        <v>44664.683067129627</v>
      </c>
      <c r="O1883" s="72" t="s">
        <v>3859</v>
      </c>
      <c r="P1883" s="87" t="s">
        <v>3860</v>
      </c>
      <c r="Q1883" s="72" t="s">
        <v>1614</v>
      </c>
      <c r="R1883" s="86" t="s">
        <v>3861</v>
      </c>
      <c r="S1883" s="87" t="s">
        <v>3862</v>
      </c>
      <c r="T1883" s="87" t="s">
        <v>3862</v>
      </c>
      <c r="U1883" s="85">
        <v>44664.683067129627</v>
      </c>
      <c r="V1883" s="88">
        <v>44664</v>
      </c>
      <c r="W1883" s="86" t="s">
        <v>3863</v>
      </c>
      <c r="X1883" s="87" t="s">
        <v>3864</v>
      </c>
      <c r="AA1883" s="86" t="s">
        <v>3865</v>
      </c>
      <c r="AC1883" s="72" t="b">
        <v>0</v>
      </c>
      <c r="AD1883" s="72">
        <v>0</v>
      </c>
      <c r="AE1883" s="86" t="s">
        <v>1483</v>
      </c>
      <c r="AF1883" s="72" t="b">
        <v>0</v>
      </c>
      <c r="AG1883" s="72" t="s">
        <v>1484</v>
      </c>
      <c r="AI1883" s="86" t="s">
        <v>1483</v>
      </c>
      <c r="AJ1883" s="72" t="b">
        <v>0</v>
      </c>
      <c r="AK1883" s="72">
        <v>45</v>
      </c>
      <c r="AL1883" s="86" t="s">
        <v>3866</v>
      </c>
      <c r="AM1883" s="86" t="s">
        <v>1486</v>
      </c>
      <c r="AN1883" s="72" t="b">
        <v>0</v>
      </c>
      <c r="AO1883" s="86" t="s">
        <v>3866</v>
      </c>
      <c r="AQ1883" s="72">
        <v>0</v>
      </c>
      <c r="AR1883" s="72">
        <v>0</v>
      </c>
    </row>
    <row r="1884" spans="1:44" x14ac:dyDescent="0.35">
      <c r="A1884" s="73" t="s">
        <v>585</v>
      </c>
      <c r="B1884" s="73" t="s">
        <v>1635</v>
      </c>
      <c r="C1884" s="82"/>
      <c r="D1884" s="83"/>
      <c r="E1884" s="82"/>
      <c r="F1884" s="84"/>
      <c r="G1884" s="82"/>
      <c r="H1884" s="77"/>
      <c r="I1884" s="78"/>
      <c r="J1884" s="78"/>
      <c r="K1884" s="79"/>
      <c r="M1884" s="72" t="s">
        <v>1476</v>
      </c>
      <c r="N1884" s="85">
        <v>44664.683067129627</v>
      </c>
      <c r="O1884" s="72" t="s">
        <v>3859</v>
      </c>
      <c r="P1884" s="87" t="s">
        <v>3860</v>
      </c>
      <c r="Q1884" s="72" t="s">
        <v>1614</v>
      </c>
      <c r="R1884" s="86" t="s">
        <v>3861</v>
      </c>
      <c r="S1884" s="87" t="s">
        <v>3862</v>
      </c>
      <c r="T1884" s="87" t="s">
        <v>3862</v>
      </c>
      <c r="U1884" s="85">
        <v>44664.683067129627</v>
      </c>
      <c r="V1884" s="88">
        <v>44664</v>
      </c>
      <c r="W1884" s="86" t="s">
        <v>3863</v>
      </c>
      <c r="X1884" s="87" t="s">
        <v>3864</v>
      </c>
      <c r="AA1884" s="86" t="s">
        <v>3865</v>
      </c>
      <c r="AC1884" s="72" t="b">
        <v>0</v>
      </c>
      <c r="AD1884" s="72">
        <v>0</v>
      </c>
      <c r="AE1884" s="86" t="s">
        <v>1483</v>
      </c>
      <c r="AF1884" s="72" t="b">
        <v>0</v>
      </c>
      <c r="AG1884" s="72" t="s">
        <v>1484</v>
      </c>
      <c r="AI1884" s="86" t="s">
        <v>1483</v>
      </c>
      <c r="AJ1884" s="72" t="b">
        <v>0</v>
      </c>
      <c r="AK1884" s="72">
        <v>45</v>
      </c>
      <c r="AL1884" s="86" t="s">
        <v>3866</v>
      </c>
      <c r="AM1884" s="86" t="s">
        <v>1486</v>
      </c>
      <c r="AN1884" s="72" t="b">
        <v>0</v>
      </c>
      <c r="AO1884" s="86" t="s">
        <v>3866</v>
      </c>
      <c r="AQ1884" s="72">
        <v>0</v>
      </c>
      <c r="AR1884" s="72">
        <v>0</v>
      </c>
    </row>
    <row r="1885" spans="1:44" x14ac:dyDescent="0.35">
      <c r="A1885" s="73" t="s">
        <v>585</v>
      </c>
      <c r="B1885" s="73" t="s">
        <v>1635</v>
      </c>
      <c r="C1885" s="82"/>
      <c r="D1885" s="83"/>
      <c r="E1885" s="82"/>
      <c r="F1885" s="84"/>
      <c r="G1885" s="82"/>
      <c r="H1885" s="77"/>
      <c r="I1885" s="78"/>
      <c r="J1885" s="78"/>
      <c r="K1885" s="79"/>
      <c r="M1885" s="72" t="s">
        <v>1488</v>
      </c>
      <c r="N1885" s="85">
        <v>44664.930277777778</v>
      </c>
      <c r="O1885" s="72" t="s">
        <v>3868</v>
      </c>
      <c r="P1885" s="87" t="s">
        <v>3869</v>
      </c>
      <c r="Q1885" s="72" t="s">
        <v>1491</v>
      </c>
      <c r="R1885" s="86" t="s">
        <v>3728</v>
      </c>
      <c r="T1885" s="87" t="s">
        <v>3718</v>
      </c>
      <c r="U1885" s="85">
        <v>44664.930277777778</v>
      </c>
      <c r="V1885" s="88">
        <v>44664</v>
      </c>
      <c r="W1885" s="86" t="s">
        <v>3870</v>
      </c>
      <c r="X1885" s="87" t="s">
        <v>3871</v>
      </c>
      <c r="AA1885" s="86" t="s">
        <v>3872</v>
      </c>
      <c r="AC1885" s="72" t="b">
        <v>0</v>
      </c>
      <c r="AD1885" s="72">
        <v>785</v>
      </c>
      <c r="AE1885" s="86" t="s">
        <v>1483</v>
      </c>
      <c r="AF1885" s="72" t="b">
        <v>1</v>
      </c>
      <c r="AG1885" s="72" t="s">
        <v>1484</v>
      </c>
      <c r="AI1885" s="86" t="s">
        <v>3873</v>
      </c>
      <c r="AJ1885" s="72" t="b">
        <v>0</v>
      </c>
      <c r="AK1885" s="72">
        <v>186</v>
      </c>
      <c r="AL1885" s="86" t="s">
        <v>1483</v>
      </c>
      <c r="AM1885" s="86" t="s">
        <v>1504</v>
      </c>
      <c r="AN1885" s="72" t="b">
        <v>0</v>
      </c>
      <c r="AO1885" s="86" t="s">
        <v>3872</v>
      </c>
      <c r="AQ1885" s="72">
        <v>0</v>
      </c>
      <c r="AR1885" s="72">
        <v>0</v>
      </c>
    </row>
    <row r="1886" spans="1:44" x14ac:dyDescent="0.35">
      <c r="A1886" s="73" t="s">
        <v>585</v>
      </c>
      <c r="B1886" s="73" t="s">
        <v>1635</v>
      </c>
      <c r="C1886" s="82"/>
      <c r="D1886" s="83"/>
      <c r="E1886" s="82"/>
      <c r="F1886" s="84"/>
      <c r="G1886" s="82"/>
      <c r="H1886" s="77"/>
      <c r="I1886" s="78"/>
      <c r="J1886" s="78"/>
      <c r="K1886" s="79"/>
      <c r="M1886" s="72" t="s">
        <v>1476</v>
      </c>
      <c r="N1886" s="85">
        <v>44664.942407407405</v>
      </c>
      <c r="O1886" s="72" t="s">
        <v>3874</v>
      </c>
      <c r="P1886" s="87" t="s">
        <v>3875</v>
      </c>
      <c r="Q1886" s="72" t="s">
        <v>1491</v>
      </c>
      <c r="T1886" s="87" t="s">
        <v>3718</v>
      </c>
      <c r="U1886" s="85">
        <v>44664.942407407405</v>
      </c>
      <c r="V1886" s="88">
        <v>44664</v>
      </c>
      <c r="W1886" s="86" t="s">
        <v>3876</v>
      </c>
      <c r="X1886" s="87" t="s">
        <v>3877</v>
      </c>
      <c r="AA1886" s="86" t="s">
        <v>3878</v>
      </c>
      <c r="AC1886" s="72" t="b">
        <v>0</v>
      </c>
      <c r="AD1886" s="72">
        <v>0</v>
      </c>
      <c r="AE1886" s="86" t="s">
        <v>1483</v>
      </c>
      <c r="AF1886" s="72" t="b">
        <v>1</v>
      </c>
      <c r="AG1886" s="72" t="s">
        <v>1484</v>
      </c>
      <c r="AI1886" s="86" t="s">
        <v>3872</v>
      </c>
      <c r="AJ1886" s="72" t="b">
        <v>0</v>
      </c>
      <c r="AK1886" s="72">
        <v>58</v>
      </c>
      <c r="AL1886" s="86" t="s">
        <v>3879</v>
      </c>
      <c r="AM1886" s="86" t="s">
        <v>1486</v>
      </c>
      <c r="AN1886" s="72" t="b">
        <v>0</v>
      </c>
      <c r="AO1886" s="86" t="s">
        <v>3879</v>
      </c>
      <c r="AQ1886" s="72">
        <v>0</v>
      </c>
      <c r="AR1886" s="72">
        <v>0</v>
      </c>
    </row>
    <row r="1887" spans="1:44" x14ac:dyDescent="0.35">
      <c r="A1887" s="73" t="s">
        <v>585</v>
      </c>
      <c r="B1887" s="73" t="s">
        <v>3880</v>
      </c>
      <c r="C1887" s="82"/>
      <c r="D1887" s="83"/>
      <c r="E1887" s="82"/>
      <c r="F1887" s="84"/>
      <c r="G1887" s="82"/>
      <c r="H1887" s="77"/>
      <c r="I1887" s="78"/>
      <c r="J1887" s="78"/>
      <c r="K1887" s="79"/>
      <c r="M1887" s="72" t="s">
        <v>1513</v>
      </c>
      <c r="N1887" s="85">
        <v>44665.82707175926</v>
      </c>
      <c r="O1887" s="72" t="s">
        <v>3881</v>
      </c>
      <c r="P1887" s="87" t="s">
        <v>3882</v>
      </c>
      <c r="Q1887" s="72" t="s">
        <v>3883</v>
      </c>
      <c r="T1887" s="87" t="s">
        <v>3718</v>
      </c>
      <c r="U1887" s="85">
        <v>44665.82707175926</v>
      </c>
      <c r="V1887" s="88">
        <v>44665</v>
      </c>
      <c r="W1887" s="86" t="s">
        <v>3884</v>
      </c>
      <c r="X1887" s="87" t="s">
        <v>3885</v>
      </c>
      <c r="AA1887" s="86" t="s">
        <v>3886</v>
      </c>
      <c r="AC1887" s="72" t="b">
        <v>0</v>
      </c>
      <c r="AD1887" s="72">
        <v>0</v>
      </c>
      <c r="AE1887" s="86" t="s">
        <v>1483</v>
      </c>
      <c r="AF1887" s="72" t="b">
        <v>0</v>
      </c>
      <c r="AG1887" s="72" t="s">
        <v>1484</v>
      </c>
      <c r="AI1887" s="86" t="s">
        <v>1483</v>
      </c>
      <c r="AJ1887" s="72" t="b">
        <v>0</v>
      </c>
      <c r="AK1887" s="72">
        <v>18</v>
      </c>
      <c r="AL1887" s="86" t="s">
        <v>3887</v>
      </c>
      <c r="AM1887" s="86" t="s">
        <v>1486</v>
      </c>
      <c r="AN1887" s="72" t="b">
        <v>0</v>
      </c>
      <c r="AO1887" s="86" t="s">
        <v>3887</v>
      </c>
      <c r="AQ1887" s="72">
        <v>0</v>
      </c>
      <c r="AR1887" s="72">
        <v>0</v>
      </c>
    </row>
    <row r="1888" spans="1:44" x14ac:dyDescent="0.35">
      <c r="A1888" s="73" t="s">
        <v>585</v>
      </c>
      <c r="B1888" s="73" t="s">
        <v>3888</v>
      </c>
      <c r="C1888" s="82"/>
      <c r="D1888" s="83"/>
      <c r="E1888" s="82"/>
      <c r="F1888" s="84"/>
      <c r="G1888" s="82"/>
      <c r="H1888" s="77"/>
      <c r="I1888" s="78"/>
      <c r="J1888" s="78"/>
      <c r="K1888" s="79"/>
      <c r="M1888" s="72" t="s">
        <v>1513</v>
      </c>
      <c r="N1888" s="85">
        <v>44665.82707175926</v>
      </c>
      <c r="O1888" s="72" t="s">
        <v>3881</v>
      </c>
      <c r="P1888" s="87" t="s">
        <v>3882</v>
      </c>
      <c r="Q1888" s="72" t="s">
        <v>3883</v>
      </c>
      <c r="T1888" s="87" t="s">
        <v>3718</v>
      </c>
      <c r="U1888" s="85">
        <v>44665.82707175926</v>
      </c>
      <c r="V1888" s="88">
        <v>44665</v>
      </c>
      <c r="W1888" s="86" t="s">
        <v>3884</v>
      </c>
      <c r="X1888" s="87" t="s">
        <v>3885</v>
      </c>
      <c r="AA1888" s="86" t="s">
        <v>3886</v>
      </c>
      <c r="AC1888" s="72" t="b">
        <v>0</v>
      </c>
      <c r="AD1888" s="72">
        <v>0</v>
      </c>
      <c r="AE1888" s="86" t="s">
        <v>1483</v>
      </c>
      <c r="AF1888" s="72" t="b">
        <v>0</v>
      </c>
      <c r="AG1888" s="72" t="s">
        <v>1484</v>
      </c>
      <c r="AI1888" s="86" t="s">
        <v>1483</v>
      </c>
      <c r="AJ1888" s="72" t="b">
        <v>0</v>
      </c>
      <c r="AK1888" s="72">
        <v>18</v>
      </c>
      <c r="AL1888" s="86" t="s">
        <v>3887</v>
      </c>
      <c r="AM1888" s="86" t="s">
        <v>1486</v>
      </c>
      <c r="AN1888" s="72" t="b">
        <v>0</v>
      </c>
      <c r="AO1888" s="86" t="s">
        <v>3887</v>
      </c>
      <c r="AQ1888" s="72">
        <v>0</v>
      </c>
      <c r="AR1888" s="72">
        <v>0</v>
      </c>
    </row>
    <row r="1889" spans="1:44" x14ac:dyDescent="0.35">
      <c r="A1889" s="73" t="s">
        <v>585</v>
      </c>
      <c r="B1889" s="73" t="s">
        <v>3889</v>
      </c>
      <c r="C1889" s="82"/>
      <c r="D1889" s="83"/>
      <c r="E1889" s="82"/>
      <c r="F1889" s="84"/>
      <c r="G1889" s="82"/>
      <c r="H1889" s="77"/>
      <c r="I1889" s="78"/>
      <c r="J1889" s="78"/>
      <c r="K1889" s="79"/>
      <c r="M1889" s="72" t="s">
        <v>1476</v>
      </c>
      <c r="N1889" s="85">
        <v>44665.82707175926</v>
      </c>
      <c r="O1889" s="72" t="s">
        <v>3881</v>
      </c>
      <c r="P1889" s="87" t="s">
        <v>3882</v>
      </c>
      <c r="Q1889" s="72" t="s">
        <v>3883</v>
      </c>
      <c r="T1889" s="87" t="s">
        <v>3718</v>
      </c>
      <c r="U1889" s="85">
        <v>44665.82707175926</v>
      </c>
      <c r="V1889" s="88">
        <v>44665</v>
      </c>
      <c r="W1889" s="86" t="s">
        <v>3884</v>
      </c>
      <c r="X1889" s="87" t="s">
        <v>3885</v>
      </c>
      <c r="AA1889" s="86" t="s">
        <v>3886</v>
      </c>
      <c r="AC1889" s="72" t="b">
        <v>0</v>
      </c>
      <c r="AD1889" s="72">
        <v>0</v>
      </c>
      <c r="AE1889" s="86" t="s">
        <v>1483</v>
      </c>
      <c r="AF1889" s="72" t="b">
        <v>0</v>
      </c>
      <c r="AG1889" s="72" t="s">
        <v>1484</v>
      </c>
      <c r="AI1889" s="86" t="s">
        <v>1483</v>
      </c>
      <c r="AJ1889" s="72" t="b">
        <v>0</v>
      </c>
      <c r="AK1889" s="72">
        <v>18</v>
      </c>
      <c r="AL1889" s="86" t="s">
        <v>3887</v>
      </c>
      <c r="AM1889" s="86" t="s">
        <v>1486</v>
      </c>
      <c r="AN1889" s="72" t="b">
        <v>0</v>
      </c>
      <c r="AO1889" s="86" t="s">
        <v>3887</v>
      </c>
      <c r="AQ1889" s="72">
        <v>0</v>
      </c>
      <c r="AR1889" s="72">
        <v>0</v>
      </c>
    </row>
    <row r="1890" spans="1:44" x14ac:dyDescent="0.35">
      <c r="A1890" s="73" t="s">
        <v>585</v>
      </c>
      <c r="B1890" s="73" t="s">
        <v>3890</v>
      </c>
      <c r="C1890" s="82"/>
      <c r="D1890" s="83"/>
      <c r="E1890" s="82"/>
      <c r="F1890" s="84"/>
      <c r="G1890" s="82"/>
      <c r="H1890" s="77"/>
      <c r="I1890" s="78"/>
      <c r="J1890" s="78"/>
      <c r="K1890" s="79"/>
      <c r="M1890" s="72" t="s">
        <v>1476</v>
      </c>
      <c r="N1890" s="85">
        <v>44664.965983796297</v>
      </c>
      <c r="O1890" s="72" t="s">
        <v>3891</v>
      </c>
      <c r="S1890" s="87" t="s">
        <v>3892</v>
      </c>
      <c r="T1890" s="87" t="s">
        <v>3892</v>
      </c>
      <c r="U1890" s="85">
        <v>44664.965983796297</v>
      </c>
      <c r="V1890" s="88">
        <v>44664</v>
      </c>
      <c r="W1890" s="86" t="s">
        <v>3893</v>
      </c>
      <c r="X1890" s="87" t="s">
        <v>3894</v>
      </c>
      <c r="AA1890" s="86" t="s">
        <v>3895</v>
      </c>
      <c r="AC1890" s="72" t="b">
        <v>0</v>
      </c>
      <c r="AD1890" s="72">
        <v>0</v>
      </c>
      <c r="AE1890" s="86" t="s">
        <v>1483</v>
      </c>
      <c r="AF1890" s="72" t="b">
        <v>0</v>
      </c>
      <c r="AG1890" s="72" t="s">
        <v>1484</v>
      </c>
      <c r="AI1890" s="86" t="s">
        <v>1483</v>
      </c>
      <c r="AJ1890" s="72" t="b">
        <v>0</v>
      </c>
      <c r="AK1890" s="72">
        <v>32</v>
      </c>
      <c r="AL1890" s="86" t="s">
        <v>3896</v>
      </c>
      <c r="AM1890" s="86" t="s">
        <v>1486</v>
      </c>
      <c r="AN1890" s="72" t="b">
        <v>0</v>
      </c>
      <c r="AO1890" s="86" t="s">
        <v>3896</v>
      </c>
      <c r="AQ1890" s="72">
        <v>0</v>
      </c>
      <c r="AR1890" s="72">
        <v>0</v>
      </c>
    </row>
    <row r="1891" spans="1:44" x14ac:dyDescent="0.35">
      <c r="A1891" s="73" t="s">
        <v>585</v>
      </c>
      <c r="B1891" s="73" t="s">
        <v>3890</v>
      </c>
      <c r="C1891" s="82"/>
      <c r="D1891" s="83"/>
      <c r="E1891" s="82"/>
      <c r="F1891" s="84"/>
      <c r="G1891" s="82"/>
      <c r="H1891" s="77"/>
      <c r="I1891" s="78"/>
      <c r="J1891" s="78"/>
      <c r="K1891" s="79"/>
      <c r="M1891" s="72" t="s">
        <v>1488</v>
      </c>
      <c r="N1891" s="85">
        <v>44665.844641203701</v>
      </c>
      <c r="O1891" s="72" t="s">
        <v>3897</v>
      </c>
      <c r="R1891" s="86" t="s">
        <v>3898</v>
      </c>
      <c r="S1891" s="87" t="s">
        <v>3899</v>
      </c>
      <c r="T1891" s="87" t="s">
        <v>3899</v>
      </c>
      <c r="U1891" s="85">
        <v>44665.844641203701</v>
      </c>
      <c r="V1891" s="88">
        <v>44665</v>
      </c>
      <c r="W1891" s="86" t="s">
        <v>3900</v>
      </c>
      <c r="X1891" s="87" t="s">
        <v>3901</v>
      </c>
      <c r="AA1891" s="86" t="s">
        <v>3902</v>
      </c>
      <c r="AC1891" s="72" t="b">
        <v>0</v>
      </c>
      <c r="AD1891" s="72">
        <v>228</v>
      </c>
      <c r="AE1891" s="86" t="s">
        <v>1483</v>
      </c>
      <c r="AF1891" s="72" t="b">
        <v>0</v>
      </c>
      <c r="AG1891" s="72" t="s">
        <v>1484</v>
      </c>
      <c r="AI1891" s="86" t="s">
        <v>1483</v>
      </c>
      <c r="AJ1891" s="72" t="b">
        <v>0</v>
      </c>
      <c r="AK1891" s="72">
        <v>48</v>
      </c>
      <c r="AL1891" s="86" t="s">
        <v>1483</v>
      </c>
      <c r="AM1891" s="86" t="s">
        <v>1504</v>
      </c>
      <c r="AN1891" s="72" t="b">
        <v>0</v>
      </c>
      <c r="AO1891" s="86" t="s">
        <v>3902</v>
      </c>
      <c r="AQ1891" s="72">
        <v>0</v>
      </c>
      <c r="AR1891" s="72">
        <v>0</v>
      </c>
    </row>
    <row r="1892" spans="1:44" x14ac:dyDescent="0.35">
      <c r="A1892" s="73" t="s">
        <v>585</v>
      </c>
      <c r="B1892" s="73" t="s">
        <v>3903</v>
      </c>
      <c r="C1892" s="82"/>
      <c r="D1892" s="83"/>
      <c r="E1892" s="82"/>
      <c r="F1892" s="84"/>
      <c r="G1892" s="82"/>
      <c r="H1892" s="77"/>
      <c r="I1892" s="78"/>
      <c r="J1892" s="78"/>
      <c r="K1892" s="79"/>
      <c r="M1892" s="72" t="s">
        <v>1476</v>
      </c>
      <c r="N1892" s="85">
        <v>44665.882951388892</v>
      </c>
      <c r="O1892" s="72" t="s">
        <v>3904</v>
      </c>
      <c r="P1892" s="87" t="s">
        <v>3905</v>
      </c>
      <c r="Q1892" s="72" t="s">
        <v>1614</v>
      </c>
      <c r="R1892" s="86" t="s">
        <v>3906</v>
      </c>
      <c r="S1892" s="87" t="s">
        <v>3907</v>
      </c>
      <c r="T1892" s="87" t="s">
        <v>3907</v>
      </c>
      <c r="U1892" s="85">
        <v>44665.882951388892</v>
      </c>
      <c r="V1892" s="88">
        <v>44665</v>
      </c>
      <c r="W1892" s="86" t="s">
        <v>3908</v>
      </c>
      <c r="X1892" s="87" t="s">
        <v>3909</v>
      </c>
      <c r="AA1892" s="86" t="s">
        <v>3910</v>
      </c>
      <c r="AC1892" s="72" t="b">
        <v>0</v>
      </c>
      <c r="AD1892" s="72">
        <v>0</v>
      </c>
      <c r="AE1892" s="86" t="s">
        <v>1483</v>
      </c>
      <c r="AF1892" s="72" t="b">
        <v>0</v>
      </c>
      <c r="AG1892" s="72" t="s">
        <v>1484</v>
      </c>
      <c r="AI1892" s="86" t="s">
        <v>1483</v>
      </c>
      <c r="AJ1892" s="72" t="b">
        <v>0</v>
      </c>
      <c r="AK1892" s="72">
        <v>46</v>
      </c>
      <c r="AL1892" s="86" t="s">
        <v>3911</v>
      </c>
      <c r="AM1892" s="86" t="s">
        <v>1486</v>
      </c>
      <c r="AN1892" s="72" t="b">
        <v>0</v>
      </c>
      <c r="AO1892" s="86" t="s">
        <v>3911</v>
      </c>
      <c r="AQ1892" s="72">
        <v>0</v>
      </c>
      <c r="AR1892" s="72">
        <v>0</v>
      </c>
    </row>
    <row r="1893" spans="1:44" x14ac:dyDescent="0.35">
      <c r="A1893" s="73" t="s">
        <v>585</v>
      </c>
      <c r="B1893" s="73" t="s">
        <v>3912</v>
      </c>
      <c r="C1893" s="82"/>
      <c r="D1893" s="83"/>
      <c r="E1893" s="82"/>
      <c r="F1893" s="84"/>
      <c r="G1893" s="82"/>
      <c r="H1893" s="77"/>
      <c r="I1893" s="78"/>
      <c r="J1893" s="78"/>
      <c r="K1893" s="79"/>
      <c r="M1893" s="72" t="s">
        <v>1476</v>
      </c>
      <c r="N1893" s="85">
        <v>44666.746712962966</v>
      </c>
      <c r="O1893" s="72" t="s">
        <v>3913</v>
      </c>
      <c r="S1893" s="87" t="s">
        <v>3914</v>
      </c>
      <c r="T1893" s="87" t="s">
        <v>3914</v>
      </c>
      <c r="U1893" s="85">
        <v>44666.746712962966</v>
      </c>
      <c r="V1893" s="88">
        <v>44666</v>
      </c>
      <c r="W1893" s="86" t="s">
        <v>3915</v>
      </c>
      <c r="X1893" s="87" t="s">
        <v>3916</v>
      </c>
      <c r="AA1893" s="86" t="s">
        <v>3917</v>
      </c>
      <c r="AC1893" s="72" t="b">
        <v>0</v>
      </c>
      <c r="AD1893" s="72">
        <v>0</v>
      </c>
      <c r="AE1893" s="86" t="s">
        <v>1483</v>
      </c>
      <c r="AF1893" s="72" t="b">
        <v>0</v>
      </c>
      <c r="AG1893" s="72" t="s">
        <v>1484</v>
      </c>
      <c r="AI1893" s="86" t="s">
        <v>1483</v>
      </c>
      <c r="AJ1893" s="72" t="b">
        <v>0</v>
      </c>
      <c r="AK1893" s="72">
        <v>50</v>
      </c>
      <c r="AL1893" s="86" t="s">
        <v>3918</v>
      </c>
      <c r="AM1893" s="86" t="s">
        <v>1486</v>
      </c>
      <c r="AN1893" s="72" t="b">
        <v>0</v>
      </c>
      <c r="AO1893" s="86" t="s">
        <v>3918</v>
      </c>
      <c r="AQ1893" s="72">
        <v>0</v>
      </c>
      <c r="AR1893" s="72">
        <v>0</v>
      </c>
    </row>
    <row r="1894" spans="1:44" x14ac:dyDescent="0.35">
      <c r="A1894" s="73" t="s">
        <v>685</v>
      </c>
      <c r="B1894" s="73" t="s">
        <v>3919</v>
      </c>
      <c r="C1894" s="82"/>
      <c r="D1894" s="83"/>
      <c r="E1894" s="82"/>
      <c r="F1894" s="84"/>
      <c r="G1894" s="82"/>
      <c r="H1894" s="77"/>
      <c r="I1894" s="78"/>
      <c r="J1894" s="78"/>
      <c r="K1894" s="79"/>
      <c r="M1894" s="72" t="s">
        <v>219</v>
      </c>
      <c r="N1894" s="85">
        <v>44671.061030092591</v>
      </c>
    </row>
    <row r="1895" spans="1:44" x14ac:dyDescent="0.35">
      <c r="A1895" s="73" t="s">
        <v>585</v>
      </c>
      <c r="B1895" s="73" t="s">
        <v>3919</v>
      </c>
      <c r="C1895" s="82"/>
      <c r="D1895" s="83"/>
      <c r="E1895" s="82"/>
      <c r="F1895" s="84"/>
      <c r="G1895" s="82"/>
      <c r="H1895" s="77"/>
      <c r="I1895" s="78"/>
      <c r="J1895" s="78"/>
      <c r="K1895" s="79"/>
      <c r="M1895" s="72" t="s">
        <v>1488</v>
      </c>
      <c r="N1895" s="85">
        <v>44664.894537037035</v>
      </c>
      <c r="O1895" s="72" t="s">
        <v>3920</v>
      </c>
      <c r="S1895" s="87" t="s">
        <v>3921</v>
      </c>
      <c r="T1895" s="87" t="s">
        <v>3921</v>
      </c>
      <c r="U1895" s="85">
        <v>44664.894537037035</v>
      </c>
      <c r="V1895" s="88">
        <v>44664</v>
      </c>
      <c r="W1895" s="86" t="s">
        <v>3922</v>
      </c>
      <c r="X1895" s="87" t="s">
        <v>3923</v>
      </c>
      <c r="AA1895" s="86" t="s">
        <v>3924</v>
      </c>
      <c r="AC1895" s="72" t="b">
        <v>0</v>
      </c>
      <c r="AD1895" s="72">
        <v>114</v>
      </c>
      <c r="AE1895" s="86" t="s">
        <v>1483</v>
      </c>
      <c r="AF1895" s="72" t="b">
        <v>0</v>
      </c>
      <c r="AG1895" s="72" t="s">
        <v>1484</v>
      </c>
      <c r="AI1895" s="86" t="s">
        <v>1483</v>
      </c>
      <c r="AJ1895" s="72" t="b">
        <v>0</v>
      </c>
      <c r="AK1895" s="72">
        <v>33</v>
      </c>
      <c r="AL1895" s="86" t="s">
        <v>1483</v>
      </c>
      <c r="AM1895" s="86" t="s">
        <v>1504</v>
      </c>
      <c r="AN1895" s="72" t="b">
        <v>0</v>
      </c>
      <c r="AO1895" s="86" t="s">
        <v>3924</v>
      </c>
      <c r="AQ1895" s="72">
        <v>0</v>
      </c>
      <c r="AR1895" s="72">
        <v>0</v>
      </c>
    </row>
    <row r="1896" spans="1:44" x14ac:dyDescent="0.35">
      <c r="A1896" s="73" t="s">
        <v>585</v>
      </c>
      <c r="B1896" s="73" t="s">
        <v>3919</v>
      </c>
      <c r="C1896" s="82"/>
      <c r="D1896" s="83"/>
      <c r="E1896" s="82"/>
      <c r="F1896" s="84"/>
      <c r="G1896" s="82"/>
      <c r="H1896" s="77"/>
      <c r="I1896" s="78"/>
      <c r="J1896" s="78"/>
      <c r="K1896" s="79"/>
      <c r="M1896" s="72" t="s">
        <v>1488</v>
      </c>
      <c r="N1896" s="85">
        <v>44670.021145833336</v>
      </c>
      <c r="O1896" s="72" t="s">
        <v>3925</v>
      </c>
      <c r="S1896" s="87" t="s">
        <v>3926</v>
      </c>
      <c r="T1896" s="87" t="s">
        <v>3926</v>
      </c>
      <c r="U1896" s="85">
        <v>44670.021145833336</v>
      </c>
      <c r="V1896" s="88">
        <v>44670</v>
      </c>
      <c r="W1896" s="86" t="s">
        <v>3927</v>
      </c>
      <c r="X1896" s="87" t="s">
        <v>3928</v>
      </c>
      <c r="AA1896" s="86" t="s">
        <v>3929</v>
      </c>
      <c r="AC1896" s="72" t="b">
        <v>0</v>
      </c>
      <c r="AD1896" s="72">
        <v>195</v>
      </c>
      <c r="AE1896" s="86" t="s">
        <v>1483</v>
      </c>
      <c r="AF1896" s="72" t="b">
        <v>0</v>
      </c>
      <c r="AG1896" s="72" t="s">
        <v>1484</v>
      </c>
      <c r="AI1896" s="86" t="s">
        <v>1483</v>
      </c>
      <c r="AJ1896" s="72" t="b">
        <v>0</v>
      </c>
      <c r="AK1896" s="72">
        <v>46</v>
      </c>
      <c r="AL1896" s="86" t="s">
        <v>1483</v>
      </c>
      <c r="AM1896" s="86" t="s">
        <v>1504</v>
      </c>
      <c r="AN1896" s="72" t="b">
        <v>0</v>
      </c>
      <c r="AO1896" s="86" t="s">
        <v>3929</v>
      </c>
      <c r="AQ1896" s="72">
        <v>0</v>
      </c>
      <c r="AR1896" s="72">
        <v>0</v>
      </c>
    </row>
    <row r="1897" spans="1:44" x14ac:dyDescent="0.35">
      <c r="A1897" s="73" t="s">
        <v>585</v>
      </c>
      <c r="B1897" s="73" t="s">
        <v>3930</v>
      </c>
      <c r="C1897" s="82"/>
      <c r="D1897" s="83"/>
      <c r="E1897" s="82"/>
      <c r="F1897" s="84"/>
      <c r="G1897" s="82"/>
      <c r="H1897" s="77"/>
      <c r="I1897" s="78"/>
      <c r="J1897" s="78"/>
      <c r="K1897" s="79"/>
      <c r="M1897" s="72" t="s">
        <v>1488</v>
      </c>
      <c r="N1897" s="85">
        <v>44670.021145833336</v>
      </c>
      <c r="O1897" s="72" t="s">
        <v>3925</v>
      </c>
      <c r="S1897" s="87" t="s">
        <v>3926</v>
      </c>
      <c r="T1897" s="87" t="s">
        <v>3926</v>
      </c>
      <c r="U1897" s="85">
        <v>44670.021145833336</v>
      </c>
      <c r="V1897" s="88">
        <v>44670</v>
      </c>
      <c r="W1897" s="86" t="s">
        <v>3927</v>
      </c>
      <c r="X1897" s="87" t="s">
        <v>3928</v>
      </c>
      <c r="AA1897" s="86" t="s">
        <v>3929</v>
      </c>
      <c r="AC1897" s="72" t="b">
        <v>0</v>
      </c>
      <c r="AD1897" s="72">
        <v>195</v>
      </c>
      <c r="AE1897" s="86" t="s">
        <v>1483</v>
      </c>
      <c r="AF1897" s="72" t="b">
        <v>0</v>
      </c>
      <c r="AG1897" s="72" t="s">
        <v>1484</v>
      </c>
      <c r="AI1897" s="86" t="s">
        <v>1483</v>
      </c>
      <c r="AJ1897" s="72" t="b">
        <v>0</v>
      </c>
      <c r="AK1897" s="72">
        <v>46</v>
      </c>
      <c r="AL1897" s="86" t="s">
        <v>1483</v>
      </c>
      <c r="AM1897" s="86" t="s">
        <v>1504</v>
      </c>
      <c r="AN1897" s="72" t="b">
        <v>0</v>
      </c>
      <c r="AO1897" s="86" t="s">
        <v>3929</v>
      </c>
      <c r="AQ1897" s="72">
        <v>0</v>
      </c>
      <c r="AR1897" s="72">
        <v>0</v>
      </c>
    </row>
    <row r="1898" spans="1:44" x14ac:dyDescent="0.35">
      <c r="A1898" s="73" t="s">
        <v>585</v>
      </c>
      <c r="B1898" s="73" t="s">
        <v>3931</v>
      </c>
      <c r="C1898" s="82"/>
      <c r="D1898" s="83"/>
      <c r="E1898" s="82"/>
      <c r="F1898" s="84"/>
      <c r="G1898" s="82"/>
      <c r="H1898" s="77"/>
      <c r="I1898" s="78"/>
      <c r="J1898" s="78"/>
      <c r="K1898" s="79"/>
      <c r="M1898" s="72" t="s">
        <v>1488</v>
      </c>
      <c r="N1898" s="85">
        <v>44663.088240740741</v>
      </c>
      <c r="O1898" s="72" t="s">
        <v>3851</v>
      </c>
      <c r="P1898" s="87" t="s">
        <v>3852</v>
      </c>
      <c r="Q1898" s="72" t="s">
        <v>3853</v>
      </c>
      <c r="T1898" s="87" t="s">
        <v>3718</v>
      </c>
      <c r="U1898" s="85">
        <v>44663.088240740741</v>
      </c>
      <c r="V1898" s="88">
        <v>44663</v>
      </c>
      <c r="W1898" s="86" t="s">
        <v>3854</v>
      </c>
      <c r="X1898" s="87" t="s">
        <v>3855</v>
      </c>
      <c r="AA1898" s="86" t="s">
        <v>3856</v>
      </c>
      <c r="AC1898" s="72" t="b">
        <v>0</v>
      </c>
      <c r="AD1898" s="72">
        <v>163</v>
      </c>
      <c r="AE1898" s="86" t="s">
        <v>1483</v>
      </c>
      <c r="AF1898" s="72" t="b">
        <v>0</v>
      </c>
      <c r="AG1898" s="72" t="s">
        <v>1484</v>
      </c>
      <c r="AI1898" s="86" t="s">
        <v>1483</v>
      </c>
      <c r="AJ1898" s="72" t="b">
        <v>0</v>
      </c>
      <c r="AK1898" s="72">
        <v>25</v>
      </c>
      <c r="AL1898" s="86" t="s">
        <v>1483</v>
      </c>
      <c r="AM1898" s="86" t="s">
        <v>1504</v>
      </c>
      <c r="AN1898" s="72" t="b">
        <v>0</v>
      </c>
      <c r="AO1898" s="86" t="s">
        <v>3856</v>
      </c>
      <c r="AQ1898" s="72">
        <v>0</v>
      </c>
      <c r="AR1898" s="72">
        <v>0</v>
      </c>
    </row>
    <row r="1899" spans="1:44" x14ac:dyDescent="0.35">
      <c r="A1899" s="73" t="s">
        <v>585</v>
      </c>
      <c r="B1899" s="73" t="s">
        <v>3931</v>
      </c>
      <c r="C1899" s="82"/>
      <c r="D1899" s="83"/>
      <c r="E1899" s="82"/>
      <c r="F1899" s="84"/>
      <c r="G1899" s="82"/>
      <c r="H1899" s="77"/>
      <c r="I1899" s="78"/>
      <c r="J1899" s="78"/>
      <c r="K1899" s="79"/>
      <c r="M1899" s="72" t="s">
        <v>1513</v>
      </c>
      <c r="N1899" s="85">
        <v>44670.625115740739</v>
      </c>
      <c r="O1899" s="72" t="s">
        <v>3932</v>
      </c>
      <c r="S1899" s="87" t="s">
        <v>3933</v>
      </c>
      <c r="T1899" s="87" t="s">
        <v>3933</v>
      </c>
      <c r="U1899" s="85">
        <v>44670.625115740739</v>
      </c>
      <c r="V1899" s="88">
        <v>44670</v>
      </c>
      <c r="W1899" s="86" t="s">
        <v>3934</v>
      </c>
      <c r="X1899" s="87" t="s">
        <v>3935</v>
      </c>
      <c r="AA1899" s="86" t="s">
        <v>3936</v>
      </c>
      <c r="AC1899" s="72" t="b">
        <v>0</v>
      </c>
      <c r="AD1899" s="72">
        <v>0</v>
      </c>
      <c r="AE1899" s="86" t="s">
        <v>1483</v>
      </c>
      <c r="AF1899" s="72" t="b">
        <v>0</v>
      </c>
      <c r="AG1899" s="72" t="s">
        <v>1484</v>
      </c>
      <c r="AI1899" s="86" t="s">
        <v>1483</v>
      </c>
      <c r="AJ1899" s="72" t="b">
        <v>0</v>
      </c>
      <c r="AK1899" s="72">
        <v>16</v>
      </c>
      <c r="AL1899" s="86" t="s">
        <v>3937</v>
      </c>
      <c r="AM1899" s="86" t="s">
        <v>1486</v>
      </c>
      <c r="AN1899" s="72" t="b">
        <v>0</v>
      </c>
      <c r="AO1899" s="86" t="s">
        <v>3937</v>
      </c>
      <c r="AQ1899" s="72">
        <v>0</v>
      </c>
      <c r="AR1899" s="72">
        <v>0</v>
      </c>
    </row>
    <row r="1900" spans="1:44" x14ac:dyDescent="0.35">
      <c r="A1900" s="73" t="s">
        <v>585</v>
      </c>
      <c r="B1900" s="73" t="s">
        <v>3938</v>
      </c>
      <c r="C1900" s="82"/>
      <c r="D1900" s="83"/>
      <c r="E1900" s="82"/>
      <c r="F1900" s="84"/>
      <c r="G1900" s="82"/>
      <c r="H1900" s="77"/>
      <c r="I1900" s="78"/>
      <c r="J1900" s="78"/>
      <c r="K1900" s="79"/>
      <c r="M1900" s="72" t="s">
        <v>1476</v>
      </c>
      <c r="N1900" s="85">
        <v>44670.625115740739</v>
      </c>
      <c r="O1900" s="72" t="s">
        <v>3932</v>
      </c>
      <c r="S1900" s="87" t="s">
        <v>3933</v>
      </c>
      <c r="T1900" s="87" t="s">
        <v>3933</v>
      </c>
      <c r="U1900" s="85">
        <v>44670.625115740739</v>
      </c>
      <c r="V1900" s="88">
        <v>44670</v>
      </c>
      <c r="W1900" s="86" t="s">
        <v>3934</v>
      </c>
      <c r="X1900" s="87" t="s">
        <v>3935</v>
      </c>
      <c r="AA1900" s="86" t="s">
        <v>3936</v>
      </c>
      <c r="AC1900" s="72" t="b">
        <v>0</v>
      </c>
      <c r="AD1900" s="72">
        <v>0</v>
      </c>
      <c r="AE1900" s="86" t="s">
        <v>1483</v>
      </c>
      <c r="AF1900" s="72" t="b">
        <v>0</v>
      </c>
      <c r="AG1900" s="72" t="s">
        <v>1484</v>
      </c>
      <c r="AI1900" s="86" t="s">
        <v>1483</v>
      </c>
      <c r="AJ1900" s="72" t="b">
        <v>0</v>
      </c>
      <c r="AK1900" s="72">
        <v>16</v>
      </c>
      <c r="AL1900" s="86" t="s">
        <v>3937</v>
      </c>
      <c r="AM1900" s="86" t="s">
        <v>1486</v>
      </c>
      <c r="AN1900" s="72" t="b">
        <v>0</v>
      </c>
      <c r="AO1900" s="86" t="s">
        <v>3937</v>
      </c>
      <c r="AQ1900" s="72">
        <v>0</v>
      </c>
      <c r="AR1900" s="72">
        <v>0</v>
      </c>
    </row>
    <row r="1901" spans="1:44" x14ac:dyDescent="0.35">
      <c r="A1901" s="73" t="s">
        <v>585</v>
      </c>
      <c r="B1901" s="73" t="s">
        <v>3939</v>
      </c>
      <c r="C1901" s="82"/>
      <c r="D1901" s="83"/>
      <c r="E1901" s="82"/>
      <c r="F1901" s="84"/>
      <c r="G1901" s="82"/>
      <c r="H1901" s="77"/>
      <c r="I1901" s="78"/>
      <c r="J1901" s="78"/>
      <c r="K1901" s="79"/>
      <c r="M1901" s="72" t="s">
        <v>1476</v>
      </c>
      <c r="N1901" s="85">
        <v>44670.636458333334</v>
      </c>
      <c r="O1901" s="72" t="s">
        <v>3940</v>
      </c>
      <c r="P1901" s="87" t="s">
        <v>3941</v>
      </c>
      <c r="Q1901" s="72" t="s">
        <v>1491</v>
      </c>
      <c r="R1901" s="86" t="s">
        <v>3942</v>
      </c>
      <c r="T1901" s="87" t="s">
        <v>3718</v>
      </c>
      <c r="U1901" s="85">
        <v>44670.636458333334</v>
      </c>
      <c r="V1901" s="88">
        <v>44670</v>
      </c>
      <c r="W1901" s="86" t="s">
        <v>3943</v>
      </c>
      <c r="X1901" s="87" t="s">
        <v>3944</v>
      </c>
      <c r="AA1901" s="86" t="s">
        <v>3945</v>
      </c>
      <c r="AC1901" s="72" t="b">
        <v>0</v>
      </c>
      <c r="AD1901" s="72">
        <v>0</v>
      </c>
      <c r="AE1901" s="86" t="s">
        <v>1483</v>
      </c>
      <c r="AF1901" s="72" t="b">
        <v>1</v>
      </c>
      <c r="AG1901" s="72" t="s">
        <v>1484</v>
      </c>
      <c r="AI1901" s="86" t="s">
        <v>3946</v>
      </c>
      <c r="AJ1901" s="72" t="b">
        <v>0</v>
      </c>
      <c r="AK1901" s="72">
        <v>12</v>
      </c>
      <c r="AL1901" s="86" t="s">
        <v>3947</v>
      </c>
      <c r="AM1901" s="86" t="s">
        <v>1486</v>
      </c>
      <c r="AN1901" s="72" t="b">
        <v>0</v>
      </c>
      <c r="AO1901" s="86" t="s">
        <v>3947</v>
      </c>
      <c r="AQ1901" s="72">
        <v>0</v>
      </c>
      <c r="AR1901" s="72">
        <v>0</v>
      </c>
    </row>
    <row r="1902" spans="1:44" x14ac:dyDescent="0.35">
      <c r="A1902" s="73" t="s">
        <v>585</v>
      </c>
      <c r="B1902" s="73" t="s">
        <v>3948</v>
      </c>
      <c r="C1902" s="82"/>
      <c r="D1902" s="83"/>
      <c r="E1902" s="82"/>
      <c r="F1902" s="84"/>
      <c r="G1902" s="82"/>
      <c r="H1902" s="77"/>
      <c r="I1902" s="78"/>
      <c r="J1902" s="78"/>
      <c r="K1902" s="79"/>
      <c r="M1902" s="72" t="s">
        <v>1513</v>
      </c>
      <c r="N1902" s="85">
        <v>44670.639317129629</v>
      </c>
      <c r="O1902" s="72" t="s">
        <v>3949</v>
      </c>
      <c r="S1902" s="87" t="s">
        <v>3950</v>
      </c>
      <c r="T1902" s="87" t="s">
        <v>3950</v>
      </c>
      <c r="U1902" s="85">
        <v>44670.639317129629</v>
      </c>
      <c r="V1902" s="88">
        <v>44670</v>
      </c>
      <c r="W1902" s="86" t="s">
        <v>3951</v>
      </c>
      <c r="X1902" s="87" t="s">
        <v>3952</v>
      </c>
      <c r="AA1902" s="86" t="s">
        <v>3953</v>
      </c>
      <c r="AC1902" s="72" t="b">
        <v>0</v>
      </c>
      <c r="AD1902" s="72">
        <v>0</v>
      </c>
      <c r="AE1902" s="86" t="s">
        <v>1483</v>
      </c>
      <c r="AF1902" s="72" t="b">
        <v>0</v>
      </c>
      <c r="AG1902" s="72" t="s">
        <v>1484</v>
      </c>
      <c r="AI1902" s="86" t="s">
        <v>1483</v>
      </c>
      <c r="AJ1902" s="72" t="b">
        <v>0</v>
      </c>
      <c r="AK1902" s="72">
        <v>12</v>
      </c>
      <c r="AL1902" s="86" t="s">
        <v>3954</v>
      </c>
      <c r="AM1902" s="86" t="s">
        <v>1486</v>
      </c>
      <c r="AN1902" s="72" t="b">
        <v>0</v>
      </c>
      <c r="AO1902" s="86" t="s">
        <v>3954</v>
      </c>
      <c r="AQ1902" s="72">
        <v>0</v>
      </c>
      <c r="AR1902" s="72">
        <v>0</v>
      </c>
    </row>
    <row r="1903" spans="1:44" x14ac:dyDescent="0.35">
      <c r="A1903" s="73" t="s">
        <v>585</v>
      </c>
      <c r="B1903" s="73" t="s">
        <v>3955</v>
      </c>
      <c r="C1903" s="82"/>
      <c r="D1903" s="83"/>
      <c r="E1903" s="82"/>
      <c r="F1903" s="84"/>
      <c r="G1903" s="82"/>
      <c r="H1903" s="77"/>
      <c r="I1903" s="78"/>
      <c r="J1903" s="78"/>
      <c r="K1903" s="79"/>
      <c r="M1903" s="72" t="s">
        <v>1513</v>
      </c>
      <c r="N1903" s="85">
        <v>44670.639317129629</v>
      </c>
      <c r="O1903" s="72" t="s">
        <v>3949</v>
      </c>
      <c r="S1903" s="87" t="s">
        <v>3950</v>
      </c>
      <c r="T1903" s="87" t="s">
        <v>3950</v>
      </c>
      <c r="U1903" s="85">
        <v>44670.639317129629</v>
      </c>
      <c r="V1903" s="88">
        <v>44670</v>
      </c>
      <c r="W1903" s="86" t="s">
        <v>3951</v>
      </c>
      <c r="X1903" s="87" t="s">
        <v>3952</v>
      </c>
      <c r="AA1903" s="86" t="s">
        <v>3953</v>
      </c>
      <c r="AC1903" s="72" t="b">
        <v>0</v>
      </c>
      <c r="AD1903" s="72">
        <v>0</v>
      </c>
      <c r="AE1903" s="86" t="s">
        <v>1483</v>
      </c>
      <c r="AF1903" s="72" t="b">
        <v>0</v>
      </c>
      <c r="AG1903" s="72" t="s">
        <v>1484</v>
      </c>
      <c r="AI1903" s="86" t="s">
        <v>1483</v>
      </c>
      <c r="AJ1903" s="72" t="b">
        <v>0</v>
      </c>
      <c r="AK1903" s="72">
        <v>12</v>
      </c>
      <c r="AL1903" s="86" t="s">
        <v>3954</v>
      </c>
      <c r="AM1903" s="86" t="s">
        <v>1486</v>
      </c>
      <c r="AN1903" s="72" t="b">
        <v>0</v>
      </c>
      <c r="AO1903" s="86" t="s">
        <v>3954</v>
      </c>
      <c r="AQ1903" s="72">
        <v>0</v>
      </c>
      <c r="AR1903" s="72">
        <v>0</v>
      </c>
    </row>
    <row r="1904" spans="1:44" x14ac:dyDescent="0.35">
      <c r="A1904" s="73" t="s">
        <v>585</v>
      </c>
      <c r="B1904" s="73" t="s">
        <v>3956</v>
      </c>
      <c r="C1904" s="82"/>
      <c r="D1904" s="83"/>
      <c r="E1904" s="82"/>
      <c r="F1904" s="84"/>
      <c r="G1904" s="82"/>
      <c r="H1904" s="77"/>
      <c r="I1904" s="78"/>
      <c r="J1904" s="78"/>
      <c r="K1904" s="79"/>
      <c r="M1904" s="72" t="s">
        <v>1476</v>
      </c>
      <c r="N1904" s="85">
        <v>44670.639317129629</v>
      </c>
      <c r="O1904" s="72" t="s">
        <v>3949</v>
      </c>
      <c r="S1904" s="87" t="s">
        <v>3950</v>
      </c>
      <c r="T1904" s="87" t="s">
        <v>3950</v>
      </c>
      <c r="U1904" s="85">
        <v>44670.639317129629</v>
      </c>
      <c r="V1904" s="88">
        <v>44670</v>
      </c>
      <c r="W1904" s="86" t="s">
        <v>3951</v>
      </c>
      <c r="X1904" s="87" t="s">
        <v>3952</v>
      </c>
      <c r="AA1904" s="86" t="s">
        <v>3953</v>
      </c>
      <c r="AC1904" s="72" t="b">
        <v>0</v>
      </c>
      <c r="AD1904" s="72">
        <v>0</v>
      </c>
      <c r="AE1904" s="86" t="s">
        <v>1483</v>
      </c>
      <c r="AF1904" s="72" t="b">
        <v>0</v>
      </c>
      <c r="AG1904" s="72" t="s">
        <v>1484</v>
      </c>
      <c r="AI1904" s="86" t="s">
        <v>1483</v>
      </c>
      <c r="AJ1904" s="72" t="b">
        <v>0</v>
      </c>
      <c r="AK1904" s="72">
        <v>12</v>
      </c>
      <c r="AL1904" s="86" t="s">
        <v>3954</v>
      </c>
      <c r="AM1904" s="86" t="s">
        <v>1486</v>
      </c>
      <c r="AN1904" s="72" t="b">
        <v>0</v>
      </c>
      <c r="AO1904" s="86" t="s">
        <v>3954</v>
      </c>
      <c r="AQ1904" s="72">
        <v>0</v>
      </c>
      <c r="AR1904" s="72">
        <v>0</v>
      </c>
    </row>
    <row r="1905" spans="1:44" x14ac:dyDescent="0.35">
      <c r="A1905" s="73" t="s">
        <v>585</v>
      </c>
      <c r="B1905" s="73" t="s">
        <v>3957</v>
      </c>
      <c r="C1905" s="82"/>
      <c r="D1905" s="83"/>
      <c r="E1905" s="82"/>
      <c r="F1905" s="84"/>
      <c r="G1905" s="82"/>
      <c r="H1905" s="77"/>
      <c r="I1905" s="78"/>
      <c r="J1905" s="78"/>
      <c r="K1905" s="79"/>
      <c r="M1905" s="72" t="s">
        <v>1476</v>
      </c>
      <c r="N1905" s="85">
        <v>44670.639490740738</v>
      </c>
      <c r="O1905" s="72" t="s">
        <v>3958</v>
      </c>
      <c r="S1905" s="87" t="s">
        <v>3959</v>
      </c>
      <c r="T1905" s="87" t="s">
        <v>3959</v>
      </c>
      <c r="U1905" s="85">
        <v>44670.639490740738</v>
      </c>
      <c r="V1905" s="88">
        <v>44670</v>
      </c>
      <c r="W1905" s="86" t="s">
        <v>3960</v>
      </c>
      <c r="X1905" s="87" t="s">
        <v>3961</v>
      </c>
      <c r="AA1905" s="86" t="s">
        <v>3962</v>
      </c>
      <c r="AC1905" s="72" t="b">
        <v>0</v>
      </c>
      <c r="AD1905" s="72">
        <v>0</v>
      </c>
      <c r="AE1905" s="86" t="s">
        <v>1483</v>
      </c>
      <c r="AF1905" s="72" t="b">
        <v>0</v>
      </c>
      <c r="AG1905" s="72" t="s">
        <v>1484</v>
      </c>
      <c r="AI1905" s="86" t="s">
        <v>1483</v>
      </c>
      <c r="AJ1905" s="72" t="b">
        <v>0</v>
      </c>
      <c r="AK1905" s="72">
        <v>16</v>
      </c>
      <c r="AL1905" s="86" t="s">
        <v>3963</v>
      </c>
      <c r="AM1905" s="86" t="s">
        <v>1486</v>
      </c>
      <c r="AN1905" s="72" t="b">
        <v>0</v>
      </c>
      <c r="AO1905" s="86" t="s">
        <v>3963</v>
      </c>
      <c r="AQ1905" s="72">
        <v>0</v>
      </c>
      <c r="AR1905" s="72">
        <v>0</v>
      </c>
    </row>
    <row r="1906" spans="1:44" x14ac:dyDescent="0.35">
      <c r="A1906" s="73" t="s">
        <v>585</v>
      </c>
      <c r="B1906" s="73" t="s">
        <v>3964</v>
      </c>
      <c r="C1906" s="82"/>
      <c r="D1906" s="83"/>
      <c r="E1906" s="82"/>
      <c r="F1906" s="84"/>
      <c r="G1906" s="82"/>
      <c r="H1906" s="77"/>
      <c r="I1906" s="78"/>
      <c r="J1906" s="78"/>
      <c r="K1906" s="79"/>
      <c r="M1906" s="72" t="s">
        <v>1476</v>
      </c>
      <c r="N1906" s="85">
        <v>44670.639606481483</v>
      </c>
      <c r="O1906" s="72" t="s">
        <v>3965</v>
      </c>
      <c r="P1906" s="87" t="s">
        <v>3966</v>
      </c>
      <c r="Q1906" s="72" t="s">
        <v>1614</v>
      </c>
      <c r="S1906" s="87" t="s">
        <v>3967</v>
      </c>
      <c r="T1906" s="87" t="s">
        <v>3967</v>
      </c>
      <c r="U1906" s="85">
        <v>44670.639606481483</v>
      </c>
      <c r="V1906" s="88">
        <v>44670</v>
      </c>
      <c r="W1906" s="86" t="s">
        <v>3968</v>
      </c>
      <c r="X1906" s="87" t="s">
        <v>3969</v>
      </c>
      <c r="AA1906" s="86" t="s">
        <v>3970</v>
      </c>
      <c r="AC1906" s="72" t="b">
        <v>0</v>
      </c>
      <c r="AD1906" s="72">
        <v>0</v>
      </c>
      <c r="AE1906" s="86" t="s">
        <v>1483</v>
      </c>
      <c r="AF1906" s="72" t="b">
        <v>0</v>
      </c>
      <c r="AG1906" s="72" t="s">
        <v>1484</v>
      </c>
      <c r="AI1906" s="86" t="s">
        <v>1483</v>
      </c>
      <c r="AJ1906" s="72" t="b">
        <v>0</v>
      </c>
      <c r="AK1906" s="72">
        <v>21</v>
      </c>
      <c r="AL1906" s="86" t="s">
        <v>3971</v>
      </c>
      <c r="AM1906" s="86" t="s">
        <v>1486</v>
      </c>
      <c r="AN1906" s="72" t="b">
        <v>0</v>
      </c>
      <c r="AO1906" s="86" t="s">
        <v>3971</v>
      </c>
      <c r="AQ1906" s="72">
        <v>0</v>
      </c>
      <c r="AR1906" s="72">
        <v>0</v>
      </c>
    </row>
    <row r="1907" spans="1:44" x14ac:dyDescent="0.35">
      <c r="A1907" s="73" t="s">
        <v>585</v>
      </c>
      <c r="B1907" s="73" t="s">
        <v>3972</v>
      </c>
      <c r="C1907" s="82"/>
      <c r="D1907" s="83"/>
      <c r="E1907" s="82"/>
      <c r="F1907" s="84"/>
      <c r="G1907" s="82"/>
      <c r="H1907" s="77"/>
      <c r="I1907" s="78"/>
      <c r="J1907" s="78"/>
      <c r="K1907" s="79"/>
      <c r="M1907" s="72" t="s">
        <v>1476</v>
      </c>
      <c r="N1907" s="85">
        <v>44670.639722222222</v>
      </c>
      <c r="O1907" s="72" t="s">
        <v>3973</v>
      </c>
      <c r="T1907" s="87" t="s">
        <v>3718</v>
      </c>
      <c r="U1907" s="85">
        <v>44670.639722222222</v>
      </c>
      <c r="V1907" s="88">
        <v>44670</v>
      </c>
      <c r="W1907" s="86" t="s">
        <v>3974</v>
      </c>
      <c r="X1907" s="87" t="s">
        <v>3975</v>
      </c>
      <c r="AA1907" s="86" t="s">
        <v>3976</v>
      </c>
      <c r="AC1907" s="72" t="b">
        <v>0</v>
      </c>
      <c r="AD1907" s="72">
        <v>0</v>
      </c>
      <c r="AE1907" s="86" t="s">
        <v>1483</v>
      </c>
      <c r="AF1907" s="72" t="b">
        <v>0</v>
      </c>
      <c r="AG1907" s="72" t="s">
        <v>1484</v>
      </c>
      <c r="AI1907" s="86" t="s">
        <v>1483</v>
      </c>
      <c r="AJ1907" s="72" t="b">
        <v>0</v>
      </c>
      <c r="AK1907" s="72">
        <v>16</v>
      </c>
      <c r="AL1907" s="86" t="s">
        <v>3977</v>
      </c>
      <c r="AM1907" s="86" t="s">
        <v>1486</v>
      </c>
      <c r="AN1907" s="72" t="b">
        <v>0</v>
      </c>
      <c r="AO1907" s="86" t="s">
        <v>3977</v>
      </c>
      <c r="AQ1907" s="72">
        <v>0</v>
      </c>
      <c r="AR1907" s="72">
        <v>0</v>
      </c>
    </row>
    <row r="1908" spans="1:44" x14ac:dyDescent="0.35">
      <c r="A1908" s="73" t="s">
        <v>585</v>
      </c>
      <c r="B1908" s="73" t="s">
        <v>3978</v>
      </c>
      <c r="C1908" s="82"/>
      <c r="D1908" s="83"/>
      <c r="E1908" s="82"/>
      <c r="F1908" s="84"/>
      <c r="G1908" s="82"/>
      <c r="H1908" s="77"/>
      <c r="I1908" s="78"/>
      <c r="J1908" s="78"/>
      <c r="K1908" s="79"/>
      <c r="M1908" s="72" t="s">
        <v>1476</v>
      </c>
      <c r="N1908" s="85">
        <v>44670.639837962961</v>
      </c>
      <c r="O1908" s="72" t="s">
        <v>3979</v>
      </c>
      <c r="R1908" s="86" t="s">
        <v>3980</v>
      </c>
      <c r="T1908" s="87" t="s">
        <v>3718</v>
      </c>
      <c r="U1908" s="85">
        <v>44670.639837962961</v>
      </c>
      <c r="V1908" s="88">
        <v>44670</v>
      </c>
      <c r="W1908" s="86" t="s">
        <v>3981</v>
      </c>
      <c r="X1908" s="87" t="s">
        <v>3982</v>
      </c>
      <c r="AA1908" s="86" t="s">
        <v>3983</v>
      </c>
      <c r="AC1908" s="72" t="b">
        <v>0</v>
      </c>
      <c r="AD1908" s="72">
        <v>0</v>
      </c>
      <c r="AE1908" s="86" t="s">
        <v>1483</v>
      </c>
      <c r="AF1908" s="72" t="b">
        <v>0</v>
      </c>
      <c r="AG1908" s="72" t="s">
        <v>1484</v>
      </c>
      <c r="AI1908" s="86" t="s">
        <v>1483</v>
      </c>
      <c r="AJ1908" s="72" t="b">
        <v>0</v>
      </c>
      <c r="AK1908" s="72">
        <v>13</v>
      </c>
      <c r="AL1908" s="86" t="s">
        <v>3984</v>
      </c>
      <c r="AM1908" s="86" t="s">
        <v>1486</v>
      </c>
      <c r="AN1908" s="72" t="b">
        <v>0</v>
      </c>
      <c r="AO1908" s="86" t="s">
        <v>3984</v>
      </c>
      <c r="AQ1908" s="72">
        <v>0</v>
      </c>
      <c r="AR1908" s="72">
        <v>0</v>
      </c>
    </row>
    <row r="1909" spans="1:44" x14ac:dyDescent="0.35">
      <c r="A1909" s="73" t="s">
        <v>685</v>
      </c>
      <c r="B1909" s="73" t="s">
        <v>3985</v>
      </c>
      <c r="C1909" s="82"/>
      <c r="D1909" s="83"/>
      <c r="E1909" s="82"/>
      <c r="F1909" s="84"/>
      <c r="G1909" s="82"/>
      <c r="H1909" s="77"/>
      <c r="I1909" s="78"/>
      <c r="J1909" s="78"/>
      <c r="K1909" s="79"/>
      <c r="M1909" s="72" t="s">
        <v>219</v>
      </c>
      <c r="N1909" s="85">
        <v>44671.061030092591</v>
      </c>
    </row>
    <row r="1910" spans="1:44" x14ac:dyDescent="0.35">
      <c r="A1910" s="73" t="s">
        <v>585</v>
      </c>
      <c r="B1910" s="73" t="s">
        <v>3985</v>
      </c>
      <c r="C1910" s="82"/>
      <c r="D1910" s="83"/>
      <c r="E1910" s="82"/>
      <c r="F1910" s="84"/>
      <c r="G1910" s="82"/>
      <c r="H1910" s="77"/>
      <c r="I1910" s="78"/>
      <c r="J1910" s="78"/>
      <c r="K1910" s="79"/>
      <c r="M1910" s="72" t="s">
        <v>1513</v>
      </c>
      <c r="N1910" s="85">
        <v>44670.748819444445</v>
      </c>
      <c r="O1910" s="72" t="s">
        <v>3986</v>
      </c>
      <c r="P1910" s="87" t="s">
        <v>3987</v>
      </c>
      <c r="Q1910" s="72" t="s">
        <v>3988</v>
      </c>
      <c r="R1910" s="86" t="s">
        <v>3989</v>
      </c>
      <c r="S1910" s="87" t="s">
        <v>3990</v>
      </c>
      <c r="T1910" s="87" t="s">
        <v>3990</v>
      </c>
      <c r="U1910" s="85">
        <v>44670.748819444445</v>
      </c>
      <c r="V1910" s="88">
        <v>44670</v>
      </c>
      <c r="W1910" s="86" t="s">
        <v>3991</v>
      </c>
      <c r="X1910" s="87" t="s">
        <v>3992</v>
      </c>
      <c r="AA1910" s="86" t="s">
        <v>3993</v>
      </c>
      <c r="AC1910" s="72" t="b">
        <v>0</v>
      </c>
      <c r="AD1910" s="72">
        <v>0</v>
      </c>
      <c r="AE1910" s="86" t="s">
        <v>1483</v>
      </c>
      <c r="AF1910" s="72" t="b">
        <v>0</v>
      </c>
      <c r="AG1910" s="72" t="s">
        <v>1484</v>
      </c>
      <c r="AI1910" s="86" t="s">
        <v>1483</v>
      </c>
      <c r="AJ1910" s="72" t="b">
        <v>0</v>
      </c>
      <c r="AK1910" s="72">
        <v>26</v>
      </c>
      <c r="AL1910" s="86" t="s">
        <v>3994</v>
      </c>
      <c r="AM1910" s="86" t="s">
        <v>1486</v>
      </c>
      <c r="AN1910" s="72" t="b">
        <v>0</v>
      </c>
      <c r="AO1910" s="86" t="s">
        <v>3994</v>
      </c>
      <c r="AQ1910" s="72">
        <v>0</v>
      </c>
      <c r="AR1910" s="72">
        <v>0</v>
      </c>
    </row>
    <row r="1911" spans="1:44" x14ac:dyDescent="0.35">
      <c r="A1911" s="73" t="s">
        <v>585</v>
      </c>
      <c r="B1911" s="73" t="s">
        <v>3995</v>
      </c>
      <c r="C1911" s="82"/>
      <c r="D1911" s="83"/>
      <c r="E1911" s="82"/>
      <c r="F1911" s="84"/>
      <c r="G1911" s="82"/>
      <c r="H1911" s="77"/>
      <c r="I1911" s="78"/>
      <c r="J1911" s="78"/>
      <c r="K1911" s="79"/>
      <c r="M1911" s="72" t="s">
        <v>1476</v>
      </c>
      <c r="N1911" s="85">
        <v>44670.748819444445</v>
      </c>
      <c r="O1911" s="72" t="s">
        <v>3986</v>
      </c>
      <c r="P1911" s="87" t="s">
        <v>3987</v>
      </c>
      <c r="Q1911" s="72" t="s">
        <v>3988</v>
      </c>
      <c r="R1911" s="86" t="s">
        <v>3989</v>
      </c>
      <c r="S1911" s="87" t="s">
        <v>3990</v>
      </c>
      <c r="T1911" s="87" t="s">
        <v>3990</v>
      </c>
      <c r="U1911" s="85">
        <v>44670.748819444445</v>
      </c>
      <c r="V1911" s="88">
        <v>44670</v>
      </c>
      <c r="W1911" s="86" t="s">
        <v>3991</v>
      </c>
      <c r="X1911" s="87" t="s">
        <v>3992</v>
      </c>
      <c r="AA1911" s="86" t="s">
        <v>3993</v>
      </c>
      <c r="AC1911" s="72" t="b">
        <v>0</v>
      </c>
      <c r="AD1911" s="72">
        <v>0</v>
      </c>
      <c r="AE1911" s="86" t="s">
        <v>1483</v>
      </c>
      <c r="AF1911" s="72" t="b">
        <v>0</v>
      </c>
      <c r="AG1911" s="72" t="s">
        <v>1484</v>
      </c>
      <c r="AI1911" s="86" t="s">
        <v>1483</v>
      </c>
      <c r="AJ1911" s="72" t="b">
        <v>0</v>
      </c>
      <c r="AK1911" s="72">
        <v>26</v>
      </c>
      <c r="AL1911" s="86" t="s">
        <v>3994</v>
      </c>
      <c r="AM1911" s="86" t="s">
        <v>1486</v>
      </c>
      <c r="AN1911" s="72" t="b">
        <v>0</v>
      </c>
      <c r="AO1911" s="86" t="s">
        <v>3994</v>
      </c>
      <c r="AQ1911" s="72">
        <v>0</v>
      </c>
      <c r="AR1911" s="72">
        <v>0</v>
      </c>
    </row>
    <row r="1912" spans="1:44" x14ac:dyDescent="0.35">
      <c r="A1912" s="73" t="s">
        <v>585</v>
      </c>
      <c r="B1912" s="73" t="s">
        <v>3996</v>
      </c>
      <c r="C1912" s="82"/>
      <c r="D1912" s="83"/>
      <c r="E1912" s="82"/>
      <c r="F1912" s="84"/>
      <c r="G1912" s="82"/>
      <c r="H1912" s="77"/>
      <c r="I1912" s="78"/>
      <c r="J1912" s="78"/>
      <c r="K1912" s="79"/>
      <c r="M1912" s="72" t="s">
        <v>1488</v>
      </c>
      <c r="N1912" s="85">
        <v>44657.746863425928</v>
      </c>
      <c r="O1912" s="72" t="s">
        <v>3997</v>
      </c>
      <c r="P1912" s="87" t="s">
        <v>3998</v>
      </c>
      <c r="Q1912" s="72" t="s">
        <v>1491</v>
      </c>
      <c r="T1912" s="87" t="s">
        <v>3718</v>
      </c>
      <c r="U1912" s="85">
        <v>44657.746863425928</v>
      </c>
      <c r="V1912" s="88">
        <v>44657</v>
      </c>
      <c r="W1912" s="86" t="s">
        <v>3999</v>
      </c>
      <c r="X1912" s="87" t="s">
        <v>4000</v>
      </c>
      <c r="AA1912" s="86" t="s">
        <v>4001</v>
      </c>
      <c r="AC1912" s="72" t="b">
        <v>0</v>
      </c>
      <c r="AD1912" s="72">
        <v>875</v>
      </c>
      <c r="AE1912" s="86" t="s">
        <v>1483</v>
      </c>
      <c r="AF1912" s="72" t="b">
        <v>1</v>
      </c>
      <c r="AG1912" s="72" t="s">
        <v>1484</v>
      </c>
      <c r="AI1912" s="86" t="s">
        <v>4002</v>
      </c>
      <c r="AJ1912" s="72" t="b">
        <v>0</v>
      </c>
      <c r="AK1912" s="72">
        <v>204</v>
      </c>
      <c r="AL1912" s="86" t="s">
        <v>1483</v>
      </c>
      <c r="AM1912" s="86" t="s">
        <v>1504</v>
      </c>
      <c r="AN1912" s="72" t="b">
        <v>0</v>
      </c>
      <c r="AO1912" s="86" t="s">
        <v>4001</v>
      </c>
      <c r="AQ1912" s="72">
        <v>0</v>
      </c>
      <c r="AR1912" s="72">
        <v>0</v>
      </c>
    </row>
    <row r="1913" spans="1:44" x14ac:dyDescent="0.35">
      <c r="A1913" s="73" t="s">
        <v>585</v>
      </c>
      <c r="B1913" s="73" t="s">
        <v>3996</v>
      </c>
      <c r="C1913" s="82"/>
      <c r="D1913" s="83"/>
      <c r="E1913" s="82"/>
      <c r="F1913" s="84"/>
      <c r="G1913" s="82"/>
      <c r="H1913" s="77"/>
      <c r="I1913" s="78"/>
      <c r="J1913" s="78"/>
      <c r="K1913" s="79"/>
      <c r="M1913" s="72" t="s">
        <v>1488</v>
      </c>
      <c r="N1913" s="85">
        <v>44670.792962962965</v>
      </c>
      <c r="O1913" s="72" t="s">
        <v>4003</v>
      </c>
      <c r="T1913" s="87" t="s">
        <v>3718</v>
      </c>
      <c r="U1913" s="85">
        <v>44670.792962962965</v>
      </c>
      <c r="V1913" s="88">
        <v>44670</v>
      </c>
      <c r="W1913" s="86" t="s">
        <v>4004</v>
      </c>
      <c r="X1913" s="87" t="s">
        <v>4005</v>
      </c>
      <c r="AA1913" s="86" t="s">
        <v>4006</v>
      </c>
      <c r="AC1913" s="72" t="b">
        <v>0</v>
      </c>
      <c r="AD1913" s="72">
        <v>1666</v>
      </c>
      <c r="AE1913" s="86" t="s">
        <v>1483</v>
      </c>
      <c r="AF1913" s="72" t="b">
        <v>0</v>
      </c>
      <c r="AG1913" s="72" t="s">
        <v>1484</v>
      </c>
      <c r="AI1913" s="86" t="s">
        <v>1483</v>
      </c>
      <c r="AJ1913" s="72" t="b">
        <v>0</v>
      </c>
      <c r="AK1913" s="72">
        <v>313</v>
      </c>
      <c r="AL1913" s="86" t="s">
        <v>1483</v>
      </c>
      <c r="AM1913" s="86" t="s">
        <v>1504</v>
      </c>
      <c r="AN1913" s="72" t="b">
        <v>0</v>
      </c>
      <c r="AO1913" s="86" t="s">
        <v>4006</v>
      </c>
      <c r="AQ1913" s="72">
        <v>0</v>
      </c>
      <c r="AR1913" s="72">
        <v>0</v>
      </c>
    </row>
    <row r="1914" spans="1:44" x14ac:dyDescent="0.35">
      <c r="A1914" s="73" t="s">
        <v>774</v>
      </c>
      <c r="B1914" s="73" t="s">
        <v>4007</v>
      </c>
      <c r="C1914" s="82"/>
      <c r="D1914" s="83"/>
      <c r="E1914" s="82"/>
      <c r="F1914" s="84"/>
      <c r="G1914" s="82"/>
      <c r="H1914" s="77"/>
      <c r="I1914" s="78"/>
      <c r="J1914" s="78"/>
      <c r="K1914" s="79"/>
      <c r="M1914" s="72" t="s">
        <v>219</v>
      </c>
      <c r="N1914" s="85">
        <v>44671.061030092591</v>
      </c>
    </row>
    <row r="1915" spans="1:44" x14ac:dyDescent="0.35">
      <c r="A1915" s="73" t="s">
        <v>585</v>
      </c>
      <c r="B1915" s="73" t="s">
        <v>4007</v>
      </c>
      <c r="C1915" s="82"/>
      <c r="D1915" s="83"/>
      <c r="E1915" s="82"/>
      <c r="F1915" s="84"/>
      <c r="G1915" s="82"/>
      <c r="H1915" s="77"/>
      <c r="I1915" s="78"/>
      <c r="J1915" s="78"/>
      <c r="K1915" s="79"/>
      <c r="M1915" s="72" t="s">
        <v>1488</v>
      </c>
      <c r="N1915" s="85">
        <v>44657.746863425928</v>
      </c>
      <c r="O1915" s="72" t="s">
        <v>3997</v>
      </c>
      <c r="P1915" s="87" t="s">
        <v>3998</v>
      </c>
      <c r="Q1915" s="72" t="s">
        <v>1491</v>
      </c>
      <c r="T1915" s="87" t="s">
        <v>3718</v>
      </c>
      <c r="U1915" s="85">
        <v>44657.746863425928</v>
      </c>
      <c r="V1915" s="88">
        <v>44657</v>
      </c>
      <c r="W1915" s="86" t="s">
        <v>3999</v>
      </c>
      <c r="X1915" s="87" t="s">
        <v>4000</v>
      </c>
      <c r="AA1915" s="86" t="s">
        <v>4001</v>
      </c>
      <c r="AC1915" s="72" t="b">
        <v>0</v>
      </c>
      <c r="AD1915" s="72">
        <v>875</v>
      </c>
      <c r="AE1915" s="86" t="s">
        <v>1483</v>
      </c>
      <c r="AF1915" s="72" t="b">
        <v>1</v>
      </c>
      <c r="AG1915" s="72" t="s">
        <v>1484</v>
      </c>
      <c r="AI1915" s="86" t="s">
        <v>4002</v>
      </c>
      <c r="AJ1915" s="72" t="b">
        <v>0</v>
      </c>
      <c r="AK1915" s="72">
        <v>204</v>
      </c>
      <c r="AL1915" s="86" t="s">
        <v>1483</v>
      </c>
      <c r="AM1915" s="86" t="s">
        <v>1504</v>
      </c>
      <c r="AN1915" s="72" t="b">
        <v>0</v>
      </c>
      <c r="AO1915" s="86" t="s">
        <v>4001</v>
      </c>
      <c r="AQ1915" s="72">
        <v>0</v>
      </c>
      <c r="AR1915" s="72">
        <v>0</v>
      </c>
    </row>
    <row r="1916" spans="1:44" x14ac:dyDescent="0.35">
      <c r="A1916" s="73" t="s">
        <v>585</v>
      </c>
      <c r="B1916" s="73" t="s">
        <v>4007</v>
      </c>
      <c r="C1916" s="82"/>
      <c r="D1916" s="83"/>
      <c r="E1916" s="82"/>
      <c r="F1916" s="84"/>
      <c r="G1916" s="82"/>
      <c r="H1916" s="77"/>
      <c r="I1916" s="78"/>
      <c r="J1916" s="78"/>
      <c r="K1916" s="79"/>
      <c r="M1916" s="72" t="s">
        <v>1488</v>
      </c>
      <c r="N1916" s="85">
        <v>44670.792962962965</v>
      </c>
      <c r="O1916" s="72" t="s">
        <v>4003</v>
      </c>
      <c r="T1916" s="87" t="s">
        <v>3718</v>
      </c>
      <c r="U1916" s="85">
        <v>44670.792962962965</v>
      </c>
      <c r="V1916" s="88">
        <v>44670</v>
      </c>
      <c r="W1916" s="86" t="s">
        <v>4004</v>
      </c>
      <c r="X1916" s="87" t="s">
        <v>4005</v>
      </c>
      <c r="AA1916" s="86" t="s">
        <v>4006</v>
      </c>
      <c r="AC1916" s="72" t="b">
        <v>0</v>
      </c>
      <c r="AD1916" s="72">
        <v>1666</v>
      </c>
      <c r="AE1916" s="86" t="s">
        <v>1483</v>
      </c>
      <c r="AF1916" s="72" t="b">
        <v>0</v>
      </c>
      <c r="AG1916" s="72" t="s">
        <v>1484</v>
      </c>
      <c r="AI1916" s="86" t="s">
        <v>1483</v>
      </c>
      <c r="AJ1916" s="72" t="b">
        <v>0</v>
      </c>
      <c r="AK1916" s="72">
        <v>313</v>
      </c>
      <c r="AL1916" s="86" t="s">
        <v>1483</v>
      </c>
      <c r="AM1916" s="86" t="s">
        <v>1504</v>
      </c>
      <c r="AN1916" s="72" t="b">
        <v>0</v>
      </c>
      <c r="AO1916" s="86" t="s">
        <v>4006</v>
      </c>
      <c r="AQ1916" s="72">
        <v>0</v>
      </c>
      <c r="AR1916" s="72">
        <v>0</v>
      </c>
    </row>
    <row r="1917" spans="1:44" x14ac:dyDescent="0.35">
      <c r="A1917" s="73" t="s">
        <v>585</v>
      </c>
      <c r="B1917" s="73" t="s">
        <v>4008</v>
      </c>
      <c r="C1917" s="82"/>
      <c r="D1917" s="83"/>
      <c r="E1917" s="82"/>
      <c r="F1917" s="84"/>
      <c r="G1917" s="82"/>
      <c r="H1917" s="77"/>
      <c r="I1917" s="78"/>
      <c r="J1917" s="78"/>
      <c r="K1917" s="79"/>
      <c r="M1917" s="72" t="s">
        <v>219</v>
      </c>
      <c r="N1917" s="85">
        <v>44671.061030092591</v>
      </c>
    </row>
    <row r="1918" spans="1:44" x14ac:dyDescent="0.35">
      <c r="A1918" s="73" t="s">
        <v>585</v>
      </c>
      <c r="B1918" s="73" t="s">
        <v>4009</v>
      </c>
      <c r="C1918" s="82"/>
      <c r="D1918" s="83"/>
      <c r="E1918" s="82"/>
      <c r="F1918" s="84"/>
      <c r="G1918" s="82"/>
      <c r="H1918" s="77"/>
      <c r="I1918" s="78"/>
      <c r="J1918" s="78"/>
      <c r="K1918" s="79"/>
      <c r="M1918" s="72" t="s">
        <v>219</v>
      </c>
      <c r="N1918" s="85">
        <v>44671.061030092591</v>
      </c>
    </row>
    <row r="1919" spans="1:44" x14ac:dyDescent="0.35">
      <c r="A1919" s="73" t="s">
        <v>585</v>
      </c>
      <c r="B1919" s="73" t="s">
        <v>4010</v>
      </c>
      <c r="C1919" s="82"/>
      <c r="D1919" s="83"/>
      <c r="E1919" s="82"/>
      <c r="F1919" s="84"/>
      <c r="G1919" s="82"/>
      <c r="H1919" s="77"/>
      <c r="I1919" s="78"/>
      <c r="J1919" s="78"/>
      <c r="K1919" s="79"/>
      <c r="M1919" s="72" t="s">
        <v>219</v>
      </c>
      <c r="N1919" s="85">
        <v>44671.061030092591</v>
      </c>
    </row>
    <row r="1920" spans="1:44" x14ac:dyDescent="0.35">
      <c r="A1920" s="73" t="s">
        <v>585</v>
      </c>
      <c r="B1920" s="73" t="s">
        <v>1665</v>
      </c>
      <c r="C1920" s="82"/>
      <c r="D1920" s="83"/>
      <c r="E1920" s="82"/>
      <c r="F1920" s="84"/>
      <c r="G1920" s="82"/>
      <c r="H1920" s="77"/>
      <c r="I1920" s="78"/>
      <c r="J1920" s="78"/>
      <c r="K1920" s="79"/>
      <c r="M1920" s="72" t="s">
        <v>219</v>
      </c>
      <c r="N1920" s="85">
        <v>44671.061030092591</v>
      </c>
    </row>
    <row r="1921" spans="1:44" x14ac:dyDescent="0.35">
      <c r="A1921" s="73" t="s">
        <v>585</v>
      </c>
      <c r="B1921" s="73" t="s">
        <v>4011</v>
      </c>
      <c r="C1921" s="82"/>
      <c r="D1921" s="83"/>
      <c r="E1921" s="82"/>
      <c r="F1921" s="84"/>
      <c r="G1921" s="82"/>
      <c r="H1921" s="77"/>
      <c r="I1921" s="78"/>
      <c r="J1921" s="78"/>
      <c r="K1921" s="79"/>
      <c r="M1921" s="72" t="s">
        <v>219</v>
      </c>
      <c r="N1921" s="85">
        <v>44671.061030092591</v>
      </c>
    </row>
    <row r="1922" spans="1:44" x14ac:dyDescent="0.35">
      <c r="A1922" s="73" t="s">
        <v>585</v>
      </c>
      <c r="B1922" s="73" t="s">
        <v>585</v>
      </c>
      <c r="C1922" s="82"/>
      <c r="D1922" s="83"/>
      <c r="E1922" s="82"/>
      <c r="F1922" s="84"/>
      <c r="G1922" s="82"/>
      <c r="H1922" s="77"/>
      <c r="I1922" s="78"/>
      <c r="J1922" s="78"/>
      <c r="K1922" s="79"/>
      <c r="M1922" s="72" t="s">
        <v>177</v>
      </c>
      <c r="N1922" s="85">
        <v>44651.827164351853</v>
      </c>
      <c r="O1922" s="72" t="s">
        <v>4012</v>
      </c>
      <c r="T1922" s="87" t="s">
        <v>3718</v>
      </c>
      <c r="U1922" s="85">
        <v>44651.827164351853</v>
      </c>
      <c r="V1922" s="88">
        <v>44651</v>
      </c>
      <c r="W1922" s="86" t="s">
        <v>4013</v>
      </c>
      <c r="X1922" s="87" t="s">
        <v>4014</v>
      </c>
      <c r="AA1922" s="86" t="s">
        <v>4015</v>
      </c>
      <c r="AC1922" s="72" t="b">
        <v>0</v>
      </c>
      <c r="AD1922" s="72">
        <v>610</v>
      </c>
      <c r="AE1922" s="86" t="s">
        <v>1483</v>
      </c>
      <c r="AF1922" s="72" t="b">
        <v>0</v>
      </c>
      <c r="AG1922" s="72" t="s">
        <v>1484</v>
      </c>
      <c r="AI1922" s="86" t="s">
        <v>1483</v>
      </c>
      <c r="AJ1922" s="72" t="b">
        <v>0</v>
      </c>
      <c r="AK1922" s="72">
        <v>112</v>
      </c>
      <c r="AL1922" s="86" t="s">
        <v>1483</v>
      </c>
      <c r="AM1922" s="86" t="s">
        <v>1504</v>
      </c>
      <c r="AN1922" s="72" t="b">
        <v>0</v>
      </c>
      <c r="AO1922" s="86" t="s">
        <v>4015</v>
      </c>
      <c r="AQ1922" s="72">
        <v>0</v>
      </c>
      <c r="AR1922" s="72">
        <v>0</v>
      </c>
    </row>
    <row r="1923" spans="1:44" x14ac:dyDescent="0.35">
      <c r="A1923" s="73" t="s">
        <v>585</v>
      </c>
      <c r="B1923" s="73" t="s">
        <v>1665</v>
      </c>
      <c r="C1923" s="82"/>
      <c r="D1923" s="83"/>
      <c r="E1923" s="82"/>
      <c r="F1923" s="84"/>
      <c r="G1923" s="82"/>
      <c r="H1923" s="77"/>
      <c r="I1923" s="78"/>
      <c r="J1923" s="78"/>
      <c r="K1923" s="79"/>
      <c r="M1923" s="72" t="s">
        <v>1513</v>
      </c>
      <c r="N1923" s="85">
        <v>44651.861770833333</v>
      </c>
      <c r="O1923" s="72" t="s">
        <v>3725</v>
      </c>
      <c r="P1923" s="87" t="s">
        <v>3726</v>
      </c>
      <c r="Q1923" s="72" t="s">
        <v>3727</v>
      </c>
      <c r="R1923" s="86" t="s">
        <v>3728</v>
      </c>
      <c r="T1923" s="87" t="s">
        <v>3718</v>
      </c>
      <c r="U1923" s="85">
        <v>44651.861770833333</v>
      </c>
      <c r="V1923" s="88">
        <v>44651</v>
      </c>
      <c r="W1923" s="86" t="s">
        <v>3729</v>
      </c>
      <c r="X1923" s="87" t="s">
        <v>3730</v>
      </c>
      <c r="AA1923" s="86" t="s">
        <v>3731</v>
      </c>
      <c r="AC1923" s="72" t="b">
        <v>0</v>
      </c>
      <c r="AD1923" s="72">
        <v>0</v>
      </c>
      <c r="AE1923" s="86" t="s">
        <v>1483</v>
      </c>
      <c r="AF1923" s="72" t="b">
        <v>0</v>
      </c>
      <c r="AG1923" s="72" t="s">
        <v>1484</v>
      </c>
      <c r="AI1923" s="86" t="s">
        <v>1483</v>
      </c>
      <c r="AJ1923" s="72" t="b">
        <v>0</v>
      </c>
      <c r="AK1923" s="72">
        <v>583</v>
      </c>
      <c r="AL1923" s="86" t="s">
        <v>3732</v>
      </c>
      <c r="AM1923" s="86" t="s">
        <v>1486</v>
      </c>
      <c r="AN1923" s="72" t="b">
        <v>0</v>
      </c>
      <c r="AO1923" s="86" t="s">
        <v>3732</v>
      </c>
      <c r="AQ1923" s="72">
        <v>0</v>
      </c>
      <c r="AR1923" s="72">
        <v>0</v>
      </c>
    </row>
    <row r="1924" spans="1:44" x14ac:dyDescent="0.35">
      <c r="A1924" s="73" t="s">
        <v>585</v>
      </c>
      <c r="B1924" s="73" t="s">
        <v>585</v>
      </c>
      <c r="C1924" s="82"/>
      <c r="D1924" s="83"/>
      <c r="E1924" s="82"/>
      <c r="F1924" s="84"/>
      <c r="G1924" s="82"/>
      <c r="H1924" s="77"/>
      <c r="I1924" s="78"/>
      <c r="J1924" s="78"/>
      <c r="K1924" s="79"/>
      <c r="M1924" s="72" t="s">
        <v>177</v>
      </c>
      <c r="N1924" s="85">
        <v>44652.799780092595</v>
      </c>
      <c r="O1924" s="72" t="s">
        <v>4016</v>
      </c>
      <c r="P1924" s="87" t="s">
        <v>4017</v>
      </c>
      <c r="Q1924" s="72" t="s">
        <v>4018</v>
      </c>
      <c r="T1924" s="87" t="s">
        <v>3718</v>
      </c>
      <c r="U1924" s="85">
        <v>44652.799780092595</v>
      </c>
      <c r="V1924" s="88">
        <v>44652</v>
      </c>
      <c r="W1924" s="86" t="s">
        <v>4019</v>
      </c>
      <c r="X1924" s="87" t="s">
        <v>4020</v>
      </c>
      <c r="AA1924" s="86" t="s">
        <v>4021</v>
      </c>
      <c r="AC1924" s="72" t="b">
        <v>0</v>
      </c>
      <c r="AD1924" s="72">
        <v>189</v>
      </c>
      <c r="AE1924" s="86" t="s">
        <v>1483</v>
      </c>
      <c r="AF1924" s="72" t="b">
        <v>0</v>
      </c>
      <c r="AG1924" s="72" t="s">
        <v>1484</v>
      </c>
      <c r="AI1924" s="86" t="s">
        <v>1483</v>
      </c>
      <c r="AJ1924" s="72" t="b">
        <v>0</v>
      </c>
      <c r="AK1924" s="72">
        <v>48</v>
      </c>
      <c r="AL1924" s="86" t="s">
        <v>1483</v>
      </c>
      <c r="AM1924" s="86" t="s">
        <v>1504</v>
      </c>
      <c r="AN1924" s="72" t="b">
        <v>0</v>
      </c>
      <c r="AO1924" s="86" t="s">
        <v>4021</v>
      </c>
      <c r="AQ1924" s="72">
        <v>0</v>
      </c>
      <c r="AR1924" s="72">
        <v>0</v>
      </c>
    </row>
    <row r="1925" spans="1:44" x14ac:dyDescent="0.35">
      <c r="A1925" s="73" t="s">
        <v>585</v>
      </c>
      <c r="B1925" s="73" t="s">
        <v>585</v>
      </c>
      <c r="C1925" s="82"/>
      <c r="D1925" s="83"/>
      <c r="E1925" s="82"/>
      <c r="F1925" s="84"/>
      <c r="G1925" s="82"/>
      <c r="H1925" s="77"/>
      <c r="I1925" s="78"/>
      <c r="J1925" s="78"/>
      <c r="K1925" s="79"/>
      <c r="M1925" s="72" t="s">
        <v>177</v>
      </c>
      <c r="N1925" s="85">
        <v>44652.851469907408</v>
      </c>
      <c r="O1925" s="72" t="s">
        <v>4022</v>
      </c>
      <c r="S1925" s="87" t="s">
        <v>4023</v>
      </c>
      <c r="T1925" s="87" t="s">
        <v>4023</v>
      </c>
      <c r="U1925" s="85">
        <v>44652.851469907408</v>
      </c>
      <c r="V1925" s="88">
        <v>44652</v>
      </c>
      <c r="W1925" s="86" t="s">
        <v>4024</v>
      </c>
      <c r="X1925" s="87" t="s">
        <v>4025</v>
      </c>
      <c r="AA1925" s="86" t="s">
        <v>4026</v>
      </c>
      <c r="AC1925" s="72" t="b">
        <v>0</v>
      </c>
      <c r="AD1925" s="72">
        <v>379</v>
      </c>
      <c r="AE1925" s="86" t="s">
        <v>1483</v>
      </c>
      <c r="AF1925" s="72" t="b">
        <v>0</v>
      </c>
      <c r="AG1925" s="72" t="s">
        <v>1484</v>
      </c>
      <c r="AI1925" s="86" t="s">
        <v>1483</v>
      </c>
      <c r="AJ1925" s="72" t="b">
        <v>0</v>
      </c>
      <c r="AK1925" s="72">
        <v>71</v>
      </c>
      <c r="AL1925" s="86" t="s">
        <v>1483</v>
      </c>
      <c r="AM1925" s="86" t="s">
        <v>1504</v>
      </c>
      <c r="AN1925" s="72" t="b">
        <v>0</v>
      </c>
      <c r="AO1925" s="86" t="s">
        <v>4026</v>
      </c>
      <c r="AQ1925" s="72">
        <v>0</v>
      </c>
      <c r="AR1925" s="72">
        <v>0</v>
      </c>
    </row>
    <row r="1926" spans="1:44" x14ac:dyDescent="0.35">
      <c r="A1926" s="73" t="s">
        <v>585</v>
      </c>
      <c r="B1926" s="73" t="s">
        <v>585</v>
      </c>
      <c r="C1926" s="82"/>
      <c r="D1926" s="83"/>
      <c r="E1926" s="82"/>
      <c r="F1926" s="84"/>
      <c r="G1926" s="82"/>
      <c r="H1926" s="77"/>
      <c r="I1926" s="78"/>
      <c r="J1926" s="78"/>
      <c r="K1926" s="79"/>
      <c r="M1926" s="72" t="s">
        <v>177</v>
      </c>
      <c r="N1926" s="85">
        <v>44653.000347222223</v>
      </c>
      <c r="O1926" s="72" t="s">
        <v>4027</v>
      </c>
      <c r="T1926" s="87" t="s">
        <v>3718</v>
      </c>
      <c r="U1926" s="85">
        <v>44653.000347222223</v>
      </c>
      <c r="V1926" s="88">
        <v>44653</v>
      </c>
      <c r="W1926" s="86" t="s">
        <v>4028</v>
      </c>
      <c r="X1926" s="87" t="s">
        <v>4029</v>
      </c>
      <c r="AA1926" s="86" t="s">
        <v>4030</v>
      </c>
      <c r="AC1926" s="72" t="b">
        <v>0</v>
      </c>
      <c r="AD1926" s="72">
        <v>1334</v>
      </c>
      <c r="AE1926" s="86" t="s">
        <v>1483</v>
      </c>
      <c r="AF1926" s="72" t="b">
        <v>0</v>
      </c>
      <c r="AG1926" s="72" t="s">
        <v>1484</v>
      </c>
      <c r="AI1926" s="86" t="s">
        <v>1483</v>
      </c>
      <c r="AJ1926" s="72" t="b">
        <v>0</v>
      </c>
      <c r="AK1926" s="72">
        <v>215</v>
      </c>
      <c r="AL1926" s="86" t="s">
        <v>1483</v>
      </c>
      <c r="AM1926" s="86" t="s">
        <v>1486</v>
      </c>
      <c r="AN1926" s="72" t="b">
        <v>0</v>
      </c>
      <c r="AO1926" s="86" t="s">
        <v>4030</v>
      </c>
      <c r="AQ1926" s="72">
        <v>0</v>
      </c>
      <c r="AR1926" s="72">
        <v>0</v>
      </c>
    </row>
    <row r="1927" spans="1:44" x14ac:dyDescent="0.35">
      <c r="A1927" s="73" t="s">
        <v>585</v>
      </c>
      <c r="B1927" s="73" t="s">
        <v>585</v>
      </c>
      <c r="C1927" s="82"/>
      <c r="D1927" s="83"/>
      <c r="E1927" s="82"/>
      <c r="F1927" s="84"/>
      <c r="G1927" s="82"/>
      <c r="H1927" s="77"/>
      <c r="I1927" s="78"/>
      <c r="J1927" s="78"/>
      <c r="K1927" s="79"/>
      <c r="M1927" s="72" t="s">
        <v>177</v>
      </c>
      <c r="N1927" s="85">
        <v>44654.904293981483</v>
      </c>
      <c r="O1927" s="72" t="s">
        <v>4031</v>
      </c>
      <c r="S1927" s="87" t="s">
        <v>4032</v>
      </c>
      <c r="T1927" s="87" t="s">
        <v>4032</v>
      </c>
      <c r="U1927" s="85">
        <v>44654.904293981483</v>
      </c>
      <c r="V1927" s="88">
        <v>44654</v>
      </c>
      <c r="W1927" s="86" t="s">
        <v>4033</v>
      </c>
      <c r="X1927" s="87" t="s">
        <v>4034</v>
      </c>
      <c r="AA1927" s="86" t="s">
        <v>4035</v>
      </c>
      <c r="AC1927" s="72" t="b">
        <v>0</v>
      </c>
      <c r="AD1927" s="72">
        <v>763</v>
      </c>
      <c r="AE1927" s="86" t="s">
        <v>1483</v>
      </c>
      <c r="AF1927" s="72" t="b">
        <v>0</v>
      </c>
      <c r="AG1927" s="72" t="s">
        <v>1484</v>
      </c>
      <c r="AI1927" s="86" t="s">
        <v>1483</v>
      </c>
      <c r="AJ1927" s="72" t="b">
        <v>0</v>
      </c>
      <c r="AK1927" s="72">
        <v>120</v>
      </c>
      <c r="AL1927" s="86" t="s">
        <v>1483</v>
      </c>
      <c r="AM1927" s="86" t="s">
        <v>1486</v>
      </c>
      <c r="AN1927" s="72" t="b">
        <v>0</v>
      </c>
      <c r="AO1927" s="86" t="s">
        <v>4035</v>
      </c>
      <c r="AQ1927" s="72">
        <v>0</v>
      </c>
      <c r="AR1927" s="72">
        <v>0</v>
      </c>
    </row>
    <row r="1928" spans="1:44" x14ac:dyDescent="0.35">
      <c r="A1928" s="73" t="s">
        <v>585</v>
      </c>
      <c r="B1928" s="73" t="s">
        <v>585</v>
      </c>
      <c r="C1928" s="82"/>
      <c r="D1928" s="83"/>
      <c r="E1928" s="82"/>
      <c r="F1928" s="84"/>
      <c r="G1928" s="82"/>
      <c r="H1928" s="77"/>
      <c r="I1928" s="78"/>
      <c r="J1928" s="78"/>
      <c r="K1928" s="79"/>
      <c r="M1928" s="72" t="s">
        <v>177</v>
      </c>
      <c r="N1928" s="85">
        <v>44654.992083333331</v>
      </c>
      <c r="O1928" s="72" t="s">
        <v>4036</v>
      </c>
      <c r="S1928" s="87" t="s">
        <v>4037</v>
      </c>
      <c r="T1928" s="87" t="s">
        <v>4037</v>
      </c>
      <c r="U1928" s="85">
        <v>44654.992083333331</v>
      </c>
      <c r="V1928" s="88">
        <v>44654</v>
      </c>
      <c r="W1928" s="86" t="s">
        <v>4038</v>
      </c>
      <c r="X1928" s="87" t="s">
        <v>4039</v>
      </c>
      <c r="AA1928" s="86" t="s">
        <v>4040</v>
      </c>
      <c r="AC1928" s="72" t="b">
        <v>0</v>
      </c>
      <c r="AD1928" s="72">
        <v>368</v>
      </c>
      <c r="AE1928" s="86" t="s">
        <v>1483</v>
      </c>
      <c r="AF1928" s="72" t="b">
        <v>0</v>
      </c>
      <c r="AG1928" s="72" t="s">
        <v>1484</v>
      </c>
      <c r="AI1928" s="86" t="s">
        <v>1483</v>
      </c>
      <c r="AJ1928" s="72" t="b">
        <v>0</v>
      </c>
      <c r="AK1928" s="72">
        <v>48</v>
      </c>
      <c r="AL1928" s="86" t="s">
        <v>1483</v>
      </c>
      <c r="AM1928" s="86" t="s">
        <v>1504</v>
      </c>
      <c r="AN1928" s="72" t="b">
        <v>0</v>
      </c>
      <c r="AO1928" s="86" t="s">
        <v>4040</v>
      </c>
      <c r="AQ1928" s="72">
        <v>0</v>
      </c>
      <c r="AR1928" s="72">
        <v>0</v>
      </c>
    </row>
    <row r="1929" spans="1:44" x14ac:dyDescent="0.35">
      <c r="A1929" s="73" t="s">
        <v>585</v>
      </c>
      <c r="B1929" s="73" t="s">
        <v>585</v>
      </c>
      <c r="C1929" s="82"/>
      <c r="D1929" s="83"/>
      <c r="E1929" s="82"/>
      <c r="F1929" s="84"/>
      <c r="G1929" s="82"/>
      <c r="H1929" s="77"/>
      <c r="I1929" s="78"/>
      <c r="J1929" s="78"/>
      <c r="K1929" s="79"/>
      <c r="M1929" s="72" t="s">
        <v>177</v>
      </c>
      <c r="N1929" s="85">
        <v>44655.08452546296</v>
      </c>
      <c r="O1929" s="72" t="s">
        <v>4041</v>
      </c>
      <c r="P1929" s="87" t="s">
        <v>4042</v>
      </c>
      <c r="Q1929" s="72" t="s">
        <v>1805</v>
      </c>
      <c r="T1929" s="87" t="s">
        <v>3718</v>
      </c>
      <c r="U1929" s="85">
        <v>44655.08452546296</v>
      </c>
      <c r="V1929" s="88">
        <v>44655</v>
      </c>
      <c r="W1929" s="86" t="s">
        <v>4043</v>
      </c>
      <c r="X1929" s="87" t="s">
        <v>4044</v>
      </c>
      <c r="AA1929" s="86" t="s">
        <v>4045</v>
      </c>
      <c r="AC1929" s="72" t="b">
        <v>0</v>
      </c>
      <c r="AD1929" s="72">
        <v>571</v>
      </c>
      <c r="AE1929" s="86" t="s">
        <v>1483</v>
      </c>
      <c r="AF1929" s="72" t="b">
        <v>0</v>
      </c>
      <c r="AG1929" s="72" t="s">
        <v>1484</v>
      </c>
      <c r="AI1929" s="86" t="s">
        <v>1483</v>
      </c>
      <c r="AJ1929" s="72" t="b">
        <v>0</v>
      </c>
      <c r="AK1929" s="72">
        <v>120</v>
      </c>
      <c r="AL1929" s="86" t="s">
        <v>1483</v>
      </c>
      <c r="AM1929" s="86" t="s">
        <v>1504</v>
      </c>
      <c r="AN1929" s="72" t="b">
        <v>0</v>
      </c>
      <c r="AO1929" s="86" t="s">
        <v>4045</v>
      </c>
      <c r="AQ1929" s="72">
        <v>0</v>
      </c>
      <c r="AR1929" s="72">
        <v>0</v>
      </c>
    </row>
    <row r="1930" spans="1:44" x14ac:dyDescent="0.35">
      <c r="A1930" s="73" t="s">
        <v>585</v>
      </c>
      <c r="B1930" s="73" t="s">
        <v>585</v>
      </c>
      <c r="C1930" s="82"/>
      <c r="D1930" s="83"/>
      <c r="E1930" s="82"/>
      <c r="F1930" s="84"/>
      <c r="G1930" s="82"/>
      <c r="H1930" s="77"/>
      <c r="I1930" s="78"/>
      <c r="J1930" s="78"/>
      <c r="K1930" s="79"/>
      <c r="M1930" s="72" t="s">
        <v>177</v>
      </c>
      <c r="N1930" s="85">
        <v>44655.921041666668</v>
      </c>
      <c r="O1930" s="72" t="s">
        <v>4046</v>
      </c>
      <c r="T1930" s="87" t="s">
        <v>3718</v>
      </c>
      <c r="U1930" s="85">
        <v>44655.921041666668</v>
      </c>
      <c r="V1930" s="88">
        <v>44655</v>
      </c>
      <c r="W1930" s="86" t="s">
        <v>4047</v>
      </c>
      <c r="X1930" s="87" t="s">
        <v>4048</v>
      </c>
      <c r="AA1930" s="86" t="s">
        <v>4049</v>
      </c>
      <c r="AC1930" s="72" t="b">
        <v>0</v>
      </c>
      <c r="AD1930" s="72">
        <v>11982</v>
      </c>
      <c r="AE1930" s="86" t="s">
        <v>1483</v>
      </c>
      <c r="AF1930" s="72" t="b">
        <v>0</v>
      </c>
      <c r="AG1930" s="72" t="s">
        <v>1484</v>
      </c>
      <c r="AI1930" s="86" t="s">
        <v>1483</v>
      </c>
      <c r="AJ1930" s="72" t="b">
        <v>0</v>
      </c>
      <c r="AK1930" s="72">
        <v>1414</v>
      </c>
      <c r="AL1930" s="86" t="s">
        <v>1483</v>
      </c>
      <c r="AM1930" s="86" t="s">
        <v>1504</v>
      </c>
      <c r="AN1930" s="72" t="b">
        <v>0</v>
      </c>
      <c r="AO1930" s="86" t="s">
        <v>4049</v>
      </c>
      <c r="AQ1930" s="72">
        <v>0</v>
      </c>
      <c r="AR1930" s="72">
        <v>0</v>
      </c>
    </row>
    <row r="1931" spans="1:44" x14ac:dyDescent="0.35">
      <c r="A1931" s="73" t="s">
        <v>585</v>
      </c>
      <c r="B1931" s="73" t="s">
        <v>585</v>
      </c>
      <c r="C1931" s="82"/>
      <c r="D1931" s="83"/>
      <c r="E1931" s="82"/>
      <c r="F1931" s="84"/>
      <c r="G1931" s="82"/>
      <c r="H1931" s="77"/>
      <c r="I1931" s="78"/>
      <c r="J1931" s="78"/>
      <c r="K1931" s="79"/>
      <c r="M1931" s="72" t="s">
        <v>177</v>
      </c>
      <c r="N1931" s="85">
        <v>44655.933668981481</v>
      </c>
      <c r="O1931" s="72" t="s">
        <v>4050</v>
      </c>
      <c r="T1931" s="87" t="s">
        <v>3718</v>
      </c>
      <c r="U1931" s="85">
        <v>44655.933668981481</v>
      </c>
      <c r="V1931" s="88">
        <v>44655</v>
      </c>
      <c r="W1931" s="86" t="s">
        <v>4051</v>
      </c>
      <c r="X1931" s="87" t="s">
        <v>4052</v>
      </c>
      <c r="AA1931" s="86" t="s">
        <v>4053</v>
      </c>
      <c r="AC1931" s="72" t="b">
        <v>0</v>
      </c>
      <c r="AD1931" s="72">
        <v>854</v>
      </c>
      <c r="AE1931" s="86" t="s">
        <v>1483</v>
      </c>
      <c r="AF1931" s="72" t="b">
        <v>0</v>
      </c>
      <c r="AG1931" s="72" t="s">
        <v>1484</v>
      </c>
      <c r="AI1931" s="86" t="s">
        <v>1483</v>
      </c>
      <c r="AJ1931" s="72" t="b">
        <v>0</v>
      </c>
      <c r="AK1931" s="72">
        <v>144</v>
      </c>
      <c r="AL1931" s="86" t="s">
        <v>1483</v>
      </c>
      <c r="AM1931" s="86" t="s">
        <v>1504</v>
      </c>
      <c r="AN1931" s="72" t="b">
        <v>0</v>
      </c>
      <c r="AO1931" s="86" t="s">
        <v>4053</v>
      </c>
      <c r="AQ1931" s="72">
        <v>0</v>
      </c>
      <c r="AR1931" s="72">
        <v>0</v>
      </c>
    </row>
    <row r="1932" spans="1:44" x14ac:dyDescent="0.35">
      <c r="A1932" s="73" t="s">
        <v>585</v>
      </c>
      <c r="B1932" s="73" t="s">
        <v>585</v>
      </c>
      <c r="C1932" s="82"/>
      <c r="D1932" s="83"/>
      <c r="E1932" s="82"/>
      <c r="F1932" s="84"/>
      <c r="G1932" s="82"/>
      <c r="H1932" s="77"/>
      <c r="I1932" s="78"/>
      <c r="J1932" s="78"/>
      <c r="K1932" s="79"/>
      <c r="M1932" s="72" t="s">
        <v>177</v>
      </c>
      <c r="N1932" s="85">
        <v>44655.987766203703</v>
      </c>
      <c r="O1932" s="72" t="s">
        <v>4054</v>
      </c>
      <c r="P1932" s="87" t="s">
        <v>4055</v>
      </c>
      <c r="Q1932" s="72" t="s">
        <v>4056</v>
      </c>
      <c r="T1932" s="87" t="s">
        <v>3718</v>
      </c>
      <c r="U1932" s="85">
        <v>44655.987766203703</v>
      </c>
      <c r="V1932" s="88">
        <v>44655</v>
      </c>
      <c r="W1932" s="86" t="s">
        <v>4057</v>
      </c>
      <c r="X1932" s="87" t="s">
        <v>4058</v>
      </c>
      <c r="AA1932" s="86" t="s">
        <v>4059</v>
      </c>
      <c r="AC1932" s="72" t="b">
        <v>0</v>
      </c>
      <c r="AD1932" s="72">
        <v>318</v>
      </c>
      <c r="AE1932" s="86" t="s">
        <v>1483</v>
      </c>
      <c r="AF1932" s="72" t="b">
        <v>0</v>
      </c>
      <c r="AG1932" s="72" t="s">
        <v>1484</v>
      </c>
      <c r="AI1932" s="86" t="s">
        <v>1483</v>
      </c>
      <c r="AJ1932" s="72" t="b">
        <v>0</v>
      </c>
      <c r="AK1932" s="72">
        <v>101</v>
      </c>
      <c r="AL1932" s="86" t="s">
        <v>1483</v>
      </c>
      <c r="AM1932" s="86" t="s">
        <v>1504</v>
      </c>
      <c r="AN1932" s="72" t="b">
        <v>0</v>
      </c>
      <c r="AO1932" s="86" t="s">
        <v>4059</v>
      </c>
      <c r="AQ1932" s="72">
        <v>0</v>
      </c>
      <c r="AR1932" s="72">
        <v>0</v>
      </c>
    </row>
    <row r="1933" spans="1:44" x14ac:dyDescent="0.35">
      <c r="A1933" s="73" t="s">
        <v>585</v>
      </c>
      <c r="B1933" s="73" t="s">
        <v>585</v>
      </c>
      <c r="C1933" s="82"/>
      <c r="D1933" s="83"/>
      <c r="E1933" s="82"/>
      <c r="F1933" s="84"/>
      <c r="G1933" s="82"/>
      <c r="H1933" s="77"/>
      <c r="I1933" s="78"/>
      <c r="J1933" s="78"/>
      <c r="K1933" s="79"/>
      <c r="M1933" s="72" t="s">
        <v>177</v>
      </c>
      <c r="N1933" s="85">
        <v>44656.054016203707</v>
      </c>
      <c r="O1933" s="72" t="s">
        <v>4060</v>
      </c>
      <c r="T1933" s="87" t="s">
        <v>3718</v>
      </c>
      <c r="U1933" s="85">
        <v>44656.054016203707</v>
      </c>
      <c r="V1933" s="88">
        <v>44656</v>
      </c>
      <c r="W1933" s="86" t="s">
        <v>4061</v>
      </c>
      <c r="X1933" s="87" t="s">
        <v>4062</v>
      </c>
      <c r="AA1933" s="86" t="s">
        <v>4063</v>
      </c>
      <c r="AC1933" s="72" t="b">
        <v>0</v>
      </c>
      <c r="AD1933" s="72">
        <v>4325</v>
      </c>
      <c r="AE1933" s="86" t="s">
        <v>1483</v>
      </c>
      <c r="AF1933" s="72" t="b">
        <v>0</v>
      </c>
      <c r="AG1933" s="72" t="s">
        <v>1484</v>
      </c>
      <c r="AI1933" s="86" t="s">
        <v>1483</v>
      </c>
      <c r="AJ1933" s="72" t="b">
        <v>0</v>
      </c>
      <c r="AK1933" s="72">
        <v>516</v>
      </c>
      <c r="AL1933" s="86" t="s">
        <v>1483</v>
      </c>
      <c r="AM1933" s="86" t="s">
        <v>1504</v>
      </c>
      <c r="AN1933" s="72" t="b">
        <v>0</v>
      </c>
      <c r="AO1933" s="86" t="s">
        <v>4063</v>
      </c>
      <c r="AQ1933" s="72">
        <v>0</v>
      </c>
      <c r="AR1933" s="72">
        <v>0</v>
      </c>
    </row>
    <row r="1934" spans="1:44" x14ac:dyDescent="0.35">
      <c r="A1934" s="73" t="s">
        <v>585</v>
      </c>
      <c r="B1934" s="73" t="s">
        <v>585</v>
      </c>
      <c r="C1934" s="82"/>
      <c r="D1934" s="83"/>
      <c r="E1934" s="82"/>
      <c r="F1934" s="84"/>
      <c r="G1934" s="82"/>
      <c r="H1934" s="77"/>
      <c r="I1934" s="78"/>
      <c r="J1934" s="78"/>
      <c r="K1934" s="79"/>
      <c r="M1934" s="72" t="s">
        <v>177</v>
      </c>
      <c r="N1934" s="85">
        <v>44656.069641203707</v>
      </c>
      <c r="O1934" s="72" t="s">
        <v>4064</v>
      </c>
      <c r="T1934" s="87" t="s">
        <v>3718</v>
      </c>
      <c r="U1934" s="85">
        <v>44656.069641203707</v>
      </c>
      <c r="V1934" s="88">
        <v>44656</v>
      </c>
      <c r="W1934" s="86" t="s">
        <v>4065</v>
      </c>
      <c r="X1934" s="87" t="s">
        <v>4066</v>
      </c>
      <c r="AA1934" s="86" t="s">
        <v>4067</v>
      </c>
      <c r="AC1934" s="72" t="b">
        <v>0</v>
      </c>
      <c r="AD1934" s="72">
        <v>3850</v>
      </c>
      <c r="AE1934" s="86" t="s">
        <v>1483</v>
      </c>
      <c r="AF1934" s="72" t="b">
        <v>0</v>
      </c>
      <c r="AG1934" s="72" t="s">
        <v>1484</v>
      </c>
      <c r="AI1934" s="86" t="s">
        <v>1483</v>
      </c>
      <c r="AJ1934" s="72" t="b">
        <v>0</v>
      </c>
      <c r="AK1934" s="72">
        <v>420</v>
      </c>
      <c r="AL1934" s="86" t="s">
        <v>1483</v>
      </c>
      <c r="AM1934" s="86" t="s">
        <v>1486</v>
      </c>
      <c r="AN1934" s="72" t="b">
        <v>0</v>
      </c>
      <c r="AO1934" s="86" t="s">
        <v>4067</v>
      </c>
      <c r="AQ1934" s="72">
        <v>0</v>
      </c>
      <c r="AR1934" s="72">
        <v>0</v>
      </c>
    </row>
    <row r="1935" spans="1:44" x14ac:dyDescent="0.35">
      <c r="A1935" s="73" t="s">
        <v>585</v>
      </c>
      <c r="B1935" s="73" t="s">
        <v>585</v>
      </c>
      <c r="C1935" s="82"/>
      <c r="D1935" s="83"/>
      <c r="E1935" s="82"/>
      <c r="F1935" s="84"/>
      <c r="G1935" s="82"/>
      <c r="H1935" s="77"/>
      <c r="I1935" s="78"/>
      <c r="J1935" s="78"/>
      <c r="K1935" s="79"/>
      <c r="M1935" s="72" t="s">
        <v>177</v>
      </c>
      <c r="N1935" s="85">
        <v>44656.594502314816</v>
      </c>
      <c r="O1935" s="72" t="s">
        <v>4068</v>
      </c>
      <c r="P1935" s="87" t="s">
        <v>4069</v>
      </c>
      <c r="Q1935" s="72" t="s">
        <v>4070</v>
      </c>
      <c r="T1935" s="87" t="s">
        <v>3718</v>
      </c>
      <c r="U1935" s="85">
        <v>44656.594502314816</v>
      </c>
      <c r="V1935" s="88">
        <v>44656</v>
      </c>
      <c r="W1935" s="86" t="s">
        <v>4071</v>
      </c>
      <c r="X1935" s="87" t="s">
        <v>4072</v>
      </c>
      <c r="AA1935" s="86" t="s">
        <v>4073</v>
      </c>
      <c r="AC1935" s="72" t="b">
        <v>0</v>
      </c>
      <c r="AD1935" s="72">
        <v>390</v>
      </c>
      <c r="AE1935" s="86" t="s">
        <v>1483</v>
      </c>
      <c r="AF1935" s="72" t="b">
        <v>0</v>
      </c>
      <c r="AG1935" s="72" t="s">
        <v>1484</v>
      </c>
      <c r="AI1935" s="86" t="s">
        <v>1483</v>
      </c>
      <c r="AJ1935" s="72" t="b">
        <v>0</v>
      </c>
      <c r="AK1935" s="72">
        <v>100</v>
      </c>
      <c r="AL1935" s="86" t="s">
        <v>1483</v>
      </c>
      <c r="AM1935" s="86" t="s">
        <v>1504</v>
      </c>
      <c r="AN1935" s="72" t="b">
        <v>0</v>
      </c>
      <c r="AO1935" s="86" t="s">
        <v>4073</v>
      </c>
      <c r="AQ1935" s="72">
        <v>0</v>
      </c>
      <c r="AR1935" s="72">
        <v>0</v>
      </c>
    </row>
    <row r="1936" spans="1:44" x14ac:dyDescent="0.35">
      <c r="A1936" s="73" t="s">
        <v>585</v>
      </c>
      <c r="B1936" s="73" t="s">
        <v>585</v>
      </c>
      <c r="C1936" s="82"/>
      <c r="D1936" s="83"/>
      <c r="E1936" s="82"/>
      <c r="F1936" s="84"/>
      <c r="G1936" s="82"/>
      <c r="H1936" s="77"/>
      <c r="I1936" s="78"/>
      <c r="J1936" s="78"/>
      <c r="K1936" s="79"/>
      <c r="M1936" s="72" t="s">
        <v>177</v>
      </c>
      <c r="N1936" s="85">
        <v>44656.754108796296</v>
      </c>
      <c r="O1936" s="72" t="s">
        <v>4074</v>
      </c>
      <c r="T1936" s="87" t="s">
        <v>3718</v>
      </c>
      <c r="U1936" s="85">
        <v>44656.754108796296</v>
      </c>
      <c r="V1936" s="88">
        <v>44656</v>
      </c>
      <c r="W1936" s="86" t="s">
        <v>4075</v>
      </c>
      <c r="X1936" s="87" t="s">
        <v>4076</v>
      </c>
      <c r="AA1936" s="86" t="s">
        <v>4077</v>
      </c>
      <c r="AC1936" s="72" t="b">
        <v>0</v>
      </c>
      <c r="AD1936" s="72">
        <v>4521</v>
      </c>
      <c r="AE1936" s="86" t="s">
        <v>1483</v>
      </c>
      <c r="AF1936" s="72" t="b">
        <v>0</v>
      </c>
      <c r="AG1936" s="72" t="s">
        <v>1484</v>
      </c>
      <c r="AI1936" s="86" t="s">
        <v>1483</v>
      </c>
      <c r="AJ1936" s="72" t="b">
        <v>0</v>
      </c>
      <c r="AK1936" s="72">
        <v>520</v>
      </c>
      <c r="AL1936" s="86" t="s">
        <v>1483</v>
      </c>
      <c r="AM1936" s="86" t="s">
        <v>1504</v>
      </c>
      <c r="AN1936" s="72" t="b">
        <v>0</v>
      </c>
      <c r="AO1936" s="86" t="s">
        <v>4077</v>
      </c>
      <c r="AQ1936" s="72">
        <v>0</v>
      </c>
      <c r="AR1936" s="72">
        <v>0</v>
      </c>
    </row>
    <row r="1937" spans="1:44" x14ac:dyDescent="0.35">
      <c r="A1937" s="73" t="s">
        <v>585</v>
      </c>
      <c r="B1937" s="73" t="s">
        <v>585</v>
      </c>
      <c r="C1937" s="82"/>
      <c r="D1937" s="83"/>
      <c r="E1937" s="82"/>
      <c r="F1937" s="84"/>
      <c r="G1937" s="82"/>
      <c r="H1937" s="77"/>
      <c r="I1937" s="78"/>
      <c r="J1937" s="78"/>
      <c r="K1937" s="79"/>
      <c r="M1937" s="72" t="s">
        <v>177</v>
      </c>
      <c r="N1937" s="85">
        <v>44656.889166666668</v>
      </c>
      <c r="O1937" s="72" t="s">
        <v>4078</v>
      </c>
      <c r="R1937" s="86" t="s">
        <v>3728</v>
      </c>
      <c r="T1937" s="87" t="s">
        <v>3718</v>
      </c>
      <c r="U1937" s="85">
        <v>44656.889166666668</v>
      </c>
      <c r="V1937" s="88">
        <v>44656</v>
      </c>
      <c r="W1937" s="86" t="s">
        <v>4079</v>
      </c>
      <c r="X1937" s="87" t="s">
        <v>4080</v>
      </c>
      <c r="AA1937" s="86" t="s">
        <v>4081</v>
      </c>
      <c r="AC1937" s="72" t="b">
        <v>0</v>
      </c>
      <c r="AD1937" s="72">
        <v>5815</v>
      </c>
      <c r="AE1937" s="86" t="s">
        <v>1483</v>
      </c>
      <c r="AF1937" s="72" t="b">
        <v>0</v>
      </c>
      <c r="AG1937" s="72" t="s">
        <v>1484</v>
      </c>
      <c r="AI1937" s="86" t="s">
        <v>1483</v>
      </c>
      <c r="AJ1937" s="72" t="b">
        <v>0</v>
      </c>
      <c r="AK1937" s="72">
        <v>817</v>
      </c>
      <c r="AL1937" s="86" t="s">
        <v>1483</v>
      </c>
      <c r="AM1937" s="86" t="s">
        <v>1504</v>
      </c>
      <c r="AN1937" s="72" t="b">
        <v>0</v>
      </c>
      <c r="AO1937" s="86" t="s">
        <v>4081</v>
      </c>
      <c r="AQ1937" s="72">
        <v>0</v>
      </c>
      <c r="AR1937" s="72">
        <v>0</v>
      </c>
    </row>
    <row r="1938" spans="1:44" x14ac:dyDescent="0.35">
      <c r="A1938" s="73" t="s">
        <v>585</v>
      </c>
      <c r="B1938" s="73" t="s">
        <v>585</v>
      </c>
      <c r="C1938" s="82"/>
      <c r="D1938" s="83"/>
      <c r="E1938" s="82"/>
      <c r="F1938" s="84"/>
      <c r="G1938" s="82"/>
      <c r="H1938" s="77"/>
      <c r="I1938" s="78"/>
      <c r="J1938" s="78"/>
      <c r="K1938" s="79"/>
      <c r="M1938" s="72" t="s">
        <v>177</v>
      </c>
      <c r="N1938" s="85">
        <v>44656.944513888891</v>
      </c>
      <c r="O1938" s="72" t="s">
        <v>4082</v>
      </c>
      <c r="T1938" s="87" t="s">
        <v>3718</v>
      </c>
      <c r="U1938" s="85">
        <v>44656.944513888891</v>
      </c>
      <c r="V1938" s="88">
        <v>44656</v>
      </c>
      <c r="W1938" s="86" t="s">
        <v>4083</v>
      </c>
      <c r="X1938" s="87" t="s">
        <v>4084</v>
      </c>
      <c r="AA1938" s="86" t="s">
        <v>4085</v>
      </c>
      <c r="AC1938" s="72" t="b">
        <v>0</v>
      </c>
      <c r="AD1938" s="72">
        <v>1826</v>
      </c>
      <c r="AE1938" s="86" t="s">
        <v>1483</v>
      </c>
      <c r="AF1938" s="72" t="b">
        <v>0</v>
      </c>
      <c r="AG1938" s="72" t="s">
        <v>1484</v>
      </c>
      <c r="AI1938" s="86" t="s">
        <v>1483</v>
      </c>
      <c r="AJ1938" s="72" t="b">
        <v>0</v>
      </c>
      <c r="AK1938" s="72">
        <v>253</v>
      </c>
      <c r="AL1938" s="86" t="s">
        <v>1483</v>
      </c>
      <c r="AM1938" s="86" t="s">
        <v>1504</v>
      </c>
      <c r="AN1938" s="72" t="b">
        <v>0</v>
      </c>
      <c r="AO1938" s="86" t="s">
        <v>4085</v>
      </c>
      <c r="AQ1938" s="72">
        <v>0</v>
      </c>
      <c r="AR1938" s="72">
        <v>0</v>
      </c>
    </row>
    <row r="1939" spans="1:44" x14ac:dyDescent="0.35">
      <c r="A1939" s="73" t="s">
        <v>585</v>
      </c>
      <c r="B1939" s="73" t="s">
        <v>585</v>
      </c>
      <c r="C1939" s="82"/>
      <c r="D1939" s="83"/>
      <c r="E1939" s="82"/>
      <c r="F1939" s="84"/>
      <c r="G1939" s="82"/>
      <c r="H1939" s="77"/>
      <c r="I1939" s="78"/>
      <c r="J1939" s="78"/>
      <c r="K1939" s="79"/>
      <c r="M1939" s="72" t="s">
        <v>177</v>
      </c>
      <c r="N1939" s="85">
        <v>44657.602754629632</v>
      </c>
      <c r="O1939" s="72" t="s">
        <v>4086</v>
      </c>
      <c r="P1939" s="87" t="s">
        <v>4087</v>
      </c>
      <c r="Q1939" s="72" t="s">
        <v>1491</v>
      </c>
      <c r="R1939" s="86" t="s">
        <v>3728</v>
      </c>
      <c r="T1939" s="87" t="s">
        <v>3718</v>
      </c>
      <c r="U1939" s="85">
        <v>44657.602754629632</v>
      </c>
      <c r="V1939" s="88">
        <v>44657</v>
      </c>
      <c r="W1939" s="86" t="s">
        <v>4088</v>
      </c>
      <c r="X1939" s="87" t="s">
        <v>4089</v>
      </c>
      <c r="AA1939" s="86" t="s">
        <v>4090</v>
      </c>
      <c r="AC1939" s="72" t="b">
        <v>0</v>
      </c>
      <c r="AD1939" s="72">
        <v>1476</v>
      </c>
      <c r="AE1939" s="86" t="s">
        <v>1483</v>
      </c>
      <c r="AF1939" s="72" t="b">
        <v>1</v>
      </c>
      <c r="AG1939" s="72" t="s">
        <v>1484</v>
      </c>
      <c r="AI1939" s="86" t="s">
        <v>4091</v>
      </c>
      <c r="AJ1939" s="72" t="b">
        <v>0</v>
      </c>
      <c r="AK1939" s="72">
        <v>238</v>
      </c>
      <c r="AL1939" s="86" t="s">
        <v>1483</v>
      </c>
      <c r="AM1939" s="86" t="s">
        <v>1504</v>
      </c>
      <c r="AN1939" s="72" t="b">
        <v>0</v>
      </c>
      <c r="AO1939" s="86" t="s">
        <v>4090</v>
      </c>
      <c r="AQ1939" s="72">
        <v>0</v>
      </c>
      <c r="AR1939" s="72">
        <v>0</v>
      </c>
    </row>
    <row r="1940" spans="1:44" x14ac:dyDescent="0.35">
      <c r="A1940" s="73" t="s">
        <v>585</v>
      </c>
      <c r="B1940" s="73" t="s">
        <v>585</v>
      </c>
      <c r="C1940" s="82"/>
      <c r="D1940" s="83"/>
      <c r="E1940" s="82"/>
      <c r="F1940" s="84"/>
      <c r="G1940" s="82"/>
      <c r="H1940" s="77"/>
      <c r="I1940" s="78"/>
      <c r="J1940" s="78"/>
      <c r="K1940" s="79"/>
      <c r="M1940" s="72" t="s">
        <v>177</v>
      </c>
      <c r="N1940" s="85">
        <v>44657.698692129627</v>
      </c>
      <c r="O1940" s="72" t="s">
        <v>4092</v>
      </c>
      <c r="P1940" s="87" t="s">
        <v>4093</v>
      </c>
      <c r="Q1940" s="72" t="s">
        <v>1491</v>
      </c>
      <c r="R1940" s="86" t="s">
        <v>3728</v>
      </c>
      <c r="T1940" s="87" t="s">
        <v>3718</v>
      </c>
      <c r="U1940" s="85">
        <v>44657.698692129627</v>
      </c>
      <c r="V1940" s="88">
        <v>44657</v>
      </c>
      <c r="W1940" s="86" t="s">
        <v>4094</v>
      </c>
      <c r="X1940" s="87" t="s">
        <v>4095</v>
      </c>
      <c r="AA1940" s="86" t="s">
        <v>4096</v>
      </c>
      <c r="AC1940" s="72" t="b">
        <v>0</v>
      </c>
      <c r="AD1940" s="72">
        <v>744</v>
      </c>
      <c r="AE1940" s="86" t="s">
        <v>1483</v>
      </c>
      <c r="AF1940" s="72" t="b">
        <v>1</v>
      </c>
      <c r="AG1940" s="72" t="s">
        <v>1484</v>
      </c>
      <c r="AI1940" s="86" t="s">
        <v>4097</v>
      </c>
      <c r="AJ1940" s="72" t="b">
        <v>0</v>
      </c>
      <c r="AK1940" s="72">
        <v>134</v>
      </c>
      <c r="AL1940" s="86" t="s">
        <v>1483</v>
      </c>
      <c r="AM1940" s="86" t="s">
        <v>1486</v>
      </c>
      <c r="AN1940" s="72" t="b">
        <v>0</v>
      </c>
      <c r="AO1940" s="86" t="s">
        <v>4096</v>
      </c>
      <c r="AQ1940" s="72">
        <v>0</v>
      </c>
      <c r="AR1940" s="72">
        <v>0</v>
      </c>
    </row>
    <row r="1941" spans="1:44" x14ac:dyDescent="0.35">
      <c r="A1941" s="73" t="s">
        <v>585</v>
      </c>
      <c r="B1941" s="73" t="s">
        <v>585</v>
      </c>
      <c r="C1941" s="82"/>
      <c r="D1941" s="83"/>
      <c r="E1941" s="82"/>
      <c r="F1941" s="84"/>
      <c r="G1941" s="82"/>
      <c r="H1941" s="77"/>
      <c r="I1941" s="78"/>
      <c r="J1941" s="78"/>
      <c r="K1941" s="79"/>
      <c r="M1941" s="72" t="s">
        <v>177</v>
      </c>
      <c r="N1941" s="85">
        <v>44657.775150462963</v>
      </c>
      <c r="O1941" s="72" t="s">
        <v>4098</v>
      </c>
      <c r="R1941" s="86" t="s">
        <v>3728</v>
      </c>
      <c r="T1941" s="87" t="s">
        <v>3718</v>
      </c>
      <c r="U1941" s="85">
        <v>44657.775150462963</v>
      </c>
      <c r="V1941" s="88">
        <v>44657</v>
      </c>
      <c r="W1941" s="86" t="s">
        <v>4099</v>
      </c>
      <c r="X1941" s="87" t="s">
        <v>4100</v>
      </c>
      <c r="AA1941" s="86" t="s">
        <v>4101</v>
      </c>
      <c r="AC1941" s="72" t="b">
        <v>0</v>
      </c>
      <c r="AD1941" s="72">
        <v>5556</v>
      </c>
      <c r="AE1941" s="86" t="s">
        <v>1483</v>
      </c>
      <c r="AF1941" s="72" t="b">
        <v>0</v>
      </c>
      <c r="AG1941" s="72" t="s">
        <v>1484</v>
      </c>
      <c r="AI1941" s="86" t="s">
        <v>1483</v>
      </c>
      <c r="AJ1941" s="72" t="b">
        <v>0</v>
      </c>
      <c r="AK1941" s="72">
        <v>789</v>
      </c>
      <c r="AL1941" s="86" t="s">
        <v>1483</v>
      </c>
      <c r="AM1941" s="86" t="s">
        <v>1504</v>
      </c>
      <c r="AN1941" s="72" t="b">
        <v>0</v>
      </c>
      <c r="AO1941" s="86" t="s">
        <v>4101</v>
      </c>
      <c r="AQ1941" s="72">
        <v>0</v>
      </c>
      <c r="AR1941" s="72">
        <v>0</v>
      </c>
    </row>
    <row r="1942" spans="1:44" x14ac:dyDescent="0.35">
      <c r="A1942" s="73" t="s">
        <v>585</v>
      </c>
      <c r="B1942" s="73" t="s">
        <v>585</v>
      </c>
      <c r="C1942" s="82"/>
      <c r="D1942" s="83"/>
      <c r="E1942" s="82"/>
      <c r="F1942" s="84"/>
      <c r="G1942" s="82"/>
      <c r="H1942" s="77"/>
      <c r="I1942" s="78"/>
      <c r="J1942" s="78"/>
      <c r="K1942" s="79"/>
      <c r="M1942" s="72" t="s">
        <v>177</v>
      </c>
      <c r="N1942" s="85">
        <v>44657.826840277776</v>
      </c>
      <c r="O1942" s="72" t="s">
        <v>4102</v>
      </c>
      <c r="T1942" s="87" t="s">
        <v>3718</v>
      </c>
      <c r="U1942" s="85">
        <v>44657.826840277776</v>
      </c>
      <c r="V1942" s="88">
        <v>44657</v>
      </c>
      <c r="W1942" s="86" t="s">
        <v>4103</v>
      </c>
      <c r="X1942" s="87" t="s">
        <v>4104</v>
      </c>
      <c r="AA1942" s="86" t="s">
        <v>4105</v>
      </c>
      <c r="AC1942" s="72" t="b">
        <v>0</v>
      </c>
      <c r="AD1942" s="72">
        <v>7522</v>
      </c>
      <c r="AE1942" s="86" t="s">
        <v>1483</v>
      </c>
      <c r="AF1942" s="72" t="b">
        <v>0</v>
      </c>
      <c r="AG1942" s="72" t="s">
        <v>1484</v>
      </c>
      <c r="AI1942" s="86" t="s">
        <v>1483</v>
      </c>
      <c r="AJ1942" s="72" t="b">
        <v>0</v>
      </c>
      <c r="AK1942" s="72">
        <v>757</v>
      </c>
      <c r="AL1942" s="86" t="s">
        <v>1483</v>
      </c>
      <c r="AM1942" s="86" t="s">
        <v>1504</v>
      </c>
      <c r="AN1942" s="72" t="b">
        <v>0</v>
      </c>
      <c r="AO1942" s="86" t="s">
        <v>4105</v>
      </c>
      <c r="AQ1942" s="72">
        <v>0</v>
      </c>
      <c r="AR1942" s="72">
        <v>0</v>
      </c>
    </row>
    <row r="1943" spans="1:44" x14ac:dyDescent="0.35">
      <c r="A1943" s="73" t="s">
        <v>585</v>
      </c>
      <c r="B1943" s="73" t="s">
        <v>585</v>
      </c>
      <c r="C1943" s="82"/>
      <c r="D1943" s="83"/>
      <c r="E1943" s="82"/>
      <c r="F1943" s="84"/>
      <c r="G1943" s="82"/>
      <c r="H1943" s="77"/>
      <c r="I1943" s="78"/>
      <c r="J1943" s="78"/>
      <c r="K1943" s="79"/>
      <c r="M1943" s="72" t="s">
        <v>177</v>
      </c>
      <c r="N1943" s="85">
        <v>44657.847418981481</v>
      </c>
      <c r="O1943" s="72" t="s">
        <v>4106</v>
      </c>
      <c r="T1943" s="87" t="s">
        <v>3718</v>
      </c>
      <c r="U1943" s="85">
        <v>44657.847418981481</v>
      </c>
      <c r="V1943" s="88">
        <v>44657</v>
      </c>
      <c r="W1943" s="86" t="s">
        <v>4107</v>
      </c>
      <c r="X1943" s="87" t="s">
        <v>4108</v>
      </c>
      <c r="AA1943" s="86" t="s">
        <v>4109</v>
      </c>
      <c r="AC1943" s="72" t="b">
        <v>0</v>
      </c>
      <c r="AD1943" s="72">
        <v>6189</v>
      </c>
      <c r="AE1943" s="86" t="s">
        <v>1483</v>
      </c>
      <c r="AF1943" s="72" t="b">
        <v>0</v>
      </c>
      <c r="AG1943" s="72" t="s">
        <v>1484</v>
      </c>
      <c r="AI1943" s="86" t="s">
        <v>1483</v>
      </c>
      <c r="AJ1943" s="72" t="b">
        <v>0</v>
      </c>
      <c r="AK1943" s="72">
        <v>618</v>
      </c>
      <c r="AL1943" s="86" t="s">
        <v>1483</v>
      </c>
      <c r="AM1943" s="86" t="s">
        <v>1504</v>
      </c>
      <c r="AN1943" s="72" t="b">
        <v>0</v>
      </c>
      <c r="AO1943" s="86" t="s">
        <v>4109</v>
      </c>
      <c r="AQ1943" s="72">
        <v>0</v>
      </c>
      <c r="AR1943" s="72">
        <v>0</v>
      </c>
    </row>
    <row r="1944" spans="1:44" x14ac:dyDescent="0.35">
      <c r="A1944" s="73" t="s">
        <v>585</v>
      </c>
      <c r="B1944" s="73" t="s">
        <v>585</v>
      </c>
      <c r="C1944" s="82"/>
      <c r="D1944" s="83"/>
      <c r="E1944" s="82"/>
      <c r="F1944" s="84"/>
      <c r="G1944" s="82"/>
      <c r="H1944" s="77"/>
      <c r="I1944" s="78"/>
      <c r="J1944" s="78"/>
      <c r="K1944" s="79"/>
      <c r="M1944" s="72" t="s">
        <v>177</v>
      </c>
      <c r="N1944" s="85">
        <v>44658.028344907405</v>
      </c>
      <c r="O1944" s="72" t="s">
        <v>4110</v>
      </c>
      <c r="S1944" s="87" t="s">
        <v>4111</v>
      </c>
      <c r="T1944" s="87" t="s">
        <v>4111</v>
      </c>
      <c r="U1944" s="85">
        <v>44658.028344907405</v>
      </c>
      <c r="V1944" s="88">
        <v>44658</v>
      </c>
      <c r="W1944" s="86" t="s">
        <v>4112</v>
      </c>
      <c r="X1944" s="87" t="s">
        <v>4113</v>
      </c>
      <c r="AA1944" s="86" t="s">
        <v>4114</v>
      </c>
      <c r="AC1944" s="72" t="b">
        <v>0</v>
      </c>
      <c r="AD1944" s="72">
        <v>2091</v>
      </c>
      <c r="AE1944" s="86" t="s">
        <v>1483</v>
      </c>
      <c r="AF1944" s="72" t="b">
        <v>0</v>
      </c>
      <c r="AG1944" s="72" t="s">
        <v>1484</v>
      </c>
      <c r="AI1944" s="86" t="s">
        <v>1483</v>
      </c>
      <c r="AJ1944" s="72" t="b">
        <v>0</v>
      </c>
      <c r="AK1944" s="72">
        <v>367</v>
      </c>
      <c r="AL1944" s="86" t="s">
        <v>1483</v>
      </c>
      <c r="AM1944" s="86" t="s">
        <v>1504</v>
      </c>
      <c r="AN1944" s="72" t="b">
        <v>0</v>
      </c>
      <c r="AO1944" s="86" t="s">
        <v>4114</v>
      </c>
      <c r="AQ1944" s="72">
        <v>0</v>
      </c>
      <c r="AR1944" s="72">
        <v>0</v>
      </c>
    </row>
    <row r="1945" spans="1:44" x14ac:dyDescent="0.35">
      <c r="A1945" s="73" t="s">
        <v>585</v>
      </c>
      <c r="B1945" s="73" t="s">
        <v>585</v>
      </c>
      <c r="C1945" s="82"/>
      <c r="D1945" s="83"/>
      <c r="E1945" s="82"/>
      <c r="F1945" s="84"/>
      <c r="G1945" s="82"/>
      <c r="H1945" s="77"/>
      <c r="I1945" s="78"/>
      <c r="J1945" s="78"/>
      <c r="K1945" s="79"/>
      <c r="M1945" s="72" t="s">
        <v>177</v>
      </c>
      <c r="N1945" s="85">
        <v>44658.093171296299</v>
      </c>
      <c r="O1945" s="72" t="s">
        <v>4115</v>
      </c>
      <c r="T1945" s="87" t="s">
        <v>3718</v>
      </c>
      <c r="U1945" s="85">
        <v>44658.093171296299</v>
      </c>
      <c r="V1945" s="88">
        <v>44658</v>
      </c>
      <c r="W1945" s="86" t="s">
        <v>4116</v>
      </c>
      <c r="X1945" s="87" t="s">
        <v>4117</v>
      </c>
      <c r="AA1945" s="86" t="s">
        <v>4118</v>
      </c>
      <c r="AC1945" s="72" t="b">
        <v>0</v>
      </c>
      <c r="AD1945" s="72">
        <v>4442</v>
      </c>
      <c r="AE1945" s="86" t="s">
        <v>1483</v>
      </c>
      <c r="AF1945" s="72" t="b">
        <v>0</v>
      </c>
      <c r="AG1945" s="72" t="s">
        <v>1484</v>
      </c>
      <c r="AI1945" s="86" t="s">
        <v>1483</v>
      </c>
      <c r="AJ1945" s="72" t="b">
        <v>0</v>
      </c>
      <c r="AK1945" s="72">
        <v>715</v>
      </c>
      <c r="AL1945" s="86" t="s">
        <v>1483</v>
      </c>
      <c r="AM1945" s="86" t="s">
        <v>1504</v>
      </c>
      <c r="AN1945" s="72" t="b">
        <v>0</v>
      </c>
      <c r="AO1945" s="86" t="s">
        <v>4118</v>
      </c>
      <c r="AQ1945" s="72">
        <v>0</v>
      </c>
      <c r="AR1945" s="72">
        <v>0</v>
      </c>
    </row>
    <row r="1946" spans="1:44" x14ac:dyDescent="0.35">
      <c r="A1946" s="73" t="s">
        <v>585</v>
      </c>
      <c r="B1946" s="73" t="s">
        <v>585</v>
      </c>
      <c r="C1946" s="82"/>
      <c r="D1946" s="83"/>
      <c r="E1946" s="82"/>
      <c r="F1946" s="84"/>
      <c r="G1946" s="82"/>
      <c r="H1946" s="77"/>
      <c r="I1946" s="78"/>
      <c r="J1946" s="78"/>
      <c r="K1946" s="79"/>
      <c r="M1946" s="72" t="s">
        <v>177</v>
      </c>
      <c r="N1946" s="85">
        <v>44658.106064814812</v>
      </c>
      <c r="O1946" s="72" t="s">
        <v>4119</v>
      </c>
      <c r="T1946" s="87" t="s">
        <v>3718</v>
      </c>
      <c r="U1946" s="85">
        <v>44658.106064814812</v>
      </c>
      <c r="V1946" s="88">
        <v>44658</v>
      </c>
      <c r="W1946" s="86" t="s">
        <v>4120</v>
      </c>
      <c r="X1946" s="87" t="s">
        <v>4121</v>
      </c>
      <c r="AA1946" s="86" t="s">
        <v>4122</v>
      </c>
      <c r="AC1946" s="72" t="b">
        <v>0</v>
      </c>
      <c r="AD1946" s="72">
        <v>8728</v>
      </c>
      <c r="AE1946" s="86" t="s">
        <v>1483</v>
      </c>
      <c r="AF1946" s="72" t="b">
        <v>0</v>
      </c>
      <c r="AG1946" s="72" t="s">
        <v>1484</v>
      </c>
      <c r="AI1946" s="86" t="s">
        <v>1483</v>
      </c>
      <c r="AJ1946" s="72" t="b">
        <v>0</v>
      </c>
      <c r="AK1946" s="72">
        <v>966</v>
      </c>
      <c r="AL1946" s="86" t="s">
        <v>1483</v>
      </c>
      <c r="AM1946" s="86" t="s">
        <v>1504</v>
      </c>
      <c r="AN1946" s="72" t="b">
        <v>0</v>
      </c>
      <c r="AO1946" s="86" t="s">
        <v>4122</v>
      </c>
      <c r="AQ1946" s="72">
        <v>0</v>
      </c>
      <c r="AR1946" s="72">
        <v>0</v>
      </c>
    </row>
    <row r="1947" spans="1:44" x14ac:dyDescent="0.35">
      <c r="A1947" s="73" t="s">
        <v>585</v>
      </c>
      <c r="B1947" s="73" t="s">
        <v>585</v>
      </c>
      <c r="C1947" s="82"/>
      <c r="D1947" s="83"/>
      <c r="E1947" s="82"/>
      <c r="F1947" s="84"/>
      <c r="G1947" s="82"/>
      <c r="H1947" s="77"/>
      <c r="I1947" s="78"/>
      <c r="J1947" s="78"/>
      <c r="K1947" s="79"/>
      <c r="M1947" s="72" t="s">
        <v>177</v>
      </c>
      <c r="N1947" s="85">
        <v>44658.652962962966</v>
      </c>
      <c r="O1947" s="72" t="s">
        <v>4123</v>
      </c>
      <c r="T1947" s="87" t="s">
        <v>3718</v>
      </c>
      <c r="U1947" s="85">
        <v>44658.652962962966</v>
      </c>
      <c r="V1947" s="88">
        <v>44658</v>
      </c>
      <c r="W1947" s="86" t="s">
        <v>4124</v>
      </c>
      <c r="X1947" s="87" t="s">
        <v>4125</v>
      </c>
      <c r="AA1947" s="86" t="s">
        <v>4126</v>
      </c>
      <c r="AC1947" s="72" t="b">
        <v>0</v>
      </c>
      <c r="AD1947" s="72">
        <v>3542</v>
      </c>
      <c r="AE1947" s="86" t="s">
        <v>1483</v>
      </c>
      <c r="AF1947" s="72" t="b">
        <v>0</v>
      </c>
      <c r="AG1947" s="72" t="s">
        <v>1484</v>
      </c>
      <c r="AI1947" s="86" t="s">
        <v>1483</v>
      </c>
      <c r="AJ1947" s="72" t="b">
        <v>0</v>
      </c>
      <c r="AK1947" s="72">
        <v>676</v>
      </c>
      <c r="AL1947" s="86" t="s">
        <v>1483</v>
      </c>
      <c r="AM1947" s="86" t="s">
        <v>1504</v>
      </c>
      <c r="AN1947" s="72" t="b">
        <v>0</v>
      </c>
      <c r="AO1947" s="86" t="s">
        <v>4126</v>
      </c>
      <c r="AQ1947" s="72">
        <v>0</v>
      </c>
      <c r="AR1947" s="72">
        <v>0</v>
      </c>
    </row>
    <row r="1948" spans="1:44" x14ac:dyDescent="0.35">
      <c r="A1948" s="73" t="s">
        <v>585</v>
      </c>
      <c r="B1948" s="73" t="s">
        <v>585</v>
      </c>
      <c r="C1948" s="82"/>
      <c r="D1948" s="83"/>
      <c r="E1948" s="82"/>
      <c r="F1948" s="84"/>
      <c r="G1948" s="82"/>
      <c r="H1948" s="77"/>
      <c r="I1948" s="78"/>
      <c r="J1948" s="78"/>
      <c r="K1948" s="79"/>
      <c r="M1948" s="72" t="s">
        <v>177</v>
      </c>
      <c r="N1948" s="85">
        <v>44658.689444444448</v>
      </c>
      <c r="O1948" s="72" t="s">
        <v>4127</v>
      </c>
      <c r="T1948" s="87" t="s">
        <v>3718</v>
      </c>
      <c r="U1948" s="85">
        <v>44658.689444444448</v>
      </c>
      <c r="V1948" s="88">
        <v>44658</v>
      </c>
      <c r="W1948" s="86" t="s">
        <v>4128</v>
      </c>
      <c r="X1948" s="87" t="s">
        <v>4129</v>
      </c>
      <c r="AA1948" s="86" t="s">
        <v>4130</v>
      </c>
      <c r="AC1948" s="72" t="b">
        <v>0</v>
      </c>
      <c r="AD1948" s="72">
        <v>5527</v>
      </c>
      <c r="AE1948" s="86" t="s">
        <v>1483</v>
      </c>
      <c r="AF1948" s="72" t="b">
        <v>0</v>
      </c>
      <c r="AG1948" s="72" t="s">
        <v>1484</v>
      </c>
      <c r="AI1948" s="86" t="s">
        <v>1483</v>
      </c>
      <c r="AJ1948" s="72" t="b">
        <v>0</v>
      </c>
      <c r="AK1948" s="72">
        <v>546</v>
      </c>
      <c r="AL1948" s="86" t="s">
        <v>1483</v>
      </c>
      <c r="AM1948" s="86" t="s">
        <v>1504</v>
      </c>
      <c r="AN1948" s="72" t="b">
        <v>0</v>
      </c>
      <c r="AO1948" s="86" t="s">
        <v>4130</v>
      </c>
      <c r="AQ1948" s="72">
        <v>0</v>
      </c>
      <c r="AR1948" s="72">
        <v>0</v>
      </c>
    </row>
    <row r="1949" spans="1:44" x14ac:dyDescent="0.35">
      <c r="A1949" s="73" t="s">
        <v>585</v>
      </c>
      <c r="B1949" s="73" t="s">
        <v>585</v>
      </c>
      <c r="C1949" s="82"/>
      <c r="D1949" s="83"/>
      <c r="E1949" s="82"/>
      <c r="F1949" s="84"/>
      <c r="G1949" s="82"/>
      <c r="H1949" s="77"/>
      <c r="I1949" s="78"/>
      <c r="J1949" s="78"/>
      <c r="K1949" s="79"/>
      <c r="M1949" s="72" t="s">
        <v>177</v>
      </c>
      <c r="N1949" s="85">
        <v>44658.709490740737</v>
      </c>
      <c r="O1949" s="72" t="s">
        <v>4131</v>
      </c>
      <c r="T1949" s="87" t="s">
        <v>3718</v>
      </c>
      <c r="U1949" s="85">
        <v>44658.709490740737</v>
      </c>
      <c r="V1949" s="88">
        <v>44658</v>
      </c>
      <c r="W1949" s="86" t="s">
        <v>4132</v>
      </c>
      <c r="X1949" s="87" t="s">
        <v>4133</v>
      </c>
      <c r="AA1949" s="86" t="s">
        <v>4134</v>
      </c>
      <c r="AC1949" s="72" t="b">
        <v>0</v>
      </c>
      <c r="AD1949" s="72">
        <v>3263</v>
      </c>
      <c r="AE1949" s="86" t="s">
        <v>1483</v>
      </c>
      <c r="AF1949" s="72" t="b">
        <v>0</v>
      </c>
      <c r="AG1949" s="72" t="s">
        <v>1484</v>
      </c>
      <c r="AI1949" s="86" t="s">
        <v>1483</v>
      </c>
      <c r="AJ1949" s="72" t="b">
        <v>0</v>
      </c>
      <c r="AK1949" s="72">
        <v>347</v>
      </c>
      <c r="AL1949" s="86" t="s">
        <v>1483</v>
      </c>
      <c r="AM1949" s="86" t="s">
        <v>1504</v>
      </c>
      <c r="AN1949" s="72" t="b">
        <v>0</v>
      </c>
      <c r="AO1949" s="86" t="s">
        <v>4134</v>
      </c>
      <c r="AQ1949" s="72">
        <v>0</v>
      </c>
      <c r="AR1949" s="72">
        <v>0</v>
      </c>
    </row>
    <row r="1950" spans="1:44" x14ac:dyDescent="0.35">
      <c r="A1950" s="73" t="s">
        <v>585</v>
      </c>
      <c r="B1950" s="73" t="s">
        <v>585</v>
      </c>
      <c r="C1950" s="82"/>
      <c r="D1950" s="83"/>
      <c r="E1950" s="82"/>
      <c r="F1950" s="84"/>
      <c r="G1950" s="82"/>
      <c r="H1950" s="77"/>
      <c r="I1950" s="78"/>
      <c r="J1950" s="78"/>
      <c r="K1950" s="79"/>
      <c r="M1950" s="72" t="s">
        <v>177</v>
      </c>
      <c r="N1950" s="85">
        <v>44658.762256944443</v>
      </c>
      <c r="O1950" s="72" t="s">
        <v>4135</v>
      </c>
      <c r="S1950" s="87" t="s">
        <v>4136</v>
      </c>
      <c r="T1950" s="87" t="s">
        <v>4136</v>
      </c>
      <c r="U1950" s="85">
        <v>44658.762256944443</v>
      </c>
      <c r="V1950" s="88">
        <v>44658</v>
      </c>
      <c r="W1950" s="86" t="s">
        <v>4137</v>
      </c>
      <c r="X1950" s="87" t="s">
        <v>4138</v>
      </c>
      <c r="AA1950" s="86" t="s">
        <v>4139</v>
      </c>
      <c r="AC1950" s="72" t="b">
        <v>0</v>
      </c>
      <c r="AD1950" s="72">
        <v>20607</v>
      </c>
      <c r="AE1950" s="86" t="s">
        <v>1483</v>
      </c>
      <c r="AF1950" s="72" t="b">
        <v>0</v>
      </c>
      <c r="AG1950" s="72" t="s">
        <v>1484</v>
      </c>
      <c r="AI1950" s="86" t="s">
        <v>1483</v>
      </c>
      <c r="AJ1950" s="72" t="b">
        <v>0</v>
      </c>
      <c r="AK1950" s="72">
        <v>1415</v>
      </c>
      <c r="AL1950" s="86" t="s">
        <v>1483</v>
      </c>
      <c r="AM1950" s="86" t="s">
        <v>1504</v>
      </c>
      <c r="AN1950" s="72" t="b">
        <v>0</v>
      </c>
      <c r="AO1950" s="86" t="s">
        <v>4139</v>
      </c>
      <c r="AQ1950" s="72">
        <v>0</v>
      </c>
      <c r="AR1950" s="72">
        <v>0</v>
      </c>
    </row>
    <row r="1951" spans="1:44" x14ac:dyDescent="0.35">
      <c r="A1951" s="73" t="s">
        <v>585</v>
      </c>
      <c r="B1951" s="73" t="s">
        <v>585</v>
      </c>
      <c r="C1951" s="82"/>
      <c r="D1951" s="83"/>
      <c r="E1951" s="82"/>
      <c r="F1951" s="84"/>
      <c r="G1951" s="82"/>
      <c r="H1951" s="77"/>
      <c r="I1951" s="78"/>
      <c r="J1951" s="78"/>
      <c r="K1951" s="79"/>
      <c r="M1951" s="72" t="s">
        <v>177</v>
      </c>
      <c r="N1951" s="85">
        <v>44658.764594907407</v>
      </c>
      <c r="O1951" s="72" t="s">
        <v>4140</v>
      </c>
      <c r="T1951" s="87" t="s">
        <v>3718</v>
      </c>
      <c r="U1951" s="85">
        <v>44658.764594907407</v>
      </c>
      <c r="V1951" s="88">
        <v>44658</v>
      </c>
      <c r="W1951" s="86" t="s">
        <v>4141</v>
      </c>
      <c r="X1951" s="87" t="s">
        <v>4142</v>
      </c>
      <c r="AA1951" s="86" t="s">
        <v>4143</v>
      </c>
      <c r="AC1951" s="72" t="b">
        <v>0</v>
      </c>
      <c r="AD1951" s="72">
        <v>17439</v>
      </c>
      <c r="AE1951" s="86" t="s">
        <v>1483</v>
      </c>
      <c r="AF1951" s="72" t="b">
        <v>0</v>
      </c>
      <c r="AG1951" s="72" t="s">
        <v>1484</v>
      </c>
      <c r="AI1951" s="86" t="s">
        <v>1483</v>
      </c>
      <c r="AJ1951" s="72" t="b">
        <v>0</v>
      </c>
      <c r="AK1951" s="72">
        <v>1270</v>
      </c>
      <c r="AL1951" s="86" t="s">
        <v>1483</v>
      </c>
      <c r="AM1951" s="86" t="s">
        <v>1504</v>
      </c>
      <c r="AN1951" s="72" t="b">
        <v>0</v>
      </c>
      <c r="AO1951" s="86" t="s">
        <v>4143</v>
      </c>
      <c r="AQ1951" s="72">
        <v>0</v>
      </c>
      <c r="AR1951" s="72">
        <v>0</v>
      </c>
    </row>
    <row r="1952" spans="1:44" x14ac:dyDescent="0.35">
      <c r="A1952" s="73" t="s">
        <v>585</v>
      </c>
      <c r="B1952" s="73" t="s">
        <v>585</v>
      </c>
      <c r="C1952" s="82"/>
      <c r="D1952" s="83"/>
      <c r="E1952" s="82"/>
      <c r="F1952" s="84"/>
      <c r="G1952" s="82"/>
      <c r="H1952" s="77"/>
      <c r="I1952" s="78"/>
      <c r="J1952" s="78"/>
      <c r="K1952" s="79"/>
      <c r="M1952" s="72" t="s">
        <v>177</v>
      </c>
      <c r="N1952" s="85">
        <v>44658.768842592595</v>
      </c>
      <c r="O1952" s="72" t="s">
        <v>4144</v>
      </c>
      <c r="S1952" s="87" t="s">
        <v>4145</v>
      </c>
      <c r="T1952" s="87" t="s">
        <v>4145</v>
      </c>
      <c r="U1952" s="85">
        <v>44658.768842592595</v>
      </c>
      <c r="V1952" s="88">
        <v>44658</v>
      </c>
      <c r="W1952" s="86" t="s">
        <v>4146</v>
      </c>
      <c r="X1952" s="87" t="s">
        <v>4147</v>
      </c>
      <c r="AA1952" s="86" t="s">
        <v>4148</v>
      </c>
      <c r="AC1952" s="72" t="b">
        <v>0</v>
      </c>
      <c r="AD1952" s="72">
        <v>3312</v>
      </c>
      <c r="AE1952" s="86" t="s">
        <v>1483</v>
      </c>
      <c r="AF1952" s="72" t="b">
        <v>0</v>
      </c>
      <c r="AG1952" s="72" t="s">
        <v>1484</v>
      </c>
      <c r="AI1952" s="86" t="s">
        <v>1483</v>
      </c>
      <c r="AJ1952" s="72" t="b">
        <v>0</v>
      </c>
      <c r="AK1952" s="72">
        <v>420</v>
      </c>
      <c r="AL1952" s="86" t="s">
        <v>1483</v>
      </c>
      <c r="AM1952" s="86" t="s">
        <v>1504</v>
      </c>
      <c r="AN1952" s="72" t="b">
        <v>0</v>
      </c>
      <c r="AO1952" s="86" t="s">
        <v>4148</v>
      </c>
      <c r="AQ1952" s="72">
        <v>0</v>
      </c>
      <c r="AR1952" s="72">
        <v>0</v>
      </c>
    </row>
    <row r="1953" spans="1:44" x14ac:dyDescent="0.35">
      <c r="A1953" s="73" t="s">
        <v>585</v>
      </c>
      <c r="B1953" s="73" t="s">
        <v>585</v>
      </c>
      <c r="C1953" s="82"/>
      <c r="D1953" s="83"/>
      <c r="E1953" s="82"/>
      <c r="F1953" s="84"/>
      <c r="G1953" s="82"/>
      <c r="H1953" s="77"/>
      <c r="I1953" s="78"/>
      <c r="J1953" s="78"/>
      <c r="K1953" s="79"/>
      <c r="M1953" s="72" t="s">
        <v>177</v>
      </c>
      <c r="N1953" s="85">
        <v>44658.849432870367</v>
      </c>
      <c r="O1953" s="72" t="s">
        <v>4149</v>
      </c>
      <c r="S1953" s="87" t="s">
        <v>4150</v>
      </c>
      <c r="T1953" s="87" t="s">
        <v>4150</v>
      </c>
      <c r="U1953" s="85">
        <v>44658.849432870367</v>
      </c>
      <c r="V1953" s="88">
        <v>44658</v>
      </c>
      <c r="W1953" s="86" t="s">
        <v>4151</v>
      </c>
      <c r="X1953" s="87" t="s">
        <v>4152</v>
      </c>
      <c r="AA1953" s="86" t="s">
        <v>4153</v>
      </c>
      <c r="AC1953" s="72" t="b">
        <v>0</v>
      </c>
      <c r="AD1953" s="72">
        <v>1036</v>
      </c>
      <c r="AE1953" s="86" t="s">
        <v>1483</v>
      </c>
      <c r="AF1953" s="72" t="b">
        <v>0</v>
      </c>
      <c r="AG1953" s="72" t="s">
        <v>1484</v>
      </c>
      <c r="AI1953" s="86" t="s">
        <v>1483</v>
      </c>
      <c r="AJ1953" s="72" t="b">
        <v>0</v>
      </c>
      <c r="AK1953" s="72">
        <v>152</v>
      </c>
      <c r="AL1953" s="86" t="s">
        <v>1483</v>
      </c>
      <c r="AM1953" s="86" t="s">
        <v>1511</v>
      </c>
      <c r="AN1953" s="72" t="b">
        <v>0</v>
      </c>
      <c r="AO1953" s="86" t="s">
        <v>4153</v>
      </c>
      <c r="AQ1953" s="72">
        <v>0</v>
      </c>
      <c r="AR1953" s="72">
        <v>0</v>
      </c>
    </row>
    <row r="1954" spans="1:44" x14ac:dyDescent="0.35">
      <c r="A1954" s="73" t="s">
        <v>585</v>
      </c>
      <c r="B1954" s="73" t="s">
        <v>585</v>
      </c>
      <c r="C1954" s="82"/>
      <c r="D1954" s="83"/>
      <c r="E1954" s="82"/>
      <c r="F1954" s="84"/>
      <c r="G1954" s="82"/>
      <c r="H1954" s="77"/>
      <c r="I1954" s="78"/>
      <c r="J1954" s="78"/>
      <c r="K1954" s="79"/>
      <c r="M1954" s="72" t="s">
        <v>177</v>
      </c>
      <c r="N1954" s="85">
        <v>44658.863657407404</v>
      </c>
      <c r="O1954" s="72" t="s">
        <v>4154</v>
      </c>
      <c r="S1954" s="87" t="s">
        <v>4155</v>
      </c>
      <c r="T1954" s="87" t="s">
        <v>4155</v>
      </c>
      <c r="U1954" s="85">
        <v>44658.863657407404</v>
      </c>
      <c r="V1954" s="88">
        <v>44658</v>
      </c>
      <c r="W1954" s="86" t="s">
        <v>4156</v>
      </c>
      <c r="X1954" s="87" t="s">
        <v>4157</v>
      </c>
      <c r="AA1954" s="86" t="s">
        <v>4158</v>
      </c>
      <c r="AC1954" s="72" t="b">
        <v>0</v>
      </c>
      <c r="AD1954" s="72">
        <v>2797</v>
      </c>
      <c r="AE1954" s="86" t="s">
        <v>1483</v>
      </c>
      <c r="AF1954" s="72" t="b">
        <v>0</v>
      </c>
      <c r="AG1954" s="72" t="s">
        <v>1484</v>
      </c>
      <c r="AI1954" s="86" t="s">
        <v>1483</v>
      </c>
      <c r="AJ1954" s="72" t="b">
        <v>0</v>
      </c>
      <c r="AK1954" s="72">
        <v>288</v>
      </c>
      <c r="AL1954" s="86" t="s">
        <v>1483</v>
      </c>
      <c r="AM1954" s="86" t="s">
        <v>1504</v>
      </c>
      <c r="AN1954" s="72" t="b">
        <v>0</v>
      </c>
      <c r="AO1954" s="86" t="s">
        <v>4158</v>
      </c>
      <c r="AQ1954" s="72">
        <v>0</v>
      </c>
      <c r="AR1954" s="72">
        <v>0</v>
      </c>
    </row>
    <row r="1955" spans="1:44" x14ac:dyDescent="0.35">
      <c r="A1955" s="73" t="s">
        <v>585</v>
      </c>
      <c r="B1955" s="73" t="s">
        <v>585</v>
      </c>
      <c r="C1955" s="82"/>
      <c r="D1955" s="83"/>
      <c r="E1955" s="82"/>
      <c r="F1955" s="84"/>
      <c r="G1955" s="82"/>
      <c r="H1955" s="77"/>
      <c r="I1955" s="78"/>
      <c r="J1955" s="78"/>
      <c r="K1955" s="79"/>
      <c r="M1955" s="72" t="s">
        <v>177</v>
      </c>
      <c r="N1955" s="85">
        <v>44658.882557870369</v>
      </c>
      <c r="O1955" s="72" t="s">
        <v>4159</v>
      </c>
      <c r="S1955" s="87" t="s">
        <v>4160</v>
      </c>
      <c r="T1955" s="87" t="s">
        <v>4160</v>
      </c>
      <c r="U1955" s="85">
        <v>44658.882557870369</v>
      </c>
      <c r="V1955" s="88">
        <v>44658</v>
      </c>
      <c r="W1955" s="86" t="s">
        <v>4161</v>
      </c>
      <c r="X1955" s="87" t="s">
        <v>4162</v>
      </c>
      <c r="AA1955" s="86" t="s">
        <v>4163</v>
      </c>
      <c r="AC1955" s="72" t="b">
        <v>0</v>
      </c>
      <c r="AD1955" s="72">
        <v>1722</v>
      </c>
      <c r="AE1955" s="86" t="s">
        <v>1483</v>
      </c>
      <c r="AF1955" s="72" t="b">
        <v>0</v>
      </c>
      <c r="AG1955" s="72" t="s">
        <v>1484</v>
      </c>
      <c r="AI1955" s="86" t="s">
        <v>1483</v>
      </c>
      <c r="AJ1955" s="72" t="b">
        <v>0</v>
      </c>
      <c r="AK1955" s="72">
        <v>223</v>
      </c>
      <c r="AL1955" s="86" t="s">
        <v>1483</v>
      </c>
      <c r="AM1955" s="86" t="s">
        <v>1504</v>
      </c>
      <c r="AN1955" s="72" t="b">
        <v>0</v>
      </c>
      <c r="AO1955" s="86" t="s">
        <v>4163</v>
      </c>
      <c r="AQ1955" s="72">
        <v>0</v>
      </c>
      <c r="AR1955" s="72">
        <v>0</v>
      </c>
    </row>
    <row r="1956" spans="1:44" x14ac:dyDescent="0.35">
      <c r="A1956" s="73" t="s">
        <v>585</v>
      </c>
      <c r="B1956" s="73" t="s">
        <v>585</v>
      </c>
      <c r="C1956" s="82"/>
      <c r="D1956" s="83"/>
      <c r="E1956" s="82"/>
      <c r="F1956" s="84"/>
      <c r="G1956" s="82"/>
      <c r="H1956" s="77"/>
      <c r="I1956" s="78"/>
      <c r="J1956" s="78"/>
      <c r="K1956" s="79"/>
      <c r="M1956" s="72" t="s">
        <v>177</v>
      </c>
      <c r="N1956" s="85">
        <v>44659.002106481479</v>
      </c>
      <c r="O1956" s="72" t="s">
        <v>4164</v>
      </c>
      <c r="S1956" s="87" t="s">
        <v>4165</v>
      </c>
      <c r="T1956" s="87" t="s">
        <v>4165</v>
      </c>
      <c r="U1956" s="85">
        <v>44659.002106481479</v>
      </c>
      <c r="V1956" s="88">
        <v>44659</v>
      </c>
      <c r="W1956" s="86" t="s">
        <v>4166</v>
      </c>
      <c r="X1956" s="87" t="s">
        <v>4167</v>
      </c>
      <c r="AA1956" s="86" t="s">
        <v>4168</v>
      </c>
      <c r="AC1956" s="72" t="b">
        <v>0</v>
      </c>
      <c r="AD1956" s="72">
        <v>1976</v>
      </c>
      <c r="AE1956" s="86" t="s">
        <v>1483</v>
      </c>
      <c r="AF1956" s="72" t="b">
        <v>0</v>
      </c>
      <c r="AG1956" s="72" t="s">
        <v>1484</v>
      </c>
      <c r="AI1956" s="86" t="s">
        <v>1483</v>
      </c>
      <c r="AJ1956" s="72" t="b">
        <v>0</v>
      </c>
      <c r="AK1956" s="72">
        <v>216</v>
      </c>
      <c r="AL1956" s="86" t="s">
        <v>1483</v>
      </c>
      <c r="AM1956" s="86" t="s">
        <v>1486</v>
      </c>
      <c r="AN1956" s="72" t="b">
        <v>0</v>
      </c>
      <c r="AO1956" s="86" t="s">
        <v>4168</v>
      </c>
      <c r="AQ1956" s="72">
        <v>0</v>
      </c>
      <c r="AR1956" s="72">
        <v>0</v>
      </c>
    </row>
    <row r="1957" spans="1:44" x14ac:dyDescent="0.35">
      <c r="A1957" s="73" t="s">
        <v>585</v>
      </c>
      <c r="B1957" s="73" t="s">
        <v>585</v>
      </c>
      <c r="C1957" s="82"/>
      <c r="D1957" s="83"/>
      <c r="E1957" s="82"/>
      <c r="F1957" s="84"/>
      <c r="G1957" s="82"/>
      <c r="H1957" s="77"/>
      <c r="I1957" s="78"/>
      <c r="J1957" s="78"/>
      <c r="K1957" s="79"/>
      <c r="M1957" s="72" t="s">
        <v>177</v>
      </c>
      <c r="N1957" s="85">
        <v>44659.727905092594</v>
      </c>
      <c r="O1957" s="72" t="s">
        <v>4169</v>
      </c>
      <c r="T1957" s="87" t="s">
        <v>3718</v>
      </c>
      <c r="U1957" s="85">
        <v>44659.727905092594</v>
      </c>
      <c r="V1957" s="88">
        <v>44659</v>
      </c>
      <c r="W1957" s="86" t="s">
        <v>4170</v>
      </c>
      <c r="X1957" s="87" t="s">
        <v>4171</v>
      </c>
      <c r="AA1957" s="86" t="s">
        <v>4172</v>
      </c>
      <c r="AC1957" s="72" t="b">
        <v>0</v>
      </c>
      <c r="AD1957" s="72">
        <v>12201</v>
      </c>
      <c r="AE1957" s="86" t="s">
        <v>1483</v>
      </c>
      <c r="AF1957" s="72" t="b">
        <v>0</v>
      </c>
      <c r="AG1957" s="72" t="s">
        <v>1484</v>
      </c>
      <c r="AI1957" s="86" t="s">
        <v>1483</v>
      </c>
      <c r="AJ1957" s="72" t="b">
        <v>0</v>
      </c>
      <c r="AK1957" s="72">
        <v>1008</v>
      </c>
      <c r="AL1957" s="86" t="s">
        <v>1483</v>
      </c>
      <c r="AM1957" s="86" t="s">
        <v>1504</v>
      </c>
      <c r="AN1957" s="72" t="b">
        <v>0</v>
      </c>
      <c r="AO1957" s="86" t="s">
        <v>4172</v>
      </c>
      <c r="AQ1957" s="72">
        <v>0</v>
      </c>
      <c r="AR1957" s="72">
        <v>0</v>
      </c>
    </row>
    <row r="1958" spans="1:44" x14ac:dyDescent="0.35">
      <c r="A1958" s="73" t="s">
        <v>585</v>
      </c>
      <c r="B1958" s="73" t="s">
        <v>585</v>
      </c>
      <c r="C1958" s="82"/>
      <c r="D1958" s="83"/>
      <c r="E1958" s="82"/>
      <c r="F1958" s="84"/>
      <c r="G1958" s="82"/>
      <c r="H1958" s="77"/>
      <c r="I1958" s="78"/>
      <c r="J1958" s="78"/>
      <c r="K1958" s="79"/>
      <c r="M1958" s="72" t="s">
        <v>177</v>
      </c>
      <c r="N1958" s="85">
        <v>44659.781504629631</v>
      </c>
      <c r="O1958" s="72" t="s">
        <v>4173</v>
      </c>
      <c r="S1958" s="87" t="s">
        <v>4174</v>
      </c>
      <c r="T1958" s="87" t="s">
        <v>4174</v>
      </c>
      <c r="U1958" s="85">
        <v>44659.781504629631</v>
      </c>
      <c r="V1958" s="88">
        <v>44659</v>
      </c>
      <c r="W1958" s="86" t="s">
        <v>4175</v>
      </c>
      <c r="X1958" s="87" t="s">
        <v>4176</v>
      </c>
      <c r="AA1958" s="86" t="s">
        <v>4177</v>
      </c>
      <c r="AC1958" s="72" t="b">
        <v>0</v>
      </c>
      <c r="AD1958" s="72">
        <v>827</v>
      </c>
      <c r="AE1958" s="86" t="s">
        <v>1483</v>
      </c>
      <c r="AF1958" s="72" t="b">
        <v>0</v>
      </c>
      <c r="AG1958" s="72" t="s">
        <v>1484</v>
      </c>
      <c r="AI1958" s="86" t="s">
        <v>1483</v>
      </c>
      <c r="AJ1958" s="72" t="b">
        <v>0</v>
      </c>
      <c r="AK1958" s="72">
        <v>122</v>
      </c>
      <c r="AL1958" s="86" t="s">
        <v>1483</v>
      </c>
      <c r="AM1958" s="86" t="s">
        <v>1511</v>
      </c>
      <c r="AN1958" s="72" t="b">
        <v>0</v>
      </c>
      <c r="AO1958" s="86" t="s">
        <v>4177</v>
      </c>
      <c r="AQ1958" s="72">
        <v>0</v>
      </c>
      <c r="AR1958" s="72">
        <v>0</v>
      </c>
    </row>
    <row r="1959" spans="1:44" x14ac:dyDescent="0.35">
      <c r="A1959" s="73" t="s">
        <v>585</v>
      </c>
      <c r="B1959" s="73" t="s">
        <v>585</v>
      </c>
      <c r="C1959" s="82"/>
      <c r="D1959" s="83"/>
      <c r="E1959" s="82"/>
      <c r="F1959" s="84"/>
      <c r="G1959" s="82"/>
      <c r="H1959" s="77"/>
      <c r="I1959" s="78"/>
      <c r="J1959" s="78"/>
      <c r="K1959" s="79"/>
      <c r="M1959" s="72" t="s">
        <v>177</v>
      </c>
      <c r="N1959" s="85">
        <v>44659.867476851854</v>
      </c>
      <c r="O1959" s="72" t="s">
        <v>4178</v>
      </c>
      <c r="P1959" s="87" t="s">
        <v>4179</v>
      </c>
      <c r="Q1959" s="72" t="s">
        <v>1723</v>
      </c>
      <c r="T1959" s="87" t="s">
        <v>3718</v>
      </c>
      <c r="U1959" s="85">
        <v>44659.867476851854</v>
      </c>
      <c r="V1959" s="88">
        <v>44659</v>
      </c>
      <c r="W1959" s="86" t="s">
        <v>4180</v>
      </c>
      <c r="X1959" s="87" t="s">
        <v>4181</v>
      </c>
      <c r="AA1959" s="86" t="s">
        <v>4182</v>
      </c>
      <c r="AC1959" s="72" t="b">
        <v>0</v>
      </c>
      <c r="AD1959" s="72">
        <v>287</v>
      </c>
      <c r="AE1959" s="86" t="s">
        <v>1483</v>
      </c>
      <c r="AF1959" s="72" t="b">
        <v>0</v>
      </c>
      <c r="AG1959" s="72" t="s">
        <v>1484</v>
      </c>
      <c r="AI1959" s="86" t="s">
        <v>1483</v>
      </c>
      <c r="AJ1959" s="72" t="b">
        <v>0</v>
      </c>
      <c r="AK1959" s="72">
        <v>70</v>
      </c>
      <c r="AL1959" s="86" t="s">
        <v>1483</v>
      </c>
      <c r="AM1959" s="86" t="s">
        <v>1504</v>
      </c>
      <c r="AN1959" s="72" t="b">
        <v>0</v>
      </c>
      <c r="AO1959" s="86" t="s">
        <v>4182</v>
      </c>
      <c r="AQ1959" s="72">
        <v>0</v>
      </c>
      <c r="AR1959" s="72">
        <v>0</v>
      </c>
    </row>
    <row r="1960" spans="1:44" x14ac:dyDescent="0.35">
      <c r="A1960" s="73" t="s">
        <v>585</v>
      </c>
      <c r="B1960" s="73" t="s">
        <v>1665</v>
      </c>
      <c r="C1960" s="82"/>
      <c r="D1960" s="83"/>
      <c r="E1960" s="82"/>
      <c r="F1960" s="84"/>
      <c r="G1960" s="82"/>
      <c r="H1960" s="77"/>
      <c r="I1960" s="78"/>
      <c r="J1960" s="78"/>
      <c r="K1960" s="79"/>
      <c r="M1960" s="72" t="s">
        <v>1488</v>
      </c>
      <c r="N1960" s="85">
        <v>44659.929791666669</v>
      </c>
      <c r="O1960" s="72" t="s">
        <v>4183</v>
      </c>
      <c r="S1960" s="87" t="s">
        <v>4184</v>
      </c>
      <c r="T1960" s="87" t="s">
        <v>4184</v>
      </c>
      <c r="U1960" s="85">
        <v>44659.929791666669</v>
      </c>
      <c r="V1960" s="88">
        <v>44659</v>
      </c>
      <c r="W1960" s="86" t="s">
        <v>4185</v>
      </c>
      <c r="X1960" s="87" t="s">
        <v>4186</v>
      </c>
      <c r="AA1960" s="86" t="s">
        <v>4187</v>
      </c>
      <c r="AC1960" s="72" t="b">
        <v>0</v>
      </c>
      <c r="AD1960" s="72">
        <v>1103</v>
      </c>
      <c r="AE1960" s="86" t="s">
        <v>1483</v>
      </c>
      <c r="AF1960" s="72" t="b">
        <v>0</v>
      </c>
      <c r="AG1960" s="72" t="s">
        <v>1484</v>
      </c>
      <c r="AI1960" s="86" t="s">
        <v>1483</v>
      </c>
      <c r="AJ1960" s="72" t="b">
        <v>0</v>
      </c>
      <c r="AK1960" s="72">
        <v>159</v>
      </c>
      <c r="AL1960" s="86" t="s">
        <v>1483</v>
      </c>
      <c r="AM1960" s="86" t="s">
        <v>1504</v>
      </c>
      <c r="AN1960" s="72" t="b">
        <v>0</v>
      </c>
      <c r="AO1960" s="86" t="s">
        <v>4187</v>
      </c>
      <c r="AQ1960" s="72">
        <v>0</v>
      </c>
      <c r="AR1960" s="72">
        <v>0</v>
      </c>
    </row>
    <row r="1961" spans="1:44" x14ac:dyDescent="0.35">
      <c r="A1961" s="73" t="s">
        <v>585</v>
      </c>
      <c r="B1961" s="73" t="s">
        <v>585</v>
      </c>
      <c r="C1961" s="82"/>
      <c r="D1961" s="83"/>
      <c r="E1961" s="82"/>
      <c r="F1961" s="84"/>
      <c r="G1961" s="82"/>
      <c r="H1961" s="77"/>
      <c r="I1961" s="78"/>
      <c r="J1961" s="78"/>
      <c r="K1961" s="79"/>
      <c r="M1961" s="72" t="s">
        <v>177</v>
      </c>
      <c r="N1961" s="85">
        <v>44659.986354166664</v>
      </c>
      <c r="O1961" s="72" t="s">
        <v>4188</v>
      </c>
      <c r="S1961" s="87" t="s">
        <v>4189</v>
      </c>
      <c r="T1961" s="87" t="s">
        <v>4189</v>
      </c>
      <c r="U1961" s="85">
        <v>44659.986354166664</v>
      </c>
      <c r="V1961" s="88">
        <v>44659</v>
      </c>
      <c r="W1961" s="86" t="s">
        <v>4190</v>
      </c>
      <c r="X1961" s="87" t="s">
        <v>4191</v>
      </c>
      <c r="AA1961" s="86" t="s">
        <v>4192</v>
      </c>
      <c r="AC1961" s="72" t="b">
        <v>0</v>
      </c>
      <c r="AD1961" s="72">
        <v>3263</v>
      </c>
      <c r="AE1961" s="86" t="s">
        <v>1483</v>
      </c>
      <c r="AF1961" s="72" t="b">
        <v>0</v>
      </c>
      <c r="AG1961" s="72" t="s">
        <v>1484</v>
      </c>
      <c r="AI1961" s="86" t="s">
        <v>1483</v>
      </c>
      <c r="AJ1961" s="72" t="b">
        <v>0</v>
      </c>
      <c r="AK1961" s="72">
        <v>300</v>
      </c>
      <c r="AL1961" s="86" t="s">
        <v>1483</v>
      </c>
      <c r="AM1961" s="86" t="s">
        <v>1504</v>
      </c>
      <c r="AN1961" s="72" t="b">
        <v>0</v>
      </c>
      <c r="AO1961" s="86" t="s">
        <v>4192</v>
      </c>
      <c r="AQ1961" s="72">
        <v>0</v>
      </c>
      <c r="AR1961" s="72">
        <v>0</v>
      </c>
    </row>
    <row r="1962" spans="1:44" x14ac:dyDescent="0.35">
      <c r="A1962" s="73" t="s">
        <v>585</v>
      </c>
      <c r="B1962" s="73" t="s">
        <v>585</v>
      </c>
      <c r="C1962" s="82"/>
      <c r="D1962" s="83"/>
      <c r="E1962" s="82"/>
      <c r="F1962" s="84"/>
      <c r="G1962" s="82"/>
      <c r="H1962" s="77"/>
      <c r="I1962" s="78"/>
      <c r="J1962" s="78"/>
      <c r="K1962" s="79"/>
      <c r="M1962" s="72" t="s">
        <v>177</v>
      </c>
      <c r="N1962" s="85">
        <v>44660.806157407409</v>
      </c>
      <c r="O1962" s="72" t="s">
        <v>4193</v>
      </c>
      <c r="T1962" s="87" t="s">
        <v>3718</v>
      </c>
      <c r="U1962" s="85">
        <v>44660.806157407409</v>
      </c>
      <c r="V1962" s="88">
        <v>44660</v>
      </c>
      <c r="W1962" s="86" t="s">
        <v>4194</v>
      </c>
      <c r="X1962" s="87" t="s">
        <v>4195</v>
      </c>
      <c r="AA1962" s="86" t="s">
        <v>4196</v>
      </c>
      <c r="AC1962" s="72" t="b">
        <v>0</v>
      </c>
      <c r="AD1962" s="72">
        <v>7064</v>
      </c>
      <c r="AE1962" s="86" t="s">
        <v>1483</v>
      </c>
      <c r="AF1962" s="72" t="b">
        <v>0</v>
      </c>
      <c r="AG1962" s="72" t="s">
        <v>1484</v>
      </c>
      <c r="AI1962" s="86" t="s">
        <v>1483</v>
      </c>
      <c r="AJ1962" s="72" t="b">
        <v>0</v>
      </c>
      <c r="AK1962" s="72">
        <v>568</v>
      </c>
      <c r="AL1962" s="86" t="s">
        <v>1483</v>
      </c>
      <c r="AM1962" s="86" t="s">
        <v>1486</v>
      </c>
      <c r="AN1962" s="72" t="b">
        <v>0</v>
      </c>
      <c r="AO1962" s="86" t="s">
        <v>4196</v>
      </c>
      <c r="AQ1962" s="72">
        <v>0</v>
      </c>
      <c r="AR1962" s="72">
        <v>0</v>
      </c>
    </row>
    <row r="1963" spans="1:44" x14ac:dyDescent="0.35">
      <c r="A1963" s="73" t="s">
        <v>585</v>
      </c>
      <c r="B1963" s="73" t="s">
        <v>585</v>
      </c>
      <c r="C1963" s="82"/>
      <c r="D1963" s="83"/>
      <c r="E1963" s="82"/>
      <c r="F1963" s="84"/>
      <c r="G1963" s="82"/>
      <c r="H1963" s="77"/>
      <c r="I1963" s="78"/>
      <c r="J1963" s="78"/>
      <c r="K1963" s="79"/>
      <c r="M1963" s="72" t="s">
        <v>177</v>
      </c>
      <c r="N1963" s="85">
        <v>44661.813611111109</v>
      </c>
      <c r="O1963" s="72" t="s">
        <v>4197</v>
      </c>
      <c r="T1963" s="87" t="s">
        <v>3718</v>
      </c>
      <c r="U1963" s="85">
        <v>44661.813611111109</v>
      </c>
      <c r="V1963" s="88">
        <v>44661</v>
      </c>
      <c r="W1963" s="86" t="s">
        <v>4198</v>
      </c>
      <c r="X1963" s="87" t="s">
        <v>4199</v>
      </c>
      <c r="AA1963" s="86" t="s">
        <v>4200</v>
      </c>
      <c r="AC1963" s="72" t="b">
        <v>0</v>
      </c>
      <c r="AD1963" s="72">
        <v>1632</v>
      </c>
      <c r="AE1963" s="86" t="s">
        <v>1483</v>
      </c>
      <c r="AF1963" s="72" t="b">
        <v>0</v>
      </c>
      <c r="AG1963" s="72" t="s">
        <v>1484</v>
      </c>
      <c r="AI1963" s="86" t="s">
        <v>1483</v>
      </c>
      <c r="AJ1963" s="72" t="b">
        <v>0</v>
      </c>
      <c r="AK1963" s="72">
        <v>326</v>
      </c>
      <c r="AL1963" s="86" t="s">
        <v>1483</v>
      </c>
      <c r="AM1963" s="86" t="s">
        <v>1504</v>
      </c>
      <c r="AN1963" s="72" t="b">
        <v>0</v>
      </c>
      <c r="AO1963" s="86" t="s">
        <v>4200</v>
      </c>
      <c r="AQ1963" s="72">
        <v>0</v>
      </c>
      <c r="AR1963" s="72">
        <v>0</v>
      </c>
    </row>
    <row r="1964" spans="1:44" x14ac:dyDescent="0.35">
      <c r="A1964" s="73" t="s">
        <v>585</v>
      </c>
      <c r="B1964" s="73" t="s">
        <v>585</v>
      </c>
      <c r="C1964" s="82"/>
      <c r="D1964" s="83"/>
      <c r="E1964" s="82"/>
      <c r="F1964" s="84"/>
      <c r="G1964" s="82"/>
      <c r="H1964" s="77"/>
      <c r="I1964" s="78"/>
      <c r="J1964" s="78"/>
      <c r="K1964" s="79"/>
      <c r="M1964" s="72" t="s">
        <v>177</v>
      </c>
      <c r="N1964" s="85">
        <v>44662.080694444441</v>
      </c>
      <c r="O1964" s="72" t="s">
        <v>4201</v>
      </c>
      <c r="S1964" s="87" t="s">
        <v>4202</v>
      </c>
      <c r="T1964" s="87" t="s">
        <v>4202</v>
      </c>
      <c r="U1964" s="85">
        <v>44662.080694444441</v>
      </c>
      <c r="V1964" s="88">
        <v>44662</v>
      </c>
      <c r="W1964" s="86" t="s">
        <v>4203</v>
      </c>
      <c r="X1964" s="87" t="s">
        <v>4204</v>
      </c>
      <c r="AA1964" s="86" t="s">
        <v>4205</v>
      </c>
      <c r="AC1964" s="72" t="b">
        <v>0</v>
      </c>
      <c r="AD1964" s="72">
        <v>297</v>
      </c>
      <c r="AE1964" s="86" t="s">
        <v>1483</v>
      </c>
      <c r="AF1964" s="72" t="b">
        <v>0</v>
      </c>
      <c r="AG1964" s="72" t="s">
        <v>1484</v>
      </c>
      <c r="AI1964" s="86" t="s">
        <v>1483</v>
      </c>
      <c r="AJ1964" s="72" t="b">
        <v>0</v>
      </c>
      <c r="AK1964" s="72">
        <v>54</v>
      </c>
      <c r="AL1964" s="86" t="s">
        <v>1483</v>
      </c>
      <c r="AM1964" s="86" t="s">
        <v>1504</v>
      </c>
      <c r="AN1964" s="72" t="b">
        <v>0</v>
      </c>
      <c r="AO1964" s="86" t="s">
        <v>4205</v>
      </c>
      <c r="AQ1964" s="72">
        <v>0</v>
      </c>
      <c r="AR1964" s="72">
        <v>0</v>
      </c>
    </row>
    <row r="1965" spans="1:44" x14ac:dyDescent="0.35">
      <c r="A1965" s="73" t="s">
        <v>585</v>
      </c>
      <c r="B1965" s="73" t="s">
        <v>1665</v>
      </c>
      <c r="C1965" s="82"/>
      <c r="D1965" s="83"/>
      <c r="E1965" s="82"/>
      <c r="F1965" s="84"/>
      <c r="G1965" s="82"/>
      <c r="H1965" s="77"/>
      <c r="I1965" s="78"/>
      <c r="J1965" s="78"/>
      <c r="K1965" s="79"/>
      <c r="M1965" s="72" t="s">
        <v>1488</v>
      </c>
      <c r="N1965" s="85">
        <v>44662.724120370367</v>
      </c>
      <c r="O1965" s="72" t="s">
        <v>4206</v>
      </c>
      <c r="T1965" s="87" t="s">
        <v>3718</v>
      </c>
      <c r="U1965" s="85">
        <v>44662.724120370367</v>
      </c>
      <c r="V1965" s="88">
        <v>44662</v>
      </c>
      <c r="W1965" s="86" t="s">
        <v>4207</v>
      </c>
      <c r="X1965" s="87" t="s">
        <v>4208</v>
      </c>
      <c r="AA1965" s="86" t="s">
        <v>4209</v>
      </c>
      <c r="AC1965" s="72" t="b">
        <v>0</v>
      </c>
      <c r="AD1965" s="72">
        <v>1921</v>
      </c>
      <c r="AE1965" s="86" t="s">
        <v>1483</v>
      </c>
      <c r="AF1965" s="72" t="b">
        <v>0</v>
      </c>
      <c r="AG1965" s="72" t="s">
        <v>1484</v>
      </c>
      <c r="AI1965" s="86" t="s">
        <v>1483</v>
      </c>
      <c r="AJ1965" s="72" t="b">
        <v>0</v>
      </c>
      <c r="AK1965" s="72">
        <v>365</v>
      </c>
      <c r="AL1965" s="86" t="s">
        <v>1483</v>
      </c>
      <c r="AM1965" s="86" t="s">
        <v>1504</v>
      </c>
      <c r="AN1965" s="72" t="b">
        <v>0</v>
      </c>
      <c r="AO1965" s="86" t="s">
        <v>4209</v>
      </c>
      <c r="AQ1965" s="72">
        <v>0</v>
      </c>
      <c r="AR1965" s="72">
        <v>0</v>
      </c>
    </row>
    <row r="1966" spans="1:44" x14ac:dyDescent="0.35">
      <c r="A1966" s="73" t="s">
        <v>585</v>
      </c>
      <c r="B1966" s="73" t="s">
        <v>585</v>
      </c>
      <c r="C1966" s="82"/>
      <c r="D1966" s="83"/>
      <c r="E1966" s="82"/>
      <c r="F1966" s="84"/>
      <c r="G1966" s="82"/>
      <c r="H1966" s="77"/>
      <c r="I1966" s="78"/>
      <c r="J1966" s="78"/>
      <c r="K1966" s="79"/>
      <c r="M1966" s="72" t="s">
        <v>177</v>
      </c>
      <c r="N1966" s="85">
        <v>44662.772662037038</v>
      </c>
      <c r="O1966" s="72" t="s">
        <v>4210</v>
      </c>
      <c r="T1966" s="87" t="s">
        <v>3718</v>
      </c>
      <c r="U1966" s="85">
        <v>44662.772662037038</v>
      </c>
      <c r="V1966" s="88">
        <v>44662</v>
      </c>
      <c r="W1966" s="86" t="s">
        <v>4211</v>
      </c>
      <c r="X1966" s="87" t="s">
        <v>4212</v>
      </c>
      <c r="AA1966" s="86" t="s">
        <v>4213</v>
      </c>
      <c r="AC1966" s="72" t="b">
        <v>0</v>
      </c>
      <c r="AD1966" s="72">
        <v>1426</v>
      </c>
      <c r="AE1966" s="86" t="s">
        <v>1483</v>
      </c>
      <c r="AF1966" s="72" t="b">
        <v>0</v>
      </c>
      <c r="AG1966" s="72" t="s">
        <v>1484</v>
      </c>
      <c r="AI1966" s="86" t="s">
        <v>1483</v>
      </c>
      <c r="AJ1966" s="72" t="b">
        <v>0</v>
      </c>
      <c r="AK1966" s="72">
        <v>222</v>
      </c>
      <c r="AL1966" s="86" t="s">
        <v>1483</v>
      </c>
      <c r="AM1966" s="86" t="s">
        <v>1504</v>
      </c>
      <c r="AN1966" s="72" t="b">
        <v>0</v>
      </c>
      <c r="AO1966" s="86" t="s">
        <v>4213</v>
      </c>
      <c r="AQ1966" s="72">
        <v>0</v>
      </c>
      <c r="AR1966" s="72">
        <v>0</v>
      </c>
    </row>
    <row r="1967" spans="1:44" x14ac:dyDescent="0.35">
      <c r="A1967" s="73" t="s">
        <v>585</v>
      </c>
      <c r="B1967" s="73" t="s">
        <v>585</v>
      </c>
      <c r="C1967" s="82"/>
      <c r="D1967" s="83"/>
      <c r="E1967" s="82"/>
      <c r="F1967" s="84"/>
      <c r="G1967" s="82"/>
      <c r="H1967" s="77"/>
      <c r="I1967" s="78"/>
      <c r="J1967" s="78"/>
      <c r="K1967" s="79"/>
      <c r="M1967" s="72" t="s">
        <v>177</v>
      </c>
      <c r="N1967" s="85">
        <v>44663.023229166669</v>
      </c>
      <c r="O1967" s="72" t="s">
        <v>4214</v>
      </c>
      <c r="S1967" s="87" t="s">
        <v>4215</v>
      </c>
      <c r="T1967" s="87" t="s">
        <v>4215</v>
      </c>
      <c r="U1967" s="85">
        <v>44663.023229166669</v>
      </c>
      <c r="V1967" s="88">
        <v>44663</v>
      </c>
      <c r="W1967" s="86" t="s">
        <v>4216</v>
      </c>
      <c r="X1967" s="87" t="s">
        <v>4217</v>
      </c>
      <c r="AA1967" s="86" t="s">
        <v>4218</v>
      </c>
      <c r="AC1967" s="72" t="b">
        <v>0</v>
      </c>
      <c r="AD1967" s="72">
        <v>662</v>
      </c>
      <c r="AE1967" s="86" t="s">
        <v>1483</v>
      </c>
      <c r="AF1967" s="72" t="b">
        <v>0</v>
      </c>
      <c r="AG1967" s="72" t="s">
        <v>1484</v>
      </c>
      <c r="AI1967" s="86" t="s">
        <v>1483</v>
      </c>
      <c r="AJ1967" s="72" t="b">
        <v>0</v>
      </c>
      <c r="AK1967" s="72">
        <v>140</v>
      </c>
      <c r="AL1967" s="86" t="s">
        <v>1483</v>
      </c>
      <c r="AM1967" s="86" t="s">
        <v>1504</v>
      </c>
      <c r="AN1967" s="72" t="b">
        <v>0</v>
      </c>
      <c r="AO1967" s="86" t="s">
        <v>4218</v>
      </c>
      <c r="AQ1967" s="72">
        <v>0</v>
      </c>
      <c r="AR1967" s="72">
        <v>0</v>
      </c>
    </row>
    <row r="1968" spans="1:44" x14ac:dyDescent="0.35">
      <c r="A1968" s="73" t="s">
        <v>585</v>
      </c>
      <c r="B1968" s="73" t="s">
        <v>585</v>
      </c>
      <c r="C1968" s="82"/>
      <c r="D1968" s="83"/>
      <c r="E1968" s="82"/>
      <c r="F1968" s="84"/>
      <c r="G1968" s="82"/>
      <c r="H1968" s="77"/>
      <c r="I1968" s="78"/>
      <c r="J1968" s="78"/>
      <c r="K1968" s="79"/>
      <c r="M1968" s="72" t="s">
        <v>177</v>
      </c>
      <c r="N1968" s="85">
        <v>44663.613946759258</v>
      </c>
      <c r="O1968" s="72" t="s">
        <v>4219</v>
      </c>
      <c r="T1968" s="87" t="s">
        <v>3718</v>
      </c>
      <c r="U1968" s="85">
        <v>44663.613946759258</v>
      </c>
      <c r="V1968" s="88">
        <v>44663</v>
      </c>
      <c r="W1968" s="86" t="s">
        <v>4220</v>
      </c>
      <c r="X1968" s="87" t="s">
        <v>4221</v>
      </c>
      <c r="AA1968" s="86" t="s">
        <v>4222</v>
      </c>
      <c r="AC1968" s="72" t="b">
        <v>0</v>
      </c>
      <c r="AD1968" s="72">
        <v>3664</v>
      </c>
      <c r="AE1968" s="86" t="s">
        <v>1483</v>
      </c>
      <c r="AF1968" s="72" t="b">
        <v>0</v>
      </c>
      <c r="AG1968" s="72" t="s">
        <v>1484</v>
      </c>
      <c r="AI1968" s="86" t="s">
        <v>1483</v>
      </c>
      <c r="AJ1968" s="72" t="b">
        <v>0</v>
      </c>
      <c r="AK1968" s="72">
        <v>441</v>
      </c>
      <c r="AL1968" s="86" t="s">
        <v>1483</v>
      </c>
      <c r="AM1968" s="86" t="s">
        <v>1504</v>
      </c>
      <c r="AN1968" s="72" t="b">
        <v>0</v>
      </c>
      <c r="AO1968" s="86" t="s">
        <v>4222</v>
      </c>
      <c r="AQ1968" s="72">
        <v>0</v>
      </c>
      <c r="AR1968" s="72">
        <v>0</v>
      </c>
    </row>
    <row r="1969" spans="1:44" x14ac:dyDescent="0.35">
      <c r="A1969" s="73" t="s">
        <v>585</v>
      </c>
      <c r="B1969" s="73" t="s">
        <v>585</v>
      </c>
      <c r="C1969" s="82"/>
      <c r="D1969" s="83"/>
      <c r="E1969" s="82"/>
      <c r="F1969" s="84"/>
      <c r="G1969" s="82"/>
      <c r="H1969" s="77"/>
      <c r="I1969" s="78"/>
      <c r="J1969" s="78"/>
      <c r="K1969" s="79"/>
      <c r="M1969" s="72" t="s">
        <v>177</v>
      </c>
      <c r="N1969" s="85">
        <v>44664.772905092592</v>
      </c>
      <c r="O1969" s="72" t="s">
        <v>4223</v>
      </c>
      <c r="P1969" s="87" t="s">
        <v>4224</v>
      </c>
      <c r="Q1969" s="72" t="s">
        <v>1975</v>
      </c>
      <c r="R1969" s="86" t="s">
        <v>3728</v>
      </c>
      <c r="T1969" s="87" t="s">
        <v>3718</v>
      </c>
      <c r="U1969" s="85">
        <v>44664.772905092592</v>
      </c>
      <c r="V1969" s="88">
        <v>44664</v>
      </c>
      <c r="W1969" s="86" t="s">
        <v>4225</v>
      </c>
      <c r="X1969" s="87" t="s">
        <v>4226</v>
      </c>
      <c r="AA1969" s="86" t="s">
        <v>4227</v>
      </c>
      <c r="AC1969" s="72" t="b">
        <v>0</v>
      </c>
      <c r="AD1969" s="72">
        <v>653</v>
      </c>
      <c r="AE1969" s="86" t="s">
        <v>1483</v>
      </c>
      <c r="AF1969" s="72" t="b">
        <v>0</v>
      </c>
      <c r="AG1969" s="72" t="s">
        <v>1484</v>
      </c>
      <c r="AI1969" s="86" t="s">
        <v>1483</v>
      </c>
      <c r="AJ1969" s="72" t="b">
        <v>0</v>
      </c>
      <c r="AK1969" s="72">
        <v>140</v>
      </c>
      <c r="AL1969" s="86" t="s">
        <v>1483</v>
      </c>
      <c r="AM1969" s="86" t="s">
        <v>1504</v>
      </c>
      <c r="AN1969" s="72" t="b">
        <v>0</v>
      </c>
      <c r="AO1969" s="86" t="s">
        <v>4227</v>
      </c>
      <c r="AQ1969" s="72">
        <v>0</v>
      </c>
      <c r="AR1969" s="72">
        <v>0</v>
      </c>
    </row>
    <row r="1970" spans="1:44" x14ac:dyDescent="0.35">
      <c r="A1970" s="73" t="s">
        <v>585</v>
      </c>
      <c r="B1970" s="73" t="s">
        <v>585</v>
      </c>
      <c r="C1970" s="82"/>
      <c r="D1970" s="83"/>
      <c r="E1970" s="82"/>
      <c r="F1970" s="84"/>
      <c r="G1970" s="82"/>
      <c r="H1970" s="77"/>
      <c r="I1970" s="78"/>
      <c r="J1970" s="78"/>
      <c r="K1970" s="79"/>
      <c r="M1970" s="72" t="s">
        <v>177</v>
      </c>
      <c r="N1970" s="85">
        <v>44664.895069444443</v>
      </c>
      <c r="O1970" s="72" t="s">
        <v>4228</v>
      </c>
      <c r="S1970" s="87" t="s">
        <v>4229</v>
      </c>
      <c r="T1970" s="87" t="s">
        <v>4229</v>
      </c>
      <c r="U1970" s="85">
        <v>44664.895069444443</v>
      </c>
      <c r="V1970" s="88">
        <v>44664</v>
      </c>
      <c r="W1970" s="86" t="s">
        <v>4230</v>
      </c>
      <c r="X1970" s="87" t="s">
        <v>4231</v>
      </c>
      <c r="AA1970" s="86" t="s">
        <v>3946</v>
      </c>
      <c r="AC1970" s="72" t="b">
        <v>0</v>
      </c>
      <c r="AD1970" s="72">
        <v>215</v>
      </c>
      <c r="AE1970" s="86" t="s">
        <v>1483</v>
      </c>
      <c r="AF1970" s="72" t="b">
        <v>0</v>
      </c>
      <c r="AG1970" s="72" t="s">
        <v>1484</v>
      </c>
      <c r="AI1970" s="86" t="s">
        <v>1483</v>
      </c>
      <c r="AJ1970" s="72" t="b">
        <v>0</v>
      </c>
      <c r="AK1970" s="72">
        <v>69</v>
      </c>
      <c r="AL1970" s="86" t="s">
        <v>1483</v>
      </c>
      <c r="AM1970" s="86" t="s">
        <v>1504</v>
      </c>
      <c r="AN1970" s="72" t="b">
        <v>0</v>
      </c>
      <c r="AO1970" s="86" t="s">
        <v>3946</v>
      </c>
      <c r="AQ1970" s="72">
        <v>0</v>
      </c>
      <c r="AR1970" s="72">
        <v>0</v>
      </c>
    </row>
    <row r="1971" spans="1:44" x14ac:dyDescent="0.35">
      <c r="A1971" s="73" t="s">
        <v>585</v>
      </c>
      <c r="B1971" s="73" t="s">
        <v>585</v>
      </c>
      <c r="C1971" s="82"/>
      <c r="D1971" s="83"/>
      <c r="E1971" s="82"/>
      <c r="F1971" s="84"/>
      <c r="G1971" s="82"/>
      <c r="H1971" s="77"/>
      <c r="I1971" s="78"/>
      <c r="J1971" s="78"/>
      <c r="K1971" s="79"/>
      <c r="M1971" s="72" t="s">
        <v>177</v>
      </c>
      <c r="N1971" s="85">
        <v>44665.016377314816</v>
      </c>
      <c r="O1971" s="72" t="s">
        <v>4232</v>
      </c>
      <c r="S1971" s="87" t="s">
        <v>4233</v>
      </c>
      <c r="T1971" s="87" t="s">
        <v>4233</v>
      </c>
      <c r="U1971" s="85">
        <v>44665.016377314816</v>
      </c>
      <c r="V1971" s="88">
        <v>44665</v>
      </c>
      <c r="W1971" s="86" t="s">
        <v>4234</v>
      </c>
      <c r="X1971" s="87" t="s">
        <v>4235</v>
      </c>
      <c r="AA1971" s="86" t="s">
        <v>4236</v>
      </c>
      <c r="AC1971" s="72" t="b">
        <v>0</v>
      </c>
      <c r="AD1971" s="72">
        <v>304</v>
      </c>
      <c r="AE1971" s="86" t="s">
        <v>1483</v>
      </c>
      <c r="AF1971" s="72" t="b">
        <v>0</v>
      </c>
      <c r="AG1971" s="72" t="s">
        <v>1484</v>
      </c>
      <c r="AI1971" s="86" t="s">
        <v>1483</v>
      </c>
      <c r="AJ1971" s="72" t="b">
        <v>0</v>
      </c>
      <c r="AK1971" s="72">
        <v>83</v>
      </c>
      <c r="AL1971" s="86" t="s">
        <v>1483</v>
      </c>
      <c r="AM1971" s="86" t="s">
        <v>1504</v>
      </c>
      <c r="AN1971" s="72" t="b">
        <v>0</v>
      </c>
      <c r="AO1971" s="86" t="s">
        <v>4236</v>
      </c>
      <c r="AQ1971" s="72">
        <v>0</v>
      </c>
      <c r="AR1971" s="72">
        <v>0</v>
      </c>
    </row>
    <row r="1972" spans="1:44" x14ac:dyDescent="0.35">
      <c r="A1972" s="73" t="s">
        <v>585</v>
      </c>
      <c r="B1972" s="73" t="s">
        <v>585</v>
      </c>
      <c r="C1972" s="82"/>
      <c r="D1972" s="83"/>
      <c r="E1972" s="82"/>
      <c r="F1972" s="84"/>
      <c r="G1972" s="82"/>
      <c r="H1972" s="77"/>
      <c r="I1972" s="78"/>
      <c r="J1972" s="78"/>
      <c r="K1972" s="79"/>
      <c r="M1972" s="72" t="s">
        <v>177</v>
      </c>
      <c r="N1972" s="85">
        <v>44665.632303240738</v>
      </c>
      <c r="O1972" s="72" t="s">
        <v>4237</v>
      </c>
      <c r="S1972" s="87" t="s">
        <v>4238</v>
      </c>
      <c r="T1972" s="87" t="s">
        <v>4238</v>
      </c>
      <c r="U1972" s="85">
        <v>44665.632303240738</v>
      </c>
      <c r="V1972" s="88">
        <v>44665</v>
      </c>
      <c r="W1972" s="86" t="s">
        <v>4239</v>
      </c>
      <c r="X1972" s="87" t="s">
        <v>4240</v>
      </c>
      <c r="AA1972" s="86" t="s">
        <v>4241</v>
      </c>
      <c r="AC1972" s="72" t="b">
        <v>0</v>
      </c>
      <c r="AD1972" s="72">
        <v>305</v>
      </c>
      <c r="AE1972" s="86" t="s">
        <v>1483</v>
      </c>
      <c r="AF1972" s="72" t="b">
        <v>0</v>
      </c>
      <c r="AG1972" s="72" t="s">
        <v>1484</v>
      </c>
      <c r="AI1972" s="86" t="s">
        <v>1483</v>
      </c>
      <c r="AJ1972" s="72" t="b">
        <v>0</v>
      </c>
      <c r="AK1972" s="72">
        <v>72</v>
      </c>
      <c r="AL1972" s="86" t="s">
        <v>1483</v>
      </c>
      <c r="AM1972" s="86" t="s">
        <v>1504</v>
      </c>
      <c r="AN1972" s="72" t="b">
        <v>0</v>
      </c>
      <c r="AO1972" s="86" t="s">
        <v>4241</v>
      </c>
      <c r="AQ1972" s="72">
        <v>0</v>
      </c>
      <c r="AR1972" s="72">
        <v>0</v>
      </c>
    </row>
    <row r="1973" spans="1:44" x14ac:dyDescent="0.35">
      <c r="A1973" s="73" t="s">
        <v>585</v>
      </c>
      <c r="B1973" s="73" t="s">
        <v>4242</v>
      </c>
      <c r="C1973" s="82"/>
      <c r="D1973" s="83"/>
      <c r="E1973" s="82"/>
      <c r="F1973" s="84"/>
      <c r="G1973" s="82"/>
      <c r="H1973" s="77"/>
      <c r="I1973" s="78"/>
      <c r="J1973" s="78"/>
      <c r="K1973" s="79"/>
      <c r="M1973" s="72" t="s">
        <v>1488</v>
      </c>
      <c r="N1973" s="85">
        <v>44665.887384259258</v>
      </c>
      <c r="O1973" s="72" t="s">
        <v>4243</v>
      </c>
      <c r="S1973" s="87" t="s">
        <v>4244</v>
      </c>
      <c r="T1973" s="87" t="s">
        <v>4244</v>
      </c>
      <c r="U1973" s="85">
        <v>44665.887384259258</v>
      </c>
      <c r="V1973" s="88">
        <v>44665</v>
      </c>
      <c r="W1973" s="86" t="s">
        <v>4245</v>
      </c>
      <c r="X1973" s="87" t="s">
        <v>4246</v>
      </c>
      <c r="AA1973" s="86" t="s">
        <v>4247</v>
      </c>
      <c r="AC1973" s="72" t="b">
        <v>0</v>
      </c>
      <c r="AD1973" s="72">
        <v>524</v>
      </c>
      <c r="AE1973" s="86" t="s">
        <v>1483</v>
      </c>
      <c r="AF1973" s="72" t="b">
        <v>0</v>
      </c>
      <c r="AG1973" s="72" t="s">
        <v>1484</v>
      </c>
      <c r="AI1973" s="86" t="s">
        <v>1483</v>
      </c>
      <c r="AJ1973" s="72" t="b">
        <v>0</v>
      </c>
      <c r="AK1973" s="72">
        <v>107</v>
      </c>
      <c r="AL1973" s="86" t="s">
        <v>1483</v>
      </c>
      <c r="AM1973" s="86" t="s">
        <v>1504</v>
      </c>
      <c r="AN1973" s="72" t="b">
        <v>0</v>
      </c>
      <c r="AO1973" s="86" t="s">
        <v>4247</v>
      </c>
      <c r="AQ1973" s="72">
        <v>0</v>
      </c>
      <c r="AR1973" s="72">
        <v>0</v>
      </c>
    </row>
    <row r="1974" spans="1:44" x14ac:dyDescent="0.35">
      <c r="A1974" s="73" t="s">
        <v>585</v>
      </c>
      <c r="B1974" s="73" t="s">
        <v>585</v>
      </c>
      <c r="C1974" s="82"/>
      <c r="D1974" s="83"/>
      <c r="E1974" s="82"/>
      <c r="F1974" s="84"/>
      <c r="G1974" s="82"/>
      <c r="H1974" s="77"/>
      <c r="I1974" s="78"/>
      <c r="J1974" s="78"/>
      <c r="K1974" s="79"/>
      <c r="M1974" s="72" t="s">
        <v>177</v>
      </c>
      <c r="N1974" s="85">
        <v>44666.742314814815</v>
      </c>
      <c r="O1974" s="72" t="s">
        <v>4248</v>
      </c>
      <c r="S1974" s="87" t="s">
        <v>4249</v>
      </c>
      <c r="T1974" s="87" t="s">
        <v>4249</v>
      </c>
      <c r="U1974" s="85">
        <v>44666.742314814815</v>
      </c>
      <c r="V1974" s="88">
        <v>44666</v>
      </c>
      <c r="W1974" s="86" t="s">
        <v>4250</v>
      </c>
      <c r="X1974" s="87" t="s">
        <v>4251</v>
      </c>
      <c r="AA1974" s="86" t="s">
        <v>4252</v>
      </c>
      <c r="AC1974" s="72" t="b">
        <v>0</v>
      </c>
      <c r="AD1974" s="72">
        <v>331</v>
      </c>
      <c r="AE1974" s="86" t="s">
        <v>1483</v>
      </c>
      <c r="AF1974" s="72" t="b">
        <v>0</v>
      </c>
      <c r="AG1974" s="72" t="s">
        <v>1484</v>
      </c>
      <c r="AI1974" s="86" t="s">
        <v>1483</v>
      </c>
      <c r="AJ1974" s="72" t="b">
        <v>0</v>
      </c>
      <c r="AK1974" s="72">
        <v>67</v>
      </c>
      <c r="AL1974" s="86" t="s">
        <v>1483</v>
      </c>
      <c r="AM1974" s="86" t="s">
        <v>1511</v>
      </c>
      <c r="AN1974" s="72" t="b">
        <v>0</v>
      </c>
      <c r="AO1974" s="86" t="s">
        <v>4252</v>
      </c>
      <c r="AQ1974" s="72">
        <v>0</v>
      </c>
      <c r="AR1974" s="72">
        <v>0</v>
      </c>
    </row>
    <row r="1975" spans="1:44" x14ac:dyDescent="0.35">
      <c r="A1975" s="73" t="s">
        <v>585</v>
      </c>
      <c r="B1975" s="73" t="s">
        <v>585</v>
      </c>
      <c r="C1975" s="82"/>
      <c r="D1975" s="83"/>
      <c r="E1975" s="82"/>
      <c r="F1975" s="84"/>
      <c r="G1975" s="82"/>
      <c r="H1975" s="77"/>
      <c r="I1975" s="78"/>
      <c r="J1975" s="78"/>
      <c r="K1975" s="79"/>
      <c r="M1975" s="72" t="s">
        <v>177</v>
      </c>
      <c r="N1975" s="85">
        <v>44666.761388888888</v>
      </c>
      <c r="O1975" s="72" t="s">
        <v>4253</v>
      </c>
      <c r="P1975" s="87" t="s">
        <v>4254</v>
      </c>
      <c r="Q1975" s="72" t="s">
        <v>1491</v>
      </c>
      <c r="R1975" s="86" t="s">
        <v>4255</v>
      </c>
      <c r="T1975" s="87" t="s">
        <v>3718</v>
      </c>
      <c r="U1975" s="85">
        <v>44666.761388888888</v>
      </c>
      <c r="V1975" s="88">
        <v>44666</v>
      </c>
      <c r="W1975" s="86" t="s">
        <v>4256</v>
      </c>
      <c r="X1975" s="87" t="s">
        <v>4257</v>
      </c>
      <c r="AA1975" s="86" t="s">
        <v>4258</v>
      </c>
      <c r="AC1975" s="72" t="b">
        <v>0</v>
      </c>
      <c r="AD1975" s="72">
        <v>515</v>
      </c>
      <c r="AE1975" s="86" t="s">
        <v>1483</v>
      </c>
      <c r="AF1975" s="72" t="b">
        <v>1</v>
      </c>
      <c r="AG1975" s="72" t="s">
        <v>1484</v>
      </c>
      <c r="AI1975" s="86" t="s">
        <v>4259</v>
      </c>
      <c r="AJ1975" s="72" t="b">
        <v>0</v>
      </c>
      <c r="AK1975" s="72">
        <v>105</v>
      </c>
      <c r="AL1975" s="86" t="s">
        <v>1483</v>
      </c>
      <c r="AM1975" s="86" t="s">
        <v>1504</v>
      </c>
      <c r="AN1975" s="72" t="b">
        <v>0</v>
      </c>
      <c r="AO1975" s="86" t="s">
        <v>4258</v>
      </c>
      <c r="AQ1975" s="72">
        <v>0</v>
      </c>
      <c r="AR1975" s="72">
        <v>0</v>
      </c>
    </row>
    <row r="1976" spans="1:44" x14ac:dyDescent="0.35">
      <c r="A1976" s="73" t="s">
        <v>585</v>
      </c>
      <c r="B1976" s="73" t="s">
        <v>585</v>
      </c>
      <c r="C1976" s="82"/>
      <c r="D1976" s="83"/>
      <c r="E1976" s="82"/>
      <c r="F1976" s="84"/>
      <c r="G1976" s="82"/>
      <c r="H1976" s="77"/>
      <c r="I1976" s="78"/>
      <c r="J1976" s="78"/>
      <c r="K1976" s="79"/>
      <c r="M1976" s="72" t="s">
        <v>177</v>
      </c>
      <c r="N1976" s="85">
        <v>44666.8128125</v>
      </c>
      <c r="O1976" s="72" t="s">
        <v>4260</v>
      </c>
      <c r="S1976" s="87" t="s">
        <v>4261</v>
      </c>
      <c r="T1976" s="87" t="s">
        <v>4261</v>
      </c>
      <c r="U1976" s="85">
        <v>44666.8128125</v>
      </c>
      <c r="V1976" s="88">
        <v>44666</v>
      </c>
      <c r="W1976" s="86" t="s">
        <v>4262</v>
      </c>
      <c r="X1976" s="87" t="s">
        <v>4263</v>
      </c>
      <c r="AA1976" s="86" t="s">
        <v>4264</v>
      </c>
      <c r="AC1976" s="72" t="b">
        <v>0</v>
      </c>
      <c r="AD1976" s="72">
        <v>1480</v>
      </c>
      <c r="AE1976" s="86" t="s">
        <v>1483</v>
      </c>
      <c r="AF1976" s="72" t="b">
        <v>0</v>
      </c>
      <c r="AG1976" s="72" t="s">
        <v>1484</v>
      </c>
      <c r="AI1976" s="86" t="s">
        <v>1483</v>
      </c>
      <c r="AJ1976" s="72" t="b">
        <v>0</v>
      </c>
      <c r="AK1976" s="72">
        <v>82</v>
      </c>
      <c r="AL1976" s="86" t="s">
        <v>1483</v>
      </c>
      <c r="AM1976" s="86" t="s">
        <v>1504</v>
      </c>
      <c r="AN1976" s="72" t="b">
        <v>0</v>
      </c>
      <c r="AO1976" s="86" t="s">
        <v>4264</v>
      </c>
      <c r="AQ1976" s="72">
        <v>0</v>
      </c>
      <c r="AR1976" s="72">
        <v>0</v>
      </c>
    </row>
    <row r="1977" spans="1:44" x14ac:dyDescent="0.35">
      <c r="A1977" s="73" t="s">
        <v>585</v>
      </c>
      <c r="B1977" s="73" t="s">
        <v>585</v>
      </c>
      <c r="C1977" s="82"/>
      <c r="D1977" s="83"/>
      <c r="E1977" s="82"/>
      <c r="F1977" s="84"/>
      <c r="G1977" s="82"/>
      <c r="H1977" s="77"/>
      <c r="I1977" s="78"/>
      <c r="J1977" s="78"/>
      <c r="K1977" s="79"/>
      <c r="M1977" s="72" t="s">
        <v>177</v>
      </c>
      <c r="N1977" s="85">
        <v>44666.896631944444</v>
      </c>
      <c r="O1977" s="72" t="s">
        <v>4265</v>
      </c>
      <c r="T1977" s="87" t="s">
        <v>3718</v>
      </c>
      <c r="U1977" s="85">
        <v>44666.896631944444</v>
      </c>
      <c r="V1977" s="88">
        <v>44666</v>
      </c>
      <c r="W1977" s="86" t="s">
        <v>4266</v>
      </c>
      <c r="X1977" s="87" t="s">
        <v>4267</v>
      </c>
      <c r="AA1977" s="86" t="s">
        <v>4268</v>
      </c>
      <c r="AC1977" s="72" t="b">
        <v>0</v>
      </c>
      <c r="AD1977" s="72">
        <v>1334</v>
      </c>
      <c r="AE1977" s="86" t="s">
        <v>1483</v>
      </c>
      <c r="AF1977" s="72" t="b">
        <v>0</v>
      </c>
      <c r="AG1977" s="72" t="s">
        <v>1484</v>
      </c>
      <c r="AI1977" s="86" t="s">
        <v>1483</v>
      </c>
      <c r="AJ1977" s="72" t="b">
        <v>0</v>
      </c>
      <c r="AK1977" s="72">
        <v>153</v>
      </c>
      <c r="AL1977" s="86" t="s">
        <v>1483</v>
      </c>
      <c r="AM1977" s="86" t="s">
        <v>1486</v>
      </c>
      <c r="AN1977" s="72" t="b">
        <v>0</v>
      </c>
      <c r="AO1977" s="86" t="s">
        <v>4268</v>
      </c>
      <c r="AQ1977" s="72">
        <v>0</v>
      </c>
      <c r="AR1977" s="72">
        <v>0</v>
      </c>
    </row>
    <row r="1978" spans="1:44" x14ac:dyDescent="0.35">
      <c r="A1978" s="73" t="s">
        <v>585</v>
      </c>
      <c r="B1978" s="73" t="s">
        <v>585</v>
      </c>
      <c r="C1978" s="82"/>
      <c r="D1978" s="83"/>
      <c r="E1978" s="82"/>
      <c r="F1978" s="84"/>
      <c r="G1978" s="82"/>
      <c r="H1978" s="77"/>
      <c r="I1978" s="78"/>
      <c r="J1978" s="78"/>
      <c r="K1978" s="79"/>
      <c r="M1978" s="72" t="s">
        <v>177</v>
      </c>
      <c r="N1978" s="85">
        <v>44668.53974537037</v>
      </c>
      <c r="O1978" s="72" t="s">
        <v>4269</v>
      </c>
      <c r="T1978" s="87" t="s">
        <v>3718</v>
      </c>
      <c r="U1978" s="85">
        <v>44668.53974537037</v>
      </c>
      <c r="V1978" s="88">
        <v>44668</v>
      </c>
      <c r="W1978" s="86" t="s">
        <v>4270</v>
      </c>
      <c r="X1978" s="87" t="s">
        <v>4271</v>
      </c>
      <c r="AA1978" s="86" t="s">
        <v>4272</v>
      </c>
      <c r="AC1978" s="72" t="b">
        <v>0</v>
      </c>
      <c r="AD1978" s="72">
        <v>1611</v>
      </c>
      <c r="AE1978" s="86" t="s">
        <v>1483</v>
      </c>
      <c r="AF1978" s="72" t="b">
        <v>0</v>
      </c>
      <c r="AG1978" s="72" t="s">
        <v>1484</v>
      </c>
      <c r="AI1978" s="86" t="s">
        <v>1483</v>
      </c>
      <c r="AJ1978" s="72" t="b">
        <v>0</v>
      </c>
      <c r="AK1978" s="72">
        <v>155</v>
      </c>
      <c r="AL1978" s="86" t="s">
        <v>1483</v>
      </c>
      <c r="AM1978" s="86" t="s">
        <v>1486</v>
      </c>
      <c r="AN1978" s="72" t="b">
        <v>0</v>
      </c>
      <c r="AO1978" s="86" t="s">
        <v>4272</v>
      </c>
      <c r="AQ1978" s="72">
        <v>0</v>
      </c>
      <c r="AR1978" s="72">
        <v>0</v>
      </c>
    </row>
    <row r="1979" spans="1:44" x14ac:dyDescent="0.35">
      <c r="A1979" s="73" t="s">
        <v>585</v>
      </c>
      <c r="B1979" s="73" t="s">
        <v>585</v>
      </c>
      <c r="C1979" s="82"/>
      <c r="D1979" s="83"/>
      <c r="E1979" s="82"/>
      <c r="F1979" s="84"/>
      <c r="G1979" s="82"/>
      <c r="H1979" s="77"/>
      <c r="I1979" s="78"/>
      <c r="J1979" s="78"/>
      <c r="K1979" s="79"/>
      <c r="M1979" s="72" t="s">
        <v>177</v>
      </c>
      <c r="N1979" s="85">
        <v>44669.885451388887</v>
      </c>
      <c r="O1979" s="72" t="s">
        <v>4273</v>
      </c>
      <c r="R1979" s="86" t="s">
        <v>3728</v>
      </c>
      <c r="T1979" s="87" t="s">
        <v>3718</v>
      </c>
      <c r="U1979" s="85">
        <v>44669.885451388887</v>
      </c>
      <c r="V1979" s="88">
        <v>44669</v>
      </c>
      <c r="W1979" s="86" t="s">
        <v>4274</v>
      </c>
      <c r="X1979" s="87" t="s">
        <v>4275</v>
      </c>
      <c r="AA1979" s="86" t="s">
        <v>4276</v>
      </c>
      <c r="AC1979" s="72" t="b">
        <v>0</v>
      </c>
      <c r="AD1979" s="72">
        <v>8467</v>
      </c>
      <c r="AE1979" s="86" t="s">
        <v>1483</v>
      </c>
      <c r="AF1979" s="72" t="b">
        <v>0</v>
      </c>
      <c r="AG1979" s="72" t="s">
        <v>1484</v>
      </c>
      <c r="AI1979" s="86" t="s">
        <v>1483</v>
      </c>
      <c r="AJ1979" s="72" t="b">
        <v>0</v>
      </c>
      <c r="AK1979" s="72">
        <v>1115</v>
      </c>
      <c r="AL1979" s="86" t="s">
        <v>1483</v>
      </c>
      <c r="AM1979" s="86" t="s">
        <v>1486</v>
      </c>
      <c r="AN1979" s="72" t="b">
        <v>0</v>
      </c>
      <c r="AO1979" s="86" t="s">
        <v>4276</v>
      </c>
      <c r="AQ1979" s="72">
        <v>0</v>
      </c>
      <c r="AR1979" s="72">
        <v>0</v>
      </c>
    </row>
    <row r="1980" spans="1:44" x14ac:dyDescent="0.35">
      <c r="A1980" s="73" t="s">
        <v>585</v>
      </c>
      <c r="B1980" s="73" t="s">
        <v>585</v>
      </c>
      <c r="C1980" s="82"/>
      <c r="D1980" s="83"/>
      <c r="E1980" s="82"/>
      <c r="F1980" s="84"/>
      <c r="G1980" s="82"/>
      <c r="H1980" s="77"/>
      <c r="I1980" s="78"/>
      <c r="J1980" s="78"/>
      <c r="K1980" s="79"/>
      <c r="M1980" s="72" t="s">
        <v>177</v>
      </c>
      <c r="N1980" s="85">
        <v>44669.89234953704</v>
      </c>
      <c r="O1980" s="72" t="s">
        <v>4277</v>
      </c>
      <c r="T1980" s="87" t="s">
        <v>3718</v>
      </c>
      <c r="U1980" s="85">
        <v>44669.89234953704</v>
      </c>
      <c r="V1980" s="88">
        <v>44669</v>
      </c>
      <c r="W1980" s="86" t="s">
        <v>4278</v>
      </c>
      <c r="X1980" s="87" t="s">
        <v>4279</v>
      </c>
      <c r="AA1980" s="86" t="s">
        <v>4280</v>
      </c>
      <c r="AC1980" s="72" t="b">
        <v>0</v>
      </c>
      <c r="AD1980" s="72">
        <v>4121</v>
      </c>
      <c r="AE1980" s="86" t="s">
        <v>1483</v>
      </c>
      <c r="AF1980" s="72" t="b">
        <v>0</v>
      </c>
      <c r="AG1980" s="72" t="s">
        <v>1484</v>
      </c>
      <c r="AI1980" s="86" t="s">
        <v>1483</v>
      </c>
      <c r="AJ1980" s="72" t="b">
        <v>0</v>
      </c>
      <c r="AK1980" s="72">
        <v>374</v>
      </c>
      <c r="AL1980" s="86" t="s">
        <v>1483</v>
      </c>
      <c r="AM1980" s="86" t="s">
        <v>1504</v>
      </c>
      <c r="AN1980" s="72" t="b">
        <v>0</v>
      </c>
      <c r="AO1980" s="86" t="s">
        <v>4280</v>
      </c>
      <c r="AQ1980" s="72">
        <v>0</v>
      </c>
      <c r="AR1980" s="72">
        <v>0</v>
      </c>
    </row>
    <row r="1981" spans="1:44" x14ac:dyDescent="0.35">
      <c r="A1981" s="73" t="s">
        <v>585</v>
      </c>
      <c r="B1981" s="73" t="s">
        <v>585</v>
      </c>
      <c r="C1981" s="82"/>
      <c r="D1981" s="83"/>
      <c r="E1981" s="82"/>
      <c r="F1981" s="84"/>
      <c r="G1981" s="82"/>
      <c r="H1981" s="77"/>
      <c r="I1981" s="78"/>
      <c r="J1981" s="78"/>
      <c r="K1981" s="79"/>
      <c r="M1981" s="72" t="s">
        <v>177</v>
      </c>
      <c r="N1981" s="85">
        <v>44670.826620370368</v>
      </c>
      <c r="O1981" s="72" t="s">
        <v>4281</v>
      </c>
      <c r="R1981" s="86" t="s">
        <v>4282</v>
      </c>
      <c r="S1981" s="87" t="s">
        <v>4283</v>
      </c>
      <c r="T1981" s="87" t="s">
        <v>4283</v>
      </c>
      <c r="U1981" s="85">
        <v>44670.826620370368</v>
      </c>
      <c r="V1981" s="88">
        <v>44670</v>
      </c>
      <c r="W1981" s="86" t="s">
        <v>4284</v>
      </c>
      <c r="X1981" s="87" t="s">
        <v>4285</v>
      </c>
      <c r="AA1981" s="86" t="s">
        <v>4286</v>
      </c>
      <c r="AC1981" s="72" t="b">
        <v>0</v>
      </c>
      <c r="AD1981" s="72">
        <v>335</v>
      </c>
      <c r="AE1981" s="86" t="s">
        <v>1483</v>
      </c>
      <c r="AF1981" s="72" t="b">
        <v>0</v>
      </c>
      <c r="AG1981" s="72" t="s">
        <v>1484</v>
      </c>
      <c r="AI1981" s="86" t="s">
        <v>1483</v>
      </c>
      <c r="AJ1981" s="72" t="b">
        <v>0</v>
      </c>
      <c r="AK1981" s="72">
        <v>92</v>
      </c>
      <c r="AL1981" s="86" t="s">
        <v>1483</v>
      </c>
      <c r="AM1981" s="86" t="s">
        <v>1511</v>
      </c>
      <c r="AN1981" s="72" t="b">
        <v>0</v>
      </c>
      <c r="AO1981" s="86" t="s">
        <v>4286</v>
      </c>
      <c r="AQ1981" s="72">
        <v>0</v>
      </c>
      <c r="AR1981" s="72">
        <v>0</v>
      </c>
    </row>
    <row r="1982" spans="1:44" x14ac:dyDescent="0.35">
      <c r="A1982" s="73" t="s">
        <v>585</v>
      </c>
      <c r="B1982" s="73" t="s">
        <v>585</v>
      </c>
      <c r="C1982" s="82"/>
      <c r="D1982" s="83"/>
      <c r="E1982" s="82"/>
      <c r="F1982" s="84"/>
      <c r="G1982" s="82"/>
      <c r="H1982" s="77"/>
      <c r="I1982" s="78"/>
      <c r="J1982" s="78"/>
      <c r="K1982" s="79"/>
      <c r="M1982" s="72" t="s">
        <v>177</v>
      </c>
      <c r="N1982" s="85">
        <v>44671.031423611108</v>
      </c>
      <c r="O1982" s="72" t="s">
        <v>4287</v>
      </c>
      <c r="P1982" s="87" t="s">
        <v>4288</v>
      </c>
      <c r="Q1982" s="72" t="s">
        <v>1491</v>
      </c>
      <c r="R1982" s="86" t="s">
        <v>3728</v>
      </c>
      <c r="T1982" s="87" t="s">
        <v>3718</v>
      </c>
      <c r="U1982" s="85">
        <v>44671.031423611108</v>
      </c>
      <c r="V1982" s="88">
        <v>44671</v>
      </c>
      <c r="W1982" s="86" t="s">
        <v>4289</v>
      </c>
      <c r="X1982" s="87" t="s">
        <v>4290</v>
      </c>
      <c r="AA1982" s="86" t="s">
        <v>4291</v>
      </c>
      <c r="AC1982" s="72" t="b">
        <v>0</v>
      </c>
      <c r="AD1982" s="72">
        <v>348</v>
      </c>
      <c r="AE1982" s="86" t="s">
        <v>1483</v>
      </c>
      <c r="AF1982" s="72" t="b">
        <v>1</v>
      </c>
      <c r="AG1982" s="72" t="s">
        <v>1484</v>
      </c>
      <c r="AI1982" s="86" t="s">
        <v>4292</v>
      </c>
      <c r="AJ1982" s="72" t="b">
        <v>0</v>
      </c>
      <c r="AK1982" s="72">
        <v>76</v>
      </c>
      <c r="AL1982" s="86" t="s">
        <v>1483</v>
      </c>
      <c r="AM1982" s="86" t="s">
        <v>1486</v>
      </c>
      <c r="AN1982" s="72" t="b">
        <v>0</v>
      </c>
      <c r="AO1982" s="86" t="s">
        <v>4291</v>
      </c>
      <c r="AQ1982" s="72">
        <v>0</v>
      </c>
      <c r="AR1982" s="72">
        <v>0</v>
      </c>
    </row>
    <row r="1983" spans="1:44" x14ac:dyDescent="0.35">
      <c r="A1983" s="73" t="s">
        <v>685</v>
      </c>
      <c r="B1983" s="73" t="s">
        <v>4293</v>
      </c>
      <c r="C1983" s="82"/>
      <c r="D1983" s="83"/>
      <c r="E1983" s="82"/>
      <c r="F1983" s="84"/>
      <c r="G1983" s="82"/>
      <c r="H1983" s="77"/>
      <c r="I1983" s="78"/>
      <c r="J1983" s="78"/>
      <c r="K1983" s="79"/>
      <c r="M1983" s="72" t="s">
        <v>219</v>
      </c>
      <c r="N1983" s="85">
        <v>44671.061030092591</v>
      </c>
    </row>
    <row r="1984" spans="1:44" x14ac:dyDescent="0.35">
      <c r="A1984" s="73" t="s">
        <v>685</v>
      </c>
      <c r="B1984" s="73" t="s">
        <v>4293</v>
      </c>
      <c r="C1984" s="82"/>
      <c r="D1984" s="83"/>
      <c r="E1984" s="82"/>
      <c r="F1984" s="84"/>
      <c r="G1984" s="82"/>
      <c r="H1984" s="77"/>
      <c r="I1984" s="78"/>
      <c r="J1984" s="78"/>
      <c r="K1984" s="79"/>
      <c r="M1984" s="72" t="s">
        <v>1488</v>
      </c>
      <c r="N1984" s="85">
        <v>44634.701643518521</v>
      </c>
      <c r="O1984" s="72" t="s">
        <v>4294</v>
      </c>
      <c r="S1984" s="87" t="s">
        <v>4295</v>
      </c>
      <c r="T1984" s="87" t="s">
        <v>4295</v>
      </c>
      <c r="U1984" s="85">
        <v>44634.701643518521</v>
      </c>
      <c r="V1984" s="88">
        <v>44634</v>
      </c>
      <c r="W1984" s="86" t="s">
        <v>4296</v>
      </c>
      <c r="X1984" s="87" t="s">
        <v>4297</v>
      </c>
      <c r="AA1984" s="86" t="s">
        <v>4298</v>
      </c>
      <c r="AC1984" s="72" t="b">
        <v>0</v>
      </c>
      <c r="AD1984" s="72">
        <v>2290</v>
      </c>
      <c r="AE1984" s="86" t="s">
        <v>1483</v>
      </c>
      <c r="AF1984" s="72" t="b">
        <v>0</v>
      </c>
      <c r="AG1984" s="72" t="s">
        <v>1484</v>
      </c>
      <c r="AI1984" s="86" t="s">
        <v>1483</v>
      </c>
      <c r="AJ1984" s="72" t="b">
        <v>0</v>
      </c>
      <c r="AK1984" s="72">
        <v>408</v>
      </c>
      <c r="AL1984" s="86" t="s">
        <v>1483</v>
      </c>
      <c r="AM1984" s="86" t="s">
        <v>1504</v>
      </c>
      <c r="AN1984" s="72" t="b">
        <v>0</v>
      </c>
      <c r="AO1984" s="86" t="s">
        <v>4298</v>
      </c>
      <c r="AQ1984" s="72">
        <v>0</v>
      </c>
      <c r="AR1984" s="72">
        <v>0</v>
      </c>
    </row>
    <row r="1985" spans="1:44" x14ac:dyDescent="0.35">
      <c r="A1985" s="73" t="s">
        <v>685</v>
      </c>
      <c r="B1985" s="73" t="s">
        <v>4299</v>
      </c>
      <c r="C1985" s="82"/>
      <c r="D1985" s="83"/>
      <c r="E1985" s="82"/>
      <c r="F1985" s="84"/>
      <c r="G1985" s="82"/>
      <c r="H1985" s="77"/>
      <c r="I1985" s="78"/>
      <c r="J1985" s="78"/>
      <c r="K1985" s="79"/>
      <c r="M1985" s="72" t="s">
        <v>1488</v>
      </c>
      <c r="N1985" s="85">
        <v>44634.86215277778</v>
      </c>
      <c r="O1985" s="72" t="s">
        <v>4300</v>
      </c>
      <c r="P1985" s="87" t="s">
        <v>4301</v>
      </c>
      <c r="Q1985" s="72" t="s">
        <v>2705</v>
      </c>
      <c r="T1985" s="87" t="s">
        <v>4302</v>
      </c>
      <c r="U1985" s="85">
        <v>44634.86215277778</v>
      </c>
      <c r="V1985" s="88">
        <v>44634</v>
      </c>
      <c r="W1985" s="86" t="s">
        <v>4303</v>
      </c>
      <c r="X1985" s="87" t="s">
        <v>4304</v>
      </c>
      <c r="AA1985" s="86" t="s">
        <v>4305</v>
      </c>
      <c r="AC1985" s="72" t="b">
        <v>0</v>
      </c>
      <c r="AD1985" s="72">
        <v>78</v>
      </c>
      <c r="AE1985" s="86" t="s">
        <v>1483</v>
      </c>
      <c r="AF1985" s="72" t="b">
        <v>0</v>
      </c>
      <c r="AG1985" s="72" t="s">
        <v>1484</v>
      </c>
      <c r="AI1985" s="86" t="s">
        <v>1483</v>
      </c>
      <c r="AJ1985" s="72" t="b">
        <v>0</v>
      </c>
      <c r="AK1985" s="72">
        <v>8</v>
      </c>
      <c r="AL1985" s="86" t="s">
        <v>1483</v>
      </c>
      <c r="AM1985" s="86" t="s">
        <v>1504</v>
      </c>
      <c r="AN1985" s="72" t="b">
        <v>0</v>
      </c>
      <c r="AO1985" s="86" t="s">
        <v>4305</v>
      </c>
      <c r="AQ1985" s="72">
        <v>0</v>
      </c>
      <c r="AR1985" s="72">
        <v>0</v>
      </c>
    </row>
    <row r="1986" spans="1:44" x14ac:dyDescent="0.35">
      <c r="A1986" s="73" t="s">
        <v>685</v>
      </c>
      <c r="B1986" s="73" t="s">
        <v>4299</v>
      </c>
      <c r="C1986" s="82"/>
      <c r="D1986" s="83"/>
      <c r="E1986" s="82"/>
      <c r="F1986" s="84"/>
      <c r="G1986" s="82"/>
      <c r="H1986" s="77"/>
      <c r="I1986" s="78"/>
      <c r="J1986" s="78"/>
      <c r="K1986" s="79"/>
      <c r="M1986" s="72" t="s">
        <v>1488</v>
      </c>
      <c r="N1986" s="85">
        <v>44635.895833333336</v>
      </c>
      <c r="O1986" s="72" t="s">
        <v>4306</v>
      </c>
      <c r="P1986" s="87" t="s">
        <v>4301</v>
      </c>
      <c r="Q1986" s="72" t="s">
        <v>2705</v>
      </c>
      <c r="T1986" s="87" t="s">
        <v>4302</v>
      </c>
      <c r="U1986" s="85">
        <v>44635.895833333336</v>
      </c>
      <c r="V1986" s="88">
        <v>44635</v>
      </c>
      <c r="W1986" s="86" t="s">
        <v>4307</v>
      </c>
      <c r="X1986" s="87" t="s">
        <v>4308</v>
      </c>
      <c r="AA1986" s="86" t="s">
        <v>4309</v>
      </c>
      <c r="AC1986" s="72" t="b">
        <v>0</v>
      </c>
      <c r="AD1986" s="72">
        <v>66</v>
      </c>
      <c r="AE1986" s="86" t="s">
        <v>1483</v>
      </c>
      <c r="AF1986" s="72" t="b">
        <v>0</v>
      </c>
      <c r="AG1986" s="72" t="s">
        <v>1484</v>
      </c>
      <c r="AI1986" s="86" t="s">
        <v>1483</v>
      </c>
      <c r="AJ1986" s="72" t="b">
        <v>0</v>
      </c>
      <c r="AK1986" s="72">
        <v>11</v>
      </c>
      <c r="AL1986" s="86" t="s">
        <v>1483</v>
      </c>
      <c r="AM1986" s="86" t="s">
        <v>1504</v>
      </c>
      <c r="AN1986" s="72" t="b">
        <v>0</v>
      </c>
      <c r="AO1986" s="86" t="s">
        <v>4309</v>
      </c>
      <c r="AQ1986" s="72">
        <v>0</v>
      </c>
      <c r="AR1986" s="72">
        <v>0</v>
      </c>
    </row>
    <row r="1987" spans="1:44" x14ac:dyDescent="0.35">
      <c r="A1987" s="73" t="s">
        <v>685</v>
      </c>
      <c r="B1987" s="73" t="s">
        <v>4310</v>
      </c>
      <c r="C1987" s="82"/>
      <c r="D1987" s="83"/>
      <c r="E1987" s="82"/>
      <c r="F1987" s="84"/>
      <c r="G1987" s="82"/>
      <c r="H1987" s="77"/>
      <c r="I1987" s="78"/>
      <c r="J1987" s="78"/>
      <c r="K1987" s="79"/>
      <c r="M1987" s="72" t="s">
        <v>1488</v>
      </c>
      <c r="N1987" s="85">
        <v>44637.750300925924</v>
      </c>
      <c r="O1987" s="72" t="s">
        <v>4311</v>
      </c>
      <c r="P1987" s="87" t="s">
        <v>4312</v>
      </c>
      <c r="Q1987" s="72" t="s">
        <v>4313</v>
      </c>
      <c r="R1987" s="86" t="s">
        <v>4314</v>
      </c>
      <c r="T1987" s="87" t="s">
        <v>4302</v>
      </c>
      <c r="U1987" s="85">
        <v>44637.750300925924</v>
      </c>
      <c r="V1987" s="88">
        <v>44637</v>
      </c>
      <c r="W1987" s="86" t="s">
        <v>4315</v>
      </c>
      <c r="X1987" s="87" t="s">
        <v>4316</v>
      </c>
      <c r="AA1987" s="86" t="s">
        <v>4317</v>
      </c>
      <c r="AC1987" s="72" t="b">
        <v>0</v>
      </c>
      <c r="AD1987" s="72">
        <v>43</v>
      </c>
      <c r="AE1987" s="86" t="s">
        <v>1483</v>
      </c>
      <c r="AF1987" s="72" t="b">
        <v>0</v>
      </c>
      <c r="AG1987" s="72" t="s">
        <v>1484</v>
      </c>
      <c r="AI1987" s="86" t="s">
        <v>1483</v>
      </c>
      <c r="AJ1987" s="72" t="b">
        <v>0</v>
      </c>
      <c r="AK1987" s="72">
        <v>4</v>
      </c>
      <c r="AL1987" s="86" t="s">
        <v>1483</v>
      </c>
      <c r="AM1987" s="86" t="s">
        <v>1504</v>
      </c>
      <c r="AN1987" s="72" t="b">
        <v>0</v>
      </c>
      <c r="AO1987" s="86" t="s">
        <v>4317</v>
      </c>
      <c r="AQ1987" s="72">
        <v>0</v>
      </c>
      <c r="AR1987" s="72">
        <v>0</v>
      </c>
    </row>
    <row r="1988" spans="1:44" x14ac:dyDescent="0.35">
      <c r="A1988" s="73" t="s">
        <v>685</v>
      </c>
      <c r="B1988" s="73" t="s">
        <v>4310</v>
      </c>
      <c r="C1988" s="82"/>
      <c r="D1988" s="83"/>
      <c r="E1988" s="82"/>
      <c r="F1988" s="84"/>
      <c r="G1988" s="82"/>
      <c r="H1988" s="77"/>
      <c r="I1988" s="78"/>
      <c r="J1988" s="78"/>
      <c r="K1988" s="79"/>
      <c r="M1988" s="72" t="s">
        <v>1488</v>
      </c>
      <c r="N1988" s="85">
        <v>44637.750324074077</v>
      </c>
      <c r="O1988" s="72" t="s">
        <v>4318</v>
      </c>
      <c r="R1988" s="86" t="s">
        <v>4319</v>
      </c>
      <c r="S1988" s="87" t="s">
        <v>4320</v>
      </c>
      <c r="T1988" s="87" t="s">
        <v>4320</v>
      </c>
      <c r="U1988" s="85">
        <v>44637.750324074077</v>
      </c>
      <c r="V1988" s="88">
        <v>44637</v>
      </c>
      <c r="W1988" s="86" t="s">
        <v>4321</v>
      </c>
      <c r="X1988" s="87" t="s">
        <v>4322</v>
      </c>
      <c r="AA1988" s="86" t="s">
        <v>4323</v>
      </c>
      <c r="AB1988" s="86" t="s">
        <v>4317</v>
      </c>
      <c r="AC1988" s="72" t="b">
        <v>0</v>
      </c>
      <c r="AD1988" s="72">
        <v>18</v>
      </c>
      <c r="AE1988" s="86" t="s">
        <v>4324</v>
      </c>
      <c r="AF1988" s="72" t="b">
        <v>0</v>
      </c>
      <c r="AG1988" s="72" t="s">
        <v>1484</v>
      </c>
      <c r="AI1988" s="86" t="s">
        <v>1483</v>
      </c>
      <c r="AJ1988" s="72" t="b">
        <v>0</v>
      </c>
      <c r="AK1988" s="72">
        <v>2</v>
      </c>
      <c r="AL1988" s="86" t="s">
        <v>1483</v>
      </c>
      <c r="AM1988" s="86" t="s">
        <v>1504</v>
      </c>
      <c r="AN1988" s="72" t="b">
        <v>0</v>
      </c>
      <c r="AO1988" s="86" t="s">
        <v>4317</v>
      </c>
      <c r="AQ1988" s="72">
        <v>0</v>
      </c>
      <c r="AR1988" s="72">
        <v>0</v>
      </c>
    </row>
    <row r="1989" spans="1:44" x14ac:dyDescent="0.35">
      <c r="A1989" s="73" t="s">
        <v>685</v>
      </c>
      <c r="B1989" s="73" t="s">
        <v>4325</v>
      </c>
      <c r="C1989" s="82"/>
      <c r="D1989" s="83"/>
      <c r="E1989" s="82"/>
      <c r="F1989" s="84"/>
      <c r="G1989" s="82"/>
      <c r="H1989" s="77"/>
      <c r="I1989" s="78"/>
      <c r="J1989" s="78"/>
      <c r="K1989" s="79"/>
      <c r="M1989" s="72" t="s">
        <v>1488</v>
      </c>
      <c r="N1989" s="85">
        <v>44637.873368055552</v>
      </c>
      <c r="O1989" s="72" t="s">
        <v>4326</v>
      </c>
      <c r="P1989" s="87" t="s">
        <v>4327</v>
      </c>
      <c r="Q1989" s="72" t="s">
        <v>4313</v>
      </c>
      <c r="T1989" s="87" t="s">
        <v>4302</v>
      </c>
      <c r="U1989" s="85">
        <v>44637.873368055552</v>
      </c>
      <c r="V1989" s="88">
        <v>44637</v>
      </c>
      <c r="W1989" s="86" t="s">
        <v>4328</v>
      </c>
      <c r="X1989" s="87" t="s">
        <v>4329</v>
      </c>
      <c r="AA1989" s="86" t="s">
        <v>4330</v>
      </c>
      <c r="AC1989" s="72" t="b">
        <v>0</v>
      </c>
      <c r="AD1989" s="72">
        <v>95</v>
      </c>
      <c r="AE1989" s="86" t="s">
        <v>1483</v>
      </c>
      <c r="AF1989" s="72" t="b">
        <v>0</v>
      </c>
      <c r="AG1989" s="72" t="s">
        <v>1484</v>
      </c>
      <c r="AI1989" s="86" t="s">
        <v>1483</v>
      </c>
      <c r="AJ1989" s="72" t="b">
        <v>0</v>
      </c>
      <c r="AK1989" s="72">
        <v>11</v>
      </c>
      <c r="AL1989" s="86" t="s">
        <v>1483</v>
      </c>
      <c r="AM1989" s="86" t="s">
        <v>1504</v>
      </c>
      <c r="AN1989" s="72" t="b">
        <v>0</v>
      </c>
      <c r="AO1989" s="86" t="s">
        <v>4330</v>
      </c>
      <c r="AQ1989" s="72">
        <v>0</v>
      </c>
      <c r="AR1989" s="72">
        <v>0</v>
      </c>
    </row>
    <row r="1990" spans="1:44" x14ac:dyDescent="0.35">
      <c r="A1990" s="73" t="s">
        <v>685</v>
      </c>
      <c r="B1990" s="73" t="s">
        <v>4331</v>
      </c>
      <c r="C1990" s="82"/>
      <c r="D1990" s="83"/>
      <c r="E1990" s="82"/>
      <c r="F1990" s="84"/>
      <c r="G1990" s="82"/>
      <c r="H1990" s="77"/>
      <c r="I1990" s="78"/>
      <c r="J1990" s="78"/>
      <c r="K1990" s="79"/>
      <c r="M1990" s="72" t="s">
        <v>1488</v>
      </c>
      <c r="N1990" s="85">
        <v>44638.590856481482</v>
      </c>
      <c r="O1990" s="72" t="s">
        <v>4332</v>
      </c>
      <c r="R1990" s="86" t="s">
        <v>4319</v>
      </c>
      <c r="S1990" s="87" t="s">
        <v>4333</v>
      </c>
      <c r="T1990" s="87" t="s">
        <v>4333</v>
      </c>
      <c r="U1990" s="85">
        <v>44638.590856481482</v>
      </c>
      <c r="V1990" s="88">
        <v>44638</v>
      </c>
      <c r="W1990" s="86" t="s">
        <v>4334</v>
      </c>
      <c r="X1990" s="87" t="s">
        <v>4335</v>
      </c>
      <c r="AA1990" s="86" t="s">
        <v>4336</v>
      </c>
      <c r="AC1990" s="72" t="b">
        <v>0</v>
      </c>
      <c r="AD1990" s="72">
        <v>218</v>
      </c>
      <c r="AE1990" s="86" t="s">
        <v>1483</v>
      </c>
      <c r="AF1990" s="72" t="b">
        <v>0</v>
      </c>
      <c r="AG1990" s="72" t="s">
        <v>1484</v>
      </c>
      <c r="AI1990" s="86" t="s">
        <v>1483</v>
      </c>
      <c r="AJ1990" s="72" t="b">
        <v>0</v>
      </c>
      <c r="AK1990" s="72">
        <v>44</v>
      </c>
      <c r="AL1990" s="86" t="s">
        <v>1483</v>
      </c>
      <c r="AM1990" s="86" t="s">
        <v>1486</v>
      </c>
      <c r="AN1990" s="72" t="b">
        <v>0</v>
      </c>
      <c r="AO1990" s="86" t="s">
        <v>4336</v>
      </c>
      <c r="AQ1990" s="72">
        <v>0</v>
      </c>
      <c r="AR1990" s="72">
        <v>0</v>
      </c>
    </row>
    <row r="1991" spans="1:44" x14ac:dyDescent="0.35">
      <c r="A1991" s="73" t="s">
        <v>685</v>
      </c>
      <c r="B1991" s="73" t="s">
        <v>4337</v>
      </c>
      <c r="C1991" s="82"/>
      <c r="D1991" s="83"/>
      <c r="E1991" s="82"/>
      <c r="F1991" s="84"/>
      <c r="G1991" s="82"/>
      <c r="H1991" s="77"/>
      <c r="I1991" s="78"/>
      <c r="J1991" s="78"/>
      <c r="K1991" s="79"/>
      <c r="M1991" s="72" t="s">
        <v>1488</v>
      </c>
      <c r="N1991" s="85">
        <v>44638.995474537034</v>
      </c>
      <c r="O1991" s="72" t="s">
        <v>4338</v>
      </c>
      <c r="R1991" s="86" t="s">
        <v>4314</v>
      </c>
      <c r="S1991" s="87" t="s">
        <v>4339</v>
      </c>
      <c r="T1991" s="87" t="s">
        <v>4339</v>
      </c>
      <c r="U1991" s="85">
        <v>44638.995474537034</v>
      </c>
      <c r="V1991" s="88">
        <v>44638</v>
      </c>
      <c r="W1991" s="86" t="s">
        <v>4340</v>
      </c>
      <c r="X1991" s="87" t="s">
        <v>4341</v>
      </c>
      <c r="AA1991" s="86" t="s">
        <v>4342</v>
      </c>
      <c r="AC1991" s="72" t="b">
        <v>0</v>
      </c>
      <c r="AD1991" s="72">
        <v>203</v>
      </c>
      <c r="AE1991" s="86" t="s">
        <v>1483</v>
      </c>
      <c r="AF1991" s="72" t="b">
        <v>0</v>
      </c>
      <c r="AG1991" s="72" t="s">
        <v>1484</v>
      </c>
      <c r="AI1991" s="86" t="s">
        <v>1483</v>
      </c>
      <c r="AJ1991" s="72" t="b">
        <v>0</v>
      </c>
      <c r="AK1991" s="72">
        <v>17</v>
      </c>
      <c r="AL1991" s="86" t="s">
        <v>1483</v>
      </c>
      <c r="AM1991" s="86" t="s">
        <v>1486</v>
      </c>
      <c r="AN1991" s="72" t="b">
        <v>0</v>
      </c>
      <c r="AO1991" s="86" t="s">
        <v>4342</v>
      </c>
      <c r="AQ1991" s="72">
        <v>0</v>
      </c>
      <c r="AR1991" s="72">
        <v>0</v>
      </c>
    </row>
    <row r="1992" spans="1:44" x14ac:dyDescent="0.35">
      <c r="A1992" s="73" t="s">
        <v>685</v>
      </c>
      <c r="B1992" s="73" t="s">
        <v>4343</v>
      </c>
      <c r="C1992" s="82"/>
      <c r="D1992" s="83"/>
      <c r="E1992" s="82"/>
      <c r="F1992" s="84"/>
      <c r="G1992" s="82"/>
      <c r="H1992" s="77"/>
      <c r="I1992" s="78"/>
      <c r="J1992" s="78"/>
      <c r="K1992" s="79"/>
      <c r="M1992" s="72" t="s">
        <v>219</v>
      </c>
      <c r="N1992" s="85">
        <v>44671.061030092591</v>
      </c>
    </row>
    <row r="1993" spans="1:44" x14ac:dyDescent="0.35">
      <c r="A1993" s="73" t="s">
        <v>685</v>
      </c>
      <c r="B1993" s="73" t="s">
        <v>4343</v>
      </c>
      <c r="C1993" s="82"/>
      <c r="D1993" s="83"/>
      <c r="E1993" s="82"/>
      <c r="F1993" s="84"/>
      <c r="G1993" s="82"/>
      <c r="H1993" s="77"/>
      <c r="I1993" s="78"/>
      <c r="J1993" s="78"/>
      <c r="K1993" s="79"/>
      <c r="M1993" s="72" t="s">
        <v>1488</v>
      </c>
      <c r="N1993" s="85">
        <v>44639.586076388892</v>
      </c>
      <c r="O1993" s="72" t="s">
        <v>4344</v>
      </c>
      <c r="S1993" s="87" t="s">
        <v>4345</v>
      </c>
      <c r="T1993" s="87" t="s">
        <v>4345</v>
      </c>
      <c r="U1993" s="85">
        <v>44639.586076388892</v>
      </c>
      <c r="V1993" s="88">
        <v>44639</v>
      </c>
      <c r="W1993" s="86" t="s">
        <v>4346</v>
      </c>
      <c r="X1993" s="87" t="s">
        <v>4347</v>
      </c>
      <c r="AA1993" s="86" t="s">
        <v>4348</v>
      </c>
      <c r="AC1993" s="72" t="b">
        <v>0</v>
      </c>
      <c r="AD1993" s="72">
        <v>247</v>
      </c>
      <c r="AE1993" s="86" t="s">
        <v>1483</v>
      </c>
      <c r="AF1993" s="72" t="b">
        <v>0</v>
      </c>
      <c r="AG1993" s="72" t="s">
        <v>1484</v>
      </c>
      <c r="AI1993" s="86" t="s">
        <v>1483</v>
      </c>
      <c r="AJ1993" s="72" t="b">
        <v>0</v>
      </c>
      <c r="AK1993" s="72">
        <v>19</v>
      </c>
      <c r="AL1993" s="86" t="s">
        <v>1483</v>
      </c>
      <c r="AM1993" s="86" t="s">
        <v>1486</v>
      </c>
      <c r="AN1993" s="72" t="b">
        <v>0</v>
      </c>
      <c r="AO1993" s="86" t="s">
        <v>4348</v>
      </c>
      <c r="AQ1993" s="72">
        <v>0</v>
      </c>
      <c r="AR1993" s="72">
        <v>0</v>
      </c>
    </row>
    <row r="1994" spans="1:44" x14ac:dyDescent="0.35">
      <c r="A1994" s="73" t="s">
        <v>685</v>
      </c>
      <c r="B1994" s="73" t="s">
        <v>4349</v>
      </c>
      <c r="C1994" s="82"/>
      <c r="D1994" s="83"/>
      <c r="E1994" s="82"/>
      <c r="F1994" s="84"/>
      <c r="G1994" s="82"/>
      <c r="H1994" s="77"/>
      <c r="I1994" s="78"/>
      <c r="J1994" s="78"/>
      <c r="K1994" s="79"/>
      <c r="M1994" s="72" t="s">
        <v>1488</v>
      </c>
      <c r="N1994" s="85">
        <v>44641.586134259262</v>
      </c>
      <c r="O1994" s="72" t="s">
        <v>4350</v>
      </c>
      <c r="R1994" s="86" t="s">
        <v>4351</v>
      </c>
      <c r="S1994" s="87" t="s">
        <v>4352</v>
      </c>
      <c r="T1994" s="87" t="s">
        <v>4352</v>
      </c>
      <c r="U1994" s="85">
        <v>44641.586134259262</v>
      </c>
      <c r="V1994" s="88">
        <v>44641</v>
      </c>
      <c r="W1994" s="86" t="s">
        <v>4353</v>
      </c>
      <c r="X1994" s="87" t="s">
        <v>4354</v>
      </c>
      <c r="AA1994" s="86" t="s">
        <v>4355</v>
      </c>
      <c r="AC1994" s="72" t="b">
        <v>0</v>
      </c>
      <c r="AD1994" s="72">
        <v>176</v>
      </c>
      <c r="AE1994" s="86" t="s">
        <v>1483</v>
      </c>
      <c r="AF1994" s="72" t="b">
        <v>0</v>
      </c>
      <c r="AG1994" s="72" t="s">
        <v>1484</v>
      </c>
      <c r="AI1994" s="86" t="s">
        <v>1483</v>
      </c>
      <c r="AJ1994" s="72" t="b">
        <v>0</v>
      </c>
      <c r="AK1994" s="72">
        <v>36</v>
      </c>
      <c r="AL1994" s="86" t="s">
        <v>1483</v>
      </c>
      <c r="AM1994" s="86" t="s">
        <v>1511</v>
      </c>
      <c r="AN1994" s="72" t="b">
        <v>0</v>
      </c>
      <c r="AO1994" s="86" t="s">
        <v>4355</v>
      </c>
      <c r="AQ1994" s="72">
        <v>0</v>
      </c>
      <c r="AR1994" s="72">
        <v>0</v>
      </c>
    </row>
    <row r="1995" spans="1:44" x14ac:dyDescent="0.35">
      <c r="A1995" s="73" t="s">
        <v>685</v>
      </c>
      <c r="B1995" s="73" t="s">
        <v>4356</v>
      </c>
      <c r="C1995" s="82"/>
      <c r="D1995" s="83"/>
      <c r="E1995" s="82"/>
      <c r="F1995" s="84"/>
      <c r="G1995" s="82"/>
      <c r="H1995" s="77"/>
      <c r="I1995" s="78"/>
      <c r="J1995" s="78"/>
      <c r="K1995" s="79"/>
      <c r="M1995" s="72" t="s">
        <v>219</v>
      </c>
      <c r="N1995" s="85">
        <v>44671.061030092591</v>
      </c>
    </row>
    <row r="1996" spans="1:44" x14ac:dyDescent="0.35">
      <c r="A1996" s="73" t="s">
        <v>685</v>
      </c>
      <c r="B1996" s="73" t="s">
        <v>4356</v>
      </c>
      <c r="C1996" s="82"/>
      <c r="D1996" s="83"/>
      <c r="E1996" s="82"/>
      <c r="F1996" s="84"/>
      <c r="G1996" s="82"/>
      <c r="H1996" s="77"/>
      <c r="I1996" s="78"/>
      <c r="J1996" s="78"/>
      <c r="K1996" s="79"/>
      <c r="M1996" s="72" t="s">
        <v>1488</v>
      </c>
      <c r="N1996" s="85">
        <v>44638.556388888886</v>
      </c>
      <c r="O1996" s="72" t="s">
        <v>4357</v>
      </c>
      <c r="R1996" s="86" t="s">
        <v>4314</v>
      </c>
      <c r="S1996" s="87" t="s">
        <v>4358</v>
      </c>
      <c r="T1996" s="87" t="s">
        <v>4358</v>
      </c>
      <c r="U1996" s="85">
        <v>44638.556388888886</v>
      </c>
      <c r="V1996" s="88">
        <v>44638</v>
      </c>
      <c r="W1996" s="86" t="s">
        <v>4359</v>
      </c>
      <c r="X1996" s="87" t="s">
        <v>4360</v>
      </c>
      <c r="AA1996" s="86" t="s">
        <v>4361</v>
      </c>
      <c r="AC1996" s="72" t="b">
        <v>0</v>
      </c>
      <c r="AD1996" s="72">
        <v>334</v>
      </c>
      <c r="AE1996" s="86" t="s">
        <v>1483</v>
      </c>
      <c r="AF1996" s="72" t="b">
        <v>0</v>
      </c>
      <c r="AG1996" s="72" t="s">
        <v>1484</v>
      </c>
      <c r="AI1996" s="86" t="s">
        <v>1483</v>
      </c>
      <c r="AJ1996" s="72" t="b">
        <v>0</v>
      </c>
      <c r="AK1996" s="72">
        <v>48</v>
      </c>
      <c r="AL1996" s="86" t="s">
        <v>1483</v>
      </c>
      <c r="AM1996" s="86" t="s">
        <v>1486</v>
      </c>
      <c r="AN1996" s="72" t="b">
        <v>0</v>
      </c>
      <c r="AO1996" s="86" t="s">
        <v>4361</v>
      </c>
      <c r="AQ1996" s="72">
        <v>0</v>
      </c>
      <c r="AR1996" s="72">
        <v>0</v>
      </c>
    </row>
    <row r="1997" spans="1:44" x14ac:dyDescent="0.35">
      <c r="A1997" s="73" t="s">
        <v>685</v>
      </c>
      <c r="B1997" s="73" t="s">
        <v>4356</v>
      </c>
      <c r="C1997" s="82"/>
      <c r="D1997" s="83"/>
      <c r="E1997" s="82"/>
      <c r="F1997" s="84"/>
      <c r="G1997" s="82"/>
      <c r="H1997" s="77"/>
      <c r="I1997" s="78"/>
      <c r="J1997" s="78"/>
      <c r="K1997" s="79"/>
      <c r="M1997" s="72" t="s">
        <v>1488</v>
      </c>
      <c r="N1997" s="85">
        <v>44638.590856481482</v>
      </c>
      <c r="O1997" s="72" t="s">
        <v>4332</v>
      </c>
      <c r="R1997" s="86" t="s">
        <v>4319</v>
      </c>
      <c r="S1997" s="87" t="s">
        <v>4333</v>
      </c>
      <c r="T1997" s="87" t="s">
        <v>4333</v>
      </c>
      <c r="U1997" s="85">
        <v>44638.590856481482</v>
      </c>
      <c r="V1997" s="88">
        <v>44638</v>
      </c>
      <c r="W1997" s="86" t="s">
        <v>4334</v>
      </c>
      <c r="X1997" s="87" t="s">
        <v>4335</v>
      </c>
      <c r="AA1997" s="86" t="s">
        <v>4336</v>
      </c>
      <c r="AC1997" s="72" t="b">
        <v>0</v>
      </c>
      <c r="AD1997" s="72">
        <v>218</v>
      </c>
      <c r="AE1997" s="86" t="s">
        <v>1483</v>
      </c>
      <c r="AF1997" s="72" t="b">
        <v>0</v>
      </c>
      <c r="AG1997" s="72" t="s">
        <v>1484</v>
      </c>
      <c r="AI1997" s="86" t="s">
        <v>1483</v>
      </c>
      <c r="AJ1997" s="72" t="b">
        <v>0</v>
      </c>
      <c r="AK1997" s="72">
        <v>44</v>
      </c>
      <c r="AL1997" s="86" t="s">
        <v>1483</v>
      </c>
      <c r="AM1997" s="86" t="s">
        <v>1486</v>
      </c>
      <c r="AN1997" s="72" t="b">
        <v>0</v>
      </c>
      <c r="AO1997" s="86" t="s">
        <v>4336</v>
      </c>
      <c r="AQ1997" s="72">
        <v>0</v>
      </c>
      <c r="AR1997" s="72">
        <v>0</v>
      </c>
    </row>
    <row r="1998" spans="1:44" x14ac:dyDescent="0.35">
      <c r="A1998" s="73" t="s">
        <v>685</v>
      </c>
      <c r="B1998" s="73" t="s">
        <v>4356</v>
      </c>
      <c r="C1998" s="82"/>
      <c r="D1998" s="83"/>
      <c r="E1998" s="82"/>
      <c r="F1998" s="84"/>
      <c r="G1998" s="82"/>
      <c r="H1998" s="77"/>
      <c r="I1998" s="78"/>
      <c r="J1998" s="78"/>
      <c r="K1998" s="79"/>
      <c r="M1998" s="72" t="s">
        <v>1488</v>
      </c>
      <c r="N1998" s="85">
        <v>44638.668692129628</v>
      </c>
      <c r="O1998" s="72" t="s">
        <v>4362</v>
      </c>
      <c r="S1998" s="87" t="s">
        <v>4363</v>
      </c>
      <c r="T1998" s="87" t="s">
        <v>4363</v>
      </c>
      <c r="U1998" s="85">
        <v>44638.668692129628</v>
      </c>
      <c r="V1998" s="88">
        <v>44638</v>
      </c>
      <c r="W1998" s="86" t="s">
        <v>4364</v>
      </c>
      <c r="X1998" s="87" t="s">
        <v>4365</v>
      </c>
      <c r="AA1998" s="86" t="s">
        <v>4366</v>
      </c>
      <c r="AB1998" s="86" t="s">
        <v>4367</v>
      </c>
      <c r="AC1998" s="72" t="b">
        <v>0</v>
      </c>
      <c r="AD1998" s="72">
        <v>54</v>
      </c>
      <c r="AE1998" s="86" t="s">
        <v>4324</v>
      </c>
      <c r="AF1998" s="72" t="b">
        <v>0</v>
      </c>
      <c r="AG1998" s="72" t="s">
        <v>1484</v>
      </c>
      <c r="AI1998" s="86" t="s">
        <v>1483</v>
      </c>
      <c r="AJ1998" s="72" t="b">
        <v>0</v>
      </c>
      <c r="AK1998" s="72">
        <v>17</v>
      </c>
      <c r="AL1998" s="86" t="s">
        <v>1483</v>
      </c>
      <c r="AM1998" s="86" t="s">
        <v>1486</v>
      </c>
      <c r="AN1998" s="72" t="b">
        <v>0</v>
      </c>
      <c r="AO1998" s="86" t="s">
        <v>4367</v>
      </c>
      <c r="AQ1998" s="72">
        <v>0</v>
      </c>
      <c r="AR1998" s="72">
        <v>0</v>
      </c>
    </row>
    <row r="1999" spans="1:44" x14ac:dyDescent="0.35">
      <c r="A1999" s="73" t="s">
        <v>685</v>
      </c>
      <c r="B1999" s="73" t="s">
        <v>4356</v>
      </c>
      <c r="C1999" s="82"/>
      <c r="D1999" s="83"/>
      <c r="E1999" s="82"/>
      <c r="F1999" s="84"/>
      <c r="G1999" s="82"/>
      <c r="H1999" s="77"/>
      <c r="I1999" s="78"/>
      <c r="J1999" s="78"/>
      <c r="K1999" s="79"/>
      <c r="M1999" s="72" t="s">
        <v>1488</v>
      </c>
      <c r="N1999" s="85">
        <v>44638.762094907404</v>
      </c>
      <c r="O1999" s="72" t="s">
        <v>4368</v>
      </c>
      <c r="S1999" s="87" t="s">
        <v>4369</v>
      </c>
      <c r="T1999" s="87" t="s">
        <v>4369</v>
      </c>
      <c r="U1999" s="85">
        <v>44638.762094907404</v>
      </c>
      <c r="V1999" s="88">
        <v>44638</v>
      </c>
      <c r="W1999" s="86" t="s">
        <v>4370</v>
      </c>
      <c r="X1999" s="87" t="s">
        <v>4371</v>
      </c>
      <c r="AA1999" s="86" t="s">
        <v>4372</v>
      </c>
      <c r="AC1999" s="72" t="b">
        <v>0</v>
      </c>
      <c r="AD1999" s="72">
        <v>61</v>
      </c>
      <c r="AE1999" s="86" t="s">
        <v>1483</v>
      </c>
      <c r="AF1999" s="72" t="b">
        <v>0</v>
      </c>
      <c r="AG1999" s="72" t="s">
        <v>1484</v>
      </c>
      <c r="AI1999" s="86" t="s">
        <v>1483</v>
      </c>
      <c r="AJ1999" s="72" t="b">
        <v>0</v>
      </c>
      <c r="AK1999" s="72">
        <v>7</v>
      </c>
      <c r="AL1999" s="86" t="s">
        <v>1483</v>
      </c>
      <c r="AM1999" s="86" t="s">
        <v>1486</v>
      </c>
      <c r="AN1999" s="72" t="b">
        <v>0</v>
      </c>
      <c r="AO1999" s="86" t="s">
        <v>4372</v>
      </c>
      <c r="AQ1999" s="72">
        <v>0</v>
      </c>
      <c r="AR1999" s="72">
        <v>0</v>
      </c>
    </row>
    <row r="2000" spans="1:44" x14ac:dyDescent="0.35">
      <c r="A2000" s="73" t="s">
        <v>685</v>
      </c>
      <c r="B2000" s="73" t="s">
        <v>4356</v>
      </c>
      <c r="C2000" s="82"/>
      <c r="D2000" s="83"/>
      <c r="E2000" s="82"/>
      <c r="F2000" s="84"/>
      <c r="G2000" s="82"/>
      <c r="H2000" s="77"/>
      <c r="I2000" s="78"/>
      <c r="J2000" s="78"/>
      <c r="K2000" s="79"/>
      <c r="M2000" s="72" t="s">
        <v>1488</v>
      </c>
      <c r="N2000" s="85">
        <v>44638.844490740739</v>
      </c>
      <c r="O2000" s="72" t="s">
        <v>4373</v>
      </c>
      <c r="S2000" s="87" t="s">
        <v>4374</v>
      </c>
      <c r="T2000" s="87" t="s">
        <v>4374</v>
      </c>
      <c r="U2000" s="85">
        <v>44638.844490740739</v>
      </c>
      <c r="V2000" s="88">
        <v>44638</v>
      </c>
      <c r="W2000" s="86" t="s">
        <v>4375</v>
      </c>
      <c r="X2000" s="87" t="s">
        <v>4376</v>
      </c>
      <c r="AA2000" s="86" t="s">
        <v>4377</v>
      </c>
      <c r="AC2000" s="72" t="b">
        <v>0</v>
      </c>
      <c r="AD2000" s="72">
        <v>95</v>
      </c>
      <c r="AE2000" s="86" t="s">
        <v>1483</v>
      </c>
      <c r="AF2000" s="72" t="b">
        <v>0</v>
      </c>
      <c r="AG2000" s="72" t="s">
        <v>1484</v>
      </c>
      <c r="AI2000" s="86" t="s">
        <v>1483</v>
      </c>
      <c r="AJ2000" s="72" t="b">
        <v>0</v>
      </c>
      <c r="AK2000" s="72">
        <v>13</v>
      </c>
      <c r="AL2000" s="86" t="s">
        <v>1483</v>
      </c>
      <c r="AM2000" s="86" t="s">
        <v>1486</v>
      </c>
      <c r="AN2000" s="72" t="b">
        <v>0</v>
      </c>
      <c r="AO2000" s="86" t="s">
        <v>4377</v>
      </c>
      <c r="AQ2000" s="72">
        <v>0</v>
      </c>
      <c r="AR2000" s="72">
        <v>0</v>
      </c>
    </row>
    <row r="2001" spans="1:44" x14ac:dyDescent="0.35">
      <c r="A2001" s="73" t="s">
        <v>685</v>
      </c>
      <c r="B2001" s="73" t="s">
        <v>4356</v>
      </c>
      <c r="C2001" s="82"/>
      <c r="D2001" s="83"/>
      <c r="E2001" s="82"/>
      <c r="F2001" s="84"/>
      <c r="G2001" s="82"/>
      <c r="H2001" s="77"/>
      <c r="I2001" s="78"/>
      <c r="J2001" s="78"/>
      <c r="K2001" s="79"/>
      <c r="M2001" s="72" t="s">
        <v>1488</v>
      </c>
      <c r="N2001" s="85">
        <v>44638.890555555554</v>
      </c>
      <c r="O2001" s="72" t="s">
        <v>4378</v>
      </c>
      <c r="R2001" s="86" t="s">
        <v>4314</v>
      </c>
      <c r="S2001" s="87" t="s">
        <v>4379</v>
      </c>
      <c r="T2001" s="87" t="s">
        <v>4379</v>
      </c>
      <c r="U2001" s="85">
        <v>44638.890555555554</v>
      </c>
      <c r="V2001" s="88">
        <v>44638</v>
      </c>
      <c r="W2001" s="86" t="s">
        <v>4380</v>
      </c>
      <c r="X2001" s="87" t="s">
        <v>4381</v>
      </c>
      <c r="AA2001" s="86" t="s">
        <v>4382</v>
      </c>
      <c r="AC2001" s="72" t="b">
        <v>0</v>
      </c>
      <c r="AD2001" s="72">
        <v>88</v>
      </c>
      <c r="AE2001" s="86" t="s">
        <v>1483</v>
      </c>
      <c r="AF2001" s="72" t="b">
        <v>0</v>
      </c>
      <c r="AG2001" s="72" t="s">
        <v>1484</v>
      </c>
      <c r="AI2001" s="86" t="s">
        <v>1483</v>
      </c>
      <c r="AJ2001" s="72" t="b">
        <v>0</v>
      </c>
      <c r="AK2001" s="72">
        <v>10</v>
      </c>
      <c r="AL2001" s="86" t="s">
        <v>1483</v>
      </c>
      <c r="AM2001" s="86" t="s">
        <v>1486</v>
      </c>
      <c r="AN2001" s="72" t="b">
        <v>0</v>
      </c>
      <c r="AO2001" s="86" t="s">
        <v>4382</v>
      </c>
      <c r="AQ2001" s="72">
        <v>0</v>
      </c>
      <c r="AR2001" s="72">
        <v>0</v>
      </c>
    </row>
    <row r="2002" spans="1:44" x14ac:dyDescent="0.35">
      <c r="A2002" s="73" t="s">
        <v>685</v>
      </c>
      <c r="B2002" s="73" t="s">
        <v>4356</v>
      </c>
      <c r="C2002" s="82"/>
      <c r="D2002" s="83"/>
      <c r="E2002" s="82"/>
      <c r="F2002" s="84"/>
      <c r="G2002" s="82"/>
      <c r="H2002" s="77"/>
      <c r="I2002" s="78"/>
      <c r="J2002" s="78"/>
      <c r="K2002" s="79"/>
      <c r="M2002" s="72" t="s">
        <v>1488</v>
      </c>
      <c r="N2002" s="85">
        <v>44639.586076388892</v>
      </c>
      <c r="O2002" s="72" t="s">
        <v>4344</v>
      </c>
      <c r="S2002" s="87" t="s">
        <v>4345</v>
      </c>
      <c r="T2002" s="87" t="s">
        <v>4345</v>
      </c>
      <c r="U2002" s="85">
        <v>44639.586076388892</v>
      </c>
      <c r="V2002" s="88">
        <v>44639</v>
      </c>
      <c r="W2002" s="86" t="s">
        <v>4346</v>
      </c>
      <c r="X2002" s="87" t="s">
        <v>4347</v>
      </c>
      <c r="AA2002" s="86" t="s">
        <v>4348</v>
      </c>
      <c r="AC2002" s="72" t="b">
        <v>0</v>
      </c>
      <c r="AD2002" s="72">
        <v>247</v>
      </c>
      <c r="AE2002" s="86" t="s">
        <v>1483</v>
      </c>
      <c r="AF2002" s="72" t="b">
        <v>0</v>
      </c>
      <c r="AG2002" s="72" t="s">
        <v>1484</v>
      </c>
      <c r="AI2002" s="86" t="s">
        <v>1483</v>
      </c>
      <c r="AJ2002" s="72" t="b">
        <v>0</v>
      </c>
      <c r="AK2002" s="72">
        <v>19</v>
      </c>
      <c r="AL2002" s="86" t="s">
        <v>1483</v>
      </c>
      <c r="AM2002" s="86" t="s">
        <v>1486</v>
      </c>
      <c r="AN2002" s="72" t="b">
        <v>0</v>
      </c>
      <c r="AO2002" s="86" t="s">
        <v>4348</v>
      </c>
      <c r="AQ2002" s="72">
        <v>0</v>
      </c>
      <c r="AR2002" s="72">
        <v>0</v>
      </c>
    </row>
    <row r="2003" spans="1:44" x14ac:dyDescent="0.35">
      <c r="A2003" s="73" t="s">
        <v>685</v>
      </c>
      <c r="B2003" s="73" t="s">
        <v>4356</v>
      </c>
      <c r="C2003" s="82"/>
      <c r="D2003" s="83"/>
      <c r="E2003" s="82"/>
      <c r="F2003" s="84"/>
      <c r="G2003" s="82"/>
      <c r="H2003" s="77"/>
      <c r="I2003" s="78"/>
      <c r="J2003" s="78"/>
      <c r="K2003" s="79"/>
      <c r="M2003" s="72" t="s">
        <v>1488</v>
      </c>
      <c r="N2003" s="85">
        <v>44639.794444444444</v>
      </c>
      <c r="O2003" s="72" t="s">
        <v>4383</v>
      </c>
      <c r="S2003" s="87" t="s">
        <v>4384</v>
      </c>
      <c r="T2003" s="87" t="s">
        <v>4384</v>
      </c>
      <c r="U2003" s="85">
        <v>44639.794444444444</v>
      </c>
      <c r="V2003" s="88">
        <v>44639</v>
      </c>
      <c r="W2003" s="86" t="s">
        <v>4385</v>
      </c>
      <c r="X2003" s="87" t="s">
        <v>4386</v>
      </c>
      <c r="AA2003" s="86" t="s">
        <v>4387</v>
      </c>
      <c r="AC2003" s="72" t="b">
        <v>0</v>
      </c>
      <c r="AD2003" s="72">
        <v>711</v>
      </c>
      <c r="AE2003" s="86" t="s">
        <v>1483</v>
      </c>
      <c r="AF2003" s="72" t="b">
        <v>0</v>
      </c>
      <c r="AG2003" s="72" t="s">
        <v>1484</v>
      </c>
      <c r="AI2003" s="86" t="s">
        <v>1483</v>
      </c>
      <c r="AJ2003" s="72" t="b">
        <v>0</v>
      </c>
      <c r="AK2003" s="72">
        <v>38</v>
      </c>
      <c r="AL2003" s="86" t="s">
        <v>1483</v>
      </c>
      <c r="AM2003" s="86" t="s">
        <v>1504</v>
      </c>
      <c r="AN2003" s="72" t="b">
        <v>0</v>
      </c>
      <c r="AO2003" s="86" t="s">
        <v>4387</v>
      </c>
      <c r="AQ2003" s="72">
        <v>0</v>
      </c>
      <c r="AR2003" s="72">
        <v>0</v>
      </c>
    </row>
    <row r="2004" spans="1:44" x14ac:dyDescent="0.35">
      <c r="A2004" s="73" t="s">
        <v>685</v>
      </c>
      <c r="B2004" s="73" t="s">
        <v>4356</v>
      </c>
      <c r="C2004" s="82"/>
      <c r="D2004" s="83"/>
      <c r="E2004" s="82"/>
      <c r="F2004" s="84"/>
      <c r="G2004" s="82"/>
      <c r="H2004" s="77"/>
      <c r="I2004" s="78"/>
      <c r="J2004" s="78"/>
      <c r="K2004" s="79"/>
      <c r="M2004" s="72" t="s">
        <v>1488</v>
      </c>
      <c r="N2004" s="85">
        <v>44641.586134259262</v>
      </c>
      <c r="O2004" s="72" t="s">
        <v>4350</v>
      </c>
      <c r="R2004" s="86" t="s">
        <v>4351</v>
      </c>
      <c r="S2004" s="87" t="s">
        <v>4352</v>
      </c>
      <c r="T2004" s="87" t="s">
        <v>4352</v>
      </c>
      <c r="U2004" s="85">
        <v>44641.586134259262</v>
      </c>
      <c r="V2004" s="88">
        <v>44641</v>
      </c>
      <c r="W2004" s="86" t="s">
        <v>4353</v>
      </c>
      <c r="X2004" s="87" t="s">
        <v>4354</v>
      </c>
      <c r="AA2004" s="86" t="s">
        <v>4355</v>
      </c>
      <c r="AC2004" s="72" t="b">
        <v>0</v>
      </c>
      <c r="AD2004" s="72">
        <v>176</v>
      </c>
      <c r="AE2004" s="86" t="s">
        <v>1483</v>
      </c>
      <c r="AF2004" s="72" t="b">
        <v>0</v>
      </c>
      <c r="AG2004" s="72" t="s">
        <v>1484</v>
      </c>
      <c r="AI2004" s="86" t="s">
        <v>1483</v>
      </c>
      <c r="AJ2004" s="72" t="b">
        <v>0</v>
      </c>
      <c r="AK2004" s="72">
        <v>36</v>
      </c>
      <c r="AL2004" s="86" t="s">
        <v>1483</v>
      </c>
      <c r="AM2004" s="86" t="s">
        <v>1511</v>
      </c>
      <c r="AN2004" s="72" t="b">
        <v>0</v>
      </c>
      <c r="AO2004" s="86" t="s">
        <v>4355</v>
      </c>
      <c r="AQ2004" s="72">
        <v>0</v>
      </c>
      <c r="AR2004" s="72">
        <v>0</v>
      </c>
    </row>
    <row r="2005" spans="1:44" x14ac:dyDescent="0.35">
      <c r="A2005" s="73" t="s">
        <v>685</v>
      </c>
      <c r="B2005" s="73" t="s">
        <v>4356</v>
      </c>
      <c r="C2005" s="82"/>
      <c r="D2005" s="83"/>
      <c r="E2005" s="82"/>
      <c r="F2005" s="84"/>
      <c r="G2005" s="82"/>
      <c r="H2005" s="77"/>
      <c r="I2005" s="78"/>
      <c r="J2005" s="78"/>
      <c r="K2005" s="79"/>
      <c r="M2005" s="72" t="s">
        <v>1513</v>
      </c>
      <c r="N2005" s="85">
        <v>44641.823125000003</v>
      </c>
      <c r="O2005" s="72" t="s">
        <v>4388</v>
      </c>
      <c r="R2005" s="86" t="s">
        <v>4319</v>
      </c>
      <c r="S2005" s="87" t="s">
        <v>4389</v>
      </c>
      <c r="T2005" s="87" t="s">
        <v>4389</v>
      </c>
      <c r="U2005" s="85">
        <v>44641.823125000003</v>
      </c>
      <c r="V2005" s="88">
        <v>44641</v>
      </c>
      <c r="W2005" s="86" t="s">
        <v>4390</v>
      </c>
      <c r="X2005" s="87" t="s">
        <v>4391</v>
      </c>
      <c r="AA2005" s="86" t="s">
        <v>4392</v>
      </c>
      <c r="AC2005" s="72" t="b">
        <v>0</v>
      </c>
      <c r="AD2005" s="72">
        <v>0</v>
      </c>
      <c r="AE2005" s="86" t="s">
        <v>1483</v>
      </c>
      <c r="AF2005" s="72" t="b">
        <v>0</v>
      </c>
      <c r="AG2005" s="72" t="s">
        <v>1484</v>
      </c>
      <c r="AI2005" s="86" t="s">
        <v>1483</v>
      </c>
      <c r="AJ2005" s="72" t="b">
        <v>0</v>
      </c>
      <c r="AK2005" s="72">
        <v>11</v>
      </c>
      <c r="AL2005" s="86" t="s">
        <v>4393</v>
      </c>
      <c r="AM2005" s="86" t="s">
        <v>1486</v>
      </c>
      <c r="AN2005" s="72" t="b">
        <v>0</v>
      </c>
      <c r="AO2005" s="86" t="s">
        <v>4393</v>
      </c>
      <c r="AQ2005" s="72">
        <v>0</v>
      </c>
      <c r="AR2005" s="72">
        <v>0</v>
      </c>
    </row>
    <row r="2006" spans="1:44" x14ac:dyDescent="0.35">
      <c r="A2006" s="73" t="s">
        <v>685</v>
      </c>
      <c r="B2006" s="73" t="s">
        <v>4394</v>
      </c>
      <c r="C2006" s="82"/>
      <c r="D2006" s="83"/>
      <c r="E2006" s="82"/>
      <c r="F2006" s="84"/>
      <c r="G2006" s="82"/>
      <c r="H2006" s="77"/>
      <c r="I2006" s="78"/>
      <c r="J2006" s="78"/>
      <c r="K2006" s="79"/>
      <c r="M2006" s="72" t="s">
        <v>219</v>
      </c>
      <c r="N2006" s="85">
        <v>44671.061030092591</v>
      </c>
    </row>
    <row r="2007" spans="1:44" x14ac:dyDescent="0.35">
      <c r="A2007" s="73" t="s">
        <v>685</v>
      </c>
      <c r="B2007" s="73" t="s">
        <v>4394</v>
      </c>
      <c r="C2007" s="82"/>
      <c r="D2007" s="83"/>
      <c r="E2007" s="82"/>
      <c r="F2007" s="84"/>
      <c r="G2007" s="82"/>
      <c r="H2007" s="77"/>
      <c r="I2007" s="78"/>
      <c r="J2007" s="78"/>
      <c r="K2007" s="79"/>
      <c r="M2007" s="72" t="s">
        <v>1488</v>
      </c>
      <c r="N2007" s="85">
        <v>44638.556388888886</v>
      </c>
      <c r="O2007" s="72" t="s">
        <v>4357</v>
      </c>
      <c r="R2007" s="86" t="s">
        <v>4314</v>
      </c>
      <c r="S2007" s="87" t="s">
        <v>4358</v>
      </c>
      <c r="T2007" s="87" t="s">
        <v>4358</v>
      </c>
      <c r="U2007" s="85">
        <v>44638.556388888886</v>
      </c>
      <c r="V2007" s="88">
        <v>44638</v>
      </c>
      <c r="W2007" s="86" t="s">
        <v>4359</v>
      </c>
      <c r="X2007" s="87" t="s">
        <v>4360</v>
      </c>
      <c r="AA2007" s="86" t="s">
        <v>4361</v>
      </c>
      <c r="AC2007" s="72" t="b">
        <v>0</v>
      </c>
      <c r="AD2007" s="72">
        <v>334</v>
      </c>
      <c r="AE2007" s="86" t="s">
        <v>1483</v>
      </c>
      <c r="AF2007" s="72" t="b">
        <v>0</v>
      </c>
      <c r="AG2007" s="72" t="s">
        <v>1484</v>
      </c>
      <c r="AI2007" s="86" t="s">
        <v>1483</v>
      </c>
      <c r="AJ2007" s="72" t="b">
        <v>0</v>
      </c>
      <c r="AK2007" s="72">
        <v>48</v>
      </c>
      <c r="AL2007" s="86" t="s">
        <v>1483</v>
      </c>
      <c r="AM2007" s="86" t="s">
        <v>1486</v>
      </c>
      <c r="AN2007" s="72" t="b">
        <v>0</v>
      </c>
      <c r="AO2007" s="86" t="s">
        <v>4361</v>
      </c>
      <c r="AQ2007" s="72">
        <v>0</v>
      </c>
      <c r="AR2007" s="72">
        <v>0</v>
      </c>
    </row>
    <row r="2008" spans="1:44" x14ac:dyDescent="0.35">
      <c r="A2008" s="73" t="s">
        <v>685</v>
      </c>
      <c r="B2008" s="73" t="s">
        <v>4394</v>
      </c>
      <c r="C2008" s="82"/>
      <c r="D2008" s="83"/>
      <c r="E2008" s="82"/>
      <c r="F2008" s="84"/>
      <c r="G2008" s="82"/>
      <c r="H2008" s="77"/>
      <c r="I2008" s="78"/>
      <c r="J2008" s="78"/>
      <c r="K2008" s="79"/>
      <c r="M2008" s="72" t="s">
        <v>1488</v>
      </c>
      <c r="N2008" s="85">
        <v>44638.590856481482</v>
      </c>
      <c r="O2008" s="72" t="s">
        <v>4332</v>
      </c>
      <c r="R2008" s="86" t="s">
        <v>4319</v>
      </c>
      <c r="S2008" s="87" t="s">
        <v>4333</v>
      </c>
      <c r="T2008" s="87" t="s">
        <v>4333</v>
      </c>
      <c r="U2008" s="85">
        <v>44638.590856481482</v>
      </c>
      <c r="V2008" s="88">
        <v>44638</v>
      </c>
      <c r="W2008" s="86" t="s">
        <v>4334</v>
      </c>
      <c r="X2008" s="87" t="s">
        <v>4335</v>
      </c>
      <c r="AA2008" s="86" t="s">
        <v>4336</v>
      </c>
      <c r="AC2008" s="72" t="b">
        <v>0</v>
      </c>
      <c r="AD2008" s="72">
        <v>218</v>
      </c>
      <c r="AE2008" s="86" t="s">
        <v>1483</v>
      </c>
      <c r="AF2008" s="72" t="b">
        <v>0</v>
      </c>
      <c r="AG2008" s="72" t="s">
        <v>1484</v>
      </c>
      <c r="AI2008" s="86" t="s">
        <v>1483</v>
      </c>
      <c r="AJ2008" s="72" t="b">
        <v>0</v>
      </c>
      <c r="AK2008" s="72">
        <v>44</v>
      </c>
      <c r="AL2008" s="86" t="s">
        <v>1483</v>
      </c>
      <c r="AM2008" s="86" t="s">
        <v>1486</v>
      </c>
      <c r="AN2008" s="72" t="b">
        <v>0</v>
      </c>
      <c r="AO2008" s="86" t="s">
        <v>4336</v>
      </c>
      <c r="AQ2008" s="72">
        <v>0</v>
      </c>
      <c r="AR2008" s="72">
        <v>0</v>
      </c>
    </row>
    <row r="2009" spans="1:44" x14ac:dyDescent="0.35">
      <c r="A2009" s="73" t="s">
        <v>685</v>
      </c>
      <c r="B2009" s="73" t="s">
        <v>4394</v>
      </c>
      <c r="C2009" s="82"/>
      <c r="D2009" s="83"/>
      <c r="E2009" s="82"/>
      <c r="F2009" s="84"/>
      <c r="G2009" s="82"/>
      <c r="H2009" s="77"/>
      <c r="I2009" s="78"/>
      <c r="J2009" s="78"/>
      <c r="K2009" s="79"/>
      <c r="M2009" s="72" t="s">
        <v>1488</v>
      </c>
      <c r="N2009" s="85">
        <v>44638.648738425924</v>
      </c>
      <c r="O2009" s="72" t="s">
        <v>4395</v>
      </c>
      <c r="R2009" s="86" t="s">
        <v>4396</v>
      </c>
      <c r="S2009" s="87" t="s">
        <v>4397</v>
      </c>
      <c r="T2009" s="87" t="s">
        <v>4397</v>
      </c>
      <c r="U2009" s="85">
        <v>44638.648738425924</v>
      </c>
      <c r="V2009" s="88">
        <v>44638</v>
      </c>
      <c r="W2009" s="86" t="s">
        <v>4398</v>
      </c>
      <c r="X2009" s="87" t="s">
        <v>4399</v>
      </c>
      <c r="AA2009" s="86" t="s">
        <v>4367</v>
      </c>
      <c r="AC2009" s="72" t="b">
        <v>0</v>
      </c>
      <c r="AD2009" s="72">
        <v>244</v>
      </c>
      <c r="AE2009" s="86" t="s">
        <v>1483</v>
      </c>
      <c r="AF2009" s="72" t="b">
        <v>0</v>
      </c>
      <c r="AG2009" s="72" t="s">
        <v>1484</v>
      </c>
      <c r="AI2009" s="86" t="s">
        <v>1483</v>
      </c>
      <c r="AJ2009" s="72" t="b">
        <v>0</v>
      </c>
      <c r="AK2009" s="72">
        <v>47</v>
      </c>
      <c r="AL2009" s="86" t="s">
        <v>1483</v>
      </c>
      <c r="AM2009" s="86" t="s">
        <v>1486</v>
      </c>
      <c r="AN2009" s="72" t="b">
        <v>0</v>
      </c>
      <c r="AO2009" s="86" t="s">
        <v>4367</v>
      </c>
      <c r="AQ2009" s="72">
        <v>0</v>
      </c>
      <c r="AR2009" s="72">
        <v>0</v>
      </c>
    </row>
    <row r="2010" spans="1:44" x14ac:dyDescent="0.35">
      <c r="A2010" s="73" t="s">
        <v>685</v>
      </c>
      <c r="B2010" s="73" t="s">
        <v>4394</v>
      </c>
      <c r="C2010" s="82"/>
      <c r="D2010" s="83"/>
      <c r="E2010" s="82"/>
      <c r="F2010" s="84"/>
      <c r="G2010" s="82"/>
      <c r="H2010" s="77"/>
      <c r="I2010" s="78"/>
      <c r="J2010" s="78"/>
      <c r="K2010" s="79"/>
      <c r="M2010" s="72" t="s">
        <v>1513</v>
      </c>
      <c r="N2010" s="85">
        <v>44641.823125000003</v>
      </c>
      <c r="O2010" s="72" t="s">
        <v>4388</v>
      </c>
      <c r="R2010" s="86" t="s">
        <v>4319</v>
      </c>
      <c r="S2010" s="87" t="s">
        <v>4389</v>
      </c>
      <c r="T2010" s="87" t="s">
        <v>4389</v>
      </c>
      <c r="U2010" s="85">
        <v>44641.823125000003</v>
      </c>
      <c r="V2010" s="88">
        <v>44641</v>
      </c>
      <c r="W2010" s="86" t="s">
        <v>4390</v>
      </c>
      <c r="X2010" s="87" t="s">
        <v>4391</v>
      </c>
      <c r="AA2010" s="86" t="s">
        <v>4392</v>
      </c>
      <c r="AC2010" s="72" t="b">
        <v>0</v>
      </c>
      <c r="AD2010" s="72">
        <v>0</v>
      </c>
      <c r="AE2010" s="86" t="s">
        <v>1483</v>
      </c>
      <c r="AF2010" s="72" t="b">
        <v>0</v>
      </c>
      <c r="AG2010" s="72" t="s">
        <v>1484</v>
      </c>
      <c r="AI2010" s="86" t="s">
        <v>1483</v>
      </c>
      <c r="AJ2010" s="72" t="b">
        <v>0</v>
      </c>
      <c r="AK2010" s="72">
        <v>11</v>
      </c>
      <c r="AL2010" s="86" t="s">
        <v>4393</v>
      </c>
      <c r="AM2010" s="86" t="s">
        <v>1486</v>
      </c>
      <c r="AN2010" s="72" t="b">
        <v>0</v>
      </c>
      <c r="AO2010" s="86" t="s">
        <v>4393</v>
      </c>
      <c r="AQ2010" s="72">
        <v>0</v>
      </c>
      <c r="AR2010" s="72">
        <v>0</v>
      </c>
    </row>
    <row r="2011" spans="1:44" x14ac:dyDescent="0.35">
      <c r="A2011" s="73" t="s">
        <v>685</v>
      </c>
      <c r="B2011" s="73" t="s">
        <v>4400</v>
      </c>
      <c r="C2011" s="82"/>
      <c r="D2011" s="83"/>
      <c r="E2011" s="82"/>
      <c r="F2011" s="84"/>
      <c r="G2011" s="82"/>
      <c r="H2011" s="77"/>
      <c r="I2011" s="78"/>
      <c r="J2011" s="78"/>
      <c r="K2011" s="79"/>
      <c r="M2011" s="72" t="s">
        <v>219</v>
      </c>
      <c r="N2011" s="85">
        <v>44671.061030092591</v>
      </c>
    </row>
    <row r="2012" spans="1:44" x14ac:dyDescent="0.35">
      <c r="A2012" s="73" t="s">
        <v>685</v>
      </c>
      <c r="B2012" s="73" t="s">
        <v>4400</v>
      </c>
      <c r="C2012" s="82"/>
      <c r="D2012" s="83"/>
      <c r="E2012" s="82"/>
      <c r="F2012" s="84"/>
      <c r="G2012" s="82"/>
      <c r="H2012" s="77"/>
      <c r="I2012" s="78"/>
      <c r="J2012" s="78"/>
      <c r="K2012" s="79"/>
      <c r="M2012" s="72" t="s">
        <v>1488</v>
      </c>
      <c r="N2012" s="85">
        <v>44643.950694444444</v>
      </c>
      <c r="O2012" s="72" t="s">
        <v>4401</v>
      </c>
      <c r="P2012" s="87" t="s">
        <v>4402</v>
      </c>
      <c r="Q2012" s="72" t="s">
        <v>4313</v>
      </c>
      <c r="R2012" s="86" t="s">
        <v>4314</v>
      </c>
      <c r="T2012" s="87" t="s">
        <v>4302</v>
      </c>
      <c r="U2012" s="85">
        <v>44643.950694444444</v>
      </c>
      <c r="V2012" s="88">
        <v>44643</v>
      </c>
      <c r="W2012" s="86" t="s">
        <v>4403</v>
      </c>
      <c r="X2012" s="87" t="s">
        <v>4404</v>
      </c>
      <c r="AA2012" s="86" t="s">
        <v>4405</v>
      </c>
      <c r="AC2012" s="72" t="b">
        <v>0</v>
      </c>
      <c r="AD2012" s="72">
        <v>45</v>
      </c>
      <c r="AE2012" s="86" t="s">
        <v>1483</v>
      </c>
      <c r="AF2012" s="72" t="b">
        <v>0</v>
      </c>
      <c r="AG2012" s="72" t="s">
        <v>1484</v>
      </c>
      <c r="AI2012" s="86" t="s">
        <v>1483</v>
      </c>
      <c r="AJ2012" s="72" t="b">
        <v>0</v>
      </c>
      <c r="AK2012" s="72">
        <v>7</v>
      </c>
      <c r="AL2012" s="86" t="s">
        <v>1483</v>
      </c>
      <c r="AM2012" s="86" t="s">
        <v>1504</v>
      </c>
      <c r="AN2012" s="72" t="b">
        <v>0</v>
      </c>
      <c r="AO2012" s="86" t="s">
        <v>4405</v>
      </c>
      <c r="AQ2012" s="72">
        <v>0</v>
      </c>
      <c r="AR2012" s="72">
        <v>0</v>
      </c>
    </row>
    <row r="2013" spans="1:44" x14ac:dyDescent="0.35">
      <c r="A2013" s="73" t="s">
        <v>685</v>
      </c>
      <c r="B2013" s="73" t="s">
        <v>4406</v>
      </c>
      <c r="C2013" s="82"/>
      <c r="D2013" s="83"/>
      <c r="E2013" s="82"/>
      <c r="F2013" s="84"/>
      <c r="G2013" s="82"/>
      <c r="H2013" s="77"/>
      <c r="I2013" s="78"/>
      <c r="J2013" s="78"/>
      <c r="K2013" s="79"/>
      <c r="M2013" s="72" t="s">
        <v>1488</v>
      </c>
      <c r="N2013" s="85">
        <v>44643.950694444444</v>
      </c>
      <c r="O2013" s="72" t="s">
        <v>4401</v>
      </c>
      <c r="P2013" s="87" t="s">
        <v>4402</v>
      </c>
      <c r="Q2013" s="72" t="s">
        <v>4313</v>
      </c>
      <c r="R2013" s="86" t="s">
        <v>4314</v>
      </c>
      <c r="T2013" s="87" t="s">
        <v>4302</v>
      </c>
      <c r="U2013" s="85">
        <v>44643.950694444444</v>
      </c>
      <c r="V2013" s="88">
        <v>44643</v>
      </c>
      <c r="W2013" s="86" t="s">
        <v>4403</v>
      </c>
      <c r="X2013" s="87" t="s">
        <v>4404</v>
      </c>
      <c r="AA2013" s="86" t="s">
        <v>4405</v>
      </c>
      <c r="AC2013" s="72" t="b">
        <v>0</v>
      </c>
      <c r="AD2013" s="72">
        <v>45</v>
      </c>
      <c r="AE2013" s="86" t="s">
        <v>1483</v>
      </c>
      <c r="AF2013" s="72" t="b">
        <v>0</v>
      </c>
      <c r="AG2013" s="72" t="s">
        <v>1484</v>
      </c>
      <c r="AI2013" s="86" t="s">
        <v>1483</v>
      </c>
      <c r="AJ2013" s="72" t="b">
        <v>0</v>
      </c>
      <c r="AK2013" s="72">
        <v>7</v>
      </c>
      <c r="AL2013" s="86" t="s">
        <v>1483</v>
      </c>
      <c r="AM2013" s="86" t="s">
        <v>1504</v>
      </c>
      <c r="AN2013" s="72" t="b">
        <v>0</v>
      </c>
      <c r="AO2013" s="86" t="s">
        <v>4405</v>
      </c>
      <c r="AQ2013" s="72">
        <v>0</v>
      </c>
      <c r="AR2013" s="72">
        <v>0</v>
      </c>
    </row>
    <row r="2014" spans="1:44" x14ac:dyDescent="0.35">
      <c r="A2014" s="73" t="s">
        <v>685</v>
      </c>
      <c r="B2014" s="73" t="s">
        <v>4407</v>
      </c>
      <c r="C2014" s="82"/>
      <c r="D2014" s="83"/>
      <c r="E2014" s="82"/>
      <c r="F2014" s="84"/>
      <c r="G2014" s="82"/>
      <c r="H2014" s="77"/>
      <c r="I2014" s="78"/>
      <c r="J2014" s="78"/>
      <c r="K2014" s="79"/>
      <c r="M2014" s="72" t="s">
        <v>1488</v>
      </c>
      <c r="N2014" s="85">
        <v>44644.861250000002</v>
      </c>
      <c r="O2014" s="72" t="s">
        <v>4408</v>
      </c>
      <c r="P2014" s="87" t="s">
        <v>4409</v>
      </c>
      <c r="Q2014" s="72" t="s">
        <v>4313</v>
      </c>
      <c r="T2014" s="87" t="s">
        <v>4302</v>
      </c>
      <c r="U2014" s="85">
        <v>44644.861250000002</v>
      </c>
      <c r="V2014" s="88">
        <v>44644</v>
      </c>
      <c r="W2014" s="86" t="s">
        <v>4410</v>
      </c>
      <c r="X2014" s="87" t="s">
        <v>4411</v>
      </c>
      <c r="AA2014" s="86" t="s">
        <v>4412</v>
      </c>
      <c r="AC2014" s="72" t="b">
        <v>0</v>
      </c>
      <c r="AD2014" s="72">
        <v>212</v>
      </c>
      <c r="AE2014" s="86" t="s">
        <v>1483</v>
      </c>
      <c r="AF2014" s="72" t="b">
        <v>0</v>
      </c>
      <c r="AG2014" s="72" t="s">
        <v>1484</v>
      </c>
      <c r="AI2014" s="86" t="s">
        <v>1483</v>
      </c>
      <c r="AJ2014" s="72" t="b">
        <v>0</v>
      </c>
      <c r="AK2014" s="72">
        <v>33</v>
      </c>
      <c r="AL2014" s="86" t="s">
        <v>1483</v>
      </c>
      <c r="AM2014" s="86" t="s">
        <v>1504</v>
      </c>
      <c r="AN2014" s="72" t="b">
        <v>0</v>
      </c>
      <c r="AO2014" s="86" t="s">
        <v>4412</v>
      </c>
      <c r="AQ2014" s="72">
        <v>0</v>
      </c>
      <c r="AR2014" s="72">
        <v>0</v>
      </c>
    </row>
    <row r="2015" spans="1:44" x14ac:dyDescent="0.35">
      <c r="A2015" s="73" t="s">
        <v>685</v>
      </c>
      <c r="B2015" s="73" t="s">
        <v>4413</v>
      </c>
      <c r="C2015" s="82"/>
      <c r="D2015" s="83"/>
      <c r="E2015" s="82"/>
      <c r="F2015" s="84"/>
      <c r="G2015" s="82"/>
      <c r="H2015" s="77"/>
      <c r="I2015" s="78"/>
      <c r="J2015" s="78"/>
      <c r="K2015" s="79"/>
      <c r="M2015" s="72" t="s">
        <v>1488</v>
      </c>
      <c r="N2015" s="85">
        <v>44645.501388888886</v>
      </c>
      <c r="O2015" s="72" t="s">
        <v>4414</v>
      </c>
      <c r="R2015" s="86" t="s">
        <v>4415</v>
      </c>
      <c r="S2015" s="87" t="s">
        <v>4416</v>
      </c>
      <c r="T2015" s="87" t="s">
        <v>4416</v>
      </c>
      <c r="U2015" s="85">
        <v>44645.501388888886</v>
      </c>
      <c r="V2015" s="88">
        <v>44645</v>
      </c>
      <c r="W2015" s="86" t="s">
        <v>4417</v>
      </c>
      <c r="X2015" s="87" t="s">
        <v>4418</v>
      </c>
      <c r="AA2015" s="86" t="s">
        <v>4419</v>
      </c>
      <c r="AC2015" s="72" t="b">
        <v>0</v>
      </c>
      <c r="AD2015" s="72">
        <v>390</v>
      </c>
      <c r="AE2015" s="86" t="s">
        <v>1483</v>
      </c>
      <c r="AF2015" s="72" t="b">
        <v>0</v>
      </c>
      <c r="AG2015" s="72" t="s">
        <v>1484</v>
      </c>
      <c r="AI2015" s="86" t="s">
        <v>1483</v>
      </c>
      <c r="AJ2015" s="72" t="b">
        <v>0</v>
      </c>
      <c r="AK2015" s="72">
        <v>43</v>
      </c>
      <c r="AL2015" s="86" t="s">
        <v>1483</v>
      </c>
      <c r="AM2015" s="86" t="s">
        <v>1504</v>
      </c>
      <c r="AN2015" s="72" t="b">
        <v>0</v>
      </c>
      <c r="AO2015" s="86" t="s">
        <v>4419</v>
      </c>
      <c r="AQ2015" s="72">
        <v>0</v>
      </c>
      <c r="AR2015" s="72">
        <v>0</v>
      </c>
    </row>
    <row r="2016" spans="1:44" x14ac:dyDescent="0.35">
      <c r="A2016" s="73" t="s">
        <v>685</v>
      </c>
      <c r="B2016" s="73" t="s">
        <v>4420</v>
      </c>
      <c r="C2016" s="82"/>
      <c r="D2016" s="83"/>
      <c r="E2016" s="82"/>
      <c r="F2016" s="84"/>
      <c r="G2016" s="82"/>
      <c r="H2016" s="77"/>
      <c r="I2016" s="78"/>
      <c r="J2016" s="78"/>
      <c r="K2016" s="79"/>
      <c r="M2016" s="72" t="s">
        <v>1488</v>
      </c>
      <c r="N2016" s="85">
        <v>44644.57984953704</v>
      </c>
      <c r="O2016" s="72" t="s">
        <v>4421</v>
      </c>
      <c r="P2016" s="87" t="s">
        <v>4422</v>
      </c>
      <c r="Q2016" s="72" t="s">
        <v>4423</v>
      </c>
      <c r="R2016" s="86" t="s">
        <v>4424</v>
      </c>
      <c r="T2016" s="87" t="s">
        <v>4302</v>
      </c>
      <c r="U2016" s="85">
        <v>44644.57984953704</v>
      </c>
      <c r="V2016" s="88">
        <v>44644</v>
      </c>
      <c r="W2016" s="86" t="s">
        <v>4425</v>
      </c>
      <c r="X2016" s="87" t="s">
        <v>4426</v>
      </c>
      <c r="AA2016" s="86" t="s">
        <v>4427</v>
      </c>
      <c r="AC2016" s="72" t="b">
        <v>0</v>
      </c>
      <c r="AD2016" s="72">
        <v>124</v>
      </c>
      <c r="AE2016" s="86" t="s">
        <v>1483</v>
      </c>
      <c r="AF2016" s="72" t="b">
        <v>0</v>
      </c>
      <c r="AG2016" s="72" t="s">
        <v>1484</v>
      </c>
      <c r="AI2016" s="86" t="s">
        <v>1483</v>
      </c>
      <c r="AJ2016" s="72" t="b">
        <v>0</v>
      </c>
      <c r="AK2016" s="72">
        <v>18</v>
      </c>
      <c r="AL2016" s="86" t="s">
        <v>1483</v>
      </c>
      <c r="AM2016" s="86" t="s">
        <v>1504</v>
      </c>
      <c r="AN2016" s="72" t="b">
        <v>0</v>
      </c>
      <c r="AO2016" s="86" t="s">
        <v>4427</v>
      </c>
      <c r="AQ2016" s="72">
        <v>0</v>
      </c>
      <c r="AR2016" s="72">
        <v>0</v>
      </c>
    </row>
    <row r="2017" spans="1:44" x14ac:dyDescent="0.35">
      <c r="A2017" s="73" t="s">
        <v>685</v>
      </c>
      <c r="B2017" s="73" t="s">
        <v>4420</v>
      </c>
      <c r="C2017" s="82"/>
      <c r="D2017" s="83"/>
      <c r="E2017" s="82"/>
      <c r="F2017" s="84"/>
      <c r="G2017" s="82"/>
      <c r="H2017" s="77"/>
      <c r="I2017" s="78"/>
      <c r="J2017" s="78"/>
      <c r="K2017" s="79"/>
      <c r="M2017" s="72" t="s">
        <v>1488</v>
      </c>
      <c r="N2017" s="85">
        <v>44646.087407407409</v>
      </c>
      <c r="O2017" s="72" t="s">
        <v>4428</v>
      </c>
      <c r="P2017" s="87" t="s">
        <v>4429</v>
      </c>
      <c r="Q2017" s="72" t="s">
        <v>1491</v>
      </c>
      <c r="R2017" s="86" t="s">
        <v>4430</v>
      </c>
      <c r="T2017" s="87" t="s">
        <v>4302</v>
      </c>
      <c r="U2017" s="85">
        <v>44646.087407407409</v>
      </c>
      <c r="V2017" s="88">
        <v>44646</v>
      </c>
      <c r="W2017" s="86" t="s">
        <v>4431</v>
      </c>
      <c r="X2017" s="87" t="s">
        <v>4432</v>
      </c>
      <c r="AA2017" s="86" t="s">
        <v>4433</v>
      </c>
      <c r="AC2017" s="72" t="b">
        <v>0</v>
      </c>
      <c r="AD2017" s="72">
        <v>164</v>
      </c>
      <c r="AE2017" s="86" t="s">
        <v>1483</v>
      </c>
      <c r="AF2017" s="72" t="b">
        <v>1</v>
      </c>
      <c r="AG2017" s="72" t="s">
        <v>1484</v>
      </c>
      <c r="AI2017" s="86" t="s">
        <v>4434</v>
      </c>
      <c r="AJ2017" s="72" t="b">
        <v>0</v>
      </c>
      <c r="AK2017" s="72">
        <v>23</v>
      </c>
      <c r="AL2017" s="86" t="s">
        <v>1483</v>
      </c>
      <c r="AM2017" s="86" t="s">
        <v>1486</v>
      </c>
      <c r="AN2017" s="72" t="b">
        <v>0</v>
      </c>
      <c r="AO2017" s="86" t="s">
        <v>4433</v>
      </c>
      <c r="AQ2017" s="72">
        <v>0</v>
      </c>
      <c r="AR2017" s="72">
        <v>0</v>
      </c>
    </row>
    <row r="2018" spans="1:44" x14ac:dyDescent="0.35">
      <c r="A2018" s="73" t="s">
        <v>685</v>
      </c>
      <c r="B2018" s="73" t="s">
        <v>4435</v>
      </c>
      <c r="C2018" s="82"/>
      <c r="D2018" s="83"/>
      <c r="E2018" s="82"/>
      <c r="F2018" s="84"/>
      <c r="G2018" s="82"/>
      <c r="H2018" s="77"/>
      <c r="I2018" s="78"/>
      <c r="J2018" s="78"/>
      <c r="K2018" s="79"/>
      <c r="M2018" s="72" t="s">
        <v>1488</v>
      </c>
      <c r="N2018" s="85">
        <v>44644.57984953704</v>
      </c>
      <c r="O2018" s="72" t="s">
        <v>4421</v>
      </c>
      <c r="P2018" s="87" t="s">
        <v>4422</v>
      </c>
      <c r="Q2018" s="72" t="s">
        <v>4423</v>
      </c>
      <c r="R2018" s="86" t="s">
        <v>4424</v>
      </c>
      <c r="T2018" s="87" t="s">
        <v>4302</v>
      </c>
      <c r="U2018" s="85">
        <v>44644.57984953704</v>
      </c>
      <c r="V2018" s="88">
        <v>44644</v>
      </c>
      <c r="W2018" s="86" t="s">
        <v>4425</v>
      </c>
      <c r="X2018" s="87" t="s">
        <v>4426</v>
      </c>
      <c r="AA2018" s="86" t="s">
        <v>4427</v>
      </c>
      <c r="AC2018" s="72" t="b">
        <v>0</v>
      </c>
      <c r="AD2018" s="72">
        <v>124</v>
      </c>
      <c r="AE2018" s="86" t="s">
        <v>1483</v>
      </c>
      <c r="AF2018" s="72" t="b">
        <v>0</v>
      </c>
      <c r="AG2018" s="72" t="s">
        <v>1484</v>
      </c>
      <c r="AI2018" s="86" t="s">
        <v>1483</v>
      </c>
      <c r="AJ2018" s="72" t="b">
        <v>0</v>
      </c>
      <c r="AK2018" s="72">
        <v>18</v>
      </c>
      <c r="AL2018" s="86" t="s">
        <v>1483</v>
      </c>
      <c r="AM2018" s="86" t="s">
        <v>1504</v>
      </c>
      <c r="AN2018" s="72" t="b">
        <v>0</v>
      </c>
      <c r="AO2018" s="86" t="s">
        <v>4427</v>
      </c>
      <c r="AQ2018" s="72">
        <v>0</v>
      </c>
      <c r="AR2018" s="72">
        <v>0</v>
      </c>
    </row>
    <row r="2019" spans="1:44" x14ac:dyDescent="0.35">
      <c r="A2019" s="73" t="s">
        <v>685</v>
      </c>
      <c r="B2019" s="73" t="s">
        <v>4435</v>
      </c>
      <c r="C2019" s="82"/>
      <c r="D2019" s="83"/>
      <c r="E2019" s="82"/>
      <c r="F2019" s="84"/>
      <c r="G2019" s="82"/>
      <c r="H2019" s="77"/>
      <c r="I2019" s="78"/>
      <c r="J2019" s="78"/>
      <c r="K2019" s="79"/>
      <c r="M2019" s="72" t="s">
        <v>1488</v>
      </c>
      <c r="N2019" s="85">
        <v>44646.087407407409</v>
      </c>
      <c r="O2019" s="72" t="s">
        <v>4428</v>
      </c>
      <c r="P2019" s="87" t="s">
        <v>4429</v>
      </c>
      <c r="Q2019" s="72" t="s">
        <v>1491</v>
      </c>
      <c r="R2019" s="86" t="s">
        <v>4430</v>
      </c>
      <c r="T2019" s="87" t="s">
        <v>4302</v>
      </c>
      <c r="U2019" s="85">
        <v>44646.087407407409</v>
      </c>
      <c r="V2019" s="88">
        <v>44646</v>
      </c>
      <c r="W2019" s="86" t="s">
        <v>4431</v>
      </c>
      <c r="X2019" s="87" t="s">
        <v>4432</v>
      </c>
      <c r="AA2019" s="86" t="s">
        <v>4433</v>
      </c>
      <c r="AC2019" s="72" t="b">
        <v>0</v>
      </c>
      <c r="AD2019" s="72">
        <v>164</v>
      </c>
      <c r="AE2019" s="86" t="s">
        <v>1483</v>
      </c>
      <c r="AF2019" s="72" t="b">
        <v>1</v>
      </c>
      <c r="AG2019" s="72" t="s">
        <v>1484</v>
      </c>
      <c r="AI2019" s="86" t="s">
        <v>4434</v>
      </c>
      <c r="AJ2019" s="72" t="b">
        <v>0</v>
      </c>
      <c r="AK2019" s="72">
        <v>23</v>
      </c>
      <c r="AL2019" s="86" t="s">
        <v>1483</v>
      </c>
      <c r="AM2019" s="86" t="s">
        <v>1486</v>
      </c>
      <c r="AN2019" s="72" t="b">
        <v>0</v>
      </c>
      <c r="AO2019" s="86" t="s">
        <v>4433</v>
      </c>
      <c r="AQ2019" s="72">
        <v>0</v>
      </c>
      <c r="AR2019" s="72">
        <v>0</v>
      </c>
    </row>
    <row r="2020" spans="1:44" x14ac:dyDescent="0.35">
      <c r="A2020" s="73" t="s">
        <v>685</v>
      </c>
      <c r="B2020" s="73" t="s">
        <v>4436</v>
      </c>
      <c r="C2020" s="82"/>
      <c r="D2020" s="83"/>
      <c r="E2020" s="82"/>
      <c r="F2020" s="84"/>
      <c r="G2020" s="82"/>
      <c r="H2020" s="77"/>
      <c r="I2020" s="78"/>
      <c r="J2020" s="78"/>
      <c r="K2020" s="79"/>
      <c r="M2020" s="72" t="s">
        <v>219</v>
      </c>
      <c r="N2020" s="85">
        <v>44671.061030092591</v>
      </c>
    </row>
    <row r="2021" spans="1:44" x14ac:dyDescent="0.35">
      <c r="A2021" s="73" t="s">
        <v>685</v>
      </c>
      <c r="B2021" s="73" t="s">
        <v>4436</v>
      </c>
      <c r="C2021" s="82"/>
      <c r="D2021" s="83"/>
      <c r="E2021" s="82"/>
      <c r="F2021" s="84"/>
      <c r="G2021" s="82"/>
      <c r="H2021" s="77"/>
      <c r="I2021" s="78"/>
      <c r="J2021" s="78"/>
      <c r="K2021" s="79"/>
      <c r="M2021" s="72" t="s">
        <v>1488</v>
      </c>
      <c r="N2021" s="85">
        <v>44649.871527777781</v>
      </c>
      <c r="O2021" s="72" t="s">
        <v>4437</v>
      </c>
      <c r="P2021" s="87" t="s">
        <v>4438</v>
      </c>
      <c r="Q2021" s="72" t="s">
        <v>4313</v>
      </c>
      <c r="T2021" s="87" t="s">
        <v>4302</v>
      </c>
      <c r="U2021" s="85">
        <v>44649.871527777781</v>
      </c>
      <c r="V2021" s="88">
        <v>44649</v>
      </c>
      <c r="W2021" s="86" t="s">
        <v>4439</v>
      </c>
      <c r="X2021" s="87" t="s">
        <v>4440</v>
      </c>
      <c r="AA2021" s="86" t="s">
        <v>4441</v>
      </c>
      <c r="AC2021" s="72" t="b">
        <v>0</v>
      </c>
      <c r="AD2021" s="72">
        <v>96</v>
      </c>
      <c r="AE2021" s="86" t="s">
        <v>1483</v>
      </c>
      <c r="AF2021" s="72" t="b">
        <v>0</v>
      </c>
      <c r="AG2021" s="72" t="s">
        <v>1484</v>
      </c>
      <c r="AI2021" s="86" t="s">
        <v>1483</v>
      </c>
      <c r="AJ2021" s="72" t="b">
        <v>0</v>
      </c>
      <c r="AK2021" s="72">
        <v>21</v>
      </c>
      <c r="AL2021" s="86" t="s">
        <v>1483</v>
      </c>
      <c r="AM2021" s="86" t="s">
        <v>1504</v>
      </c>
      <c r="AN2021" s="72" t="b">
        <v>0</v>
      </c>
      <c r="AO2021" s="86" t="s">
        <v>4441</v>
      </c>
      <c r="AQ2021" s="72">
        <v>0</v>
      </c>
      <c r="AR2021" s="72">
        <v>0</v>
      </c>
    </row>
    <row r="2022" spans="1:44" x14ac:dyDescent="0.35">
      <c r="A2022" s="73" t="s">
        <v>685</v>
      </c>
      <c r="B2022" s="73" t="s">
        <v>4442</v>
      </c>
      <c r="C2022" s="82"/>
      <c r="D2022" s="83"/>
      <c r="E2022" s="82"/>
      <c r="F2022" s="84"/>
      <c r="G2022" s="82"/>
      <c r="H2022" s="77"/>
      <c r="I2022" s="78"/>
      <c r="J2022" s="78"/>
      <c r="K2022" s="79"/>
      <c r="M2022" s="72" t="s">
        <v>219</v>
      </c>
      <c r="N2022" s="85">
        <v>44671.061030092591</v>
      </c>
    </row>
    <row r="2023" spans="1:44" x14ac:dyDescent="0.35">
      <c r="A2023" s="73" t="s">
        <v>685</v>
      </c>
      <c r="B2023" s="73" t="s">
        <v>4442</v>
      </c>
      <c r="C2023" s="82"/>
      <c r="D2023" s="83"/>
      <c r="E2023" s="82"/>
      <c r="F2023" s="84"/>
      <c r="G2023" s="82"/>
      <c r="H2023" s="77"/>
      <c r="I2023" s="78"/>
      <c r="J2023" s="78"/>
      <c r="K2023" s="79"/>
      <c r="M2023" s="72" t="s">
        <v>1488</v>
      </c>
      <c r="N2023" s="85">
        <v>44650.643009259256</v>
      </c>
      <c r="O2023" s="72" t="s">
        <v>4443</v>
      </c>
      <c r="R2023" s="86" t="s">
        <v>4444</v>
      </c>
      <c r="S2023" s="87" t="s">
        <v>4445</v>
      </c>
      <c r="T2023" s="87" t="s">
        <v>4445</v>
      </c>
      <c r="U2023" s="85">
        <v>44650.643009259256</v>
      </c>
      <c r="V2023" s="88">
        <v>44650</v>
      </c>
      <c r="W2023" s="86" t="s">
        <v>4446</v>
      </c>
      <c r="X2023" s="87" t="s">
        <v>4447</v>
      </c>
      <c r="AA2023" s="86" t="s">
        <v>4448</v>
      </c>
      <c r="AC2023" s="72" t="b">
        <v>0</v>
      </c>
      <c r="AD2023" s="72">
        <v>141</v>
      </c>
      <c r="AE2023" s="86" t="s">
        <v>1483</v>
      </c>
      <c r="AF2023" s="72" t="b">
        <v>0</v>
      </c>
      <c r="AG2023" s="72" t="s">
        <v>1484</v>
      </c>
      <c r="AI2023" s="86" t="s">
        <v>1483</v>
      </c>
      <c r="AJ2023" s="72" t="b">
        <v>0</v>
      </c>
      <c r="AK2023" s="72">
        <v>24</v>
      </c>
      <c r="AL2023" s="86" t="s">
        <v>1483</v>
      </c>
      <c r="AM2023" s="86" t="s">
        <v>1504</v>
      </c>
      <c r="AN2023" s="72" t="b">
        <v>0</v>
      </c>
      <c r="AO2023" s="86" t="s">
        <v>4448</v>
      </c>
      <c r="AQ2023" s="72">
        <v>0</v>
      </c>
      <c r="AR2023" s="72">
        <v>0</v>
      </c>
    </row>
    <row r="2024" spans="1:44" x14ac:dyDescent="0.35">
      <c r="A2024" s="73" t="s">
        <v>685</v>
      </c>
      <c r="B2024" s="73" t="s">
        <v>4449</v>
      </c>
      <c r="C2024" s="82"/>
      <c r="D2024" s="83"/>
      <c r="E2024" s="82"/>
      <c r="F2024" s="84"/>
      <c r="G2024" s="82"/>
      <c r="H2024" s="77"/>
      <c r="I2024" s="78"/>
      <c r="J2024" s="78"/>
      <c r="K2024" s="79"/>
      <c r="M2024" s="72" t="s">
        <v>1488</v>
      </c>
      <c r="N2024" s="85">
        <v>44649.793321759258</v>
      </c>
      <c r="O2024" s="72" t="s">
        <v>4450</v>
      </c>
      <c r="P2024" s="87" t="s">
        <v>4451</v>
      </c>
      <c r="Q2024" s="72" t="s">
        <v>4313</v>
      </c>
      <c r="R2024" s="86" t="s">
        <v>4452</v>
      </c>
      <c r="T2024" s="87" t="s">
        <v>4302</v>
      </c>
      <c r="U2024" s="85">
        <v>44649.793321759258</v>
      </c>
      <c r="V2024" s="88">
        <v>44649</v>
      </c>
      <c r="W2024" s="86" t="s">
        <v>4453</v>
      </c>
      <c r="X2024" s="87" t="s">
        <v>4454</v>
      </c>
      <c r="AA2024" s="86" t="s">
        <v>4455</v>
      </c>
      <c r="AC2024" s="72" t="b">
        <v>0</v>
      </c>
      <c r="AD2024" s="72">
        <v>45</v>
      </c>
      <c r="AE2024" s="86" t="s">
        <v>1483</v>
      </c>
      <c r="AF2024" s="72" t="b">
        <v>0</v>
      </c>
      <c r="AG2024" s="72" t="s">
        <v>1484</v>
      </c>
      <c r="AI2024" s="86" t="s">
        <v>1483</v>
      </c>
      <c r="AJ2024" s="72" t="b">
        <v>0</v>
      </c>
      <c r="AK2024" s="72">
        <v>6</v>
      </c>
      <c r="AL2024" s="86" t="s">
        <v>1483</v>
      </c>
      <c r="AM2024" s="86" t="s">
        <v>1504</v>
      </c>
      <c r="AN2024" s="72" t="b">
        <v>0</v>
      </c>
      <c r="AO2024" s="86" t="s">
        <v>4455</v>
      </c>
      <c r="AQ2024" s="72">
        <v>0</v>
      </c>
      <c r="AR2024" s="72">
        <v>0</v>
      </c>
    </row>
    <row r="2025" spans="1:44" x14ac:dyDescent="0.35">
      <c r="A2025" s="73" t="s">
        <v>685</v>
      </c>
      <c r="B2025" s="73" t="s">
        <v>4449</v>
      </c>
      <c r="C2025" s="82"/>
      <c r="D2025" s="83"/>
      <c r="E2025" s="82"/>
      <c r="F2025" s="84"/>
      <c r="G2025" s="82"/>
      <c r="H2025" s="77"/>
      <c r="I2025" s="78"/>
      <c r="J2025" s="78"/>
      <c r="K2025" s="79"/>
      <c r="M2025" s="72" t="s">
        <v>1488</v>
      </c>
      <c r="N2025" s="85">
        <v>44650.869386574072</v>
      </c>
      <c r="O2025" s="72" t="s">
        <v>4456</v>
      </c>
      <c r="P2025" s="87" t="s">
        <v>4457</v>
      </c>
      <c r="Q2025" s="72" t="s">
        <v>4313</v>
      </c>
      <c r="R2025" s="86" t="s">
        <v>4314</v>
      </c>
      <c r="T2025" s="87" t="s">
        <v>4302</v>
      </c>
      <c r="U2025" s="85">
        <v>44650.869386574072</v>
      </c>
      <c r="V2025" s="88">
        <v>44650</v>
      </c>
      <c r="W2025" s="86" t="s">
        <v>4458</v>
      </c>
      <c r="X2025" s="87" t="s">
        <v>4459</v>
      </c>
      <c r="AA2025" s="86" t="s">
        <v>4460</v>
      </c>
      <c r="AC2025" s="72" t="b">
        <v>0</v>
      </c>
      <c r="AD2025" s="72">
        <v>56</v>
      </c>
      <c r="AE2025" s="86" t="s">
        <v>1483</v>
      </c>
      <c r="AF2025" s="72" t="b">
        <v>0</v>
      </c>
      <c r="AG2025" s="72" t="s">
        <v>1484</v>
      </c>
      <c r="AI2025" s="86" t="s">
        <v>1483</v>
      </c>
      <c r="AJ2025" s="72" t="b">
        <v>0</v>
      </c>
      <c r="AK2025" s="72">
        <v>13</v>
      </c>
      <c r="AL2025" s="86" t="s">
        <v>1483</v>
      </c>
      <c r="AM2025" s="86" t="s">
        <v>1504</v>
      </c>
      <c r="AN2025" s="72" t="b">
        <v>0</v>
      </c>
      <c r="AO2025" s="86" t="s">
        <v>4460</v>
      </c>
      <c r="AQ2025" s="72">
        <v>0</v>
      </c>
      <c r="AR2025" s="72">
        <v>0</v>
      </c>
    </row>
    <row r="2026" spans="1:44" x14ac:dyDescent="0.35">
      <c r="A2026" s="73" t="s">
        <v>685</v>
      </c>
      <c r="B2026" s="73" t="s">
        <v>4461</v>
      </c>
      <c r="C2026" s="82"/>
      <c r="D2026" s="83"/>
      <c r="E2026" s="82"/>
      <c r="F2026" s="84"/>
      <c r="G2026" s="82"/>
      <c r="H2026" s="77"/>
      <c r="I2026" s="78"/>
      <c r="J2026" s="78"/>
      <c r="K2026" s="79"/>
      <c r="M2026" s="72" t="s">
        <v>1488</v>
      </c>
      <c r="N2026" s="85">
        <v>44651.877083333333</v>
      </c>
      <c r="O2026" s="72" t="s">
        <v>4462</v>
      </c>
      <c r="S2026" s="87" t="s">
        <v>4463</v>
      </c>
      <c r="T2026" s="87" t="s">
        <v>4463</v>
      </c>
      <c r="U2026" s="85">
        <v>44651.877083333333</v>
      </c>
      <c r="V2026" s="88">
        <v>44651</v>
      </c>
      <c r="W2026" s="86" t="s">
        <v>4464</v>
      </c>
      <c r="X2026" s="87" t="s">
        <v>4465</v>
      </c>
      <c r="AA2026" s="86" t="s">
        <v>4466</v>
      </c>
      <c r="AC2026" s="72" t="b">
        <v>0</v>
      </c>
      <c r="AD2026" s="72">
        <v>33</v>
      </c>
      <c r="AE2026" s="86" t="s">
        <v>1483</v>
      </c>
      <c r="AF2026" s="72" t="b">
        <v>0</v>
      </c>
      <c r="AG2026" s="72" t="s">
        <v>1484</v>
      </c>
      <c r="AI2026" s="86" t="s">
        <v>1483</v>
      </c>
      <c r="AJ2026" s="72" t="b">
        <v>0</v>
      </c>
      <c r="AK2026" s="72">
        <v>7</v>
      </c>
      <c r="AL2026" s="86" t="s">
        <v>1483</v>
      </c>
      <c r="AM2026" s="86" t="s">
        <v>1504</v>
      </c>
      <c r="AN2026" s="72" t="b">
        <v>0</v>
      </c>
      <c r="AO2026" s="86" t="s">
        <v>4466</v>
      </c>
      <c r="AQ2026" s="72">
        <v>0</v>
      </c>
      <c r="AR2026" s="72">
        <v>0</v>
      </c>
    </row>
    <row r="2027" spans="1:44" x14ac:dyDescent="0.35">
      <c r="A2027" s="73" t="s">
        <v>685</v>
      </c>
      <c r="B2027" s="73" t="s">
        <v>4467</v>
      </c>
      <c r="C2027" s="82"/>
      <c r="D2027" s="83"/>
      <c r="E2027" s="82"/>
      <c r="F2027" s="84"/>
      <c r="G2027" s="82"/>
      <c r="H2027" s="77"/>
      <c r="I2027" s="78"/>
      <c r="J2027" s="78"/>
      <c r="K2027" s="79"/>
      <c r="M2027" s="72" t="s">
        <v>1488</v>
      </c>
      <c r="N2027" s="85">
        <v>44651.877083333333</v>
      </c>
      <c r="O2027" s="72" t="s">
        <v>4462</v>
      </c>
      <c r="S2027" s="87" t="s">
        <v>4463</v>
      </c>
      <c r="T2027" s="87" t="s">
        <v>4463</v>
      </c>
      <c r="U2027" s="85">
        <v>44651.877083333333</v>
      </c>
      <c r="V2027" s="88">
        <v>44651</v>
      </c>
      <c r="W2027" s="86" t="s">
        <v>4464</v>
      </c>
      <c r="X2027" s="87" t="s">
        <v>4465</v>
      </c>
      <c r="AA2027" s="86" t="s">
        <v>4466</v>
      </c>
      <c r="AC2027" s="72" t="b">
        <v>0</v>
      </c>
      <c r="AD2027" s="72">
        <v>33</v>
      </c>
      <c r="AE2027" s="86" t="s">
        <v>1483</v>
      </c>
      <c r="AF2027" s="72" t="b">
        <v>0</v>
      </c>
      <c r="AG2027" s="72" t="s">
        <v>1484</v>
      </c>
      <c r="AI2027" s="86" t="s">
        <v>1483</v>
      </c>
      <c r="AJ2027" s="72" t="b">
        <v>0</v>
      </c>
      <c r="AK2027" s="72">
        <v>7</v>
      </c>
      <c r="AL2027" s="86" t="s">
        <v>1483</v>
      </c>
      <c r="AM2027" s="86" t="s">
        <v>1504</v>
      </c>
      <c r="AN2027" s="72" t="b">
        <v>0</v>
      </c>
      <c r="AO2027" s="86" t="s">
        <v>4466</v>
      </c>
      <c r="AQ2027" s="72">
        <v>0</v>
      </c>
      <c r="AR2027" s="72">
        <v>0</v>
      </c>
    </row>
    <row r="2028" spans="1:44" x14ac:dyDescent="0.35">
      <c r="A2028" s="73" t="s">
        <v>685</v>
      </c>
      <c r="B2028" s="73" t="s">
        <v>4010</v>
      </c>
      <c r="C2028" s="82"/>
      <c r="D2028" s="83"/>
      <c r="E2028" s="82"/>
      <c r="F2028" s="84"/>
      <c r="G2028" s="82"/>
      <c r="H2028" s="77"/>
      <c r="I2028" s="78"/>
      <c r="J2028" s="78"/>
      <c r="K2028" s="79"/>
      <c r="M2028" s="72" t="s">
        <v>219</v>
      </c>
      <c r="N2028" s="85">
        <v>44671.061030092591</v>
      </c>
    </row>
    <row r="2029" spans="1:44" x14ac:dyDescent="0.35">
      <c r="A2029" s="73" t="s">
        <v>685</v>
      </c>
      <c r="B2029" s="73" t="s">
        <v>4010</v>
      </c>
      <c r="C2029" s="82"/>
      <c r="D2029" s="83"/>
      <c r="E2029" s="82"/>
      <c r="F2029" s="84"/>
      <c r="G2029" s="82"/>
      <c r="H2029" s="77"/>
      <c r="I2029" s="78"/>
      <c r="J2029" s="78"/>
      <c r="K2029" s="79"/>
      <c r="M2029" s="72" t="s">
        <v>1488</v>
      </c>
      <c r="N2029" s="85">
        <v>44652.696238425924</v>
      </c>
      <c r="O2029" s="72" t="s">
        <v>4468</v>
      </c>
      <c r="S2029" s="87" t="s">
        <v>4469</v>
      </c>
      <c r="T2029" s="87" t="s">
        <v>4469</v>
      </c>
      <c r="U2029" s="85">
        <v>44652.696238425924</v>
      </c>
      <c r="V2029" s="88">
        <v>44652</v>
      </c>
      <c r="W2029" s="86" t="s">
        <v>4470</v>
      </c>
      <c r="X2029" s="87" t="s">
        <v>4471</v>
      </c>
      <c r="AA2029" s="86" t="s">
        <v>4472</v>
      </c>
      <c r="AC2029" s="72" t="b">
        <v>0</v>
      </c>
      <c r="AD2029" s="72">
        <v>626</v>
      </c>
      <c r="AE2029" s="86" t="s">
        <v>1483</v>
      </c>
      <c r="AF2029" s="72" t="b">
        <v>0</v>
      </c>
      <c r="AG2029" s="72" t="s">
        <v>1484</v>
      </c>
      <c r="AI2029" s="86" t="s">
        <v>1483</v>
      </c>
      <c r="AJ2029" s="72" t="b">
        <v>0</v>
      </c>
      <c r="AK2029" s="72">
        <v>114</v>
      </c>
      <c r="AL2029" s="86" t="s">
        <v>1483</v>
      </c>
      <c r="AM2029" s="86" t="s">
        <v>1504</v>
      </c>
      <c r="AN2029" s="72" t="b">
        <v>0</v>
      </c>
      <c r="AO2029" s="86" t="s">
        <v>4472</v>
      </c>
      <c r="AQ2029" s="72">
        <v>0</v>
      </c>
      <c r="AR2029" s="72">
        <v>0</v>
      </c>
    </row>
    <row r="2030" spans="1:44" x14ac:dyDescent="0.35">
      <c r="A2030" s="73" t="s">
        <v>685</v>
      </c>
      <c r="B2030" s="73" t="s">
        <v>4473</v>
      </c>
      <c r="C2030" s="82"/>
      <c r="D2030" s="83"/>
      <c r="E2030" s="82"/>
      <c r="F2030" s="84"/>
      <c r="G2030" s="82"/>
      <c r="H2030" s="77"/>
      <c r="I2030" s="78"/>
      <c r="J2030" s="78"/>
      <c r="K2030" s="79"/>
      <c r="M2030" s="72" t="s">
        <v>1488</v>
      </c>
      <c r="N2030" s="85">
        <v>44653.705462962964</v>
      </c>
      <c r="O2030" s="72" t="s">
        <v>4474</v>
      </c>
      <c r="S2030" s="87" t="s">
        <v>4475</v>
      </c>
      <c r="T2030" s="87" t="s">
        <v>4475</v>
      </c>
      <c r="U2030" s="85">
        <v>44653.705462962964</v>
      </c>
      <c r="V2030" s="88">
        <v>44653</v>
      </c>
      <c r="W2030" s="86" t="s">
        <v>4476</v>
      </c>
      <c r="X2030" s="87" t="s">
        <v>4477</v>
      </c>
      <c r="AA2030" s="86" t="s">
        <v>4478</v>
      </c>
      <c r="AC2030" s="72" t="b">
        <v>0</v>
      </c>
      <c r="AD2030" s="72">
        <v>1105</v>
      </c>
      <c r="AE2030" s="86" t="s">
        <v>1483</v>
      </c>
      <c r="AF2030" s="72" t="b">
        <v>0</v>
      </c>
      <c r="AG2030" s="72" t="s">
        <v>1484</v>
      </c>
      <c r="AI2030" s="86" t="s">
        <v>1483</v>
      </c>
      <c r="AJ2030" s="72" t="b">
        <v>0</v>
      </c>
      <c r="AK2030" s="72">
        <v>65</v>
      </c>
      <c r="AL2030" s="86" t="s">
        <v>1483</v>
      </c>
      <c r="AM2030" s="86" t="s">
        <v>1486</v>
      </c>
      <c r="AN2030" s="72" t="b">
        <v>0</v>
      </c>
      <c r="AO2030" s="86" t="s">
        <v>4478</v>
      </c>
      <c r="AQ2030" s="72">
        <v>0</v>
      </c>
      <c r="AR2030" s="72">
        <v>0</v>
      </c>
    </row>
    <row r="2031" spans="1:44" x14ac:dyDescent="0.35">
      <c r="A2031" s="73" t="s">
        <v>685</v>
      </c>
      <c r="B2031" s="73" t="s">
        <v>4479</v>
      </c>
      <c r="C2031" s="82"/>
      <c r="D2031" s="83"/>
      <c r="E2031" s="82"/>
      <c r="F2031" s="84"/>
      <c r="G2031" s="82"/>
      <c r="H2031" s="77"/>
      <c r="I2031" s="78"/>
      <c r="J2031" s="78"/>
      <c r="K2031" s="79"/>
      <c r="M2031" s="72" t="s">
        <v>1488</v>
      </c>
      <c r="N2031" s="85">
        <v>44654.585416666669</v>
      </c>
      <c r="O2031" s="72" t="s">
        <v>4480</v>
      </c>
      <c r="P2031" s="87" t="s">
        <v>4481</v>
      </c>
      <c r="Q2031" s="72" t="s">
        <v>4313</v>
      </c>
      <c r="R2031" s="86" t="s">
        <v>4314</v>
      </c>
      <c r="T2031" s="87" t="s">
        <v>4302</v>
      </c>
      <c r="U2031" s="85">
        <v>44654.585416666669</v>
      </c>
      <c r="V2031" s="88">
        <v>44654</v>
      </c>
      <c r="W2031" s="86" t="s">
        <v>4482</v>
      </c>
      <c r="X2031" s="87" t="s">
        <v>4483</v>
      </c>
      <c r="AA2031" s="86" t="s">
        <v>4484</v>
      </c>
      <c r="AC2031" s="72" t="b">
        <v>0</v>
      </c>
      <c r="AD2031" s="72">
        <v>78</v>
      </c>
      <c r="AE2031" s="86" t="s">
        <v>1483</v>
      </c>
      <c r="AF2031" s="72" t="b">
        <v>0</v>
      </c>
      <c r="AG2031" s="72" t="s">
        <v>1484</v>
      </c>
      <c r="AI2031" s="86" t="s">
        <v>1483</v>
      </c>
      <c r="AJ2031" s="72" t="b">
        <v>0</v>
      </c>
      <c r="AK2031" s="72">
        <v>15</v>
      </c>
      <c r="AL2031" s="86" t="s">
        <v>1483</v>
      </c>
      <c r="AM2031" s="86" t="s">
        <v>1504</v>
      </c>
      <c r="AN2031" s="72" t="b">
        <v>0</v>
      </c>
      <c r="AO2031" s="86" t="s">
        <v>4484</v>
      </c>
      <c r="AQ2031" s="72">
        <v>0</v>
      </c>
      <c r="AR2031" s="72">
        <v>0</v>
      </c>
    </row>
    <row r="2032" spans="1:44" x14ac:dyDescent="0.35">
      <c r="A2032" s="73" t="s">
        <v>685</v>
      </c>
      <c r="B2032" s="73" t="s">
        <v>4485</v>
      </c>
      <c r="C2032" s="82"/>
      <c r="D2032" s="83"/>
      <c r="E2032" s="82"/>
      <c r="F2032" s="84"/>
      <c r="G2032" s="82"/>
      <c r="H2032" s="77"/>
      <c r="I2032" s="78"/>
      <c r="J2032" s="78"/>
      <c r="K2032" s="79"/>
      <c r="M2032" s="72" t="s">
        <v>1488</v>
      </c>
      <c r="N2032" s="85">
        <v>44655.883831018517</v>
      </c>
      <c r="O2032" s="72" t="s">
        <v>4486</v>
      </c>
      <c r="P2032" s="87" t="s">
        <v>4487</v>
      </c>
      <c r="Q2032" s="72" t="s">
        <v>4488</v>
      </c>
      <c r="T2032" s="87" t="s">
        <v>4302</v>
      </c>
      <c r="U2032" s="85">
        <v>44655.883831018517</v>
      </c>
      <c r="V2032" s="88">
        <v>44655</v>
      </c>
      <c r="W2032" s="86" t="s">
        <v>4489</v>
      </c>
      <c r="X2032" s="87" t="s">
        <v>4490</v>
      </c>
      <c r="AA2032" s="86" t="s">
        <v>4491</v>
      </c>
      <c r="AB2032" s="86" t="s">
        <v>4492</v>
      </c>
      <c r="AC2032" s="72" t="b">
        <v>0</v>
      </c>
      <c r="AD2032" s="72">
        <v>20</v>
      </c>
      <c r="AE2032" s="86" t="s">
        <v>4324</v>
      </c>
      <c r="AF2032" s="72" t="b">
        <v>0</v>
      </c>
      <c r="AG2032" s="72" t="s">
        <v>1484</v>
      </c>
      <c r="AI2032" s="86" t="s">
        <v>1483</v>
      </c>
      <c r="AJ2032" s="72" t="b">
        <v>0</v>
      </c>
      <c r="AK2032" s="72">
        <v>6</v>
      </c>
      <c r="AL2032" s="86" t="s">
        <v>1483</v>
      </c>
      <c r="AM2032" s="86" t="s">
        <v>1486</v>
      </c>
      <c r="AN2032" s="72" t="b">
        <v>0</v>
      </c>
      <c r="AO2032" s="86" t="s">
        <v>4492</v>
      </c>
      <c r="AQ2032" s="72">
        <v>0</v>
      </c>
      <c r="AR2032" s="72">
        <v>0</v>
      </c>
    </row>
    <row r="2033" spans="1:44" x14ac:dyDescent="0.35">
      <c r="A2033" s="73" t="s">
        <v>685</v>
      </c>
      <c r="B2033" s="73" t="s">
        <v>4493</v>
      </c>
      <c r="C2033" s="82"/>
      <c r="D2033" s="83"/>
      <c r="E2033" s="82"/>
      <c r="F2033" s="84"/>
      <c r="G2033" s="82"/>
      <c r="H2033" s="77"/>
      <c r="I2033" s="78"/>
      <c r="J2033" s="78"/>
      <c r="K2033" s="79"/>
      <c r="M2033" s="72" t="s">
        <v>1488</v>
      </c>
      <c r="N2033" s="85">
        <v>44657.681990740741</v>
      </c>
      <c r="O2033" s="72" t="s">
        <v>4494</v>
      </c>
      <c r="T2033" s="87" t="s">
        <v>4302</v>
      </c>
      <c r="U2033" s="85">
        <v>44657.681990740741</v>
      </c>
      <c r="V2033" s="88">
        <v>44657</v>
      </c>
      <c r="W2033" s="86" t="s">
        <v>4495</v>
      </c>
      <c r="X2033" s="87" t="s">
        <v>4496</v>
      </c>
      <c r="AA2033" s="86" t="s">
        <v>4497</v>
      </c>
      <c r="AC2033" s="72" t="b">
        <v>0</v>
      </c>
      <c r="AD2033" s="72">
        <v>218</v>
      </c>
      <c r="AE2033" s="86" t="s">
        <v>1483</v>
      </c>
      <c r="AF2033" s="72" t="b">
        <v>0</v>
      </c>
      <c r="AG2033" s="72" t="s">
        <v>1484</v>
      </c>
      <c r="AI2033" s="86" t="s">
        <v>1483</v>
      </c>
      <c r="AJ2033" s="72" t="b">
        <v>0</v>
      </c>
      <c r="AK2033" s="72">
        <v>42</v>
      </c>
      <c r="AL2033" s="86" t="s">
        <v>1483</v>
      </c>
      <c r="AM2033" s="86" t="s">
        <v>2043</v>
      </c>
      <c r="AN2033" s="72" t="b">
        <v>0</v>
      </c>
      <c r="AO2033" s="86" t="s">
        <v>4497</v>
      </c>
      <c r="AQ2033" s="72">
        <v>0</v>
      </c>
      <c r="AR2033" s="72">
        <v>0</v>
      </c>
    </row>
    <row r="2034" spans="1:44" x14ac:dyDescent="0.35">
      <c r="A2034" s="73" t="s">
        <v>685</v>
      </c>
      <c r="B2034" s="73" t="s">
        <v>4493</v>
      </c>
      <c r="C2034" s="82"/>
      <c r="D2034" s="83"/>
      <c r="E2034" s="82"/>
      <c r="F2034" s="84"/>
      <c r="G2034" s="82"/>
      <c r="H2034" s="77"/>
      <c r="I2034" s="78"/>
      <c r="J2034" s="78"/>
      <c r="K2034" s="79"/>
      <c r="M2034" s="72" t="s">
        <v>2563</v>
      </c>
      <c r="N2034" s="85">
        <v>44657.682141203702</v>
      </c>
      <c r="O2034" s="72" t="s">
        <v>4498</v>
      </c>
      <c r="P2034" s="87" t="s">
        <v>4499</v>
      </c>
      <c r="Q2034" s="72" t="s">
        <v>4313</v>
      </c>
      <c r="T2034" s="87" t="s">
        <v>4302</v>
      </c>
      <c r="U2034" s="85">
        <v>44657.682141203702</v>
      </c>
      <c r="V2034" s="88">
        <v>44657</v>
      </c>
      <c r="W2034" s="86" t="s">
        <v>4500</v>
      </c>
      <c r="X2034" s="87" t="s">
        <v>4501</v>
      </c>
      <c r="AA2034" s="86" t="s">
        <v>4502</v>
      </c>
      <c r="AB2034" s="86" t="s">
        <v>4497</v>
      </c>
      <c r="AC2034" s="72" t="b">
        <v>0</v>
      </c>
      <c r="AD2034" s="72">
        <v>118</v>
      </c>
      <c r="AE2034" s="86" t="s">
        <v>4324</v>
      </c>
      <c r="AF2034" s="72" t="b">
        <v>0</v>
      </c>
      <c r="AG2034" s="72" t="s">
        <v>1484</v>
      </c>
      <c r="AI2034" s="86" t="s">
        <v>1483</v>
      </c>
      <c r="AJ2034" s="72" t="b">
        <v>0</v>
      </c>
      <c r="AK2034" s="72">
        <v>22</v>
      </c>
      <c r="AL2034" s="86" t="s">
        <v>1483</v>
      </c>
      <c r="AM2034" s="86" t="s">
        <v>2043</v>
      </c>
      <c r="AN2034" s="72" t="b">
        <v>0</v>
      </c>
      <c r="AO2034" s="86" t="s">
        <v>4497</v>
      </c>
      <c r="AQ2034" s="72">
        <v>0</v>
      </c>
      <c r="AR2034" s="72">
        <v>0</v>
      </c>
    </row>
    <row r="2035" spans="1:44" x14ac:dyDescent="0.35">
      <c r="A2035" s="73" t="s">
        <v>685</v>
      </c>
      <c r="B2035" s="73" t="s">
        <v>4503</v>
      </c>
      <c r="C2035" s="82"/>
      <c r="D2035" s="83"/>
      <c r="E2035" s="82"/>
      <c r="F2035" s="84"/>
      <c r="G2035" s="82"/>
      <c r="H2035" s="77"/>
      <c r="I2035" s="78"/>
      <c r="J2035" s="78"/>
      <c r="K2035" s="79"/>
      <c r="M2035" s="72" t="s">
        <v>1488</v>
      </c>
      <c r="N2035" s="85">
        <v>44657.803854166668</v>
      </c>
      <c r="O2035" s="72" t="s">
        <v>4504</v>
      </c>
      <c r="S2035" s="87" t="s">
        <v>4505</v>
      </c>
      <c r="T2035" s="87" t="s">
        <v>4505</v>
      </c>
      <c r="U2035" s="85">
        <v>44657.803854166668</v>
      </c>
      <c r="V2035" s="88">
        <v>44657</v>
      </c>
      <c r="W2035" s="86" t="s">
        <v>4506</v>
      </c>
      <c r="X2035" s="87" t="s">
        <v>4507</v>
      </c>
      <c r="AA2035" s="86" t="s">
        <v>4508</v>
      </c>
      <c r="AC2035" s="72" t="b">
        <v>0</v>
      </c>
      <c r="AD2035" s="72">
        <v>105</v>
      </c>
      <c r="AE2035" s="86" t="s">
        <v>1483</v>
      </c>
      <c r="AF2035" s="72" t="b">
        <v>0</v>
      </c>
      <c r="AG2035" s="72" t="s">
        <v>1484</v>
      </c>
      <c r="AI2035" s="86" t="s">
        <v>1483</v>
      </c>
      <c r="AJ2035" s="72" t="b">
        <v>0</v>
      </c>
      <c r="AK2035" s="72">
        <v>21</v>
      </c>
      <c r="AL2035" s="86" t="s">
        <v>1483</v>
      </c>
      <c r="AM2035" s="86" t="s">
        <v>1504</v>
      </c>
      <c r="AN2035" s="72" t="b">
        <v>0</v>
      </c>
      <c r="AO2035" s="86" t="s">
        <v>4508</v>
      </c>
      <c r="AQ2035" s="72">
        <v>0</v>
      </c>
      <c r="AR2035" s="72">
        <v>0</v>
      </c>
    </row>
    <row r="2036" spans="1:44" x14ac:dyDescent="0.35">
      <c r="A2036" s="73" t="s">
        <v>685</v>
      </c>
      <c r="B2036" s="73" t="s">
        <v>4509</v>
      </c>
      <c r="C2036" s="82"/>
      <c r="D2036" s="83"/>
      <c r="E2036" s="82"/>
      <c r="F2036" s="84"/>
      <c r="G2036" s="82"/>
      <c r="H2036" s="77"/>
      <c r="I2036" s="78"/>
      <c r="J2036" s="78"/>
      <c r="K2036" s="79"/>
      <c r="M2036" s="72" t="s">
        <v>1513</v>
      </c>
      <c r="N2036" s="85">
        <v>44658.585949074077</v>
      </c>
      <c r="O2036" s="72" t="s">
        <v>4510</v>
      </c>
      <c r="P2036" s="72" t="s">
        <v>4511</v>
      </c>
      <c r="Q2036" s="72" t="s">
        <v>2851</v>
      </c>
      <c r="T2036" s="87" t="s">
        <v>4302</v>
      </c>
      <c r="U2036" s="85">
        <v>44658.585949074077</v>
      </c>
      <c r="V2036" s="88">
        <v>44658</v>
      </c>
      <c r="W2036" s="86" t="s">
        <v>4512</v>
      </c>
      <c r="X2036" s="87" t="s">
        <v>4513</v>
      </c>
      <c r="AA2036" s="86" t="s">
        <v>4514</v>
      </c>
      <c r="AC2036" s="72" t="b">
        <v>0</v>
      </c>
      <c r="AD2036" s="72">
        <v>0</v>
      </c>
      <c r="AE2036" s="86" t="s">
        <v>1483</v>
      </c>
      <c r="AF2036" s="72" t="b">
        <v>0</v>
      </c>
      <c r="AG2036" s="72" t="s">
        <v>1484</v>
      </c>
      <c r="AI2036" s="86" t="s">
        <v>1483</v>
      </c>
      <c r="AJ2036" s="72" t="b">
        <v>0</v>
      </c>
      <c r="AK2036" s="72">
        <v>8</v>
      </c>
      <c r="AL2036" s="86" t="s">
        <v>4515</v>
      </c>
      <c r="AM2036" s="86" t="s">
        <v>1504</v>
      </c>
      <c r="AN2036" s="72" t="b">
        <v>0</v>
      </c>
      <c r="AO2036" s="86" t="s">
        <v>4515</v>
      </c>
      <c r="AQ2036" s="72">
        <v>0</v>
      </c>
      <c r="AR2036" s="72">
        <v>0</v>
      </c>
    </row>
    <row r="2037" spans="1:44" x14ac:dyDescent="0.35">
      <c r="A2037" s="73" t="s">
        <v>685</v>
      </c>
      <c r="B2037" s="73" t="s">
        <v>4009</v>
      </c>
      <c r="C2037" s="82"/>
      <c r="D2037" s="83"/>
      <c r="E2037" s="82"/>
      <c r="F2037" s="84"/>
      <c r="G2037" s="82"/>
      <c r="H2037" s="77"/>
      <c r="I2037" s="78"/>
      <c r="J2037" s="78"/>
      <c r="K2037" s="79"/>
      <c r="M2037" s="72" t="s">
        <v>1513</v>
      </c>
      <c r="N2037" s="85">
        <v>44637.587442129632</v>
      </c>
      <c r="O2037" s="72" t="s">
        <v>4516</v>
      </c>
      <c r="P2037" s="72" t="s">
        <v>4517</v>
      </c>
      <c r="Q2037" s="72" t="s">
        <v>2851</v>
      </c>
      <c r="T2037" s="87" t="s">
        <v>4302</v>
      </c>
      <c r="U2037" s="85">
        <v>44637.587442129632</v>
      </c>
      <c r="V2037" s="88">
        <v>44637</v>
      </c>
      <c r="W2037" s="86" t="s">
        <v>4518</v>
      </c>
      <c r="X2037" s="87" t="s">
        <v>4519</v>
      </c>
      <c r="AA2037" s="86" t="s">
        <v>4520</v>
      </c>
      <c r="AC2037" s="72" t="b">
        <v>0</v>
      </c>
      <c r="AD2037" s="72">
        <v>0</v>
      </c>
      <c r="AE2037" s="86" t="s">
        <v>1483</v>
      </c>
      <c r="AF2037" s="72" t="b">
        <v>0</v>
      </c>
      <c r="AG2037" s="72" t="s">
        <v>1484</v>
      </c>
      <c r="AI2037" s="86" t="s">
        <v>1483</v>
      </c>
      <c r="AJ2037" s="72" t="b">
        <v>0</v>
      </c>
      <c r="AK2037" s="72">
        <v>7</v>
      </c>
      <c r="AL2037" s="86" t="s">
        <v>4521</v>
      </c>
      <c r="AM2037" s="86" t="s">
        <v>1486</v>
      </c>
      <c r="AN2037" s="72" t="b">
        <v>0</v>
      </c>
      <c r="AO2037" s="86" t="s">
        <v>4521</v>
      </c>
      <c r="AQ2037" s="72">
        <v>0</v>
      </c>
      <c r="AR2037" s="72">
        <v>0</v>
      </c>
    </row>
    <row r="2038" spans="1:44" x14ac:dyDescent="0.35">
      <c r="A2038" s="73" t="s">
        <v>685</v>
      </c>
      <c r="B2038" s="73" t="s">
        <v>4009</v>
      </c>
      <c r="C2038" s="82"/>
      <c r="D2038" s="83"/>
      <c r="E2038" s="82"/>
      <c r="F2038" s="84"/>
      <c r="G2038" s="82"/>
      <c r="H2038" s="77"/>
      <c r="I2038" s="78"/>
      <c r="J2038" s="78"/>
      <c r="K2038" s="79"/>
      <c r="M2038" s="72" t="s">
        <v>1476</v>
      </c>
      <c r="N2038" s="85">
        <v>44637.587442129632</v>
      </c>
      <c r="O2038" s="72" t="s">
        <v>4516</v>
      </c>
      <c r="P2038" s="72" t="s">
        <v>4517</v>
      </c>
      <c r="Q2038" s="72" t="s">
        <v>2851</v>
      </c>
      <c r="T2038" s="87" t="s">
        <v>4302</v>
      </c>
      <c r="U2038" s="85">
        <v>44637.587442129632</v>
      </c>
      <c r="V2038" s="88">
        <v>44637</v>
      </c>
      <c r="W2038" s="86" t="s">
        <v>4518</v>
      </c>
      <c r="X2038" s="87" t="s">
        <v>4519</v>
      </c>
      <c r="AA2038" s="86" t="s">
        <v>4520</v>
      </c>
      <c r="AC2038" s="72" t="b">
        <v>0</v>
      </c>
      <c r="AD2038" s="72">
        <v>0</v>
      </c>
      <c r="AE2038" s="86" t="s">
        <v>1483</v>
      </c>
      <c r="AF2038" s="72" t="b">
        <v>0</v>
      </c>
      <c r="AG2038" s="72" t="s">
        <v>1484</v>
      </c>
      <c r="AI2038" s="86" t="s">
        <v>1483</v>
      </c>
      <c r="AJ2038" s="72" t="b">
        <v>0</v>
      </c>
      <c r="AK2038" s="72">
        <v>7</v>
      </c>
      <c r="AL2038" s="86" t="s">
        <v>4521</v>
      </c>
      <c r="AM2038" s="86" t="s">
        <v>1486</v>
      </c>
      <c r="AN2038" s="72" t="b">
        <v>0</v>
      </c>
      <c r="AO2038" s="86" t="s">
        <v>4521</v>
      </c>
      <c r="AQ2038" s="72">
        <v>0</v>
      </c>
      <c r="AR2038" s="72">
        <v>0</v>
      </c>
    </row>
    <row r="2039" spans="1:44" x14ac:dyDescent="0.35">
      <c r="A2039" s="73" t="s">
        <v>685</v>
      </c>
      <c r="B2039" s="73" t="s">
        <v>4009</v>
      </c>
      <c r="C2039" s="82"/>
      <c r="D2039" s="83"/>
      <c r="E2039" s="82"/>
      <c r="F2039" s="84"/>
      <c r="G2039" s="82"/>
      <c r="H2039" s="77"/>
      <c r="I2039" s="78"/>
      <c r="J2039" s="78"/>
      <c r="K2039" s="79"/>
      <c r="M2039" s="72" t="s">
        <v>1476</v>
      </c>
      <c r="N2039" s="85">
        <v>44641.823125000003</v>
      </c>
      <c r="O2039" s="72" t="s">
        <v>4388</v>
      </c>
      <c r="R2039" s="86" t="s">
        <v>4319</v>
      </c>
      <c r="S2039" s="87" t="s">
        <v>4389</v>
      </c>
      <c r="T2039" s="87" t="s">
        <v>4389</v>
      </c>
      <c r="U2039" s="85">
        <v>44641.823125000003</v>
      </c>
      <c r="V2039" s="88">
        <v>44641</v>
      </c>
      <c r="W2039" s="86" t="s">
        <v>4390</v>
      </c>
      <c r="X2039" s="87" t="s">
        <v>4391</v>
      </c>
      <c r="AA2039" s="86" t="s">
        <v>4392</v>
      </c>
      <c r="AC2039" s="72" t="b">
        <v>0</v>
      </c>
      <c r="AD2039" s="72">
        <v>0</v>
      </c>
      <c r="AE2039" s="86" t="s">
        <v>1483</v>
      </c>
      <c r="AF2039" s="72" t="b">
        <v>0</v>
      </c>
      <c r="AG2039" s="72" t="s">
        <v>1484</v>
      </c>
      <c r="AI2039" s="86" t="s">
        <v>1483</v>
      </c>
      <c r="AJ2039" s="72" t="b">
        <v>0</v>
      </c>
      <c r="AK2039" s="72">
        <v>11</v>
      </c>
      <c r="AL2039" s="86" t="s">
        <v>4393</v>
      </c>
      <c r="AM2039" s="86" t="s">
        <v>1486</v>
      </c>
      <c r="AN2039" s="72" t="b">
        <v>0</v>
      </c>
      <c r="AO2039" s="86" t="s">
        <v>4393</v>
      </c>
      <c r="AQ2039" s="72">
        <v>0</v>
      </c>
      <c r="AR2039" s="72">
        <v>0</v>
      </c>
    </row>
    <row r="2040" spans="1:44" x14ac:dyDescent="0.35">
      <c r="A2040" s="73" t="s">
        <v>685</v>
      </c>
      <c r="B2040" s="73" t="s">
        <v>4009</v>
      </c>
      <c r="C2040" s="82"/>
      <c r="D2040" s="83"/>
      <c r="E2040" s="82"/>
      <c r="F2040" s="84"/>
      <c r="G2040" s="82"/>
      <c r="H2040" s="77"/>
      <c r="I2040" s="78"/>
      <c r="J2040" s="78"/>
      <c r="K2040" s="79"/>
      <c r="M2040" s="72" t="s">
        <v>1488</v>
      </c>
      <c r="N2040" s="85">
        <v>44648.567615740743</v>
      </c>
      <c r="O2040" s="72" t="s">
        <v>4522</v>
      </c>
      <c r="R2040" s="86" t="s">
        <v>4444</v>
      </c>
      <c r="S2040" s="87" t="s">
        <v>4523</v>
      </c>
      <c r="T2040" s="87" t="s">
        <v>4523</v>
      </c>
      <c r="U2040" s="85">
        <v>44648.567615740743</v>
      </c>
      <c r="V2040" s="88">
        <v>44648</v>
      </c>
      <c r="W2040" s="86" t="s">
        <v>4524</v>
      </c>
      <c r="X2040" s="87" t="s">
        <v>4525</v>
      </c>
      <c r="AA2040" s="86" t="s">
        <v>4526</v>
      </c>
      <c r="AC2040" s="72" t="b">
        <v>0</v>
      </c>
      <c r="AD2040" s="72">
        <v>151</v>
      </c>
      <c r="AE2040" s="86" t="s">
        <v>1483</v>
      </c>
      <c r="AF2040" s="72" t="b">
        <v>0</v>
      </c>
      <c r="AG2040" s="72" t="s">
        <v>1484</v>
      </c>
      <c r="AI2040" s="86" t="s">
        <v>1483</v>
      </c>
      <c r="AJ2040" s="72" t="b">
        <v>0</v>
      </c>
      <c r="AK2040" s="72">
        <v>31</v>
      </c>
      <c r="AL2040" s="86" t="s">
        <v>1483</v>
      </c>
      <c r="AM2040" s="86" t="s">
        <v>1511</v>
      </c>
      <c r="AN2040" s="72" t="b">
        <v>0</v>
      </c>
      <c r="AO2040" s="86" t="s">
        <v>4526</v>
      </c>
      <c r="AQ2040" s="72">
        <v>0</v>
      </c>
      <c r="AR2040" s="72">
        <v>0</v>
      </c>
    </row>
    <row r="2041" spans="1:44" x14ac:dyDescent="0.35">
      <c r="A2041" s="73" t="s">
        <v>685</v>
      </c>
      <c r="B2041" s="73" t="s">
        <v>4009</v>
      </c>
      <c r="C2041" s="82"/>
      <c r="D2041" s="83"/>
      <c r="E2041" s="82"/>
      <c r="F2041" s="84"/>
      <c r="G2041" s="82"/>
      <c r="H2041" s="77"/>
      <c r="I2041" s="78"/>
      <c r="J2041" s="78"/>
      <c r="K2041" s="79"/>
      <c r="M2041" s="72" t="s">
        <v>1513</v>
      </c>
      <c r="N2041" s="85">
        <v>44649.587094907409</v>
      </c>
      <c r="O2041" s="72" t="s">
        <v>4527</v>
      </c>
      <c r="P2041" s="72" t="s">
        <v>4528</v>
      </c>
      <c r="Q2041" s="72" t="s">
        <v>2851</v>
      </c>
      <c r="T2041" s="87" t="s">
        <v>4302</v>
      </c>
      <c r="U2041" s="85">
        <v>44649.587094907409</v>
      </c>
      <c r="V2041" s="88">
        <v>44649</v>
      </c>
      <c r="W2041" s="86" t="s">
        <v>4529</v>
      </c>
      <c r="X2041" s="87" t="s">
        <v>4530</v>
      </c>
      <c r="AA2041" s="86" t="s">
        <v>4531</v>
      </c>
      <c r="AC2041" s="72" t="b">
        <v>0</v>
      </c>
      <c r="AD2041" s="72">
        <v>0</v>
      </c>
      <c r="AE2041" s="86" t="s">
        <v>1483</v>
      </c>
      <c r="AF2041" s="72" t="b">
        <v>0</v>
      </c>
      <c r="AG2041" s="72" t="s">
        <v>1484</v>
      </c>
      <c r="AI2041" s="86" t="s">
        <v>1483</v>
      </c>
      <c r="AJ2041" s="72" t="b">
        <v>0</v>
      </c>
      <c r="AK2041" s="72">
        <v>5</v>
      </c>
      <c r="AL2041" s="86" t="s">
        <v>4532</v>
      </c>
      <c r="AM2041" s="86" t="s">
        <v>1486</v>
      </c>
      <c r="AN2041" s="72" t="b">
        <v>0</v>
      </c>
      <c r="AO2041" s="86" t="s">
        <v>4532</v>
      </c>
      <c r="AQ2041" s="72">
        <v>0</v>
      </c>
      <c r="AR2041" s="72">
        <v>0</v>
      </c>
    </row>
    <row r="2042" spans="1:44" x14ac:dyDescent="0.35">
      <c r="A2042" s="73" t="s">
        <v>685</v>
      </c>
      <c r="B2042" s="73" t="s">
        <v>4009</v>
      </c>
      <c r="C2042" s="82"/>
      <c r="D2042" s="83"/>
      <c r="E2042" s="82"/>
      <c r="F2042" s="84"/>
      <c r="G2042" s="82"/>
      <c r="H2042" s="77"/>
      <c r="I2042" s="78"/>
      <c r="J2042" s="78"/>
      <c r="K2042" s="79"/>
      <c r="M2042" s="72" t="s">
        <v>1476</v>
      </c>
      <c r="N2042" s="85">
        <v>44649.587094907409</v>
      </c>
      <c r="O2042" s="72" t="s">
        <v>4527</v>
      </c>
      <c r="P2042" s="72" t="s">
        <v>4528</v>
      </c>
      <c r="Q2042" s="72" t="s">
        <v>2851</v>
      </c>
      <c r="T2042" s="87" t="s">
        <v>4302</v>
      </c>
      <c r="U2042" s="85">
        <v>44649.587094907409</v>
      </c>
      <c r="V2042" s="88">
        <v>44649</v>
      </c>
      <c r="W2042" s="86" t="s">
        <v>4529</v>
      </c>
      <c r="X2042" s="87" t="s">
        <v>4530</v>
      </c>
      <c r="AA2042" s="86" t="s">
        <v>4531</v>
      </c>
      <c r="AC2042" s="72" t="b">
        <v>0</v>
      </c>
      <c r="AD2042" s="72">
        <v>0</v>
      </c>
      <c r="AE2042" s="86" t="s">
        <v>1483</v>
      </c>
      <c r="AF2042" s="72" t="b">
        <v>0</v>
      </c>
      <c r="AG2042" s="72" t="s">
        <v>1484</v>
      </c>
      <c r="AI2042" s="86" t="s">
        <v>1483</v>
      </c>
      <c r="AJ2042" s="72" t="b">
        <v>0</v>
      </c>
      <c r="AK2042" s="72">
        <v>5</v>
      </c>
      <c r="AL2042" s="86" t="s">
        <v>4532</v>
      </c>
      <c r="AM2042" s="86" t="s">
        <v>1486</v>
      </c>
      <c r="AN2042" s="72" t="b">
        <v>0</v>
      </c>
      <c r="AO2042" s="86" t="s">
        <v>4532</v>
      </c>
      <c r="AQ2042" s="72">
        <v>0</v>
      </c>
      <c r="AR2042" s="72">
        <v>0</v>
      </c>
    </row>
    <row r="2043" spans="1:44" x14ac:dyDescent="0.35">
      <c r="A2043" s="73" t="s">
        <v>685</v>
      </c>
      <c r="B2043" s="73" t="s">
        <v>4009</v>
      </c>
      <c r="C2043" s="82"/>
      <c r="D2043" s="83"/>
      <c r="E2043" s="82"/>
      <c r="F2043" s="84"/>
      <c r="G2043" s="82"/>
      <c r="H2043" s="77"/>
      <c r="I2043" s="78"/>
      <c r="J2043" s="78"/>
      <c r="K2043" s="79"/>
      <c r="M2043" s="72" t="s">
        <v>1488</v>
      </c>
      <c r="N2043" s="85">
        <v>44651.578750000001</v>
      </c>
      <c r="O2043" s="72" t="s">
        <v>4533</v>
      </c>
      <c r="S2043" s="87" t="s">
        <v>4534</v>
      </c>
      <c r="T2043" s="87" t="s">
        <v>4534</v>
      </c>
      <c r="U2043" s="85">
        <v>44651.578750000001</v>
      </c>
      <c r="V2043" s="88">
        <v>44651</v>
      </c>
      <c r="W2043" s="86" t="s">
        <v>4535</v>
      </c>
      <c r="X2043" s="87" t="s">
        <v>4536</v>
      </c>
      <c r="AA2043" s="86" t="s">
        <v>4537</v>
      </c>
      <c r="AC2043" s="72" t="b">
        <v>0</v>
      </c>
      <c r="AD2043" s="72">
        <v>104</v>
      </c>
      <c r="AE2043" s="86" t="s">
        <v>1483</v>
      </c>
      <c r="AF2043" s="72" t="b">
        <v>0</v>
      </c>
      <c r="AG2043" s="72" t="s">
        <v>1484</v>
      </c>
      <c r="AI2043" s="86" t="s">
        <v>1483</v>
      </c>
      <c r="AJ2043" s="72" t="b">
        <v>0</v>
      </c>
      <c r="AK2043" s="72">
        <v>15</v>
      </c>
      <c r="AL2043" s="86" t="s">
        <v>1483</v>
      </c>
      <c r="AM2043" s="86" t="s">
        <v>1486</v>
      </c>
      <c r="AN2043" s="72" t="b">
        <v>0</v>
      </c>
      <c r="AO2043" s="86" t="s">
        <v>4537</v>
      </c>
      <c r="AQ2043" s="72">
        <v>0</v>
      </c>
      <c r="AR2043" s="72">
        <v>0</v>
      </c>
    </row>
    <row r="2044" spans="1:44" x14ac:dyDescent="0.35">
      <c r="A2044" s="73" t="s">
        <v>685</v>
      </c>
      <c r="B2044" s="73" t="s">
        <v>4009</v>
      </c>
      <c r="C2044" s="82"/>
      <c r="D2044" s="83"/>
      <c r="E2044" s="82"/>
      <c r="F2044" s="84"/>
      <c r="G2044" s="82"/>
      <c r="H2044" s="77"/>
      <c r="I2044" s="78"/>
      <c r="J2044" s="78"/>
      <c r="K2044" s="79"/>
      <c r="M2044" s="72" t="s">
        <v>1476</v>
      </c>
      <c r="N2044" s="85">
        <v>44658.585949074077</v>
      </c>
      <c r="O2044" s="72" t="s">
        <v>4510</v>
      </c>
      <c r="P2044" s="72" t="s">
        <v>4511</v>
      </c>
      <c r="Q2044" s="72" t="s">
        <v>2851</v>
      </c>
      <c r="T2044" s="87" t="s">
        <v>4302</v>
      </c>
      <c r="U2044" s="85">
        <v>44658.585949074077</v>
      </c>
      <c r="V2044" s="88">
        <v>44658</v>
      </c>
      <c r="W2044" s="86" t="s">
        <v>4512</v>
      </c>
      <c r="X2044" s="87" t="s">
        <v>4513</v>
      </c>
      <c r="AA2044" s="86" t="s">
        <v>4514</v>
      </c>
      <c r="AC2044" s="72" t="b">
        <v>0</v>
      </c>
      <c r="AD2044" s="72">
        <v>0</v>
      </c>
      <c r="AE2044" s="86" t="s">
        <v>1483</v>
      </c>
      <c r="AF2044" s="72" t="b">
        <v>0</v>
      </c>
      <c r="AG2044" s="72" t="s">
        <v>1484</v>
      </c>
      <c r="AI2044" s="86" t="s">
        <v>1483</v>
      </c>
      <c r="AJ2044" s="72" t="b">
        <v>0</v>
      </c>
      <c r="AK2044" s="72">
        <v>8</v>
      </c>
      <c r="AL2044" s="86" t="s">
        <v>4515</v>
      </c>
      <c r="AM2044" s="86" t="s">
        <v>1504</v>
      </c>
      <c r="AN2044" s="72" t="b">
        <v>0</v>
      </c>
      <c r="AO2044" s="86" t="s">
        <v>4515</v>
      </c>
      <c r="AQ2044" s="72">
        <v>0</v>
      </c>
      <c r="AR2044" s="72">
        <v>0</v>
      </c>
    </row>
    <row r="2045" spans="1:44" x14ac:dyDescent="0.35">
      <c r="A2045" s="73" t="s">
        <v>685</v>
      </c>
      <c r="B2045" s="73" t="s">
        <v>4538</v>
      </c>
      <c r="C2045" s="82"/>
      <c r="D2045" s="83"/>
      <c r="E2045" s="82"/>
      <c r="F2045" s="84"/>
      <c r="G2045" s="82"/>
      <c r="H2045" s="77"/>
      <c r="I2045" s="78"/>
      <c r="J2045" s="78"/>
      <c r="K2045" s="79"/>
      <c r="M2045" s="72" t="s">
        <v>219</v>
      </c>
      <c r="N2045" s="85">
        <v>44671.061030092591</v>
      </c>
    </row>
    <row r="2046" spans="1:44" x14ac:dyDescent="0.35">
      <c r="A2046" s="73" t="s">
        <v>685</v>
      </c>
      <c r="B2046" s="73" t="s">
        <v>4538</v>
      </c>
      <c r="C2046" s="82"/>
      <c r="D2046" s="83"/>
      <c r="E2046" s="82"/>
      <c r="F2046" s="84"/>
      <c r="G2046" s="82"/>
      <c r="H2046" s="77"/>
      <c r="I2046" s="78"/>
      <c r="J2046" s="78"/>
      <c r="K2046" s="79"/>
      <c r="M2046" s="72" t="s">
        <v>1488</v>
      </c>
      <c r="N2046" s="85">
        <v>44658.886736111112</v>
      </c>
      <c r="O2046" s="72" t="s">
        <v>4539</v>
      </c>
      <c r="P2046" s="87" t="s">
        <v>4540</v>
      </c>
      <c r="Q2046" s="72" t="s">
        <v>4313</v>
      </c>
      <c r="T2046" s="87" t="s">
        <v>4302</v>
      </c>
      <c r="U2046" s="85">
        <v>44658.886736111112</v>
      </c>
      <c r="V2046" s="88">
        <v>44658</v>
      </c>
      <c r="W2046" s="86" t="s">
        <v>4541</v>
      </c>
      <c r="X2046" s="87" t="s">
        <v>4542</v>
      </c>
      <c r="AA2046" s="86" t="s">
        <v>4543</v>
      </c>
      <c r="AC2046" s="72" t="b">
        <v>0</v>
      </c>
      <c r="AD2046" s="72">
        <v>40</v>
      </c>
      <c r="AE2046" s="86" t="s">
        <v>1483</v>
      </c>
      <c r="AF2046" s="72" t="b">
        <v>0</v>
      </c>
      <c r="AG2046" s="72" t="s">
        <v>1484</v>
      </c>
      <c r="AI2046" s="86" t="s">
        <v>1483</v>
      </c>
      <c r="AJ2046" s="72" t="b">
        <v>0</v>
      </c>
      <c r="AK2046" s="72">
        <v>6</v>
      </c>
      <c r="AL2046" s="86" t="s">
        <v>1483</v>
      </c>
      <c r="AM2046" s="86" t="s">
        <v>1504</v>
      </c>
      <c r="AN2046" s="72" t="b">
        <v>0</v>
      </c>
      <c r="AO2046" s="86" t="s">
        <v>4543</v>
      </c>
      <c r="AQ2046" s="72">
        <v>0</v>
      </c>
      <c r="AR2046" s="72">
        <v>0</v>
      </c>
    </row>
    <row r="2047" spans="1:44" x14ac:dyDescent="0.35">
      <c r="A2047" s="73" t="s">
        <v>685</v>
      </c>
      <c r="B2047" s="73" t="s">
        <v>4242</v>
      </c>
      <c r="C2047" s="82"/>
      <c r="D2047" s="83"/>
      <c r="E2047" s="82"/>
      <c r="F2047" s="84"/>
      <c r="G2047" s="82"/>
      <c r="H2047" s="77"/>
      <c r="I2047" s="78"/>
      <c r="J2047" s="78"/>
      <c r="K2047" s="79"/>
      <c r="M2047" s="72" t="s">
        <v>1488</v>
      </c>
      <c r="N2047" s="85">
        <v>44635.643310185187</v>
      </c>
      <c r="O2047" s="72" t="s">
        <v>4544</v>
      </c>
      <c r="P2047" s="87" t="s">
        <v>4545</v>
      </c>
      <c r="Q2047" s="72" t="s">
        <v>4313</v>
      </c>
      <c r="T2047" s="87" t="s">
        <v>4302</v>
      </c>
      <c r="U2047" s="85">
        <v>44635.643310185187</v>
      </c>
      <c r="V2047" s="88">
        <v>44635</v>
      </c>
      <c r="W2047" s="86" t="s">
        <v>4546</v>
      </c>
      <c r="X2047" s="87" t="s">
        <v>4547</v>
      </c>
      <c r="AA2047" s="86" t="s">
        <v>4548</v>
      </c>
      <c r="AC2047" s="72" t="b">
        <v>0</v>
      </c>
      <c r="AD2047" s="72">
        <v>93</v>
      </c>
      <c r="AE2047" s="86" t="s">
        <v>1483</v>
      </c>
      <c r="AF2047" s="72" t="b">
        <v>0</v>
      </c>
      <c r="AG2047" s="72" t="s">
        <v>1484</v>
      </c>
      <c r="AI2047" s="86" t="s">
        <v>1483</v>
      </c>
      <c r="AJ2047" s="72" t="b">
        <v>0</v>
      </c>
      <c r="AK2047" s="72">
        <v>11</v>
      </c>
      <c r="AL2047" s="86" t="s">
        <v>1483</v>
      </c>
      <c r="AM2047" s="86" t="s">
        <v>1504</v>
      </c>
      <c r="AN2047" s="72" t="b">
        <v>0</v>
      </c>
      <c r="AO2047" s="86" t="s">
        <v>4548</v>
      </c>
      <c r="AQ2047" s="72">
        <v>0</v>
      </c>
      <c r="AR2047" s="72">
        <v>0</v>
      </c>
    </row>
    <row r="2048" spans="1:44" x14ac:dyDescent="0.35">
      <c r="A2048" s="73" t="s">
        <v>685</v>
      </c>
      <c r="B2048" s="73" t="s">
        <v>4242</v>
      </c>
      <c r="C2048" s="82"/>
      <c r="D2048" s="83"/>
      <c r="E2048" s="82"/>
      <c r="F2048" s="84"/>
      <c r="G2048" s="82"/>
      <c r="H2048" s="77"/>
      <c r="I2048" s="78"/>
      <c r="J2048" s="78"/>
      <c r="K2048" s="79"/>
      <c r="M2048" s="72" t="s">
        <v>1488</v>
      </c>
      <c r="N2048" s="85">
        <v>44658.886736111112</v>
      </c>
      <c r="O2048" s="72" t="s">
        <v>4539</v>
      </c>
      <c r="P2048" s="87" t="s">
        <v>4540</v>
      </c>
      <c r="Q2048" s="72" t="s">
        <v>4313</v>
      </c>
      <c r="T2048" s="87" t="s">
        <v>4302</v>
      </c>
      <c r="U2048" s="85">
        <v>44658.886736111112</v>
      </c>
      <c r="V2048" s="88">
        <v>44658</v>
      </c>
      <c r="W2048" s="86" t="s">
        <v>4541</v>
      </c>
      <c r="X2048" s="87" t="s">
        <v>4542</v>
      </c>
      <c r="AA2048" s="86" t="s">
        <v>4543</v>
      </c>
      <c r="AC2048" s="72" t="b">
        <v>0</v>
      </c>
      <c r="AD2048" s="72">
        <v>40</v>
      </c>
      <c r="AE2048" s="86" t="s">
        <v>1483</v>
      </c>
      <c r="AF2048" s="72" t="b">
        <v>0</v>
      </c>
      <c r="AG2048" s="72" t="s">
        <v>1484</v>
      </c>
      <c r="AI2048" s="86" t="s">
        <v>1483</v>
      </c>
      <c r="AJ2048" s="72" t="b">
        <v>0</v>
      </c>
      <c r="AK2048" s="72">
        <v>6</v>
      </c>
      <c r="AL2048" s="86" t="s">
        <v>1483</v>
      </c>
      <c r="AM2048" s="86" t="s">
        <v>1504</v>
      </c>
      <c r="AN2048" s="72" t="b">
        <v>0</v>
      </c>
      <c r="AO2048" s="86" t="s">
        <v>4543</v>
      </c>
      <c r="AQ2048" s="72">
        <v>0</v>
      </c>
      <c r="AR2048" s="72">
        <v>0</v>
      </c>
    </row>
    <row r="2049" spans="1:44" x14ac:dyDescent="0.35">
      <c r="A2049" s="73" t="s">
        <v>685</v>
      </c>
      <c r="B2049" s="73" t="s">
        <v>4549</v>
      </c>
      <c r="C2049" s="82"/>
      <c r="D2049" s="83"/>
      <c r="E2049" s="82"/>
      <c r="F2049" s="84"/>
      <c r="G2049" s="82"/>
      <c r="H2049" s="77"/>
      <c r="I2049" s="78"/>
      <c r="J2049" s="78"/>
      <c r="K2049" s="79"/>
      <c r="M2049" s="72" t="s">
        <v>1488</v>
      </c>
      <c r="N2049" s="85">
        <v>44638.890555555554</v>
      </c>
      <c r="O2049" s="72" t="s">
        <v>4378</v>
      </c>
      <c r="R2049" s="86" t="s">
        <v>4314</v>
      </c>
      <c r="S2049" s="87" t="s">
        <v>4379</v>
      </c>
      <c r="T2049" s="87" t="s">
        <v>4379</v>
      </c>
      <c r="U2049" s="85">
        <v>44638.890555555554</v>
      </c>
      <c r="V2049" s="88">
        <v>44638</v>
      </c>
      <c r="W2049" s="86" t="s">
        <v>4380</v>
      </c>
      <c r="X2049" s="87" t="s">
        <v>4381</v>
      </c>
      <c r="AA2049" s="86" t="s">
        <v>4382</v>
      </c>
      <c r="AC2049" s="72" t="b">
        <v>0</v>
      </c>
      <c r="AD2049" s="72">
        <v>88</v>
      </c>
      <c r="AE2049" s="86" t="s">
        <v>1483</v>
      </c>
      <c r="AF2049" s="72" t="b">
        <v>0</v>
      </c>
      <c r="AG2049" s="72" t="s">
        <v>1484</v>
      </c>
      <c r="AI2049" s="86" t="s">
        <v>1483</v>
      </c>
      <c r="AJ2049" s="72" t="b">
        <v>0</v>
      </c>
      <c r="AK2049" s="72">
        <v>10</v>
      </c>
      <c r="AL2049" s="86" t="s">
        <v>1483</v>
      </c>
      <c r="AM2049" s="86" t="s">
        <v>1486</v>
      </c>
      <c r="AN2049" s="72" t="b">
        <v>0</v>
      </c>
      <c r="AO2049" s="86" t="s">
        <v>4382</v>
      </c>
      <c r="AQ2049" s="72">
        <v>0</v>
      </c>
      <c r="AR2049" s="72">
        <v>0</v>
      </c>
    </row>
    <row r="2050" spans="1:44" x14ac:dyDescent="0.35">
      <c r="A2050" s="73" t="s">
        <v>685</v>
      </c>
      <c r="B2050" s="73" t="s">
        <v>4549</v>
      </c>
      <c r="C2050" s="82"/>
      <c r="D2050" s="83"/>
      <c r="E2050" s="82"/>
      <c r="F2050" s="84"/>
      <c r="G2050" s="82"/>
      <c r="H2050" s="77"/>
      <c r="I2050" s="78"/>
      <c r="J2050" s="78"/>
      <c r="K2050" s="79"/>
      <c r="M2050" s="72" t="s">
        <v>1488</v>
      </c>
      <c r="N2050" s="85">
        <v>44638.995474537034</v>
      </c>
      <c r="O2050" s="72" t="s">
        <v>4338</v>
      </c>
      <c r="R2050" s="86" t="s">
        <v>4314</v>
      </c>
      <c r="S2050" s="87" t="s">
        <v>4339</v>
      </c>
      <c r="T2050" s="87" t="s">
        <v>4339</v>
      </c>
      <c r="U2050" s="85">
        <v>44638.995474537034</v>
      </c>
      <c r="V2050" s="88">
        <v>44638</v>
      </c>
      <c r="W2050" s="86" t="s">
        <v>4340</v>
      </c>
      <c r="X2050" s="87" t="s">
        <v>4341</v>
      </c>
      <c r="AA2050" s="86" t="s">
        <v>4342</v>
      </c>
      <c r="AC2050" s="72" t="b">
        <v>0</v>
      </c>
      <c r="AD2050" s="72">
        <v>203</v>
      </c>
      <c r="AE2050" s="86" t="s">
        <v>1483</v>
      </c>
      <c r="AF2050" s="72" t="b">
        <v>0</v>
      </c>
      <c r="AG2050" s="72" t="s">
        <v>1484</v>
      </c>
      <c r="AI2050" s="86" t="s">
        <v>1483</v>
      </c>
      <c r="AJ2050" s="72" t="b">
        <v>0</v>
      </c>
      <c r="AK2050" s="72">
        <v>17</v>
      </c>
      <c r="AL2050" s="86" t="s">
        <v>1483</v>
      </c>
      <c r="AM2050" s="86" t="s">
        <v>1486</v>
      </c>
      <c r="AN2050" s="72" t="b">
        <v>0</v>
      </c>
      <c r="AO2050" s="86" t="s">
        <v>4342</v>
      </c>
      <c r="AQ2050" s="72">
        <v>0</v>
      </c>
      <c r="AR2050" s="72">
        <v>0</v>
      </c>
    </row>
    <row r="2051" spans="1:44" x14ac:dyDescent="0.35">
      <c r="A2051" s="73" t="s">
        <v>685</v>
      </c>
      <c r="B2051" s="73" t="s">
        <v>4549</v>
      </c>
      <c r="C2051" s="82"/>
      <c r="D2051" s="83"/>
      <c r="E2051" s="82"/>
      <c r="F2051" s="84"/>
      <c r="G2051" s="82"/>
      <c r="H2051" s="77"/>
      <c r="I2051" s="78"/>
      <c r="J2051" s="78"/>
      <c r="K2051" s="79"/>
      <c r="M2051" s="72" t="s">
        <v>1488</v>
      </c>
      <c r="N2051" s="85">
        <v>44639.586076388892</v>
      </c>
      <c r="O2051" s="72" t="s">
        <v>4344</v>
      </c>
      <c r="S2051" s="87" t="s">
        <v>4345</v>
      </c>
      <c r="T2051" s="87" t="s">
        <v>4345</v>
      </c>
      <c r="U2051" s="85">
        <v>44639.586076388892</v>
      </c>
      <c r="V2051" s="88">
        <v>44639</v>
      </c>
      <c r="W2051" s="86" t="s">
        <v>4346</v>
      </c>
      <c r="X2051" s="87" t="s">
        <v>4347</v>
      </c>
      <c r="AA2051" s="86" t="s">
        <v>4348</v>
      </c>
      <c r="AC2051" s="72" t="b">
        <v>0</v>
      </c>
      <c r="AD2051" s="72">
        <v>247</v>
      </c>
      <c r="AE2051" s="86" t="s">
        <v>1483</v>
      </c>
      <c r="AF2051" s="72" t="b">
        <v>0</v>
      </c>
      <c r="AG2051" s="72" t="s">
        <v>1484</v>
      </c>
      <c r="AI2051" s="86" t="s">
        <v>1483</v>
      </c>
      <c r="AJ2051" s="72" t="b">
        <v>0</v>
      </c>
      <c r="AK2051" s="72">
        <v>19</v>
      </c>
      <c r="AL2051" s="86" t="s">
        <v>1483</v>
      </c>
      <c r="AM2051" s="86" t="s">
        <v>1486</v>
      </c>
      <c r="AN2051" s="72" t="b">
        <v>0</v>
      </c>
      <c r="AO2051" s="86" t="s">
        <v>4348</v>
      </c>
      <c r="AQ2051" s="72">
        <v>0</v>
      </c>
      <c r="AR2051" s="72">
        <v>0</v>
      </c>
    </row>
    <row r="2052" spans="1:44" x14ac:dyDescent="0.35">
      <c r="A2052" s="73" t="s">
        <v>685</v>
      </c>
      <c r="B2052" s="73" t="s">
        <v>4549</v>
      </c>
      <c r="C2052" s="82"/>
      <c r="D2052" s="83"/>
      <c r="E2052" s="82"/>
      <c r="F2052" s="84"/>
      <c r="G2052" s="82"/>
      <c r="H2052" s="77"/>
      <c r="I2052" s="78"/>
      <c r="J2052" s="78"/>
      <c r="K2052" s="79"/>
      <c r="M2052" s="72" t="s">
        <v>1488</v>
      </c>
      <c r="N2052" s="85">
        <v>44639.794444444444</v>
      </c>
      <c r="O2052" s="72" t="s">
        <v>4383</v>
      </c>
      <c r="S2052" s="87" t="s">
        <v>4384</v>
      </c>
      <c r="T2052" s="87" t="s">
        <v>4384</v>
      </c>
      <c r="U2052" s="85">
        <v>44639.794444444444</v>
      </c>
      <c r="V2052" s="88">
        <v>44639</v>
      </c>
      <c r="W2052" s="86" t="s">
        <v>4385</v>
      </c>
      <c r="X2052" s="87" t="s">
        <v>4386</v>
      </c>
      <c r="AA2052" s="86" t="s">
        <v>4387</v>
      </c>
      <c r="AC2052" s="72" t="b">
        <v>0</v>
      </c>
      <c r="AD2052" s="72">
        <v>711</v>
      </c>
      <c r="AE2052" s="86" t="s">
        <v>1483</v>
      </c>
      <c r="AF2052" s="72" t="b">
        <v>0</v>
      </c>
      <c r="AG2052" s="72" t="s">
        <v>1484</v>
      </c>
      <c r="AI2052" s="86" t="s">
        <v>1483</v>
      </c>
      <c r="AJ2052" s="72" t="b">
        <v>0</v>
      </c>
      <c r="AK2052" s="72">
        <v>38</v>
      </c>
      <c r="AL2052" s="86" t="s">
        <v>1483</v>
      </c>
      <c r="AM2052" s="86" t="s">
        <v>1504</v>
      </c>
      <c r="AN2052" s="72" t="b">
        <v>0</v>
      </c>
      <c r="AO2052" s="86" t="s">
        <v>4387</v>
      </c>
      <c r="AQ2052" s="72">
        <v>0</v>
      </c>
      <c r="AR2052" s="72">
        <v>0</v>
      </c>
    </row>
    <row r="2053" spans="1:44" x14ac:dyDescent="0.35">
      <c r="A2053" s="73" t="s">
        <v>685</v>
      </c>
      <c r="B2053" s="73" t="s">
        <v>4549</v>
      </c>
      <c r="C2053" s="82"/>
      <c r="D2053" s="83"/>
      <c r="E2053" s="82"/>
      <c r="F2053" s="84"/>
      <c r="G2053" s="82"/>
      <c r="H2053" s="77"/>
      <c r="I2053" s="78"/>
      <c r="J2053" s="78"/>
      <c r="K2053" s="79"/>
      <c r="M2053" s="72" t="s">
        <v>1488</v>
      </c>
      <c r="N2053" s="85">
        <v>44641.586134259262</v>
      </c>
      <c r="O2053" s="72" t="s">
        <v>4350</v>
      </c>
      <c r="R2053" s="86" t="s">
        <v>4351</v>
      </c>
      <c r="S2053" s="87" t="s">
        <v>4352</v>
      </c>
      <c r="T2053" s="87" t="s">
        <v>4352</v>
      </c>
      <c r="U2053" s="85">
        <v>44641.586134259262</v>
      </c>
      <c r="V2053" s="88">
        <v>44641</v>
      </c>
      <c r="W2053" s="86" t="s">
        <v>4353</v>
      </c>
      <c r="X2053" s="87" t="s">
        <v>4354</v>
      </c>
      <c r="AA2053" s="86" t="s">
        <v>4355</v>
      </c>
      <c r="AC2053" s="72" t="b">
        <v>0</v>
      </c>
      <c r="AD2053" s="72">
        <v>176</v>
      </c>
      <c r="AE2053" s="86" t="s">
        <v>1483</v>
      </c>
      <c r="AF2053" s="72" t="b">
        <v>0</v>
      </c>
      <c r="AG2053" s="72" t="s">
        <v>1484</v>
      </c>
      <c r="AI2053" s="86" t="s">
        <v>1483</v>
      </c>
      <c r="AJ2053" s="72" t="b">
        <v>0</v>
      </c>
      <c r="AK2053" s="72">
        <v>36</v>
      </c>
      <c r="AL2053" s="86" t="s">
        <v>1483</v>
      </c>
      <c r="AM2053" s="86" t="s">
        <v>1511</v>
      </c>
      <c r="AN2053" s="72" t="b">
        <v>0</v>
      </c>
      <c r="AO2053" s="86" t="s">
        <v>4355</v>
      </c>
      <c r="AQ2053" s="72">
        <v>0</v>
      </c>
      <c r="AR2053" s="72">
        <v>0</v>
      </c>
    </row>
    <row r="2054" spans="1:44" x14ac:dyDescent="0.35">
      <c r="A2054" s="73" t="s">
        <v>685</v>
      </c>
      <c r="B2054" s="73" t="s">
        <v>4549</v>
      </c>
      <c r="C2054" s="82"/>
      <c r="D2054" s="83"/>
      <c r="E2054" s="82"/>
      <c r="F2054" s="84"/>
      <c r="G2054" s="82"/>
      <c r="H2054" s="77"/>
      <c r="I2054" s="78"/>
      <c r="J2054" s="78"/>
      <c r="K2054" s="79"/>
      <c r="M2054" s="72" t="s">
        <v>1488</v>
      </c>
      <c r="N2054" s="85">
        <v>44659.562476851854</v>
      </c>
      <c r="O2054" s="72" t="s">
        <v>4550</v>
      </c>
      <c r="R2054" s="86" t="s">
        <v>4551</v>
      </c>
      <c r="S2054" s="87" t="s">
        <v>4552</v>
      </c>
      <c r="T2054" s="87" t="s">
        <v>4552</v>
      </c>
      <c r="U2054" s="85">
        <v>44659.562476851854</v>
      </c>
      <c r="V2054" s="88">
        <v>44659</v>
      </c>
      <c r="W2054" s="86" t="s">
        <v>4553</v>
      </c>
      <c r="X2054" s="87" t="s">
        <v>4554</v>
      </c>
      <c r="AA2054" s="86" t="s">
        <v>4555</v>
      </c>
      <c r="AC2054" s="72" t="b">
        <v>0</v>
      </c>
      <c r="AD2054" s="72">
        <v>157</v>
      </c>
      <c r="AE2054" s="86" t="s">
        <v>1483</v>
      </c>
      <c r="AF2054" s="72" t="b">
        <v>0</v>
      </c>
      <c r="AG2054" s="72" t="s">
        <v>1484</v>
      </c>
      <c r="AI2054" s="86" t="s">
        <v>1483</v>
      </c>
      <c r="AJ2054" s="72" t="b">
        <v>0</v>
      </c>
      <c r="AK2054" s="72">
        <v>17</v>
      </c>
      <c r="AL2054" s="86" t="s">
        <v>1483</v>
      </c>
      <c r="AM2054" s="86" t="s">
        <v>1511</v>
      </c>
      <c r="AN2054" s="72" t="b">
        <v>0</v>
      </c>
      <c r="AO2054" s="86" t="s">
        <v>4555</v>
      </c>
      <c r="AQ2054" s="72">
        <v>0</v>
      </c>
      <c r="AR2054" s="72">
        <v>0</v>
      </c>
    </row>
    <row r="2055" spans="1:44" x14ac:dyDescent="0.35">
      <c r="A2055" s="73" t="s">
        <v>685</v>
      </c>
      <c r="B2055" s="73" t="s">
        <v>1636</v>
      </c>
      <c r="C2055" s="82"/>
      <c r="D2055" s="83"/>
      <c r="E2055" s="82"/>
      <c r="F2055" s="84"/>
      <c r="G2055" s="82"/>
      <c r="H2055" s="77"/>
      <c r="I2055" s="78"/>
      <c r="J2055" s="78"/>
      <c r="K2055" s="79"/>
      <c r="M2055" s="72" t="s">
        <v>1488</v>
      </c>
      <c r="N2055" s="85">
        <v>44660.032534722224</v>
      </c>
      <c r="O2055" s="72" t="s">
        <v>4556</v>
      </c>
      <c r="S2055" s="87" t="s">
        <v>4557</v>
      </c>
      <c r="T2055" s="87" t="s">
        <v>4557</v>
      </c>
      <c r="U2055" s="85">
        <v>44660.032534722224</v>
      </c>
      <c r="V2055" s="88">
        <v>44660</v>
      </c>
      <c r="W2055" s="86" t="s">
        <v>4558</v>
      </c>
      <c r="X2055" s="87" t="s">
        <v>4559</v>
      </c>
      <c r="AA2055" s="86" t="s">
        <v>4560</v>
      </c>
      <c r="AC2055" s="72" t="b">
        <v>0</v>
      </c>
      <c r="AD2055" s="72">
        <v>313</v>
      </c>
      <c r="AE2055" s="86" t="s">
        <v>1483</v>
      </c>
      <c r="AF2055" s="72" t="b">
        <v>0</v>
      </c>
      <c r="AG2055" s="72" t="s">
        <v>1484</v>
      </c>
      <c r="AI2055" s="86" t="s">
        <v>1483</v>
      </c>
      <c r="AJ2055" s="72" t="b">
        <v>0</v>
      </c>
      <c r="AK2055" s="72">
        <v>54</v>
      </c>
      <c r="AL2055" s="86" t="s">
        <v>1483</v>
      </c>
      <c r="AM2055" s="86" t="s">
        <v>1504</v>
      </c>
      <c r="AN2055" s="72" t="b">
        <v>0</v>
      </c>
      <c r="AO2055" s="86" t="s">
        <v>4560</v>
      </c>
      <c r="AQ2055" s="72">
        <v>0</v>
      </c>
      <c r="AR2055" s="72">
        <v>0</v>
      </c>
    </row>
    <row r="2056" spans="1:44" x14ac:dyDescent="0.35">
      <c r="A2056" s="73" t="s">
        <v>685</v>
      </c>
      <c r="B2056" s="73" t="s">
        <v>4561</v>
      </c>
      <c r="C2056" s="82"/>
      <c r="D2056" s="83"/>
      <c r="E2056" s="82"/>
      <c r="F2056" s="84"/>
      <c r="G2056" s="82"/>
      <c r="H2056" s="77"/>
      <c r="I2056" s="78"/>
      <c r="J2056" s="78"/>
      <c r="K2056" s="79"/>
      <c r="M2056" s="72" t="s">
        <v>1488</v>
      </c>
      <c r="N2056" s="85">
        <v>44664.850960648146</v>
      </c>
      <c r="O2056" s="72" t="s">
        <v>4562</v>
      </c>
      <c r="S2056" s="87" t="s">
        <v>4563</v>
      </c>
      <c r="T2056" s="87" t="s">
        <v>4563</v>
      </c>
      <c r="U2056" s="85">
        <v>44664.850960648146</v>
      </c>
      <c r="V2056" s="88">
        <v>44664</v>
      </c>
      <c r="W2056" s="86" t="s">
        <v>4564</v>
      </c>
      <c r="X2056" s="87" t="s">
        <v>4565</v>
      </c>
      <c r="AA2056" s="86" t="s">
        <v>4566</v>
      </c>
      <c r="AC2056" s="72" t="b">
        <v>0</v>
      </c>
      <c r="AD2056" s="72">
        <v>998</v>
      </c>
      <c r="AE2056" s="86" t="s">
        <v>1483</v>
      </c>
      <c r="AF2056" s="72" t="b">
        <v>0</v>
      </c>
      <c r="AG2056" s="72" t="s">
        <v>1484</v>
      </c>
      <c r="AI2056" s="86" t="s">
        <v>1483</v>
      </c>
      <c r="AJ2056" s="72" t="b">
        <v>0</v>
      </c>
      <c r="AK2056" s="72">
        <v>213</v>
      </c>
      <c r="AL2056" s="86" t="s">
        <v>1483</v>
      </c>
      <c r="AM2056" s="86" t="s">
        <v>2043</v>
      </c>
      <c r="AN2056" s="72" t="b">
        <v>0</v>
      </c>
      <c r="AO2056" s="86" t="s">
        <v>4566</v>
      </c>
      <c r="AQ2056" s="72">
        <v>0</v>
      </c>
      <c r="AR2056" s="72">
        <v>0</v>
      </c>
    </row>
    <row r="2057" spans="1:44" x14ac:dyDescent="0.35">
      <c r="A2057" s="73" t="s">
        <v>685</v>
      </c>
      <c r="B2057" s="73" t="s">
        <v>4561</v>
      </c>
      <c r="C2057" s="82"/>
      <c r="D2057" s="83"/>
      <c r="E2057" s="82"/>
      <c r="F2057" s="84"/>
      <c r="G2057" s="82"/>
      <c r="H2057" s="77"/>
      <c r="I2057" s="78"/>
      <c r="J2057" s="78"/>
      <c r="K2057" s="79"/>
      <c r="M2057" s="72" t="s">
        <v>2563</v>
      </c>
      <c r="N2057" s="85">
        <v>44664.851064814815</v>
      </c>
      <c r="O2057" s="72" t="s">
        <v>4567</v>
      </c>
      <c r="P2057" s="87" t="s">
        <v>4568</v>
      </c>
      <c r="Q2057" s="72" t="s">
        <v>1723</v>
      </c>
      <c r="T2057" s="87" t="s">
        <v>4302</v>
      </c>
      <c r="U2057" s="85">
        <v>44664.851064814815</v>
      </c>
      <c r="V2057" s="88">
        <v>44664</v>
      </c>
      <c r="W2057" s="86" t="s">
        <v>4569</v>
      </c>
      <c r="X2057" s="87" t="s">
        <v>4570</v>
      </c>
      <c r="AA2057" s="86" t="s">
        <v>4571</v>
      </c>
      <c r="AB2057" s="86" t="s">
        <v>4566</v>
      </c>
      <c r="AC2057" s="72" t="b">
        <v>0</v>
      </c>
      <c r="AD2057" s="72">
        <v>211</v>
      </c>
      <c r="AE2057" s="86" t="s">
        <v>4324</v>
      </c>
      <c r="AF2057" s="72" t="b">
        <v>0</v>
      </c>
      <c r="AG2057" s="72" t="s">
        <v>1484</v>
      </c>
      <c r="AI2057" s="86" t="s">
        <v>1483</v>
      </c>
      <c r="AJ2057" s="72" t="b">
        <v>0</v>
      </c>
      <c r="AK2057" s="72">
        <v>56</v>
      </c>
      <c r="AL2057" s="86" t="s">
        <v>1483</v>
      </c>
      <c r="AM2057" s="86" t="s">
        <v>2043</v>
      </c>
      <c r="AN2057" s="72" t="b">
        <v>0</v>
      </c>
      <c r="AO2057" s="86" t="s">
        <v>4566</v>
      </c>
      <c r="AQ2057" s="72">
        <v>0</v>
      </c>
      <c r="AR2057" s="72">
        <v>0</v>
      </c>
    </row>
    <row r="2058" spans="1:44" x14ac:dyDescent="0.35">
      <c r="A2058" s="73" t="s">
        <v>685</v>
      </c>
      <c r="B2058" s="73" t="s">
        <v>4572</v>
      </c>
      <c r="C2058" s="82"/>
      <c r="D2058" s="83"/>
      <c r="E2058" s="82"/>
      <c r="F2058" s="84"/>
      <c r="G2058" s="82"/>
      <c r="H2058" s="77"/>
      <c r="I2058" s="78"/>
      <c r="J2058" s="78"/>
      <c r="K2058" s="79"/>
      <c r="M2058" s="72" t="s">
        <v>1488</v>
      </c>
      <c r="N2058" s="85">
        <v>44665.543749999997</v>
      </c>
      <c r="O2058" s="72" t="s">
        <v>4573</v>
      </c>
      <c r="S2058" s="87" t="s">
        <v>4574</v>
      </c>
      <c r="T2058" s="87" t="s">
        <v>4574</v>
      </c>
      <c r="U2058" s="85">
        <v>44665.543749999997</v>
      </c>
      <c r="V2058" s="88">
        <v>44665</v>
      </c>
      <c r="W2058" s="86" t="s">
        <v>4575</v>
      </c>
      <c r="X2058" s="87" t="s">
        <v>4576</v>
      </c>
      <c r="AA2058" s="86" t="s">
        <v>4577</v>
      </c>
      <c r="AC2058" s="72" t="b">
        <v>0</v>
      </c>
      <c r="AD2058" s="72">
        <v>130</v>
      </c>
      <c r="AE2058" s="86" t="s">
        <v>1483</v>
      </c>
      <c r="AF2058" s="72" t="b">
        <v>0</v>
      </c>
      <c r="AG2058" s="72" t="s">
        <v>1484</v>
      </c>
      <c r="AI2058" s="86" t="s">
        <v>1483</v>
      </c>
      <c r="AJ2058" s="72" t="b">
        <v>0</v>
      </c>
      <c r="AK2058" s="72">
        <v>46</v>
      </c>
      <c r="AL2058" s="86" t="s">
        <v>1483</v>
      </c>
      <c r="AM2058" s="86" t="s">
        <v>2043</v>
      </c>
      <c r="AN2058" s="72" t="b">
        <v>0</v>
      </c>
      <c r="AO2058" s="86" t="s">
        <v>4577</v>
      </c>
      <c r="AQ2058" s="72">
        <v>0</v>
      </c>
      <c r="AR2058" s="72">
        <v>0</v>
      </c>
    </row>
    <row r="2059" spans="1:44" x14ac:dyDescent="0.35">
      <c r="A2059" s="73" t="s">
        <v>685</v>
      </c>
      <c r="B2059" s="73" t="s">
        <v>2162</v>
      </c>
      <c r="C2059" s="82"/>
      <c r="D2059" s="83"/>
      <c r="E2059" s="82"/>
      <c r="F2059" s="84"/>
      <c r="G2059" s="82"/>
      <c r="H2059" s="77"/>
      <c r="I2059" s="78"/>
      <c r="J2059" s="78"/>
      <c r="K2059" s="79"/>
      <c r="M2059" s="72" t="s">
        <v>1488</v>
      </c>
      <c r="N2059" s="85">
        <v>44665.543749999997</v>
      </c>
      <c r="O2059" s="72" t="s">
        <v>4573</v>
      </c>
      <c r="S2059" s="87" t="s">
        <v>4574</v>
      </c>
      <c r="T2059" s="87" t="s">
        <v>4574</v>
      </c>
      <c r="U2059" s="85">
        <v>44665.543749999997</v>
      </c>
      <c r="V2059" s="88">
        <v>44665</v>
      </c>
      <c r="W2059" s="86" t="s">
        <v>4575</v>
      </c>
      <c r="X2059" s="87" t="s">
        <v>4576</v>
      </c>
      <c r="AA2059" s="86" t="s">
        <v>4577</v>
      </c>
      <c r="AC2059" s="72" t="b">
        <v>0</v>
      </c>
      <c r="AD2059" s="72">
        <v>130</v>
      </c>
      <c r="AE2059" s="86" t="s">
        <v>1483</v>
      </c>
      <c r="AF2059" s="72" t="b">
        <v>0</v>
      </c>
      <c r="AG2059" s="72" t="s">
        <v>1484</v>
      </c>
      <c r="AI2059" s="86" t="s">
        <v>1483</v>
      </c>
      <c r="AJ2059" s="72" t="b">
        <v>0</v>
      </c>
      <c r="AK2059" s="72">
        <v>46</v>
      </c>
      <c r="AL2059" s="86" t="s">
        <v>1483</v>
      </c>
      <c r="AM2059" s="86" t="s">
        <v>2043</v>
      </c>
      <c r="AN2059" s="72" t="b">
        <v>0</v>
      </c>
      <c r="AO2059" s="86" t="s">
        <v>4577</v>
      </c>
      <c r="AQ2059" s="72">
        <v>0</v>
      </c>
      <c r="AR2059" s="72">
        <v>0</v>
      </c>
    </row>
    <row r="2060" spans="1:44" x14ac:dyDescent="0.35">
      <c r="A2060" s="73" t="s">
        <v>685</v>
      </c>
      <c r="B2060" s="73" t="s">
        <v>4578</v>
      </c>
      <c r="C2060" s="82"/>
      <c r="D2060" s="83"/>
      <c r="E2060" s="82"/>
      <c r="F2060" s="84"/>
      <c r="G2060" s="82"/>
      <c r="H2060" s="77"/>
      <c r="I2060" s="78"/>
      <c r="J2060" s="78"/>
      <c r="K2060" s="79"/>
      <c r="M2060" s="72" t="s">
        <v>1488</v>
      </c>
      <c r="N2060" s="85">
        <v>44669.596446759257</v>
      </c>
      <c r="O2060" s="72" t="s">
        <v>4579</v>
      </c>
      <c r="R2060" s="86" t="s">
        <v>4580</v>
      </c>
      <c r="S2060" s="87" t="s">
        <v>4581</v>
      </c>
      <c r="T2060" s="87" t="s">
        <v>4581</v>
      </c>
      <c r="U2060" s="85">
        <v>44669.596446759257</v>
      </c>
      <c r="V2060" s="88">
        <v>44669</v>
      </c>
      <c r="W2060" s="86" t="s">
        <v>4582</v>
      </c>
      <c r="X2060" s="87" t="s">
        <v>4583</v>
      </c>
      <c r="AA2060" s="86" t="s">
        <v>4584</v>
      </c>
      <c r="AC2060" s="72" t="b">
        <v>0</v>
      </c>
      <c r="AD2060" s="72">
        <v>69</v>
      </c>
      <c r="AE2060" s="86" t="s">
        <v>1483</v>
      </c>
      <c r="AF2060" s="72" t="b">
        <v>0</v>
      </c>
      <c r="AG2060" s="72" t="s">
        <v>1484</v>
      </c>
      <c r="AI2060" s="86" t="s">
        <v>1483</v>
      </c>
      <c r="AJ2060" s="72" t="b">
        <v>0</v>
      </c>
      <c r="AK2060" s="72">
        <v>11</v>
      </c>
      <c r="AL2060" s="86" t="s">
        <v>1483</v>
      </c>
      <c r="AM2060" s="86" t="s">
        <v>1504</v>
      </c>
      <c r="AN2060" s="72" t="b">
        <v>0</v>
      </c>
      <c r="AO2060" s="86" t="s">
        <v>4584</v>
      </c>
      <c r="AQ2060" s="72">
        <v>0</v>
      </c>
      <c r="AR2060" s="72">
        <v>0</v>
      </c>
    </row>
    <row r="2061" spans="1:44" x14ac:dyDescent="0.35">
      <c r="A2061" s="73" t="s">
        <v>685</v>
      </c>
      <c r="B2061" s="73" t="s">
        <v>4585</v>
      </c>
      <c r="C2061" s="82"/>
      <c r="D2061" s="83"/>
      <c r="E2061" s="82"/>
      <c r="F2061" s="84"/>
      <c r="G2061" s="82"/>
      <c r="H2061" s="77"/>
      <c r="I2061" s="78"/>
      <c r="J2061" s="78"/>
      <c r="K2061" s="79"/>
      <c r="M2061" s="72" t="s">
        <v>1488</v>
      </c>
      <c r="N2061" s="85">
        <v>44644.861273148148</v>
      </c>
      <c r="O2061" s="72" t="s">
        <v>4586</v>
      </c>
      <c r="R2061" s="86" t="s">
        <v>4587</v>
      </c>
      <c r="S2061" s="87" t="s">
        <v>4588</v>
      </c>
      <c r="T2061" s="87" t="s">
        <v>4588</v>
      </c>
      <c r="U2061" s="85">
        <v>44644.861273148148</v>
      </c>
      <c r="V2061" s="88">
        <v>44644</v>
      </c>
      <c r="W2061" s="86" t="s">
        <v>4589</v>
      </c>
      <c r="X2061" s="87" t="s">
        <v>4590</v>
      </c>
      <c r="AA2061" s="86" t="s">
        <v>4591</v>
      </c>
      <c r="AB2061" s="86" t="s">
        <v>4412</v>
      </c>
      <c r="AC2061" s="72" t="b">
        <v>0</v>
      </c>
      <c r="AD2061" s="72">
        <v>89</v>
      </c>
      <c r="AE2061" s="86" t="s">
        <v>4324</v>
      </c>
      <c r="AF2061" s="72" t="b">
        <v>0</v>
      </c>
      <c r="AG2061" s="72" t="s">
        <v>1484</v>
      </c>
      <c r="AI2061" s="86" t="s">
        <v>1483</v>
      </c>
      <c r="AJ2061" s="72" t="b">
        <v>0</v>
      </c>
      <c r="AK2061" s="72">
        <v>14</v>
      </c>
      <c r="AL2061" s="86" t="s">
        <v>1483</v>
      </c>
      <c r="AM2061" s="86" t="s">
        <v>1504</v>
      </c>
      <c r="AN2061" s="72" t="b">
        <v>0</v>
      </c>
      <c r="AO2061" s="86" t="s">
        <v>4412</v>
      </c>
      <c r="AQ2061" s="72">
        <v>0</v>
      </c>
      <c r="AR2061" s="72">
        <v>0</v>
      </c>
    </row>
    <row r="2062" spans="1:44" x14ac:dyDescent="0.35">
      <c r="A2062" s="73" t="s">
        <v>685</v>
      </c>
      <c r="B2062" s="73" t="s">
        <v>4585</v>
      </c>
      <c r="C2062" s="82"/>
      <c r="D2062" s="83"/>
      <c r="E2062" s="82"/>
      <c r="F2062" s="84"/>
      <c r="G2062" s="82"/>
      <c r="H2062" s="77"/>
      <c r="I2062" s="78"/>
      <c r="J2062" s="78"/>
      <c r="K2062" s="79"/>
      <c r="M2062" s="72" t="s">
        <v>1488</v>
      </c>
      <c r="N2062" s="85">
        <v>44646.519444444442</v>
      </c>
      <c r="O2062" s="72" t="s">
        <v>4592</v>
      </c>
      <c r="P2062" s="87" t="s">
        <v>4409</v>
      </c>
      <c r="Q2062" s="72" t="s">
        <v>4313</v>
      </c>
      <c r="R2062" s="86" t="s">
        <v>4593</v>
      </c>
      <c r="T2062" s="87" t="s">
        <v>4302</v>
      </c>
      <c r="U2062" s="85">
        <v>44646.519444444442</v>
      </c>
      <c r="V2062" s="88">
        <v>44646</v>
      </c>
      <c r="W2062" s="86" t="s">
        <v>4594</v>
      </c>
      <c r="X2062" s="87" t="s">
        <v>4595</v>
      </c>
      <c r="AA2062" s="86" t="s">
        <v>4596</v>
      </c>
      <c r="AC2062" s="72" t="b">
        <v>0</v>
      </c>
      <c r="AD2062" s="72">
        <v>96</v>
      </c>
      <c r="AE2062" s="86" t="s">
        <v>1483</v>
      </c>
      <c r="AF2062" s="72" t="b">
        <v>0</v>
      </c>
      <c r="AG2062" s="72" t="s">
        <v>1484</v>
      </c>
      <c r="AI2062" s="86" t="s">
        <v>1483</v>
      </c>
      <c r="AJ2062" s="72" t="b">
        <v>0</v>
      </c>
      <c r="AK2062" s="72">
        <v>12</v>
      </c>
      <c r="AL2062" s="86" t="s">
        <v>1483</v>
      </c>
      <c r="AM2062" s="86" t="s">
        <v>1504</v>
      </c>
      <c r="AN2062" s="72" t="b">
        <v>0</v>
      </c>
      <c r="AO2062" s="86" t="s">
        <v>4596</v>
      </c>
      <c r="AQ2062" s="72">
        <v>0</v>
      </c>
      <c r="AR2062" s="72">
        <v>0</v>
      </c>
    </row>
    <row r="2063" spans="1:44" x14ac:dyDescent="0.35">
      <c r="A2063" s="73" t="s">
        <v>685</v>
      </c>
      <c r="B2063" s="73" t="s">
        <v>4585</v>
      </c>
      <c r="C2063" s="82"/>
      <c r="D2063" s="83"/>
      <c r="E2063" s="82"/>
      <c r="F2063" s="84"/>
      <c r="G2063" s="82"/>
      <c r="H2063" s="77"/>
      <c r="I2063" s="78"/>
      <c r="J2063" s="78"/>
      <c r="K2063" s="79"/>
      <c r="M2063" s="72" t="s">
        <v>1488</v>
      </c>
      <c r="N2063" s="85">
        <v>44651.578750000001</v>
      </c>
      <c r="O2063" s="72" t="s">
        <v>4533</v>
      </c>
      <c r="S2063" s="87" t="s">
        <v>4534</v>
      </c>
      <c r="T2063" s="87" t="s">
        <v>4534</v>
      </c>
      <c r="U2063" s="85">
        <v>44651.578750000001</v>
      </c>
      <c r="V2063" s="88">
        <v>44651</v>
      </c>
      <c r="W2063" s="86" t="s">
        <v>4535</v>
      </c>
      <c r="X2063" s="87" t="s">
        <v>4536</v>
      </c>
      <c r="AA2063" s="86" t="s">
        <v>4537</v>
      </c>
      <c r="AC2063" s="72" t="b">
        <v>0</v>
      </c>
      <c r="AD2063" s="72">
        <v>104</v>
      </c>
      <c r="AE2063" s="86" t="s">
        <v>1483</v>
      </c>
      <c r="AF2063" s="72" t="b">
        <v>0</v>
      </c>
      <c r="AG2063" s="72" t="s">
        <v>1484</v>
      </c>
      <c r="AI2063" s="86" t="s">
        <v>1483</v>
      </c>
      <c r="AJ2063" s="72" t="b">
        <v>0</v>
      </c>
      <c r="AK2063" s="72">
        <v>15</v>
      </c>
      <c r="AL2063" s="86" t="s">
        <v>1483</v>
      </c>
      <c r="AM2063" s="86" t="s">
        <v>1486</v>
      </c>
      <c r="AN2063" s="72" t="b">
        <v>0</v>
      </c>
      <c r="AO2063" s="86" t="s">
        <v>4537</v>
      </c>
      <c r="AQ2063" s="72">
        <v>0</v>
      </c>
      <c r="AR2063" s="72">
        <v>0</v>
      </c>
    </row>
    <row r="2064" spans="1:44" x14ac:dyDescent="0.35">
      <c r="A2064" s="73" t="s">
        <v>685</v>
      </c>
      <c r="B2064" s="73" t="s">
        <v>4585</v>
      </c>
      <c r="C2064" s="82"/>
      <c r="D2064" s="83"/>
      <c r="E2064" s="82"/>
      <c r="F2064" s="84"/>
      <c r="G2064" s="82"/>
      <c r="H2064" s="77"/>
      <c r="I2064" s="78"/>
      <c r="J2064" s="78"/>
      <c r="K2064" s="79"/>
      <c r="M2064" s="72" t="s">
        <v>1488</v>
      </c>
      <c r="N2064" s="85">
        <v>44651.702407407407</v>
      </c>
      <c r="O2064" s="72" t="s">
        <v>4597</v>
      </c>
      <c r="S2064" s="87" t="s">
        <v>4598</v>
      </c>
      <c r="T2064" s="87" t="s">
        <v>4598</v>
      </c>
      <c r="U2064" s="85">
        <v>44651.702407407407</v>
      </c>
      <c r="V2064" s="88">
        <v>44651</v>
      </c>
      <c r="W2064" s="86" t="s">
        <v>4599</v>
      </c>
      <c r="X2064" s="87" t="s">
        <v>4600</v>
      </c>
      <c r="AA2064" s="86" t="s">
        <v>4601</v>
      </c>
      <c r="AC2064" s="72" t="b">
        <v>0</v>
      </c>
      <c r="AD2064" s="72">
        <v>127</v>
      </c>
      <c r="AE2064" s="86" t="s">
        <v>1483</v>
      </c>
      <c r="AF2064" s="72" t="b">
        <v>0</v>
      </c>
      <c r="AG2064" s="72" t="s">
        <v>1484</v>
      </c>
      <c r="AI2064" s="86" t="s">
        <v>1483</v>
      </c>
      <c r="AJ2064" s="72" t="b">
        <v>0</v>
      </c>
      <c r="AK2064" s="72">
        <v>24</v>
      </c>
      <c r="AL2064" s="86" t="s">
        <v>1483</v>
      </c>
      <c r="AM2064" s="86" t="s">
        <v>4602</v>
      </c>
      <c r="AN2064" s="72" t="b">
        <v>0</v>
      </c>
      <c r="AO2064" s="86" t="s">
        <v>4601</v>
      </c>
      <c r="AQ2064" s="72">
        <v>0</v>
      </c>
      <c r="AR2064" s="72">
        <v>0</v>
      </c>
    </row>
    <row r="2065" spans="1:52" x14ac:dyDescent="0.35">
      <c r="A2065" s="73" t="s">
        <v>685</v>
      </c>
      <c r="B2065" s="73" t="s">
        <v>4585</v>
      </c>
      <c r="C2065" s="82"/>
      <c r="D2065" s="83"/>
      <c r="E2065" s="82"/>
      <c r="F2065" s="84"/>
      <c r="G2065" s="82"/>
      <c r="H2065" s="77"/>
      <c r="I2065" s="78"/>
      <c r="J2065" s="78"/>
      <c r="K2065" s="79"/>
      <c r="M2065" s="72" t="s">
        <v>1488</v>
      </c>
      <c r="N2065" s="85">
        <v>44651.823020833333</v>
      </c>
      <c r="O2065" s="72" t="s">
        <v>4603</v>
      </c>
      <c r="P2065" s="87" t="s">
        <v>4604</v>
      </c>
      <c r="Q2065" s="72" t="s">
        <v>4313</v>
      </c>
      <c r="T2065" s="87" t="s">
        <v>4302</v>
      </c>
      <c r="U2065" s="85">
        <v>44651.823020833333</v>
      </c>
      <c r="V2065" s="88">
        <v>44651</v>
      </c>
      <c r="W2065" s="86" t="s">
        <v>4605</v>
      </c>
      <c r="X2065" s="87" t="s">
        <v>4606</v>
      </c>
      <c r="AA2065" s="86" t="s">
        <v>4607</v>
      </c>
      <c r="AC2065" s="72" t="b">
        <v>0</v>
      </c>
      <c r="AD2065" s="72">
        <v>30</v>
      </c>
      <c r="AE2065" s="86" t="s">
        <v>1483</v>
      </c>
      <c r="AF2065" s="72" t="b">
        <v>0</v>
      </c>
      <c r="AG2065" s="72" t="s">
        <v>1484</v>
      </c>
      <c r="AI2065" s="86" t="s">
        <v>1483</v>
      </c>
      <c r="AJ2065" s="72" t="b">
        <v>0</v>
      </c>
      <c r="AK2065" s="72">
        <v>5</v>
      </c>
      <c r="AL2065" s="86" t="s">
        <v>1483</v>
      </c>
      <c r="AM2065" s="86" t="s">
        <v>1504</v>
      </c>
      <c r="AN2065" s="72" t="b">
        <v>0</v>
      </c>
      <c r="AO2065" s="86" t="s">
        <v>4607</v>
      </c>
      <c r="AQ2065" s="72">
        <v>0</v>
      </c>
      <c r="AR2065" s="72">
        <v>0</v>
      </c>
    </row>
    <row r="2066" spans="1:52" x14ac:dyDescent="0.35">
      <c r="A2066" s="73" t="s">
        <v>685</v>
      </c>
      <c r="B2066" s="73" t="s">
        <v>4585</v>
      </c>
      <c r="C2066" s="82"/>
      <c r="D2066" s="83"/>
      <c r="E2066" s="82"/>
      <c r="F2066" s="84"/>
      <c r="G2066" s="82"/>
      <c r="H2066" s="77"/>
      <c r="I2066" s="78"/>
      <c r="J2066" s="78"/>
      <c r="K2066" s="79"/>
      <c r="M2066" s="72" t="s">
        <v>1488</v>
      </c>
      <c r="N2066" s="85">
        <v>44651.823020833333</v>
      </c>
      <c r="O2066" s="72" t="s">
        <v>4608</v>
      </c>
      <c r="P2066" s="87" t="s">
        <v>4604</v>
      </c>
      <c r="Q2066" s="72" t="s">
        <v>4313</v>
      </c>
      <c r="T2066" s="87" t="s">
        <v>4302</v>
      </c>
      <c r="U2066" s="85">
        <v>44651.823020833333</v>
      </c>
      <c r="V2066" s="88">
        <v>44651</v>
      </c>
      <c r="W2066" s="86" t="s">
        <v>4605</v>
      </c>
      <c r="X2066" s="87" t="s">
        <v>4609</v>
      </c>
      <c r="AA2066" s="86" t="s">
        <v>4610</v>
      </c>
      <c r="AB2066" s="86" t="s">
        <v>4611</v>
      </c>
      <c r="AC2066" s="72" t="b">
        <v>0</v>
      </c>
      <c r="AD2066" s="72">
        <v>15</v>
      </c>
      <c r="AE2066" s="86" t="s">
        <v>4324</v>
      </c>
      <c r="AF2066" s="72" t="b">
        <v>0</v>
      </c>
      <c r="AG2066" s="72" t="s">
        <v>1484</v>
      </c>
      <c r="AI2066" s="86" t="s">
        <v>1483</v>
      </c>
      <c r="AJ2066" s="72" t="b">
        <v>0</v>
      </c>
      <c r="AK2066" s="72">
        <v>2</v>
      </c>
      <c r="AL2066" s="86" t="s">
        <v>1483</v>
      </c>
      <c r="AM2066" s="86" t="s">
        <v>1504</v>
      </c>
      <c r="AN2066" s="72" t="b">
        <v>0</v>
      </c>
      <c r="AO2066" s="86" t="s">
        <v>4611</v>
      </c>
      <c r="AQ2066" s="72">
        <v>0</v>
      </c>
      <c r="AR2066" s="72">
        <v>0</v>
      </c>
    </row>
    <row r="2067" spans="1:52" x14ac:dyDescent="0.35">
      <c r="A2067" s="73" t="s">
        <v>685</v>
      </c>
      <c r="B2067" s="73" t="s">
        <v>4585</v>
      </c>
      <c r="C2067" s="82"/>
      <c r="D2067" s="83"/>
      <c r="E2067" s="82"/>
      <c r="F2067" s="84"/>
      <c r="G2067" s="82"/>
      <c r="H2067" s="77"/>
      <c r="I2067" s="78"/>
      <c r="J2067" s="78"/>
      <c r="K2067" s="79"/>
      <c r="M2067" s="72" t="s">
        <v>1488</v>
      </c>
      <c r="N2067" s="85">
        <v>44657.803854166668</v>
      </c>
      <c r="O2067" s="72" t="s">
        <v>4504</v>
      </c>
      <c r="S2067" s="87" t="s">
        <v>4505</v>
      </c>
      <c r="T2067" s="87" t="s">
        <v>4505</v>
      </c>
      <c r="U2067" s="85">
        <v>44657.803854166668</v>
      </c>
      <c r="V2067" s="88">
        <v>44657</v>
      </c>
      <c r="W2067" s="86" t="s">
        <v>4506</v>
      </c>
      <c r="X2067" s="87" t="s">
        <v>4507</v>
      </c>
      <c r="AA2067" s="86" t="s">
        <v>4508</v>
      </c>
      <c r="AC2067" s="72" t="b">
        <v>0</v>
      </c>
      <c r="AD2067" s="72">
        <v>105</v>
      </c>
      <c r="AE2067" s="86" t="s">
        <v>1483</v>
      </c>
      <c r="AF2067" s="72" t="b">
        <v>0</v>
      </c>
      <c r="AG2067" s="72" t="s">
        <v>1484</v>
      </c>
      <c r="AI2067" s="86" t="s">
        <v>1483</v>
      </c>
      <c r="AJ2067" s="72" t="b">
        <v>0</v>
      </c>
      <c r="AK2067" s="72">
        <v>21</v>
      </c>
      <c r="AL2067" s="86" t="s">
        <v>1483</v>
      </c>
      <c r="AM2067" s="86" t="s">
        <v>1504</v>
      </c>
      <c r="AN2067" s="72" t="b">
        <v>0</v>
      </c>
      <c r="AO2067" s="86" t="s">
        <v>4508</v>
      </c>
      <c r="AQ2067" s="72">
        <v>0</v>
      </c>
      <c r="AR2067" s="72">
        <v>0</v>
      </c>
    </row>
    <row r="2068" spans="1:52" x14ac:dyDescent="0.35">
      <c r="A2068" s="73" t="s">
        <v>685</v>
      </c>
      <c r="B2068" s="73" t="s">
        <v>4585</v>
      </c>
      <c r="C2068" s="82"/>
      <c r="D2068" s="83"/>
      <c r="E2068" s="82"/>
      <c r="F2068" s="84"/>
      <c r="G2068" s="82"/>
      <c r="H2068" s="77"/>
      <c r="I2068" s="78"/>
      <c r="J2068" s="78"/>
      <c r="K2068" s="79"/>
      <c r="M2068" s="72" t="s">
        <v>1488</v>
      </c>
      <c r="N2068" s="85">
        <v>44670.561354166668</v>
      </c>
      <c r="O2068" s="72" t="s">
        <v>4612</v>
      </c>
      <c r="P2068" s="87" t="s">
        <v>4613</v>
      </c>
      <c r="Q2068" s="72" t="s">
        <v>1491</v>
      </c>
      <c r="T2068" s="87" t="s">
        <v>4302</v>
      </c>
      <c r="U2068" s="85">
        <v>44670.561354166668</v>
      </c>
      <c r="V2068" s="88">
        <v>44670</v>
      </c>
      <c r="W2068" s="86" t="s">
        <v>4614</v>
      </c>
      <c r="X2068" s="87" t="s">
        <v>4615</v>
      </c>
      <c r="AA2068" s="86" t="s">
        <v>4616</v>
      </c>
      <c r="AC2068" s="72" t="b">
        <v>0</v>
      </c>
      <c r="AD2068" s="72">
        <v>51</v>
      </c>
      <c r="AE2068" s="86" t="s">
        <v>1483</v>
      </c>
      <c r="AF2068" s="72" t="b">
        <v>1</v>
      </c>
      <c r="AG2068" s="72" t="s">
        <v>1484</v>
      </c>
      <c r="AI2068" s="86" t="s">
        <v>4617</v>
      </c>
      <c r="AJ2068" s="72" t="b">
        <v>0</v>
      </c>
      <c r="AK2068" s="72">
        <v>3</v>
      </c>
      <c r="AL2068" s="86" t="s">
        <v>1483</v>
      </c>
      <c r="AM2068" s="86" t="s">
        <v>1504</v>
      </c>
      <c r="AN2068" s="72" t="b">
        <v>0</v>
      </c>
      <c r="AO2068" s="86" t="s">
        <v>4616</v>
      </c>
      <c r="AQ2068" s="72">
        <v>0</v>
      </c>
      <c r="AR2068" s="72">
        <v>0</v>
      </c>
    </row>
    <row r="2069" spans="1:52" x14ac:dyDescent="0.35">
      <c r="A2069" s="73" t="s">
        <v>685</v>
      </c>
      <c r="B2069" s="73" t="s">
        <v>4618</v>
      </c>
      <c r="C2069" s="82"/>
      <c r="D2069" s="83"/>
      <c r="E2069" s="82"/>
      <c r="F2069" s="84"/>
      <c r="G2069" s="82"/>
      <c r="H2069" s="77"/>
      <c r="I2069" s="78"/>
      <c r="J2069" s="78"/>
      <c r="K2069" s="79"/>
      <c r="M2069" s="72" t="s">
        <v>1488</v>
      </c>
      <c r="N2069" s="85">
        <v>44670.561354166668</v>
      </c>
      <c r="O2069" s="72" t="s">
        <v>4612</v>
      </c>
      <c r="P2069" s="87" t="s">
        <v>4613</v>
      </c>
      <c r="Q2069" s="72" t="s">
        <v>1491</v>
      </c>
      <c r="T2069" s="87" t="s">
        <v>4302</v>
      </c>
      <c r="U2069" s="85">
        <v>44670.561354166668</v>
      </c>
      <c r="V2069" s="88">
        <v>44670</v>
      </c>
      <c r="W2069" s="86" t="s">
        <v>4614</v>
      </c>
      <c r="X2069" s="87" t="s">
        <v>4615</v>
      </c>
      <c r="AA2069" s="86" t="s">
        <v>4616</v>
      </c>
      <c r="AC2069" s="72" t="b">
        <v>0</v>
      </c>
      <c r="AD2069" s="72">
        <v>51</v>
      </c>
      <c r="AE2069" s="86" t="s">
        <v>1483</v>
      </c>
      <c r="AF2069" s="72" t="b">
        <v>1</v>
      </c>
      <c r="AG2069" s="72" t="s">
        <v>1484</v>
      </c>
      <c r="AI2069" s="86" t="s">
        <v>4617</v>
      </c>
      <c r="AJ2069" s="72" t="b">
        <v>0</v>
      </c>
      <c r="AK2069" s="72">
        <v>3</v>
      </c>
      <c r="AL2069" s="86" t="s">
        <v>1483</v>
      </c>
      <c r="AM2069" s="86" t="s">
        <v>1504</v>
      </c>
      <c r="AN2069" s="72" t="b">
        <v>0</v>
      </c>
      <c r="AO2069" s="86" t="s">
        <v>4616</v>
      </c>
      <c r="AQ2069" s="72">
        <v>0</v>
      </c>
      <c r="AR2069" s="72">
        <v>0</v>
      </c>
    </row>
    <row r="2070" spans="1:52" x14ac:dyDescent="0.35">
      <c r="A2070" s="73" t="s">
        <v>685</v>
      </c>
      <c r="B2070" s="73" t="s">
        <v>4619</v>
      </c>
      <c r="C2070" s="82"/>
      <c r="D2070" s="83"/>
      <c r="E2070" s="82"/>
      <c r="F2070" s="84"/>
      <c r="G2070" s="82"/>
      <c r="H2070" s="77"/>
      <c r="I2070" s="78"/>
      <c r="J2070" s="78"/>
      <c r="K2070" s="79"/>
      <c r="M2070" s="72" t="s">
        <v>1488</v>
      </c>
      <c r="N2070" s="85">
        <v>44670.773854166669</v>
      </c>
      <c r="O2070" s="72" t="s">
        <v>4620</v>
      </c>
      <c r="S2070" s="87" t="s">
        <v>4621</v>
      </c>
      <c r="T2070" s="87" t="s">
        <v>4621</v>
      </c>
      <c r="U2070" s="85">
        <v>44670.773854166669</v>
      </c>
      <c r="V2070" s="88">
        <v>44670</v>
      </c>
      <c r="W2070" s="86" t="s">
        <v>4622</v>
      </c>
      <c r="X2070" s="87" t="s">
        <v>4623</v>
      </c>
      <c r="AA2070" s="86" t="s">
        <v>4624</v>
      </c>
      <c r="AC2070" s="72" t="b">
        <v>0</v>
      </c>
      <c r="AD2070" s="72">
        <v>107</v>
      </c>
      <c r="AE2070" s="86" t="s">
        <v>1483</v>
      </c>
      <c r="AF2070" s="72" t="b">
        <v>0</v>
      </c>
      <c r="AG2070" s="72" t="s">
        <v>1484</v>
      </c>
      <c r="AI2070" s="86" t="s">
        <v>1483</v>
      </c>
      <c r="AJ2070" s="72" t="b">
        <v>0</v>
      </c>
      <c r="AK2070" s="72">
        <v>11</v>
      </c>
      <c r="AL2070" s="86" t="s">
        <v>1483</v>
      </c>
      <c r="AM2070" s="86" t="s">
        <v>1486</v>
      </c>
      <c r="AN2070" s="72" t="b">
        <v>0</v>
      </c>
      <c r="AO2070" s="86" t="s">
        <v>4624</v>
      </c>
      <c r="AQ2070" s="72">
        <v>0</v>
      </c>
      <c r="AR2070" s="72">
        <v>0</v>
      </c>
      <c r="AS2070" s="72" t="s">
        <v>4625</v>
      </c>
      <c r="AT2070" s="72" t="s">
        <v>4626</v>
      </c>
      <c r="AU2070" s="72" t="s">
        <v>4627</v>
      </c>
      <c r="AV2070" s="72" t="s">
        <v>4628</v>
      </c>
      <c r="AW2070" s="72" t="s">
        <v>4629</v>
      </c>
      <c r="AX2070" s="72" t="s">
        <v>4628</v>
      </c>
      <c r="AY2070" s="72" t="s">
        <v>4630</v>
      </c>
      <c r="AZ2070" s="87" t="s">
        <v>4631</v>
      </c>
    </row>
    <row r="2071" spans="1:52" x14ac:dyDescent="0.35">
      <c r="A2071" s="73" t="s">
        <v>685</v>
      </c>
      <c r="B2071" s="73" t="s">
        <v>1665</v>
      </c>
      <c r="C2071" s="82"/>
      <c r="D2071" s="83"/>
      <c r="E2071" s="82"/>
      <c r="F2071" s="84"/>
      <c r="G2071" s="82"/>
      <c r="H2071" s="77"/>
      <c r="I2071" s="78"/>
      <c r="J2071" s="78"/>
      <c r="K2071" s="79"/>
      <c r="M2071" s="72" t="s">
        <v>219</v>
      </c>
      <c r="N2071" s="85">
        <v>44671.061030092591</v>
      </c>
    </row>
    <row r="2072" spans="1:52" x14ac:dyDescent="0.35">
      <c r="A2072" s="73" t="s">
        <v>685</v>
      </c>
      <c r="B2072" s="73" t="s">
        <v>2218</v>
      </c>
      <c r="C2072" s="82"/>
      <c r="D2072" s="83"/>
      <c r="E2072" s="82"/>
      <c r="F2072" s="84"/>
      <c r="G2072" s="82"/>
      <c r="H2072" s="77"/>
      <c r="I2072" s="78"/>
      <c r="J2072" s="78"/>
      <c r="K2072" s="79"/>
      <c r="M2072" s="72" t="s">
        <v>219</v>
      </c>
      <c r="N2072" s="85">
        <v>44671.061030092591</v>
      </c>
    </row>
    <row r="2073" spans="1:52" x14ac:dyDescent="0.35">
      <c r="A2073" s="73" t="s">
        <v>685</v>
      </c>
      <c r="B2073" s="73" t="s">
        <v>4632</v>
      </c>
      <c r="C2073" s="82"/>
      <c r="D2073" s="83"/>
      <c r="E2073" s="82"/>
      <c r="F2073" s="84"/>
      <c r="G2073" s="82"/>
      <c r="H2073" s="77"/>
      <c r="I2073" s="78"/>
      <c r="J2073" s="78"/>
      <c r="K2073" s="79"/>
      <c r="M2073" s="72" t="s">
        <v>219</v>
      </c>
      <c r="N2073" s="85">
        <v>44671.061030092591</v>
      </c>
    </row>
    <row r="2074" spans="1:52" x14ac:dyDescent="0.35">
      <c r="A2074" s="73" t="s">
        <v>685</v>
      </c>
      <c r="B2074" s="73" t="s">
        <v>4633</v>
      </c>
      <c r="C2074" s="82"/>
      <c r="D2074" s="83"/>
      <c r="E2074" s="82"/>
      <c r="F2074" s="84"/>
      <c r="G2074" s="82"/>
      <c r="H2074" s="77"/>
      <c r="I2074" s="78"/>
      <c r="J2074" s="78"/>
      <c r="K2074" s="79"/>
      <c r="M2074" s="72" t="s">
        <v>219</v>
      </c>
      <c r="N2074" s="85">
        <v>44671.061030092591</v>
      </c>
    </row>
    <row r="2075" spans="1:52" x14ac:dyDescent="0.35">
      <c r="A2075" s="73" t="s">
        <v>685</v>
      </c>
      <c r="B2075" s="73" t="s">
        <v>4634</v>
      </c>
      <c r="C2075" s="82"/>
      <c r="D2075" s="83"/>
      <c r="E2075" s="82"/>
      <c r="F2075" s="84"/>
      <c r="G2075" s="82"/>
      <c r="H2075" s="77"/>
      <c r="I2075" s="78"/>
      <c r="J2075" s="78"/>
      <c r="K2075" s="79"/>
      <c r="M2075" s="72" t="s">
        <v>219</v>
      </c>
      <c r="N2075" s="85">
        <v>44671.061030092591</v>
      </c>
    </row>
    <row r="2076" spans="1:52" x14ac:dyDescent="0.35">
      <c r="A2076" s="73" t="s">
        <v>685</v>
      </c>
      <c r="B2076" s="73" t="s">
        <v>4011</v>
      </c>
      <c r="C2076" s="82"/>
      <c r="D2076" s="83"/>
      <c r="E2076" s="82"/>
      <c r="F2076" s="84"/>
      <c r="G2076" s="82"/>
      <c r="H2076" s="77"/>
      <c r="I2076" s="78"/>
      <c r="J2076" s="78"/>
      <c r="K2076" s="79"/>
      <c r="M2076" s="72" t="s">
        <v>219</v>
      </c>
      <c r="N2076" s="85">
        <v>44671.061030092591</v>
      </c>
    </row>
    <row r="2077" spans="1:52" x14ac:dyDescent="0.35">
      <c r="A2077" s="73" t="s">
        <v>685</v>
      </c>
      <c r="B2077" s="73" t="s">
        <v>685</v>
      </c>
      <c r="C2077" s="82"/>
      <c r="D2077" s="83"/>
      <c r="E2077" s="82"/>
      <c r="F2077" s="84"/>
      <c r="G2077" s="82"/>
      <c r="H2077" s="77"/>
      <c r="I2077" s="78"/>
      <c r="J2077" s="78"/>
      <c r="K2077" s="79"/>
      <c r="M2077" s="72" t="s">
        <v>177</v>
      </c>
      <c r="N2077" s="85">
        <v>44632.9375</v>
      </c>
      <c r="O2077" s="72" t="s">
        <v>4635</v>
      </c>
      <c r="P2077" s="87" t="s">
        <v>4636</v>
      </c>
      <c r="Q2077" s="72" t="s">
        <v>4313</v>
      </c>
      <c r="R2077" s="86" t="s">
        <v>4637</v>
      </c>
      <c r="T2077" s="87" t="s">
        <v>4302</v>
      </c>
      <c r="U2077" s="85">
        <v>44632.9375</v>
      </c>
      <c r="V2077" s="88">
        <v>44632</v>
      </c>
      <c r="W2077" s="86" t="s">
        <v>4638</v>
      </c>
      <c r="X2077" s="87" t="s">
        <v>4639</v>
      </c>
      <c r="AA2077" s="86" t="s">
        <v>4640</v>
      </c>
      <c r="AC2077" s="72" t="b">
        <v>0</v>
      </c>
      <c r="AD2077" s="72">
        <v>93</v>
      </c>
      <c r="AE2077" s="86" t="s">
        <v>1483</v>
      </c>
      <c r="AF2077" s="72" t="b">
        <v>0</v>
      </c>
      <c r="AG2077" s="72" t="s">
        <v>1484</v>
      </c>
      <c r="AI2077" s="86" t="s">
        <v>1483</v>
      </c>
      <c r="AJ2077" s="72" t="b">
        <v>0</v>
      </c>
      <c r="AK2077" s="72">
        <v>18</v>
      </c>
      <c r="AL2077" s="86" t="s">
        <v>1483</v>
      </c>
      <c r="AM2077" s="86" t="s">
        <v>1504</v>
      </c>
      <c r="AN2077" s="72" t="b">
        <v>0</v>
      </c>
      <c r="AO2077" s="86" t="s">
        <v>4640</v>
      </c>
      <c r="AQ2077" s="72">
        <v>0</v>
      </c>
      <c r="AR2077" s="72">
        <v>0</v>
      </c>
    </row>
    <row r="2078" spans="1:52" x14ac:dyDescent="0.35">
      <c r="A2078" s="73" t="s">
        <v>685</v>
      </c>
      <c r="B2078" s="73" t="s">
        <v>685</v>
      </c>
      <c r="C2078" s="82"/>
      <c r="D2078" s="83"/>
      <c r="E2078" s="82"/>
      <c r="F2078" s="84"/>
      <c r="G2078" s="82"/>
      <c r="H2078" s="77"/>
      <c r="I2078" s="78"/>
      <c r="J2078" s="78"/>
      <c r="K2078" s="79"/>
      <c r="M2078" s="72" t="s">
        <v>177</v>
      </c>
      <c r="N2078" s="85">
        <v>44633.548611111109</v>
      </c>
      <c r="O2078" s="72" t="s">
        <v>4641</v>
      </c>
      <c r="R2078" s="86" t="s">
        <v>4642</v>
      </c>
      <c r="T2078" s="87" t="s">
        <v>4302</v>
      </c>
      <c r="U2078" s="85">
        <v>44633.548611111109</v>
      </c>
      <c r="V2078" s="88">
        <v>44633</v>
      </c>
      <c r="W2078" s="86" t="s">
        <v>4643</v>
      </c>
      <c r="X2078" s="87" t="s">
        <v>4644</v>
      </c>
      <c r="AA2078" s="86" t="s">
        <v>4645</v>
      </c>
      <c r="AC2078" s="72" t="b">
        <v>0</v>
      </c>
      <c r="AD2078" s="72">
        <v>363</v>
      </c>
      <c r="AE2078" s="86" t="s">
        <v>1483</v>
      </c>
      <c r="AF2078" s="72" t="b">
        <v>0</v>
      </c>
      <c r="AG2078" s="72" t="s">
        <v>1484</v>
      </c>
      <c r="AI2078" s="86" t="s">
        <v>1483</v>
      </c>
      <c r="AJ2078" s="72" t="b">
        <v>0</v>
      </c>
      <c r="AK2078" s="72">
        <v>19</v>
      </c>
      <c r="AL2078" s="86" t="s">
        <v>1483</v>
      </c>
      <c r="AM2078" s="86" t="s">
        <v>1504</v>
      </c>
      <c r="AN2078" s="72" t="b">
        <v>0</v>
      </c>
      <c r="AO2078" s="86" t="s">
        <v>4645</v>
      </c>
      <c r="AQ2078" s="72">
        <v>0</v>
      </c>
      <c r="AR2078" s="72">
        <v>0</v>
      </c>
    </row>
    <row r="2079" spans="1:52" x14ac:dyDescent="0.35">
      <c r="A2079" s="73" t="s">
        <v>685</v>
      </c>
      <c r="B2079" s="73" t="s">
        <v>685</v>
      </c>
      <c r="C2079" s="82"/>
      <c r="D2079" s="83"/>
      <c r="E2079" s="82"/>
      <c r="F2079" s="84"/>
      <c r="G2079" s="82"/>
      <c r="H2079" s="77"/>
      <c r="I2079" s="78"/>
      <c r="J2079" s="78"/>
      <c r="K2079" s="79"/>
      <c r="M2079" s="72" t="s">
        <v>177</v>
      </c>
      <c r="N2079" s="85">
        <v>44633.944444444445</v>
      </c>
      <c r="O2079" s="72" t="s">
        <v>4646</v>
      </c>
      <c r="S2079" s="87" t="s">
        <v>4647</v>
      </c>
      <c r="T2079" s="87" t="s">
        <v>4647</v>
      </c>
      <c r="U2079" s="85">
        <v>44633.944444444445</v>
      </c>
      <c r="V2079" s="88">
        <v>44633</v>
      </c>
      <c r="W2079" s="86" t="s">
        <v>4648</v>
      </c>
      <c r="X2079" s="87" t="s">
        <v>4649</v>
      </c>
      <c r="AA2079" s="86" t="s">
        <v>4650</v>
      </c>
      <c r="AC2079" s="72" t="b">
        <v>0</v>
      </c>
      <c r="AD2079" s="72">
        <v>7529</v>
      </c>
      <c r="AE2079" s="86" t="s">
        <v>1483</v>
      </c>
      <c r="AF2079" s="72" t="b">
        <v>0</v>
      </c>
      <c r="AG2079" s="72" t="s">
        <v>1484</v>
      </c>
      <c r="AI2079" s="86" t="s">
        <v>1483</v>
      </c>
      <c r="AJ2079" s="72" t="b">
        <v>0</v>
      </c>
      <c r="AK2079" s="72">
        <v>1961</v>
      </c>
      <c r="AL2079" s="86" t="s">
        <v>1483</v>
      </c>
      <c r="AM2079" s="86" t="s">
        <v>1511</v>
      </c>
      <c r="AN2079" s="72" t="b">
        <v>0</v>
      </c>
      <c r="AO2079" s="86" t="s">
        <v>4650</v>
      </c>
      <c r="AQ2079" s="72">
        <v>0</v>
      </c>
      <c r="AR2079" s="72">
        <v>0</v>
      </c>
    </row>
    <row r="2080" spans="1:52" x14ac:dyDescent="0.35">
      <c r="A2080" s="73" t="s">
        <v>685</v>
      </c>
      <c r="B2080" s="73" t="s">
        <v>685</v>
      </c>
      <c r="C2080" s="82"/>
      <c r="D2080" s="83"/>
      <c r="E2080" s="82"/>
      <c r="F2080" s="84"/>
      <c r="G2080" s="82"/>
      <c r="H2080" s="77"/>
      <c r="I2080" s="78"/>
      <c r="J2080" s="78"/>
      <c r="K2080" s="79"/>
      <c r="M2080" s="72" t="s">
        <v>177</v>
      </c>
      <c r="N2080" s="85">
        <v>44634.642048611109</v>
      </c>
      <c r="O2080" s="72" t="s">
        <v>4651</v>
      </c>
      <c r="P2080" s="87" t="s">
        <v>4652</v>
      </c>
      <c r="Q2080" s="72" t="s">
        <v>1723</v>
      </c>
      <c r="R2080" s="86" t="s">
        <v>4314</v>
      </c>
      <c r="T2080" s="87" t="s">
        <v>4302</v>
      </c>
      <c r="U2080" s="85">
        <v>44634.642048611109</v>
      </c>
      <c r="V2080" s="88">
        <v>44634</v>
      </c>
      <c r="W2080" s="86" t="s">
        <v>4653</v>
      </c>
      <c r="X2080" s="87" t="s">
        <v>4654</v>
      </c>
      <c r="AA2080" s="86" t="s">
        <v>4655</v>
      </c>
      <c r="AC2080" s="72" t="b">
        <v>0</v>
      </c>
      <c r="AD2080" s="72">
        <v>84</v>
      </c>
      <c r="AE2080" s="86" t="s">
        <v>1483</v>
      </c>
      <c r="AF2080" s="72" t="b">
        <v>0</v>
      </c>
      <c r="AG2080" s="72" t="s">
        <v>1484</v>
      </c>
      <c r="AI2080" s="86" t="s">
        <v>1483</v>
      </c>
      <c r="AJ2080" s="72" t="b">
        <v>0</v>
      </c>
      <c r="AK2080" s="72">
        <v>17</v>
      </c>
      <c r="AL2080" s="86" t="s">
        <v>1483</v>
      </c>
      <c r="AM2080" s="86" t="s">
        <v>1504</v>
      </c>
      <c r="AN2080" s="72" t="b">
        <v>0</v>
      </c>
      <c r="AO2080" s="86" t="s">
        <v>4655</v>
      </c>
      <c r="AQ2080" s="72">
        <v>0</v>
      </c>
      <c r="AR2080" s="72">
        <v>0</v>
      </c>
    </row>
    <row r="2081" spans="1:44" x14ac:dyDescent="0.35">
      <c r="A2081" s="73" t="s">
        <v>685</v>
      </c>
      <c r="B2081" s="73" t="s">
        <v>4011</v>
      </c>
      <c r="C2081" s="82"/>
      <c r="D2081" s="83"/>
      <c r="E2081" s="82"/>
      <c r="F2081" s="84"/>
      <c r="G2081" s="82"/>
      <c r="H2081" s="77"/>
      <c r="I2081" s="78"/>
      <c r="J2081" s="78"/>
      <c r="K2081" s="79"/>
      <c r="M2081" s="72" t="s">
        <v>1488</v>
      </c>
      <c r="N2081" s="85">
        <v>44635.643333333333</v>
      </c>
      <c r="O2081" s="72" t="s">
        <v>4656</v>
      </c>
      <c r="R2081" s="86" t="s">
        <v>4657</v>
      </c>
      <c r="S2081" s="87" t="s">
        <v>4658</v>
      </c>
      <c r="T2081" s="87" t="s">
        <v>4658</v>
      </c>
      <c r="U2081" s="85">
        <v>44635.643333333333</v>
      </c>
      <c r="V2081" s="88">
        <v>44635</v>
      </c>
      <c r="W2081" s="86" t="s">
        <v>4659</v>
      </c>
      <c r="X2081" s="87" t="s">
        <v>4660</v>
      </c>
      <c r="AA2081" s="86" t="s">
        <v>4661</v>
      </c>
      <c r="AB2081" s="86" t="s">
        <v>4548</v>
      </c>
      <c r="AC2081" s="72" t="b">
        <v>0</v>
      </c>
      <c r="AD2081" s="72">
        <v>52</v>
      </c>
      <c r="AE2081" s="86" t="s">
        <v>4324</v>
      </c>
      <c r="AF2081" s="72" t="b">
        <v>0</v>
      </c>
      <c r="AG2081" s="72" t="s">
        <v>1484</v>
      </c>
      <c r="AI2081" s="86" t="s">
        <v>1483</v>
      </c>
      <c r="AJ2081" s="72" t="b">
        <v>0</v>
      </c>
      <c r="AK2081" s="72">
        <v>5</v>
      </c>
      <c r="AL2081" s="86" t="s">
        <v>1483</v>
      </c>
      <c r="AM2081" s="86" t="s">
        <v>1504</v>
      </c>
      <c r="AN2081" s="72" t="b">
        <v>0</v>
      </c>
      <c r="AO2081" s="86" t="s">
        <v>4548</v>
      </c>
      <c r="AQ2081" s="72">
        <v>0</v>
      </c>
      <c r="AR2081" s="72">
        <v>0</v>
      </c>
    </row>
    <row r="2082" spans="1:44" x14ac:dyDescent="0.35">
      <c r="A2082" s="73" t="s">
        <v>685</v>
      </c>
      <c r="B2082" s="73" t="s">
        <v>685</v>
      </c>
      <c r="C2082" s="82"/>
      <c r="D2082" s="83"/>
      <c r="E2082" s="82"/>
      <c r="F2082" s="84"/>
      <c r="G2082" s="82"/>
      <c r="H2082" s="77"/>
      <c r="I2082" s="78"/>
      <c r="J2082" s="78"/>
      <c r="K2082" s="79"/>
      <c r="M2082" s="72" t="s">
        <v>177</v>
      </c>
      <c r="N2082" s="85">
        <v>44636.691284722219</v>
      </c>
      <c r="O2082" s="72" t="s">
        <v>4662</v>
      </c>
      <c r="T2082" s="87" t="s">
        <v>4302</v>
      </c>
      <c r="U2082" s="85">
        <v>44636.691284722219</v>
      </c>
      <c r="V2082" s="88">
        <v>44636</v>
      </c>
      <c r="W2082" s="86" t="s">
        <v>4663</v>
      </c>
      <c r="X2082" s="87" t="s">
        <v>4664</v>
      </c>
      <c r="AA2082" s="86" t="s">
        <v>4665</v>
      </c>
      <c r="AC2082" s="72" t="b">
        <v>0</v>
      </c>
      <c r="AD2082" s="72">
        <v>1184</v>
      </c>
      <c r="AE2082" s="86" t="s">
        <v>1483</v>
      </c>
      <c r="AF2082" s="72" t="b">
        <v>0</v>
      </c>
      <c r="AG2082" s="72" t="s">
        <v>1484</v>
      </c>
      <c r="AI2082" s="86" t="s">
        <v>1483</v>
      </c>
      <c r="AJ2082" s="72" t="b">
        <v>0</v>
      </c>
      <c r="AK2082" s="72">
        <v>110</v>
      </c>
      <c r="AL2082" s="86" t="s">
        <v>1483</v>
      </c>
      <c r="AM2082" s="86" t="s">
        <v>1486</v>
      </c>
      <c r="AN2082" s="72" t="b">
        <v>0</v>
      </c>
      <c r="AO2082" s="86" t="s">
        <v>4665</v>
      </c>
      <c r="AQ2082" s="72">
        <v>0</v>
      </c>
      <c r="AR2082" s="72">
        <v>0</v>
      </c>
    </row>
    <row r="2083" spans="1:44" x14ac:dyDescent="0.35">
      <c r="A2083" s="73" t="s">
        <v>685</v>
      </c>
      <c r="B2083" s="73" t="s">
        <v>685</v>
      </c>
      <c r="C2083" s="82"/>
      <c r="D2083" s="83"/>
      <c r="E2083" s="82"/>
      <c r="F2083" s="84"/>
      <c r="G2083" s="82"/>
      <c r="H2083" s="77"/>
      <c r="I2083" s="78"/>
      <c r="J2083" s="78"/>
      <c r="K2083" s="79"/>
      <c r="M2083" s="72" t="s">
        <v>177</v>
      </c>
      <c r="N2083" s="85">
        <v>44636.691284722219</v>
      </c>
      <c r="O2083" s="72" t="s">
        <v>4666</v>
      </c>
      <c r="T2083" s="87" t="s">
        <v>4302</v>
      </c>
      <c r="U2083" s="85">
        <v>44636.691284722219</v>
      </c>
      <c r="V2083" s="88">
        <v>44636</v>
      </c>
      <c r="W2083" s="86" t="s">
        <v>4663</v>
      </c>
      <c r="X2083" s="87" t="s">
        <v>4667</v>
      </c>
      <c r="AA2083" s="86" t="s">
        <v>4668</v>
      </c>
      <c r="AB2083" s="86" t="s">
        <v>4665</v>
      </c>
      <c r="AC2083" s="72" t="b">
        <v>0</v>
      </c>
      <c r="AD2083" s="72">
        <v>406</v>
      </c>
      <c r="AE2083" s="86" t="s">
        <v>4324</v>
      </c>
      <c r="AF2083" s="72" t="b">
        <v>0</v>
      </c>
      <c r="AG2083" s="72" t="s">
        <v>1484</v>
      </c>
      <c r="AI2083" s="86" t="s">
        <v>1483</v>
      </c>
      <c r="AJ2083" s="72" t="b">
        <v>0</v>
      </c>
      <c r="AK2083" s="72">
        <v>47</v>
      </c>
      <c r="AL2083" s="86" t="s">
        <v>1483</v>
      </c>
      <c r="AM2083" s="86" t="s">
        <v>1486</v>
      </c>
      <c r="AN2083" s="72" t="b">
        <v>0</v>
      </c>
      <c r="AO2083" s="86" t="s">
        <v>4665</v>
      </c>
      <c r="AQ2083" s="72">
        <v>0</v>
      </c>
      <c r="AR2083" s="72">
        <v>0</v>
      </c>
    </row>
    <row r="2084" spans="1:44" x14ac:dyDescent="0.35">
      <c r="A2084" s="73" t="s">
        <v>685</v>
      </c>
      <c r="B2084" s="73" t="s">
        <v>685</v>
      </c>
      <c r="C2084" s="82"/>
      <c r="D2084" s="83"/>
      <c r="E2084" s="82"/>
      <c r="F2084" s="84"/>
      <c r="G2084" s="82"/>
      <c r="H2084" s="77"/>
      <c r="I2084" s="78"/>
      <c r="J2084" s="78"/>
      <c r="K2084" s="79"/>
      <c r="M2084" s="72" t="s">
        <v>177</v>
      </c>
      <c r="N2084" s="85">
        <v>44636.800694444442</v>
      </c>
      <c r="O2084" s="72" t="s">
        <v>4669</v>
      </c>
      <c r="S2084" s="87" t="s">
        <v>4670</v>
      </c>
      <c r="T2084" s="87" t="s">
        <v>4670</v>
      </c>
      <c r="U2084" s="85">
        <v>44636.800694444442</v>
      </c>
      <c r="V2084" s="88">
        <v>44636</v>
      </c>
      <c r="W2084" s="86" t="s">
        <v>4671</v>
      </c>
      <c r="X2084" s="87" t="s">
        <v>4672</v>
      </c>
      <c r="AA2084" s="86" t="s">
        <v>4673</v>
      </c>
      <c r="AC2084" s="72" t="b">
        <v>0</v>
      </c>
      <c r="AD2084" s="72">
        <v>2163</v>
      </c>
      <c r="AE2084" s="86" t="s">
        <v>1483</v>
      </c>
      <c r="AF2084" s="72" t="b">
        <v>0</v>
      </c>
      <c r="AG2084" s="72" t="s">
        <v>1484</v>
      </c>
      <c r="AI2084" s="86" t="s">
        <v>1483</v>
      </c>
      <c r="AJ2084" s="72" t="b">
        <v>0</v>
      </c>
      <c r="AK2084" s="72">
        <v>437</v>
      </c>
      <c r="AL2084" s="86" t="s">
        <v>1483</v>
      </c>
      <c r="AM2084" s="86" t="s">
        <v>1511</v>
      </c>
      <c r="AN2084" s="72" t="b">
        <v>0</v>
      </c>
      <c r="AO2084" s="86" t="s">
        <v>4673</v>
      </c>
      <c r="AQ2084" s="72">
        <v>0</v>
      </c>
      <c r="AR2084" s="72">
        <v>0</v>
      </c>
    </row>
    <row r="2085" spans="1:44" x14ac:dyDescent="0.35">
      <c r="A2085" s="73" t="s">
        <v>685</v>
      </c>
      <c r="B2085" s="73" t="s">
        <v>685</v>
      </c>
      <c r="C2085" s="82"/>
      <c r="D2085" s="83"/>
      <c r="E2085" s="82"/>
      <c r="F2085" s="84"/>
      <c r="G2085" s="82"/>
      <c r="H2085" s="77"/>
      <c r="I2085" s="78"/>
      <c r="J2085" s="78"/>
      <c r="K2085" s="79"/>
      <c r="M2085" s="72" t="s">
        <v>177</v>
      </c>
      <c r="N2085" s="85">
        <v>44636.907337962963</v>
      </c>
      <c r="O2085" s="72" t="s">
        <v>4674</v>
      </c>
      <c r="P2085" s="87" t="s">
        <v>4675</v>
      </c>
      <c r="Q2085" s="72" t="s">
        <v>1491</v>
      </c>
      <c r="T2085" s="87" t="s">
        <v>4302</v>
      </c>
      <c r="U2085" s="85">
        <v>44636.907337962963</v>
      </c>
      <c r="V2085" s="88">
        <v>44636</v>
      </c>
      <c r="W2085" s="86" t="s">
        <v>4676</v>
      </c>
      <c r="X2085" s="87" t="s">
        <v>4677</v>
      </c>
      <c r="AA2085" s="86" t="s">
        <v>4678</v>
      </c>
      <c r="AC2085" s="72" t="b">
        <v>0</v>
      </c>
      <c r="AD2085" s="72">
        <v>155</v>
      </c>
      <c r="AE2085" s="86" t="s">
        <v>1483</v>
      </c>
      <c r="AF2085" s="72" t="b">
        <v>1</v>
      </c>
      <c r="AG2085" s="72" t="s">
        <v>1484</v>
      </c>
      <c r="AI2085" s="86" t="s">
        <v>4679</v>
      </c>
      <c r="AJ2085" s="72" t="b">
        <v>0</v>
      </c>
      <c r="AK2085" s="72">
        <v>23</v>
      </c>
      <c r="AL2085" s="86" t="s">
        <v>1483</v>
      </c>
      <c r="AM2085" s="86" t="s">
        <v>1486</v>
      </c>
      <c r="AN2085" s="72" t="b">
        <v>0</v>
      </c>
      <c r="AO2085" s="86" t="s">
        <v>4678</v>
      </c>
      <c r="AQ2085" s="72">
        <v>0</v>
      </c>
      <c r="AR2085" s="72">
        <v>0</v>
      </c>
    </row>
    <row r="2086" spans="1:44" x14ac:dyDescent="0.35">
      <c r="A2086" s="73" t="s">
        <v>685</v>
      </c>
      <c r="B2086" s="73" t="s">
        <v>685</v>
      </c>
      <c r="C2086" s="82"/>
      <c r="D2086" s="83"/>
      <c r="E2086" s="82"/>
      <c r="F2086" s="84"/>
      <c r="G2086" s="82"/>
      <c r="H2086" s="77"/>
      <c r="I2086" s="78"/>
      <c r="J2086" s="78"/>
      <c r="K2086" s="79"/>
      <c r="M2086" s="72" t="s">
        <v>177</v>
      </c>
      <c r="N2086" s="85">
        <v>44636.970138888886</v>
      </c>
      <c r="O2086" s="72" t="s">
        <v>4680</v>
      </c>
      <c r="S2086" s="87" t="s">
        <v>4681</v>
      </c>
      <c r="T2086" s="87" t="s">
        <v>4681</v>
      </c>
      <c r="U2086" s="85">
        <v>44636.970138888886</v>
      </c>
      <c r="V2086" s="88">
        <v>44636</v>
      </c>
      <c r="W2086" s="86" t="s">
        <v>4682</v>
      </c>
      <c r="X2086" s="87" t="s">
        <v>4683</v>
      </c>
      <c r="AA2086" s="86" t="s">
        <v>4684</v>
      </c>
      <c r="AC2086" s="72" t="b">
        <v>0</v>
      </c>
      <c r="AD2086" s="72">
        <v>1238</v>
      </c>
      <c r="AE2086" s="86" t="s">
        <v>1483</v>
      </c>
      <c r="AF2086" s="72" t="b">
        <v>0</v>
      </c>
      <c r="AG2086" s="72" t="s">
        <v>1484</v>
      </c>
      <c r="AI2086" s="86" t="s">
        <v>1483</v>
      </c>
      <c r="AJ2086" s="72" t="b">
        <v>0</v>
      </c>
      <c r="AK2086" s="72">
        <v>233</v>
      </c>
      <c r="AL2086" s="86" t="s">
        <v>1483</v>
      </c>
      <c r="AM2086" s="86" t="s">
        <v>1511</v>
      </c>
      <c r="AN2086" s="72" t="b">
        <v>0</v>
      </c>
      <c r="AO2086" s="86" t="s">
        <v>4684</v>
      </c>
      <c r="AQ2086" s="72">
        <v>0</v>
      </c>
      <c r="AR2086" s="72">
        <v>0</v>
      </c>
    </row>
    <row r="2087" spans="1:44" x14ac:dyDescent="0.35">
      <c r="A2087" s="73" t="s">
        <v>685</v>
      </c>
      <c r="B2087" s="73" t="s">
        <v>685</v>
      </c>
      <c r="C2087" s="82"/>
      <c r="D2087" s="83"/>
      <c r="E2087" s="82"/>
      <c r="F2087" s="84"/>
      <c r="G2087" s="82"/>
      <c r="H2087" s="77"/>
      <c r="I2087" s="78"/>
      <c r="J2087" s="78"/>
      <c r="K2087" s="79"/>
      <c r="M2087" s="72" t="s">
        <v>177</v>
      </c>
      <c r="N2087" s="85">
        <v>44638.726504629631</v>
      </c>
      <c r="O2087" s="72" t="s">
        <v>4685</v>
      </c>
      <c r="S2087" s="87" t="s">
        <v>4686</v>
      </c>
      <c r="T2087" s="87" t="s">
        <v>4686</v>
      </c>
      <c r="U2087" s="85">
        <v>44638.726504629631</v>
      </c>
      <c r="V2087" s="88">
        <v>44638</v>
      </c>
      <c r="W2087" s="86" t="s">
        <v>2490</v>
      </c>
      <c r="X2087" s="87" t="s">
        <v>4687</v>
      </c>
      <c r="AA2087" s="86" t="s">
        <v>4688</v>
      </c>
      <c r="AC2087" s="72" t="b">
        <v>0</v>
      </c>
      <c r="AD2087" s="72">
        <v>192</v>
      </c>
      <c r="AE2087" s="86" t="s">
        <v>1483</v>
      </c>
      <c r="AF2087" s="72" t="b">
        <v>0</v>
      </c>
      <c r="AG2087" s="72" t="s">
        <v>1484</v>
      </c>
      <c r="AI2087" s="86" t="s">
        <v>1483</v>
      </c>
      <c r="AJ2087" s="72" t="b">
        <v>0</v>
      </c>
      <c r="AK2087" s="72">
        <v>25</v>
      </c>
      <c r="AL2087" s="86" t="s">
        <v>1483</v>
      </c>
      <c r="AM2087" s="86" t="s">
        <v>1486</v>
      </c>
      <c r="AN2087" s="72" t="b">
        <v>0</v>
      </c>
      <c r="AO2087" s="86" t="s">
        <v>4688</v>
      </c>
      <c r="AQ2087" s="72">
        <v>0</v>
      </c>
      <c r="AR2087" s="72">
        <v>0</v>
      </c>
    </row>
    <row r="2088" spans="1:44" x14ac:dyDescent="0.35">
      <c r="A2088" s="73" t="s">
        <v>685</v>
      </c>
      <c r="B2088" s="73" t="s">
        <v>685</v>
      </c>
      <c r="C2088" s="82"/>
      <c r="D2088" s="83"/>
      <c r="E2088" s="82"/>
      <c r="F2088" s="84"/>
      <c r="G2088" s="82"/>
      <c r="H2088" s="77"/>
      <c r="I2088" s="78"/>
      <c r="J2088" s="78"/>
      <c r="K2088" s="79"/>
      <c r="M2088" s="72" t="s">
        <v>177</v>
      </c>
      <c r="N2088" s="85">
        <v>44639.706354166665</v>
      </c>
      <c r="O2088" s="72" t="s">
        <v>4689</v>
      </c>
      <c r="S2088" s="87" t="s">
        <v>4690</v>
      </c>
      <c r="T2088" s="87" t="s">
        <v>4690</v>
      </c>
      <c r="U2088" s="85">
        <v>44639.706354166665</v>
      </c>
      <c r="V2088" s="88">
        <v>44639</v>
      </c>
      <c r="W2088" s="86" t="s">
        <v>4691</v>
      </c>
      <c r="X2088" s="87" t="s">
        <v>4692</v>
      </c>
      <c r="AA2088" s="86" t="s">
        <v>4693</v>
      </c>
      <c r="AC2088" s="72" t="b">
        <v>0</v>
      </c>
      <c r="AD2088" s="72">
        <v>171</v>
      </c>
      <c r="AE2088" s="86" t="s">
        <v>1483</v>
      </c>
      <c r="AF2088" s="72" t="b">
        <v>0</v>
      </c>
      <c r="AG2088" s="72" t="s">
        <v>1484</v>
      </c>
      <c r="AI2088" s="86" t="s">
        <v>1483</v>
      </c>
      <c r="AJ2088" s="72" t="b">
        <v>0</v>
      </c>
      <c r="AK2088" s="72">
        <v>17</v>
      </c>
      <c r="AL2088" s="86" t="s">
        <v>1483</v>
      </c>
      <c r="AM2088" s="86" t="s">
        <v>1511</v>
      </c>
      <c r="AN2088" s="72" t="b">
        <v>0</v>
      </c>
      <c r="AO2088" s="86" t="s">
        <v>4693</v>
      </c>
      <c r="AQ2088" s="72">
        <v>0</v>
      </c>
      <c r="AR2088" s="72">
        <v>0</v>
      </c>
    </row>
    <row r="2089" spans="1:44" x14ac:dyDescent="0.35">
      <c r="A2089" s="73" t="s">
        <v>685</v>
      </c>
      <c r="B2089" s="73" t="s">
        <v>685</v>
      </c>
      <c r="C2089" s="82"/>
      <c r="D2089" s="83"/>
      <c r="E2089" s="82"/>
      <c r="F2089" s="84"/>
      <c r="G2089" s="82"/>
      <c r="H2089" s="77"/>
      <c r="I2089" s="78"/>
      <c r="J2089" s="78"/>
      <c r="K2089" s="79"/>
      <c r="M2089" s="72" t="s">
        <v>177</v>
      </c>
      <c r="N2089" s="85">
        <v>44641.92454861111</v>
      </c>
      <c r="O2089" s="72" t="s">
        <v>4694</v>
      </c>
      <c r="P2089" s="87" t="s">
        <v>4695</v>
      </c>
      <c r="Q2089" s="72" t="s">
        <v>4313</v>
      </c>
      <c r="T2089" s="87" t="s">
        <v>4302</v>
      </c>
      <c r="U2089" s="85">
        <v>44641.92454861111</v>
      </c>
      <c r="V2089" s="88">
        <v>44641</v>
      </c>
      <c r="W2089" s="86" t="s">
        <v>4696</v>
      </c>
      <c r="X2089" s="87" t="s">
        <v>4697</v>
      </c>
      <c r="AA2089" s="86" t="s">
        <v>4698</v>
      </c>
      <c r="AC2089" s="72" t="b">
        <v>0</v>
      </c>
      <c r="AD2089" s="72">
        <v>160</v>
      </c>
      <c r="AE2089" s="86" t="s">
        <v>1483</v>
      </c>
      <c r="AF2089" s="72" t="b">
        <v>0</v>
      </c>
      <c r="AG2089" s="72" t="s">
        <v>1484</v>
      </c>
      <c r="AI2089" s="86" t="s">
        <v>1483</v>
      </c>
      <c r="AJ2089" s="72" t="b">
        <v>0</v>
      </c>
      <c r="AK2089" s="72">
        <v>29</v>
      </c>
      <c r="AL2089" s="86" t="s">
        <v>1483</v>
      </c>
      <c r="AM2089" s="86" t="s">
        <v>1504</v>
      </c>
      <c r="AN2089" s="72" t="b">
        <v>0</v>
      </c>
      <c r="AO2089" s="86" t="s">
        <v>4698</v>
      </c>
      <c r="AQ2089" s="72">
        <v>0</v>
      </c>
      <c r="AR2089" s="72">
        <v>0</v>
      </c>
    </row>
    <row r="2090" spans="1:44" x14ac:dyDescent="0.35">
      <c r="A2090" s="73" t="s">
        <v>685</v>
      </c>
      <c r="B2090" s="73" t="s">
        <v>685</v>
      </c>
      <c r="C2090" s="82"/>
      <c r="D2090" s="83"/>
      <c r="E2090" s="82"/>
      <c r="F2090" s="84"/>
      <c r="G2090" s="82"/>
      <c r="H2090" s="77"/>
      <c r="I2090" s="78"/>
      <c r="J2090" s="78"/>
      <c r="K2090" s="79"/>
      <c r="M2090" s="72" t="s">
        <v>177</v>
      </c>
      <c r="N2090" s="85">
        <v>44641.924583333333</v>
      </c>
      <c r="O2090" s="72" t="s">
        <v>4699</v>
      </c>
      <c r="S2090" s="87" t="s">
        <v>4700</v>
      </c>
      <c r="T2090" s="87" t="s">
        <v>4700</v>
      </c>
      <c r="U2090" s="85">
        <v>44641.924583333333</v>
      </c>
      <c r="V2090" s="88">
        <v>44641</v>
      </c>
      <c r="W2090" s="86" t="s">
        <v>4701</v>
      </c>
      <c r="X2090" s="87" t="s">
        <v>4702</v>
      </c>
      <c r="AA2090" s="86" t="s">
        <v>4703</v>
      </c>
      <c r="AB2090" s="86" t="s">
        <v>4698</v>
      </c>
      <c r="AC2090" s="72" t="b">
        <v>0</v>
      </c>
      <c r="AD2090" s="72">
        <v>84</v>
      </c>
      <c r="AE2090" s="86" t="s">
        <v>4324</v>
      </c>
      <c r="AF2090" s="72" t="b">
        <v>0</v>
      </c>
      <c r="AG2090" s="72" t="s">
        <v>1484</v>
      </c>
      <c r="AI2090" s="86" t="s">
        <v>1483</v>
      </c>
      <c r="AJ2090" s="72" t="b">
        <v>0</v>
      </c>
      <c r="AK2090" s="72">
        <v>14</v>
      </c>
      <c r="AL2090" s="86" t="s">
        <v>1483</v>
      </c>
      <c r="AM2090" s="86" t="s">
        <v>1504</v>
      </c>
      <c r="AN2090" s="72" t="b">
        <v>0</v>
      </c>
      <c r="AO2090" s="86" t="s">
        <v>4698</v>
      </c>
      <c r="AQ2090" s="72">
        <v>0</v>
      </c>
      <c r="AR2090" s="72">
        <v>0</v>
      </c>
    </row>
    <row r="2091" spans="1:44" x14ac:dyDescent="0.35">
      <c r="A2091" s="73" t="s">
        <v>685</v>
      </c>
      <c r="B2091" s="73" t="s">
        <v>685</v>
      </c>
      <c r="C2091" s="82"/>
      <c r="D2091" s="83"/>
      <c r="E2091" s="82"/>
      <c r="F2091" s="84"/>
      <c r="G2091" s="82"/>
      <c r="H2091" s="77"/>
      <c r="I2091" s="78"/>
      <c r="J2091" s="78"/>
      <c r="K2091" s="79"/>
      <c r="M2091" s="72" t="s">
        <v>177</v>
      </c>
      <c r="N2091" s="85">
        <v>44641.92459490741</v>
      </c>
      <c r="O2091" s="72" t="s">
        <v>4704</v>
      </c>
      <c r="T2091" s="87" t="s">
        <v>4302</v>
      </c>
      <c r="U2091" s="85">
        <v>44641.92459490741</v>
      </c>
      <c r="V2091" s="88">
        <v>44641</v>
      </c>
      <c r="W2091" s="86" t="s">
        <v>4705</v>
      </c>
      <c r="X2091" s="87" t="s">
        <v>4706</v>
      </c>
      <c r="AA2091" s="86" t="s">
        <v>4707</v>
      </c>
      <c r="AB2091" s="86" t="s">
        <v>4703</v>
      </c>
      <c r="AC2091" s="72" t="b">
        <v>0</v>
      </c>
      <c r="AD2091" s="72">
        <v>75</v>
      </c>
      <c r="AE2091" s="86" t="s">
        <v>4324</v>
      </c>
      <c r="AF2091" s="72" t="b">
        <v>0</v>
      </c>
      <c r="AG2091" s="72" t="s">
        <v>1484</v>
      </c>
      <c r="AI2091" s="86" t="s">
        <v>1483</v>
      </c>
      <c r="AJ2091" s="72" t="b">
        <v>0</v>
      </c>
      <c r="AK2091" s="72">
        <v>13</v>
      </c>
      <c r="AL2091" s="86" t="s">
        <v>1483</v>
      </c>
      <c r="AM2091" s="86" t="s">
        <v>1504</v>
      </c>
      <c r="AN2091" s="72" t="b">
        <v>0</v>
      </c>
      <c r="AO2091" s="86" t="s">
        <v>4703</v>
      </c>
      <c r="AQ2091" s="72">
        <v>0</v>
      </c>
      <c r="AR2091" s="72">
        <v>0</v>
      </c>
    </row>
    <row r="2092" spans="1:44" x14ac:dyDescent="0.35">
      <c r="A2092" s="73" t="s">
        <v>685</v>
      </c>
      <c r="B2092" s="73" t="s">
        <v>685</v>
      </c>
      <c r="C2092" s="82"/>
      <c r="D2092" s="83"/>
      <c r="E2092" s="82"/>
      <c r="F2092" s="84"/>
      <c r="G2092" s="82"/>
      <c r="H2092" s="77"/>
      <c r="I2092" s="78"/>
      <c r="J2092" s="78"/>
      <c r="K2092" s="79"/>
      <c r="M2092" s="72" t="s">
        <v>177</v>
      </c>
      <c r="N2092" s="85">
        <v>44642.864965277775</v>
      </c>
      <c r="O2092" s="72" t="s">
        <v>4708</v>
      </c>
      <c r="S2092" s="87" t="s">
        <v>4709</v>
      </c>
      <c r="T2092" s="87" t="s">
        <v>4709</v>
      </c>
      <c r="U2092" s="85">
        <v>44642.864965277775</v>
      </c>
      <c r="V2092" s="88">
        <v>44642</v>
      </c>
      <c r="W2092" s="86" t="s">
        <v>4710</v>
      </c>
      <c r="X2092" s="87" t="s">
        <v>4711</v>
      </c>
      <c r="AA2092" s="86" t="s">
        <v>4712</v>
      </c>
      <c r="AC2092" s="72" t="b">
        <v>0</v>
      </c>
      <c r="AD2092" s="72">
        <v>413</v>
      </c>
      <c r="AE2092" s="86" t="s">
        <v>1483</v>
      </c>
      <c r="AF2092" s="72" t="b">
        <v>0</v>
      </c>
      <c r="AG2092" s="72" t="s">
        <v>1484</v>
      </c>
      <c r="AI2092" s="86" t="s">
        <v>1483</v>
      </c>
      <c r="AJ2092" s="72" t="b">
        <v>0</v>
      </c>
      <c r="AK2092" s="72">
        <v>76</v>
      </c>
      <c r="AL2092" s="86" t="s">
        <v>1483</v>
      </c>
      <c r="AM2092" s="86" t="s">
        <v>1511</v>
      </c>
      <c r="AN2092" s="72" t="b">
        <v>0</v>
      </c>
      <c r="AO2092" s="86" t="s">
        <v>4712</v>
      </c>
      <c r="AQ2092" s="72">
        <v>0</v>
      </c>
      <c r="AR2092" s="72">
        <v>0</v>
      </c>
    </row>
    <row r="2093" spans="1:44" x14ac:dyDescent="0.35">
      <c r="A2093" s="73" t="s">
        <v>685</v>
      </c>
      <c r="B2093" s="73" t="s">
        <v>685</v>
      </c>
      <c r="C2093" s="82"/>
      <c r="D2093" s="83"/>
      <c r="E2093" s="82"/>
      <c r="F2093" s="84"/>
      <c r="G2093" s="82"/>
      <c r="H2093" s="77"/>
      <c r="I2093" s="78"/>
      <c r="J2093" s="78"/>
      <c r="K2093" s="79"/>
      <c r="M2093" s="72" t="s">
        <v>177</v>
      </c>
      <c r="N2093" s="85">
        <v>44643.866932870369</v>
      </c>
      <c r="O2093" s="72" t="s">
        <v>4713</v>
      </c>
      <c r="S2093" s="87" t="s">
        <v>4714</v>
      </c>
      <c r="T2093" s="87" t="s">
        <v>4714</v>
      </c>
      <c r="U2093" s="85">
        <v>44643.866932870369</v>
      </c>
      <c r="V2093" s="88">
        <v>44643</v>
      </c>
      <c r="W2093" s="86" t="s">
        <v>4715</v>
      </c>
      <c r="X2093" s="87" t="s">
        <v>4716</v>
      </c>
      <c r="AA2093" s="86" t="s">
        <v>4717</v>
      </c>
      <c r="AC2093" s="72" t="b">
        <v>0</v>
      </c>
      <c r="AD2093" s="72">
        <v>139</v>
      </c>
      <c r="AE2093" s="86" t="s">
        <v>1483</v>
      </c>
      <c r="AF2093" s="72" t="b">
        <v>0</v>
      </c>
      <c r="AG2093" s="72" t="s">
        <v>1484</v>
      </c>
      <c r="AI2093" s="86" t="s">
        <v>1483</v>
      </c>
      <c r="AJ2093" s="72" t="b">
        <v>0</v>
      </c>
      <c r="AK2093" s="72">
        <v>12</v>
      </c>
      <c r="AL2093" s="86" t="s">
        <v>1483</v>
      </c>
      <c r="AM2093" s="86" t="s">
        <v>1504</v>
      </c>
      <c r="AN2093" s="72" t="b">
        <v>0</v>
      </c>
      <c r="AO2093" s="86" t="s">
        <v>4717</v>
      </c>
      <c r="AQ2093" s="72">
        <v>0</v>
      </c>
      <c r="AR2093" s="72">
        <v>0</v>
      </c>
    </row>
    <row r="2094" spans="1:44" x14ac:dyDescent="0.35">
      <c r="A2094" s="73" t="s">
        <v>685</v>
      </c>
      <c r="B2094" s="73" t="s">
        <v>685</v>
      </c>
      <c r="C2094" s="82"/>
      <c r="D2094" s="83"/>
      <c r="E2094" s="82"/>
      <c r="F2094" s="84"/>
      <c r="G2094" s="82"/>
      <c r="H2094" s="77"/>
      <c r="I2094" s="78"/>
      <c r="J2094" s="78"/>
      <c r="K2094" s="79"/>
      <c r="M2094" s="72" t="s">
        <v>177</v>
      </c>
      <c r="N2094" s="85">
        <v>44645.571909722225</v>
      </c>
      <c r="O2094" s="72" t="s">
        <v>4718</v>
      </c>
      <c r="S2094" s="87" t="s">
        <v>4719</v>
      </c>
      <c r="T2094" s="87" t="s">
        <v>4719</v>
      </c>
      <c r="U2094" s="85">
        <v>44645.571909722225</v>
      </c>
      <c r="V2094" s="88">
        <v>44645</v>
      </c>
      <c r="W2094" s="86" t="s">
        <v>4720</v>
      </c>
      <c r="X2094" s="87" t="s">
        <v>4721</v>
      </c>
      <c r="AA2094" s="86" t="s">
        <v>4722</v>
      </c>
      <c r="AC2094" s="72" t="b">
        <v>0</v>
      </c>
      <c r="AD2094" s="72">
        <v>69702</v>
      </c>
      <c r="AE2094" s="86" t="s">
        <v>1483</v>
      </c>
      <c r="AF2094" s="72" t="b">
        <v>0</v>
      </c>
      <c r="AG2094" s="72" t="s">
        <v>1484</v>
      </c>
      <c r="AI2094" s="86" t="s">
        <v>1483</v>
      </c>
      <c r="AJ2094" s="72" t="b">
        <v>0</v>
      </c>
      <c r="AK2094" s="72">
        <v>4976</v>
      </c>
      <c r="AL2094" s="86" t="s">
        <v>1483</v>
      </c>
      <c r="AM2094" s="86" t="s">
        <v>1504</v>
      </c>
      <c r="AN2094" s="72" t="b">
        <v>0</v>
      </c>
      <c r="AO2094" s="86" t="s">
        <v>4722</v>
      </c>
      <c r="AQ2094" s="72">
        <v>0</v>
      </c>
      <c r="AR2094" s="72">
        <v>0</v>
      </c>
    </row>
    <row r="2095" spans="1:44" x14ac:dyDescent="0.35">
      <c r="A2095" s="73" t="s">
        <v>685</v>
      </c>
      <c r="B2095" s="73" t="s">
        <v>685</v>
      </c>
      <c r="C2095" s="82"/>
      <c r="D2095" s="83"/>
      <c r="E2095" s="82"/>
      <c r="F2095" s="84"/>
      <c r="G2095" s="82"/>
      <c r="H2095" s="77"/>
      <c r="I2095" s="78"/>
      <c r="J2095" s="78"/>
      <c r="K2095" s="79"/>
      <c r="M2095" s="72" t="s">
        <v>177</v>
      </c>
      <c r="N2095" s="85">
        <v>44645.811574074076</v>
      </c>
      <c r="O2095" s="72" t="s">
        <v>4723</v>
      </c>
      <c r="P2095" s="87" t="s">
        <v>4724</v>
      </c>
      <c r="Q2095" s="72" t="s">
        <v>4313</v>
      </c>
      <c r="R2095" s="86" t="s">
        <v>4314</v>
      </c>
      <c r="T2095" s="87" t="s">
        <v>4302</v>
      </c>
      <c r="U2095" s="85">
        <v>44645.811574074076</v>
      </c>
      <c r="V2095" s="88">
        <v>44645</v>
      </c>
      <c r="W2095" s="86" t="s">
        <v>4725</v>
      </c>
      <c r="X2095" s="87" t="s">
        <v>4726</v>
      </c>
      <c r="AA2095" s="86" t="s">
        <v>4727</v>
      </c>
      <c r="AC2095" s="72" t="b">
        <v>0</v>
      </c>
      <c r="AD2095" s="72">
        <v>49</v>
      </c>
      <c r="AE2095" s="86" t="s">
        <v>1483</v>
      </c>
      <c r="AF2095" s="72" t="b">
        <v>0</v>
      </c>
      <c r="AG2095" s="72" t="s">
        <v>1484</v>
      </c>
      <c r="AI2095" s="86" t="s">
        <v>1483</v>
      </c>
      <c r="AJ2095" s="72" t="b">
        <v>0</v>
      </c>
      <c r="AK2095" s="72">
        <v>4</v>
      </c>
      <c r="AL2095" s="86" t="s">
        <v>1483</v>
      </c>
      <c r="AM2095" s="86" t="s">
        <v>1504</v>
      </c>
      <c r="AN2095" s="72" t="b">
        <v>0</v>
      </c>
      <c r="AO2095" s="86" t="s">
        <v>4727</v>
      </c>
      <c r="AQ2095" s="72">
        <v>0</v>
      </c>
      <c r="AR2095" s="72">
        <v>0</v>
      </c>
    </row>
    <row r="2096" spans="1:44" x14ac:dyDescent="0.35">
      <c r="A2096" s="73" t="s">
        <v>685</v>
      </c>
      <c r="B2096" s="73" t="s">
        <v>685</v>
      </c>
      <c r="C2096" s="82"/>
      <c r="D2096" s="83"/>
      <c r="E2096" s="82"/>
      <c r="F2096" s="84"/>
      <c r="G2096" s="82"/>
      <c r="H2096" s="77"/>
      <c r="I2096" s="78"/>
      <c r="J2096" s="78"/>
      <c r="K2096" s="79"/>
      <c r="M2096" s="72" t="s">
        <v>177</v>
      </c>
      <c r="N2096" s="85">
        <v>44645.811574074076</v>
      </c>
      <c r="O2096" s="72" t="s">
        <v>4728</v>
      </c>
      <c r="P2096" s="87" t="s">
        <v>4652</v>
      </c>
      <c r="Q2096" s="72" t="s">
        <v>1723</v>
      </c>
      <c r="T2096" s="87" t="s">
        <v>4302</v>
      </c>
      <c r="U2096" s="85">
        <v>44645.811574074076</v>
      </c>
      <c r="V2096" s="88">
        <v>44645</v>
      </c>
      <c r="W2096" s="86" t="s">
        <v>4725</v>
      </c>
      <c r="X2096" s="87" t="s">
        <v>4729</v>
      </c>
      <c r="AA2096" s="86" t="s">
        <v>4730</v>
      </c>
      <c r="AB2096" s="86" t="s">
        <v>4727</v>
      </c>
      <c r="AC2096" s="72" t="b">
        <v>0</v>
      </c>
      <c r="AD2096" s="72">
        <v>21</v>
      </c>
      <c r="AE2096" s="86" t="s">
        <v>4324</v>
      </c>
      <c r="AF2096" s="72" t="b">
        <v>0</v>
      </c>
      <c r="AG2096" s="72" t="s">
        <v>1484</v>
      </c>
      <c r="AI2096" s="86" t="s">
        <v>1483</v>
      </c>
      <c r="AJ2096" s="72" t="b">
        <v>0</v>
      </c>
      <c r="AK2096" s="72">
        <v>3</v>
      </c>
      <c r="AL2096" s="86" t="s">
        <v>1483</v>
      </c>
      <c r="AM2096" s="86" t="s">
        <v>1504</v>
      </c>
      <c r="AN2096" s="72" t="b">
        <v>0</v>
      </c>
      <c r="AO2096" s="86" t="s">
        <v>4727</v>
      </c>
      <c r="AQ2096" s="72">
        <v>0</v>
      </c>
      <c r="AR2096" s="72">
        <v>0</v>
      </c>
    </row>
    <row r="2097" spans="1:44" x14ac:dyDescent="0.35">
      <c r="A2097" s="73" t="s">
        <v>685</v>
      </c>
      <c r="B2097" s="73" t="s">
        <v>685</v>
      </c>
      <c r="C2097" s="82"/>
      <c r="D2097" s="83"/>
      <c r="E2097" s="82"/>
      <c r="F2097" s="84"/>
      <c r="G2097" s="82"/>
      <c r="H2097" s="77"/>
      <c r="I2097" s="78"/>
      <c r="J2097" s="78"/>
      <c r="K2097" s="79"/>
      <c r="M2097" s="72" t="s">
        <v>177</v>
      </c>
      <c r="N2097" s="85">
        <v>44648.877280092594</v>
      </c>
      <c r="O2097" s="72" t="s">
        <v>4731</v>
      </c>
      <c r="S2097" s="87" t="s">
        <v>4732</v>
      </c>
      <c r="T2097" s="87" t="s">
        <v>4732</v>
      </c>
      <c r="U2097" s="85">
        <v>44648.877280092594</v>
      </c>
      <c r="V2097" s="88">
        <v>44648</v>
      </c>
      <c r="W2097" s="86" t="s">
        <v>4733</v>
      </c>
      <c r="X2097" s="87" t="s">
        <v>4734</v>
      </c>
      <c r="AA2097" s="86" t="s">
        <v>4735</v>
      </c>
      <c r="AC2097" s="72" t="b">
        <v>0</v>
      </c>
      <c r="AD2097" s="72">
        <v>499</v>
      </c>
      <c r="AE2097" s="86" t="s">
        <v>1483</v>
      </c>
      <c r="AF2097" s="72" t="b">
        <v>0</v>
      </c>
      <c r="AG2097" s="72" t="s">
        <v>1484</v>
      </c>
      <c r="AI2097" s="86" t="s">
        <v>1483</v>
      </c>
      <c r="AJ2097" s="72" t="b">
        <v>0</v>
      </c>
      <c r="AK2097" s="72">
        <v>96</v>
      </c>
      <c r="AL2097" s="86" t="s">
        <v>1483</v>
      </c>
      <c r="AM2097" s="86" t="s">
        <v>1511</v>
      </c>
      <c r="AN2097" s="72" t="b">
        <v>0</v>
      </c>
      <c r="AO2097" s="86" t="s">
        <v>4735</v>
      </c>
      <c r="AQ2097" s="72">
        <v>0</v>
      </c>
      <c r="AR2097" s="72">
        <v>0</v>
      </c>
    </row>
    <row r="2098" spans="1:44" x14ac:dyDescent="0.35">
      <c r="A2098" s="73" t="s">
        <v>685</v>
      </c>
      <c r="B2098" s="73" t="s">
        <v>685</v>
      </c>
      <c r="C2098" s="82"/>
      <c r="D2098" s="83"/>
      <c r="E2098" s="82"/>
      <c r="F2098" s="84"/>
      <c r="G2098" s="82"/>
      <c r="H2098" s="77"/>
      <c r="I2098" s="78"/>
      <c r="J2098" s="78"/>
      <c r="K2098" s="79"/>
      <c r="M2098" s="72" t="s">
        <v>177</v>
      </c>
      <c r="N2098" s="85">
        <v>44649.582002314812</v>
      </c>
      <c r="O2098" s="72" t="s">
        <v>4736</v>
      </c>
      <c r="R2098" s="86" t="s">
        <v>4737</v>
      </c>
      <c r="S2098" s="87" t="s">
        <v>4738</v>
      </c>
      <c r="T2098" s="87" t="s">
        <v>4738</v>
      </c>
      <c r="U2098" s="85">
        <v>44649.582002314812</v>
      </c>
      <c r="V2098" s="88">
        <v>44649</v>
      </c>
      <c r="W2098" s="86" t="s">
        <v>4739</v>
      </c>
      <c r="X2098" s="87" t="s">
        <v>4740</v>
      </c>
      <c r="AA2098" s="86" t="s">
        <v>4741</v>
      </c>
      <c r="AC2098" s="72" t="b">
        <v>0</v>
      </c>
      <c r="AD2098" s="72">
        <v>178</v>
      </c>
      <c r="AE2098" s="86" t="s">
        <v>1483</v>
      </c>
      <c r="AF2098" s="72" t="b">
        <v>0</v>
      </c>
      <c r="AG2098" s="72" t="s">
        <v>1484</v>
      </c>
      <c r="AI2098" s="86" t="s">
        <v>1483</v>
      </c>
      <c r="AJ2098" s="72" t="b">
        <v>0</v>
      </c>
      <c r="AK2098" s="72">
        <v>17</v>
      </c>
      <c r="AL2098" s="86" t="s">
        <v>1483</v>
      </c>
      <c r="AM2098" s="86" t="s">
        <v>1486</v>
      </c>
      <c r="AN2098" s="72" t="b">
        <v>0</v>
      </c>
      <c r="AO2098" s="86" t="s">
        <v>4741</v>
      </c>
      <c r="AQ2098" s="72">
        <v>0</v>
      </c>
      <c r="AR2098" s="72">
        <v>0</v>
      </c>
    </row>
    <row r="2099" spans="1:44" x14ac:dyDescent="0.35">
      <c r="A2099" s="73" t="s">
        <v>685</v>
      </c>
      <c r="B2099" s="73" t="s">
        <v>685</v>
      </c>
      <c r="C2099" s="82"/>
      <c r="D2099" s="83"/>
      <c r="E2099" s="82"/>
      <c r="F2099" s="84"/>
      <c r="G2099" s="82"/>
      <c r="H2099" s="77"/>
      <c r="I2099" s="78"/>
      <c r="J2099" s="78"/>
      <c r="K2099" s="79"/>
      <c r="M2099" s="72" t="s">
        <v>177</v>
      </c>
      <c r="N2099" s="85">
        <v>44650.643009259256</v>
      </c>
      <c r="O2099" s="72" t="s">
        <v>4742</v>
      </c>
      <c r="P2099" s="87" t="s">
        <v>4743</v>
      </c>
      <c r="Q2099" s="72" t="s">
        <v>4313</v>
      </c>
      <c r="T2099" s="87" t="s">
        <v>4302</v>
      </c>
      <c r="U2099" s="85">
        <v>44650.643009259256</v>
      </c>
      <c r="V2099" s="88">
        <v>44650</v>
      </c>
      <c r="W2099" s="86" t="s">
        <v>4446</v>
      </c>
      <c r="X2099" s="87" t="s">
        <v>4744</v>
      </c>
      <c r="AA2099" s="86" t="s">
        <v>4745</v>
      </c>
      <c r="AB2099" s="86" t="s">
        <v>4448</v>
      </c>
      <c r="AC2099" s="72" t="b">
        <v>0</v>
      </c>
      <c r="AD2099" s="72">
        <v>58</v>
      </c>
      <c r="AE2099" s="86" t="s">
        <v>4324</v>
      </c>
      <c r="AF2099" s="72" t="b">
        <v>0</v>
      </c>
      <c r="AG2099" s="72" t="s">
        <v>1484</v>
      </c>
      <c r="AI2099" s="86" t="s">
        <v>1483</v>
      </c>
      <c r="AJ2099" s="72" t="b">
        <v>0</v>
      </c>
      <c r="AK2099" s="72">
        <v>11</v>
      </c>
      <c r="AL2099" s="86" t="s">
        <v>1483</v>
      </c>
      <c r="AM2099" s="86" t="s">
        <v>1504</v>
      </c>
      <c r="AN2099" s="72" t="b">
        <v>0</v>
      </c>
      <c r="AO2099" s="86" t="s">
        <v>4448</v>
      </c>
      <c r="AQ2099" s="72">
        <v>0</v>
      </c>
      <c r="AR2099" s="72">
        <v>0</v>
      </c>
    </row>
    <row r="2100" spans="1:44" x14ac:dyDescent="0.35">
      <c r="A2100" s="73" t="s">
        <v>685</v>
      </c>
      <c r="B2100" s="73" t="s">
        <v>1665</v>
      </c>
      <c r="C2100" s="82"/>
      <c r="D2100" s="83"/>
      <c r="E2100" s="82"/>
      <c r="F2100" s="84"/>
      <c r="G2100" s="82"/>
      <c r="H2100" s="77"/>
      <c r="I2100" s="78"/>
      <c r="J2100" s="78"/>
      <c r="K2100" s="79"/>
      <c r="M2100" s="72" t="s">
        <v>1488</v>
      </c>
      <c r="N2100" s="85">
        <v>44651.793495370373</v>
      </c>
      <c r="O2100" s="72" t="s">
        <v>4746</v>
      </c>
      <c r="S2100" s="87" t="s">
        <v>4747</v>
      </c>
      <c r="T2100" s="87" t="s">
        <v>4747</v>
      </c>
      <c r="U2100" s="85">
        <v>44651.793495370373</v>
      </c>
      <c r="V2100" s="88">
        <v>44651</v>
      </c>
      <c r="W2100" s="86" t="s">
        <v>4748</v>
      </c>
      <c r="X2100" s="87" t="s">
        <v>4749</v>
      </c>
      <c r="AA2100" s="86" t="s">
        <v>4750</v>
      </c>
      <c r="AC2100" s="72" t="b">
        <v>0</v>
      </c>
      <c r="AD2100" s="72">
        <v>140</v>
      </c>
      <c r="AE2100" s="86" t="s">
        <v>1483</v>
      </c>
      <c r="AF2100" s="72" t="b">
        <v>0</v>
      </c>
      <c r="AG2100" s="72" t="s">
        <v>1484</v>
      </c>
      <c r="AI2100" s="86" t="s">
        <v>1483</v>
      </c>
      <c r="AJ2100" s="72" t="b">
        <v>0</v>
      </c>
      <c r="AK2100" s="72">
        <v>28</v>
      </c>
      <c r="AL2100" s="86" t="s">
        <v>1483</v>
      </c>
      <c r="AM2100" s="86" t="s">
        <v>1504</v>
      </c>
      <c r="AN2100" s="72" t="b">
        <v>0</v>
      </c>
      <c r="AO2100" s="86" t="s">
        <v>4750</v>
      </c>
      <c r="AQ2100" s="72">
        <v>0</v>
      </c>
      <c r="AR2100" s="72">
        <v>0</v>
      </c>
    </row>
    <row r="2101" spans="1:44" x14ac:dyDescent="0.35">
      <c r="A2101" s="73" t="s">
        <v>685</v>
      </c>
      <c r="B2101" s="73" t="s">
        <v>685</v>
      </c>
      <c r="C2101" s="82"/>
      <c r="D2101" s="83"/>
      <c r="E2101" s="82"/>
      <c r="F2101" s="84"/>
      <c r="G2101" s="82"/>
      <c r="H2101" s="77"/>
      <c r="I2101" s="78"/>
      <c r="J2101" s="78"/>
      <c r="K2101" s="79"/>
      <c r="M2101" s="72" t="s">
        <v>177</v>
      </c>
      <c r="N2101" s="85">
        <v>44651.823020833333</v>
      </c>
      <c r="O2101" s="72" t="s">
        <v>4751</v>
      </c>
      <c r="T2101" s="87" t="s">
        <v>4302</v>
      </c>
      <c r="U2101" s="85">
        <v>44651.823020833333</v>
      </c>
      <c r="V2101" s="88">
        <v>44651</v>
      </c>
      <c r="W2101" s="86" t="s">
        <v>4605</v>
      </c>
      <c r="X2101" s="87" t="s">
        <v>4752</v>
      </c>
      <c r="AA2101" s="86" t="s">
        <v>4611</v>
      </c>
      <c r="AB2101" s="86" t="s">
        <v>4607</v>
      </c>
      <c r="AC2101" s="72" t="b">
        <v>0</v>
      </c>
      <c r="AD2101" s="72">
        <v>27</v>
      </c>
      <c r="AE2101" s="86" t="s">
        <v>4324</v>
      </c>
      <c r="AF2101" s="72" t="b">
        <v>0</v>
      </c>
      <c r="AG2101" s="72" t="s">
        <v>1484</v>
      </c>
      <c r="AI2101" s="86" t="s">
        <v>1483</v>
      </c>
      <c r="AJ2101" s="72" t="b">
        <v>0</v>
      </c>
      <c r="AK2101" s="72">
        <v>2</v>
      </c>
      <c r="AL2101" s="86" t="s">
        <v>1483</v>
      </c>
      <c r="AM2101" s="86" t="s">
        <v>1504</v>
      </c>
      <c r="AN2101" s="72" t="b">
        <v>0</v>
      </c>
      <c r="AO2101" s="86" t="s">
        <v>4607</v>
      </c>
      <c r="AQ2101" s="72">
        <v>0</v>
      </c>
      <c r="AR2101" s="72">
        <v>0</v>
      </c>
    </row>
    <row r="2102" spans="1:44" x14ac:dyDescent="0.35">
      <c r="A2102" s="73" t="s">
        <v>685</v>
      </c>
      <c r="B2102" s="73" t="s">
        <v>1665</v>
      </c>
      <c r="C2102" s="82"/>
      <c r="D2102" s="83"/>
      <c r="E2102" s="82"/>
      <c r="F2102" s="84"/>
      <c r="G2102" s="82"/>
      <c r="H2102" s="77"/>
      <c r="I2102" s="78"/>
      <c r="J2102" s="78"/>
      <c r="K2102" s="79"/>
      <c r="M2102" s="72" t="s">
        <v>1488</v>
      </c>
      <c r="N2102" s="85">
        <v>44652.696238425924</v>
      </c>
      <c r="O2102" s="72" t="s">
        <v>4468</v>
      </c>
      <c r="S2102" s="87" t="s">
        <v>4469</v>
      </c>
      <c r="T2102" s="87" t="s">
        <v>4469</v>
      </c>
      <c r="U2102" s="85">
        <v>44652.696238425924</v>
      </c>
      <c r="V2102" s="88">
        <v>44652</v>
      </c>
      <c r="W2102" s="86" t="s">
        <v>4470</v>
      </c>
      <c r="X2102" s="87" t="s">
        <v>4471</v>
      </c>
      <c r="AA2102" s="86" t="s">
        <v>4472</v>
      </c>
      <c r="AC2102" s="72" t="b">
        <v>0</v>
      </c>
      <c r="AD2102" s="72">
        <v>626</v>
      </c>
      <c r="AE2102" s="86" t="s">
        <v>1483</v>
      </c>
      <c r="AF2102" s="72" t="b">
        <v>0</v>
      </c>
      <c r="AG2102" s="72" t="s">
        <v>1484</v>
      </c>
      <c r="AI2102" s="86" t="s">
        <v>1483</v>
      </c>
      <c r="AJ2102" s="72" t="b">
        <v>0</v>
      </c>
      <c r="AK2102" s="72">
        <v>114</v>
      </c>
      <c r="AL2102" s="86" t="s">
        <v>1483</v>
      </c>
      <c r="AM2102" s="86" t="s">
        <v>1504</v>
      </c>
      <c r="AN2102" s="72" t="b">
        <v>0</v>
      </c>
      <c r="AO2102" s="86" t="s">
        <v>4472</v>
      </c>
      <c r="AQ2102" s="72">
        <v>0</v>
      </c>
      <c r="AR2102" s="72">
        <v>0</v>
      </c>
    </row>
    <row r="2103" spans="1:44" x14ac:dyDescent="0.35">
      <c r="A2103" s="73" t="s">
        <v>685</v>
      </c>
      <c r="B2103" s="73" t="s">
        <v>685</v>
      </c>
      <c r="C2103" s="82"/>
      <c r="D2103" s="83"/>
      <c r="E2103" s="82"/>
      <c r="F2103" s="84"/>
      <c r="G2103" s="82"/>
      <c r="H2103" s="77"/>
      <c r="I2103" s="78"/>
      <c r="J2103" s="78"/>
      <c r="K2103" s="79"/>
      <c r="M2103" s="72" t="s">
        <v>177</v>
      </c>
      <c r="N2103" s="85">
        <v>44652.818958333337</v>
      </c>
      <c r="O2103" s="72" t="s">
        <v>4753</v>
      </c>
      <c r="P2103" s="87" t="s">
        <v>4754</v>
      </c>
      <c r="Q2103" s="72" t="s">
        <v>4313</v>
      </c>
      <c r="T2103" s="87" t="s">
        <v>4302</v>
      </c>
      <c r="U2103" s="85">
        <v>44652.818958333337</v>
      </c>
      <c r="V2103" s="88">
        <v>44652</v>
      </c>
      <c r="W2103" s="86" t="s">
        <v>4755</v>
      </c>
      <c r="X2103" s="87" t="s">
        <v>4756</v>
      </c>
      <c r="AA2103" s="86" t="s">
        <v>4757</v>
      </c>
      <c r="AC2103" s="72" t="b">
        <v>0</v>
      </c>
      <c r="AD2103" s="72">
        <v>140</v>
      </c>
      <c r="AE2103" s="86" t="s">
        <v>1483</v>
      </c>
      <c r="AF2103" s="72" t="b">
        <v>0</v>
      </c>
      <c r="AG2103" s="72" t="s">
        <v>1484</v>
      </c>
      <c r="AI2103" s="86" t="s">
        <v>1483</v>
      </c>
      <c r="AJ2103" s="72" t="b">
        <v>0</v>
      </c>
      <c r="AK2103" s="72">
        <v>24</v>
      </c>
      <c r="AL2103" s="86" t="s">
        <v>1483</v>
      </c>
      <c r="AM2103" s="86" t="s">
        <v>1504</v>
      </c>
      <c r="AN2103" s="72" t="b">
        <v>0</v>
      </c>
      <c r="AO2103" s="86" t="s">
        <v>4757</v>
      </c>
      <c r="AQ2103" s="72">
        <v>0</v>
      </c>
      <c r="AR2103" s="72">
        <v>0</v>
      </c>
    </row>
    <row r="2104" spans="1:44" x14ac:dyDescent="0.35">
      <c r="A2104" s="73" t="s">
        <v>685</v>
      </c>
      <c r="B2104" s="73" t="s">
        <v>685</v>
      </c>
      <c r="C2104" s="82"/>
      <c r="D2104" s="83"/>
      <c r="E2104" s="82"/>
      <c r="F2104" s="84"/>
      <c r="G2104" s="82"/>
      <c r="H2104" s="77"/>
      <c r="I2104" s="78"/>
      <c r="J2104" s="78"/>
      <c r="K2104" s="79"/>
      <c r="M2104" s="72" t="s">
        <v>177</v>
      </c>
      <c r="N2104" s="85">
        <v>44652.818958333337</v>
      </c>
      <c r="O2104" s="72" t="s">
        <v>4758</v>
      </c>
      <c r="T2104" s="87" t="s">
        <v>4302</v>
      </c>
      <c r="U2104" s="85">
        <v>44652.818958333337</v>
      </c>
      <c r="V2104" s="88">
        <v>44652</v>
      </c>
      <c r="W2104" s="86" t="s">
        <v>4755</v>
      </c>
      <c r="X2104" s="87" t="s">
        <v>4759</v>
      </c>
      <c r="AA2104" s="86" t="s">
        <v>4760</v>
      </c>
      <c r="AB2104" s="86" t="s">
        <v>4757</v>
      </c>
      <c r="AC2104" s="72" t="b">
        <v>0</v>
      </c>
      <c r="AD2104" s="72">
        <v>67</v>
      </c>
      <c r="AE2104" s="86" t="s">
        <v>4324</v>
      </c>
      <c r="AF2104" s="72" t="b">
        <v>0</v>
      </c>
      <c r="AG2104" s="72" t="s">
        <v>1484</v>
      </c>
      <c r="AI2104" s="86" t="s">
        <v>1483</v>
      </c>
      <c r="AJ2104" s="72" t="b">
        <v>0</v>
      </c>
      <c r="AK2104" s="72">
        <v>7</v>
      </c>
      <c r="AL2104" s="86" t="s">
        <v>1483</v>
      </c>
      <c r="AM2104" s="86" t="s">
        <v>1504</v>
      </c>
      <c r="AN2104" s="72" t="b">
        <v>0</v>
      </c>
      <c r="AO2104" s="86" t="s">
        <v>4757</v>
      </c>
      <c r="AQ2104" s="72">
        <v>0</v>
      </c>
      <c r="AR2104" s="72">
        <v>0</v>
      </c>
    </row>
    <row r="2105" spans="1:44" x14ac:dyDescent="0.35">
      <c r="A2105" s="73" t="s">
        <v>685</v>
      </c>
      <c r="B2105" s="73" t="s">
        <v>685</v>
      </c>
      <c r="C2105" s="82"/>
      <c r="D2105" s="83"/>
      <c r="E2105" s="82"/>
      <c r="F2105" s="84"/>
      <c r="G2105" s="82"/>
      <c r="H2105" s="77"/>
      <c r="I2105" s="78"/>
      <c r="J2105" s="78"/>
      <c r="K2105" s="79"/>
      <c r="M2105" s="72" t="s">
        <v>177</v>
      </c>
      <c r="N2105" s="85">
        <v>44653.543749999997</v>
      </c>
      <c r="O2105" s="72" t="s">
        <v>4761</v>
      </c>
      <c r="S2105" s="87" t="s">
        <v>4762</v>
      </c>
      <c r="T2105" s="87" t="s">
        <v>4762</v>
      </c>
      <c r="U2105" s="85">
        <v>44653.543749999997</v>
      </c>
      <c r="V2105" s="88">
        <v>44653</v>
      </c>
      <c r="W2105" s="86" t="s">
        <v>4575</v>
      </c>
      <c r="X2105" s="87" t="s">
        <v>4763</v>
      </c>
      <c r="AA2105" s="86" t="s">
        <v>4764</v>
      </c>
      <c r="AC2105" s="72" t="b">
        <v>0</v>
      </c>
      <c r="AD2105" s="72">
        <v>5622</v>
      </c>
      <c r="AE2105" s="86" t="s">
        <v>1483</v>
      </c>
      <c r="AF2105" s="72" t="b">
        <v>0</v>
      </c>
      <c r="AG2105" s="72" t="s">
        <v>1484</v>
      </c>
      <c r="AI2105" s="86" t="s">
        <v>1483</v>
      </c>
      <c r="AJ2105" s="72" t="b">
        <v>0</v>
      </c>
      <c r="AK2105" s="72">
        <v>1114</v>
      </c>
      <c r="AL2105" s="86" t="s">
        <v>1483</v>
      </c>
      <c r="AM2105" s="86" t="s">
        <v>1511</v>
      </c>
      <c r="AN2105" s="72" t="b">
        <v>0</v>
      </c>
      <c r="AO2105" s="86" t="s">
        <v>4764</v>
      </c>
      <c r="AQ2105" s="72">
        <v>0</v>
      </c>
      <c r="AR2105" s="72">
        <v>0</v>
      </c>
    </row>
    <row r="2106" spans="1:44" x14ac:dyDescent="0.35">
      <c r="A2106" s="73" t="s">
        <v>685</v>
      </c>
      <c r="B2106" s="73" t="s">
        <v>685</v>
      </c>
      <c r="C2106" s="82"/>
      <c r="D2106" s="83"/>
      <c r="E2106" s="82"/>
      <c r="F2106" s="84"/>
      <c r="G2106" s="82"/>
      <c r="H2106" s="77"/>
      <c r="I2106" s="78"/>
      <c r="J2106" s="78"/>
      <c r="K2106" s="79"/>
      <c r="M2106" s="72" t="s">
        <v>177</v>
      </c>
      <c r="N2106" s="85">
        <v>44655.561099537037</v>
      </c>
      <c r="O2106" s="72" t="s">
        <v>4765</v>
      </c>
      <c r="P2106" s="87" t="s">
        <v>4766</v>
      </c>
      <c r="Q2106" s="72" t="s">
        <v>1491</v>
      </c>
      <c r="T2106" s="87" t="s">
        <v>4302</v>
      </c>
      <c r="U2106" s="85">
        <v>44655.561099537037</v>
      </c>
      <c r="V2106" s="88">
        <v>44655</v>
      </c>
      <c r="W2106" s="86" t="s">
        <v>4767</v>
      </c>
      <c r="X2106" s="87" t="s">
        <v>4768</v>
      </c>
      <c r="AA2106" s="86" t="s">
        <v>4769</v>
      </c>
      <c r="AC2106" s="72" t="b">
        <v>0</v>
      </c>
      <c r="AD2106" s="72">
        <v>469</v>
      </c>
      <c r="AE2106" s="86" t="s">
        <v>1483</v>
      </c>
      <c r="AF2106" s="72" t="b">
        <v>1</v>
      </c>
      <c r="AG2106" s="72" t="s">
        <v>1484</v>
      </c>
      <c r="AI2106" s="86" t="s">
        <v>4770</v>
      </c>
      <c r="AJ2106" s="72" t="b">
        <v>0</v>
      </c>
      <c r="AK2106" s="72">
        <v>92</v>
      </c>
      <c r="AL2106" s="86" t="s">
        <v>1483</v>
      </c>
      <c r="AM2106" s="86" t="s">
        <v>1504</v>
      </c>
      <c r="AN2106" s="72" t="b">
        <v>0</v>
      </c>
      <c r="AO2106" s="86" t="s">
        <v>4769</v>
      </c>
      <c r="AQ2106" s="72">
        <v>0</v>
      </c>
      <c r="AR2106" s="72">
        <v>0</v>
      </c>
    </row>
    <row r="2107" spans="1:44" x14ac:dyDescent="0.35">
      <c r="A2107" s="73" t="s">
        <v>685</v>
      </c>
      <c r="B2107" s="73" t="s">
        <v>685</v>
      </c>
      <c r="C2107" s="82"/>
      <c r="D2107" s="83"/>
      <c r="E2107" s="82"/>
      <c r="F2107" s="84"/>
      <c r="G2107" s="82"/>
      <c r="H2107" s="77"/>
      <c r="I2107" s="78"/>
      <c r="J2107" s="78"/>
      <c r="K2107" s="79"/>
      <c r="M2107" s="72" t="s">
        <v>177</v>
      </c>
      <c r="N2107" s="85">
        <v>44655.883831018517</v>
      </c>
      <c r="O2107" s="72" t="s">
        <v>4771</v>
      </c>
      <c r="P2107" s="87" t="s">
        <v>4772</v>
      </c>
      <c r="Q2107" s="72" t="s">
        <v>4773</v>
      </c>
      <c r="R2107" s="86" t="s">
        <v>4774</v>
      </c>
      <c r="T2107" s="87" t="s">
        <v>4302</v>
      </c>
      <c r="U2107" s="85">
        <v>44655.883831018517</v>
      </c>
      <c r="V2107" s="88">
        <v>44655</v>
      </c>
      <c r="W2107" s="86" t="s">
        <v>4489</v>
      </c>
      <c r="X2107" s="87" t="s">
        <v>4775</v>
      </c>
      <c r="AA2107" s="86" t="s">
        <v>4492</v>
      </c>
      <c r="AC2107" s="72" t="b">
        <v>0</v>
      </c>
      <c r="AD2107" s="72">
        <v>37</v>
      </c>
      <c r="AE2107" s="86" t="s">
        <v>1483</v>
      </c>
      <c r="AF2107" s="72" t="b">
        <v>0</v>
      </c>
      <c r="AG2107" s="72" t="s">
        <v>1484</v>
      </c>
      <c r="AI2107" s="86" t="s">
        <v>1483</v>
      </c>
      <c r="AJ2107" s="72" t="b">
        <v>0</v>
      </c>
      <c r="AK2107" s="72">
        <v>6</v>
      </c>
      <c r="AL2107" s="86" t="s">
        <v>1483</v>
      </c>
      <c r="AM2107" s="86" t="s">
        <v>1486</v>
      </c>
      <c r="AN2107" s="72" t="b">
        <v>0</v>
      </c>
      <c r="AO2107" s="86" t="s">
        <v>4492</v>
      </c>
      <c r="AQ2107" s="72">
        <v>0</v>
      </c>
      <c r="AR2107" s="72">
        <v>0</v>
      </c>
    </row>
    <row r="2108" spans="1:44" x14ac:dyDescent="0.35">
      <c r="A2108" s="73" t="s">
        <v>685</v>
      </c>
      <c r="B2108" s="73" t="s">
        <v>685</v>
      </c>
      <c r="C2108" s="82"/>
      <c r="D2108" s="83"/>
      <c r="E2108" s="82"/>
      <c r="F2108" s="84"/>
      <c r="G2108" s="82"/>
      <c r="H2108" s="77"/>
      <c r="I2108" s="78"/>
      <c r="J2108" s="78"/>
      <c r="K2108" s="79"/>
      <c r="M2108" s="72" t="s">
        <v>177</v>
      </c>
      <c r="N2108" s="85">
        <v>44656.459027777775</v>
      </c>
      <c r="O2108" s="72" t="s">
        <v>4776</v>
      </c>
      <c r="R2108" s="86" t="s">
        <v>4314</v>
      </c>
      <c r="S2108" s="87" t="s">
        <v>4777</v>
      </c>
      <c r="T2108" s="87" t="s">
        <v>4777</v>
      </c>
      <c r="U2108" s="85">
        <v>44656.459027777775</v>
      </c>
      <c r="V2108" s="88">
        <v>44656</v>
      </c>
      <c r="W2108" s="86" t="s">
        <v>4778</v>
      </c>
      <c r="X2108" s="87" t="s">
        <v>4779</v>
      </c>
      <c r="AA2108" s="86" t="s">
        <v>4780</v>
      </c>
      <c r="AC2108" s="72" t="b">
        <v>0</v>
      </c>
      <c r="AD2108" s="72">
        <v>305</v>
      </c>
      <c r="AE2108" s="86" t="s">
        <v>1483</v>
      </c>
      <c r="AF2108" s="72" t="b">
        <v>0</v>
      </c>
      <c r="AG2108" s="72" t="s">
        <v>1484</v>
      </c>
      <c r="AI2108" s="86" t="s">
        <v>1483</v>
      </c>
      <c r="AJ2108" s="72" t="b">
        <v>0</v>
      </c>
      <c r="AK2108" s="72">
        <v>35</v>
      </c>
      <c r="AL2108" s="86" t="s">
        <v>1483</v>
      </c>
      <c r="AM2108" s="86" t="s">
        <v>1511</v>
      </c>
      <c r="AN2108" s="72" t="b">
        <v>0</v>
      </c>
      <c r="AO2108" s="86" t="s">
        <v>4780</v>
      </c>
      <c r="AQ2108" s="72">
        <v>0</v>
      </c>
      <c r="AR2108" s="72">
        <v>0</v>
      </c>
    </row>
    <row r="2109" spans="1:44" x14ac:dyDescent="0.35">
      <c r="A2109" s="73" t="s">
        <v>685</v>
      </c>
      <c r="B2109" s="73" t="s">
        <v>685</v>
      </c>
      <c r="C2109" s="82"/>
      <c r="D2109" s="83"/>
      <c r="E2109" s="82"/>
      <c r="F2109" s="84"/>
      <c r="G2109" s="82"/>
      <c r="H2109" s="77"/>
      <c r="I2109" s="78"/>
      <c r="J2109" s="78"/>
      <c r="K2109" s="79"/>
      <c r="M2109" s="72" t="s">
        <v>177</v>
      </c>
      <c r="N2109" s="85">
        <v>44656.80976851852</v>
      </c>
      <c r="O2109" s="72" t="s">
        <v>4781</v>
      </c>
      <c r="R2109" s="86" t="s">
        <v>4314</v>
      </c>
      <c r="S2109" s="87" t="s">
        <v>4782</v>
      </c>
      <c r="T2109" s="87" t="s">
        <v>4782</v>
      </c>
      <c r="U2109" s="85">
        <v>44656.80976851852</v>
      </c>
      <c r="V2109" s="88">
        <v>44656</v>
      </c>
      <c r="W2109" s="86" t="s">
        <v>4783</v>
      </c>
      <c r="X2109" s="87" t="s">
        <v>4784</v>
      </c>
      <c r="AA2109" s="86" t="s">
        <v>4785</v>
      </c>
      <c r="AC2109" s="72" t="b">
        <v>0</v>
      </c>
      <c r="AD2109" s="72">
        <v>127</v>
      </c>
      <c r="AE2109" s="86" t="s">
        <v>1483</v>
      </c>
      <c r="AF2109" s="72" t="b">
        <v>0</v>
      </c>
      <c r="AG2109" s="72" t="s">
        <v>1484</v>
      </c>
      <c r="AI2109" s="86" t="s">
        <v>1483</v>
      </c>
      <c r="AJ2109" s="72" t="b">
        <v>0</v>
      </c>
      <c r="AK2109" s="72">
        <v>22</v>
      </c>
      <c r="AL2109" s="86" t="s">
        <v>1483</v>
      </c>
      <c r="AM2109" s="86" t="s">
        <v>1511</v>
      </c>
      <c r="AN2109" s="72" t="b">
        <v>0</v>
      </c>
      <c r="AO2109" s="86" t="s">
        <v>4785</v>
      </c>
      <c r="AQ2109" s="72">
        <v>0</v>
      </c>
      <c r="AR2109" s="72">
        <v>0</v>
      </c>
    </row>
    <row r="2110" spans="1:44" x14ac:dyDescent="0.35">
      <c r="A2110" s="73" t="s">
        <v>685</v>
      </c>
      <c r="B2110" s="73" t="s">
        <v>685</v>
      </c>
      <c r="C2110" s="82"/>
      <c r="D2110" s="83"/>
      <c r="E2110" s="82"/>
      <c r="F2110" s="84"/>
      <c r="G2110" s="82"/>
      <c r="H2110" s="77"/>
      <c r="I2110" s="78"/>
      <c r="J2110" s="78"/>
      <c r="K2110" s="79"/>
      <c r="M2110" s="72" t="s">
        <v>177</v>
      </c>
      <c r="N2110" s="85">
        <v>44658.632187499999</v>
      </c>
      <c r="O2110" s="72" t="s">
        <v>4786</v>
      </c>
      <c r="S2110" s="87" t="s">
        <v>4787</v>
      </c>
      <c r="T2110" s="87" t="s">
        <v>4787</v>
      </c>
      <c r="U2110" s="85">
        <v>44658.632187499999</v>
      </c>
      <c r="V2110" s="88">
        <v>44658</v>
      </c>
      <c r="W2110" s="86" t="s">
        <v>4788</v>
      </c>
      <c r="X2110" s="87" t="s">
        <v>4789</v>
      </c>
      <c r="AA2110" s="86" t="s">
        <v>4790</v>
      </c>
      <c r="AC2110" s="72" t="b">
        <v>0</v>
      </c>
      <c r="AD2110" s="72">
        <v>466</v>
      </c>
      <c r="AE2110" s="86" t="s">
        <v>1483</v>
      </c>
      <c r="AF2110" s="72" t="b">
        <v>0</v>
      </c>
      <c r="AG2110" s="72" t="s">
        <v>1484</v>
      </c>
      <c r="AI2110" s="86" t="s">
        <v>1483</v>
      </c>
      <c r="AJ2110" s="72" t="b">
        <v>0</v>
      </c>
      <c r="AK2110" s="72">
        <v>94</v>
      </c>
      <c r="AL2110" s="86" t="s">
        <v>1483</v>
      </c>
      <c r="AM2110" s="86" t="s">
        <v>1511</v>
      </c>
      <c r="AN2110" s="72" t="b">
        <v>0</v>
      </c>
      <c r="AO2110" s="86" t="s">
        <v>4790</v>
      </c>
      <c r="AQ2110" s="72">
        <v>0</v>
      </c>
      <c r="AR2110" s="72">
        <v>0</v>
      </c>
    </row>
    <row r="2111" spans="1:44" x14ac:dyDescent="0.35">
      <c r="A2111" s="73" t="s">
        <v>685</v>
      </c>
      <c r="B2111" s="73" t="s">
        <v>685</v>
      </c>
      <c r="C2111" s="82"/>
      <c r="D2111" s="83"/>
      <c r="E2111" s="82"/>
      <c r="F2111" s="84"/>
      <c r="G2111" s="82"/>
      <c r="H2111" s="77"/>
      <c r="I2111" s="78"/>
      <c r="J2111" s="78"/>
      <c r="K2111" s="79"/>
      <c r="M2111" s="72" t="s">
        <v>177</v>
      </c>
      <c r="N2111" s="85">
        <v>44658.764641203707</v>
      </c>
      <c r="O2111" s="72" t="s">
        <v>4791</v>
      </c>
      <c r="S2111" s="87" t="s">
        <v>4792</v>
      </c>
      <c r="T2111" s="87" t="s">
        <v>4792</v>
      </c>
      <c r="U2111" s="85">
        <v>44658.764641203707</v>
      </c>
      <c r="V2111" s="88">
        <v>44658</v>
      </c>
      <c r="W2111" s="86" t="s">
        <v>4793</v>
      </c>
      <c r="X2111" s="87" t="s">
        <v>4794</v>
      </c>
      <c r="AA2111" s="86" t="s">
        <v>4795</v>
      </c>
      <c r="AC2111" s="72" t="b">
        <v>0</v>
      </c>
      <c r="AD2111" s="72">
        <v>1935</v>
      </c>
      <c r="AE2111" s="86" t="s">
        <v>1483</v>
      </c>
      <c r="AF2111" s="72" t="b">
        <v>0</v>
      </c>
      <c r="AG2111" s="72" t="s">
        <v>1484</v>
      </c>
      <c r="AI2111" s="86" t="s">
        <v>1483</v>
      </c>
      <c r="AJ2111" s="72" t="b">
        <v>0</v>
      </c>
      <c r="AK2111" s="72">
        <v>136</v>
      </c>
      <c r="AL2111" s="86" t="s">
        <v>1483</v>
      </c>
      <c r="AM2111" s="86" t="s">
        <v>1504</v>
      </c>
      <c r="AN2111" s="72" t="b">
        <v>0</v>
      </c>
      <c r="AO2111" s="86" t="s">
        <v>4795</v>
      </c>
      <c r="AQ2111" s="72">
        <v>0</v>
      </c>
      <c r="AR2111" s="72">
        <v>0</v>
      </c>
    </row>
    <row r="2112" spans="1:44" x14ac:dyDescent="0.35">
      <c r="A2112" s="73" t="s">
        <v>685</v>
      </c>
      <c r="B2112" s="73" t="s">
        <v>685</v>
      </c>
      <c r="C2112" s="82"/>
      <c r="D2112" s="83"/>
      <c r="E2112" s="82"/>
      <c r="F2112" s="84"/>
      <c r="G2112" s="82"/>
      <c r="H2112" s="77"/>
      <c r="I2112" s="78"/>
      <c r="J2112" s="78"/>
      <c r="K2112" s="79"/>
      <c r="M2112" s="72" t="s">
        <v>177</v>
      </c>
      <c r="N2112" s="85">
        <v>44660.535416666666</v>
      </c>
      <c r="O2112" s="72" t="s">
        <v>4796</v>
      </c>
      <c r="S2112" s="87" t="s">
        <v>4787</v>
      </c>
      <c r="T2112" s="87" t="s">
        <v>4787</v>
      </c>
      <c r="U2112" s="85">
        <v>44660.535416666666</v>
      </c>
      <c r="V2112" s="88">
        <v>44660</v>
      </c>
      <c r="W2112" s="86" t="s">
        <v>4797</v>
      </c>
      <c r="X2112" s="87" t="s">
        <v>4798</v>
      </c>
      <c r="AA2112" s="86" t="s">
        <v>4799</v>
      </c>
      <c r="AC2112" s="72" t="b">
        <v>0</v>
      </c>
      <c r="AD2112" s="72">
        <v>708</v>
      </c>
      <c r="AE2112" s="86" t="s">
        <v>1483</v>
      </c>
      <c r="AF2112" s="72" t="b">
        <v>0</v>
      </c>
      <c r="AG2112" s="72" t="s">
        <v>1484</v>
      </c>
      <c r="AI2112" s="86" t="s">
        <v>1483</v>
      </c>
      <c r="AJ2112" s="72" t="b">
        <v>0</v>
      </c>
      <c r="AK2112" s="72">
        <v>126</v>
      </c>
      <c r="AL2112" s="86" t="s">
        <v>1483</v>
      </c>
      <c r="AM2112" s="86" t="s">
        <v>1511</v>
      </c>
      <c r="AN2112" s="72" t="b">
        <v>0</v>
      </c>
      <c r="AO2112" s="86" t="s">
        <v>4799</v>
      </c>
      <c r="AQ2112" s="72">
        <v>0</v>
      </c>
      <c r="AR2112" s="72">
        <v>0</v>
      </c>
    </row>
    <row r="2113" spans="1:44" x14ac:dyDescent="0.35">
      <c r="A2113" s="73" t="s">
        <v>685</v>
      </c>
      <c r="B2113" s="73" t="s">
        <v>685</v>
      </c>
      <c r="C2113" s="82"/>
      <c r="D2113" s="83"/>
      <c r="E2113" s="82"/>
      <c r="F2113" s="84"/>
      <c r="G2113" s="82"/>
      <c r="H2113" s="77"/>
      <c r="I2113" s="78"/>
      <c r="J2113" s="78"/>
      <c r="K2113" s="79"/>
      <c r="M2113" s="72" t="s">
        <v>177</v>
      </c>
      <c r="N2113" s="85">
        <v>44663.714409722219</v>
      </c>
      <c r="O2113" s="72" t="s">
        <v>4800</v>
      </c>
      <c r="S2113" s="87" t="s">
        <v>4801</v>
      </c>
      <c r="T2113" s="87" t="s">
        <v>4801</v>
      </c>
      <c r="U2113" s="85">
        <v>44663.714409722219</v>
      </c>
      <c r="V2113" s="88">
        <v>44663</v>
      </c>
      <c r="W2113" s="86" t="s">
        <v>4802</v>
      </c>
      <c r="X2113" s="87" t="s">
        <v>4803</v>
      </c>
      <c r="AA2113" s="86" t="s">
        <v>4804</v>
      </c>
      <c r="AC2113" s="72" t="b">
        <v>0</v>
      </c>
      <c r="AD2113" s="72">
        <v>871</v>
      </c>
      <c r="AE2113" s="86" t="s">
        <v>1483</v>
      </c>
      <c r="AF2113" s="72" t="b">
        <v>0</v>
      </c>
      <c r="AG2113" s="72" t="s">
        <v>1484</v>
      </c>
      <c r="AI2113" s="86" t="s">
        <v>1483</v>
      </c>
      <c r="AJ2113" s="72" t="b">
        <v>0</v>
      </c>
      <c r="AK2113" s="72">
        <v>225</v>
      </c>
      <c r="AL2113" s="86" t="s">
        <v>1483</v>
      </c>
      <c r="AM2113" s="86" t="s">
        <v>2043</v>
      </c>
      <c r="AN2113" s="72" t="b">
        <v>0</v>
      </c>
      <c r="AO2113" s="86" t="s">
        <v>4804</v>
      </c>
      <c r="AQ2113" s="72">
        <v>0</v>
      </c>
      <c r="AR2113" s="72">
        <v>0</v>
      </c>
    </row>
    <row r="2114" spans="1:44" x14ac:dyDescent="0.35">
      <c r="A2114" s="73" t="s">
        <v>685</v>
      </c>
      <c r="B2114" s="73" t="s">
        <v>685</v>
      </c>
      <c r="C2114" s="82"/>
      <c r="D2114" s="83"/>
      <c r="E2114" s="82"/>
      <c r="F2114" s="84"/>
      <c r="G2114" s="82"/>
      <c r="H2114" s="77"/>
      <c r="I2114" s="78"/>
      <c r="J2114" s="78"/>
      <c r="K2114" s="79"/>
      <c r="M2114" s="72" t="s">
        <v>177</v>
      </c>
      <c r="N2114" s="85">
        <v>44665.875219907408</v>
      </c>
      <c r="O2114" s="72" t="s">
        <v>4805</v>
      </c>
      <c r="P2114" s="87" t="s">
        <v>4806</v>
      </c>
      <c r="Q2114" s="72" t="s">
        <v>4313</v>
      </c>
      <c r="T2114" s="87" t="s">
        <v>4302</v>
      </c>
      <c r="U2114" s="85">
        <v>44665.875219907408</v>
      </c>
      <c r="V2114" s="88">
        <v>44665</v>
      </c>
      <c r="W2114" s="86" t="s">
        <v>4807</v>
      </c>
      <c r="X2114" s="87" t="s">
        <v>4808</v>
      </c>
      <c r="AA2114" s="86" t="s">
        <v>4809</v>
      </c>
      <c r="AC2114" s="72" t="b">
        <v>0</v>
      </c>
      <c r="AD2114" s="72">
        <v>137</v>
      </c>
      <c r="AE2114" s="86" t="s">
        <v>1483</v>
      </c>
      <c r="AF2114" s="72" t="b">
        <v>0</v>
      </c>
      <c r="AG2114" s="72" t="s">
        <v>1484</v>
      </c>
      <c r="AI2114" s="86" t="s">
        <v>1483</v>
      </c>
      <c r="AJ2114" s="72" t="b">
        <v>0</v>
      </c>
      <c r="AK2114" s="72">
        <v>18</v>
      </c>
      <c r="AL2114" s="86" t="s">
        <v>1483</v>
      </c>
      <c r="AM2114" s="86" t="s">
        <v>1504</v>
      </c>
      <c r="AN2114" s="72" t="b">
        <v>0</v>
      </c>
      <c r="AO2114" s="86" t="s">
        <v>4809</v>
      </c>
      <c r="AQ2114" s="72">
        <v>0</v>
      </c>
      <c r="AR2114" s="72">
        <v>0</v>
      </c>
    </row>
    <row r="2115" spans="1:44" x14ac:dyDescent="0.35">
      <c r="A2115" s="73" t="s">
        <v>685</v>
      </c>
      <c r="B2115" s="73" t="s">
        <v>685</v>
      </c>
      <c r="C2115" s="82"/>
      <c r="D2115" s="83"/>
      <c r="E2115" s="82"/>
      <c r="F2115" s="84"/>
      <c r="G2115" s="82"/>
      <c r="H2115" s="77"/>
      <c r="I2115" s="78"/>
      <c r="J2115" s="78"/>
      <c r="K2115" s="79"/>
      <c r="M2115" s="72" t="s">
        <v>177</v>
      </c>
      <c r="N2115" s="85">
        <v>44666.474999999999</v>
      </c>
      <c r="O2115" s="72" t="s">
        <v>4810</v>
      </c>
      <c r="R2115" s="86" t="s">
        <v>4811</v>
      </c>
      <c r="T2115" s="87" t="s">
        <v>4302</v>
      </c>
      <c r="U2115" s="85">
        <v>44666.474999999999</v>
      </c>
      <c r="V2115" s="88">
        <v>44666</v>
      </c>
      <c r="W2115" s="86" t="s">
        <v>4812</v>
      </c>
      <c r="X2115" s="87" t="s">
        <v>4813</v>
      </c>
      <c r="AA2115" s="86" t="s">
        <v>4814</v>
      </c>
      <c r="AC2115" s="72" t="b">
        <v>0</v>
      </c>
      <c r="AD2115" s="72">
        <v>688</v>
      </c>
      <c r="AE2115" s="86" t="s">
        <v>1483</v>
      </c>
      <c r="AF2115" s="72" t="b">
        <v>0</v>
      </c>
      <c r="AG2115" s="72" t="s">
        <v>1484</v>
      </c>
      <c r="AI2115" s="86" t="s">
        <v>1483</v>
      </c>
      <c r="AJ2115" s="72" t="b">
        <v>0</v>
      </c>
      <c r="AK2115" s="72">
        <v>51</v>
      </c>
      <c r="AL2115" s="86" t="s">
        <v>1483</v>
      </c>
      <c r="AM2115" s="86" t="s">
        <v>1504</v>
      </c>
      <c r="AN2115" s="72" t="b">
        <v>0</v>
      </c>
      <c r="AO2115" s="86" t="s">
        <v>4814</v>
      </c>
      <c r="AQ2115" s="72">
        <v>0</v>
      </c>
      <c r="AR2115" s="72">
        <v>0</v>
      </c>
    </row>
    <row r="2116" spans="1:44" x14ac:dyDescent="0.35">
      <c r="A2116" s="73" t="s">
        <v>685</v>
      </c>
      <c r="B2116" s="73" t="s">
        <v>685</v>
      </c>
      <c r="C2116" s="82"/>
      <c r="D2116" s="83"/>
      <c r="E2116" s="82"/>
      <c r="F2116" s="84"/>
      <c r="G2116" s="82"/>
      <c r="H2116" s="77"/>
      <c r="I2116" s="78"/>
      <c r="J2116" s="78"/>
      <c r="K2116" s="79"/>
      <c r="M2116" s="72" t="s">
        <v>177</v>
      </c>
      <c r="N2116" s="85">
        <v>44666.964583333334</v>
      </c>
      <c r="O2116" s="72" t="s">
        <v>4815</v>
      </c>
      <c r="R2116" s="86" t="s">
        <v>4816</v>
      </c>
      <c r="S2116" s="87" t="s">
        <v>4817</v>
      </c>
      <c r="T2116" s="87" t="s">
        <v>4817</v>
      </c>
      <c r="U2116" s="85">
        <v>44666.964583333334</v>
      </c>
      <c r="V2116" s="88">
        <v>44666</v>
      </c>
      <c r="W2116" s="86" t="s">
        <v>4818</v>
      </c>
      <c r="X2116" s="87" t="s">
        <v>4819</v>
      </c>
      <c r="AA2116" s="86" t="s">
        <v>4820</v>
      </c>
      <c r="AC2116" s="72" t="b">
        <v>0</v>
      </c>
      <c r="AD2116" s="72">
        <v>158</v>
      </c>
      <c r="AE2116" s="86" t="s">
        <v>1483</v>
      </c>
      <c r="AF2116" s="72" t="b">
        <v>0</v>
      </c>
      <c r="AG2116" s="72" t="s">
        <v>1484</v>
      </c>
      <c r="AI2116" s="86" t="s">
        <v>1483</v>
      </c>
      <c r="AJ2116" s="72" t="b">
        <v>0</v>
      </c>
      <c r="AK2116" s="72">
        <v>9</v>
      </c>
      <c r="AL2116" s="86" t="s">
        <v>1483</v>
      </c>
      <c r="AM2116" s="86" t="s">
        <v>1504</v>
      </c>
      <c r="AN2116" s="72" t="b">
        <v>0</v>
      </c>
      <c r="AO2116" s="86" t="s">
        <v>4820</v>
      </c>
      <c r="AQ2116" s="72">
        <v>0</v>
      </c>
      <c r="AR2116" s="72">
        <v>0</v>
      </c>
    </row>
    <row r="2117" spans="1:44" x14ac:dyDescent="0.35">
      <c r="A2117" s="73" t="s">
        <v>685</v>
      </c>
      <c r="B2117" s="73" t="s">
        <v>685</v>
      </c>
      <c r="C2117" s="82"/>
      <c r="D2117" s="83"/>
      <c r="E2117" s="82"/>
      <c r="F2117" s="84"/>
      <c r="G2117" s="82"/>
      <c r="H2117" s="77"/>
      <c r="I2117" s="78"/>
      <c r="J2117" s="78"/>
      <c r="K2117" s="79"/>
      <c r="M2117" s="72" t="s">
        <v>177</v>
      </c>
      <c r="N2117" s="85">
        <v>44668.462500000001</v>
      </c>
      <c r="O2117" s="72" t="s">
        <v>4821</v>
      </c>
      <c r="T2117" s="87" t="s">
        <v>4302</v>
      </c>
      <c r="U2117" s="85">
        <v>44668.462500000001</v>
      </c>
      <c r="V2117" s="88">
        <v>44668</v>
      </c>
      <c r="W2117" s="86" t="s">
        <v>4822</v>
      </c>
      <c r="X2117" s="87" t="s">
        <v>4823</v>
      </c>
      <c r="AA2117" s="86" t="s">
        <v>4824</v>
      </c>
      <c r="AC2117" s="72" t="b">
        <v>0</v>
      </c>
      <c r="AD2117" s="72">
        <v>856</v>
      </c>
      <c r="AE2117" s="86" t="s">
        <v>1483</v>
      </c>
      <c r="AF2117" s="72" t="b">
        <v>0</v>
      </c>
      <c r="AG2117" s="72" t="s">
        <v>1484</v>
      </c>
      <c r="AI2117" s="86" t="s">
        <v>1483</v>
      </c>
      <c r="AJ2117" s="72" t="b">
        <v>0</v>
      </c>
      <c r="AK2117" s="72">
        <v>52</v>
      </c>
      <c r="AL2117" s="86" t="s">
        <v>1483</v>
      </c>
      <c r="AM2117" s="86" t="s">
        <v>1504</v>
      </c>
      <c r="AN2117" s="72" t="b">
        <v>0</v>
      </c>
      <c r="AO2117" s="86" t="s">
        <v>4824</v>
      </c>
      <c r="AQ2117" s="72">
        <v>0</v>
      </c>
      <c r="AR2117" s="72">
        <v>0</v>
      </c>
    </row>
    <row r="2118" spans="1:44" x14ac:dyDescent="0.35">
      <c r="A2118" s="73" t="s">
        <v>685</v>
      </c>
      <c r="B2118" s="73" t="s">
        <v>685</v>
      </c>
      <c r="C2118" s="82"/>
      <c r="D2118" s="83"/>
      <c r="E2118" s="82"/>
      <c r="F2118" s="84"/>
      <c r="G2118" s="82"/>
      <c r="H2118" s="77"/>
      <c r="I2118" s="78"/>
      <c r="J2118" s="78"/>
      <c r="K2118" s="79"/>
      <c r="M2118" s="72" t="s">
        <v>177</v>
      </c>
      <c r="N2118" s="85">
        <v>44669.906736111108</v>
      </c>
      <c r="O2118" s="72" t="s">
        <v>4825</v>
      </c>
      <c r="S2118" s="87" t="s">
        <v>4826</v>
      </c>
      <c r="T2118" s="87" t="s">
        <v>4826</v>
      </c>
      <c r="U2118" s="85">
        <v>44669.906736111108</v>
      </c>
      <c r="V2118" s="88">
        <v>44669</v>
      </c>
      <c r="W2118" s="86" t="s">
        <v>4827</v>
      </c>
      <c r="X2118" s="87" t="s">
        <v>4828</v>
      </c>
      <c r="AA2118" s="86" t="s">
        <v>4829</v>
      </c>
      <c r="AC2118" s="72" t="b">
        <v>0</v>
      </c>
      <c r="AD2118" s="72">
        <v>101</v>
      </c>
      <c r="AE2118" s="86" t="s">
        <v>1483</v>
      </c>
      <c r="AF2118" s="72" t="b">
        <v>0</v>
      </c>
      <c r="AG2118" s="72" t="s">
        <v>1484</v>
      </c>
      <c r="AI2118" s="86" t="s">
        <v>1483</v>
      </c>
      <c r="AJ2118" s="72" t="b">
        <v>0</v>
      </c>
      <c r="AK2118" s="72">
        <v>12</v>
      </c>
      <c r="AL2118" s="86" t="s">
        <v>1483</v>
      </c>
      <c r="AM2118" s="86" t="s">
        <v>1504</v>
      </c>
      <c r="AN2118" s="72" t="b">
        <v>0</v>
      </c>
      <c r="AO2118" s="86" t="s">
        <v>4829</v>
      </c>
      <c r="AQ2118" s="72">
        <v>0</v>
      </c>
      <c r="AR2118" s="72">
        <v>0</v>
      </c>
    </row>
    <row r="2119" spans="1:44" x14ac:dyDescent="0.35">
      <c r="A2119" s="73" t="s">
        <v>685</v>
      </c>
      <c r="B2119" s="73" t="s">
        <v>685</v>
      </c>
      <c r="C2119" s="82"/>
      <c r="D2119" s="83"/>
      <c r="E2119" s="82"/>
      <c r="F2119" s="84"/>
      <c r="G2119" s="82"/>
      <c r="H2119" s="77"/>
      <c r="I2119" s="78"/>
      <c r="J2119" s="78"/>
      <c r="K2119" s="79"/>
      <c r="M2119" s="72" t="s">
        <v>177</v>
      </c>
      <c r="N2119" s="85">
        <v>44669.906747685185</v>
      </c>
      <c r="O2119" s="72" t="s">
        <v>4830</v>
      </c>
      <c r="P2119" s="87" t="s">
        <v>4831</v>
      </c>
      <c r="Q2119" s="72" t="s">
        <v>4313</v>
      </c>
      <c r="T2119" s="87" t="s">
        <v>4302</v>
      </c>
      <c r="U2119" s="85">
        <v>44669.906747685185</v>
      </c>
      <c r="V2119" s="88">
        <v>44669</v>
      </c>
      <c r="W2119" s="86" t="s">
        <v>4832</v>
      </c>
      <c r="X2119" s="87" t="s">
        <v>4833</v>
      </c>
      <c r="AA2119" s="86" t="s">
        <v>4834</v>
      </c>
      <c r="AB2119" s="86" t="s">
        <v>4829</v>
      </c>
      <c r="AC2119" s="72" t="b">
        <v>0</v>
      </c>
      <c r="AD2119" s="72">
        <v>66</v>
      </c>
      <c r="AE2119" s="86" t="s">
        <v>4324</v>
      </c>
      <c r="AF2119" s="72" t="b">
        <v>0</v>
      </c>
      <c r="AG2119" s="72" t="s">
        <v>1484</v>
      </c>
      <c r="AI2119" s="86" t="s">
        <v>1483</v>
      </c>
      <c r="AJ2119" s="72" t="b">
        <v>0</v>
      </c>
      <c r="AK2119" s="72">
        <v>5</v>
      </c>
      <c r="AL2119" s="86" t="s">
        <v>1483</v>
      </c>
      <c r="AM2119" s="86" t="s">
        <v>1504</v>
      </c>
      <c r="AN2119" s="72" t="b">
        <v>0</v>
      </c>
      <c r="AO2119" s="86" t="s">
        <v>4829</v>
      </c>
      <c r="AQ2119" s="72">
        <v>0</v>
      </c>
      <c r="AR2119" s="72">
        <v>0</v>
      </c>
    </row>
    <row r="2120" spans="1:44" x14ac:dyDescent="0.35">
      <c r="A2120" s="73" t="s">
        <v>685</v>
      </c>
      <c r="B2120" s="73" t="s">
        <v>685</v>
      </c>
      <c r="C2120" s="82"/>
      <c r="D2120" s="83"/>
      <c r="E2120" s="82"/>
      <c r="F2120" s="84"/>
      <c r="G2120" s="82"/>
      <c r="H2120" s="77"/>
      <c r="I2120" s="78"/>
      <c r="J2120" s="78"/>
      <c r="K2120" s="79"/>
      <c r="M2120" s="72" t="s">
        <v>177</v>
      </c>
      <c r="N2120" s="85">
        <v>44669.964583333334</v>
      </c>
      <c r="O2120" s="72" t="s">
        <v>4835</v>
      </c>
      <c r="P2120" s="87" t="s">
        <v>4836</v>
      </c>
      <c r="Q2120" s="72" t="s">
        <v>4313</v>
      </c>
      <c r="T2120" s="87" t="s">
        <v>4302</v>
      </c>
      <c r="U2120" s="85">
        <v>44669.964583333334</v>
      </c>
      <c r="V2120" s="88">
        <v>44669</v>
      </c>
      <c r="W2120" s="86" t="s">
        <v>4818</v>
      </c>
      <c r="X2120" s="87" t="s">
        <v>4837</v>
      </c>
      <c r="AA2120" s="86" t="s">
        <v>4838</v>
      </c>
      <c r="AC2120" s="72" t="b">
        <v>0</v>
      </c>
      <c r="AD2120" s="72">
        <v>119</v>
      </c>
      <c r="AE2120" s="86" t="s">
        <v>1483</v>
      </c>
      <c r="AF2120" s="72" t="b">
        <v>0</v>
      </c>
      <c r="AG2120" s="72" t="s">
        <v>1484</v>
      </c>
      <c r="AI2120" s="86" t="s">
        <v>1483</v>
      </c>
      <c r="AJ2120" s="72" t="b">
        <v>0</v>
      </c>
      <c r="AK2120" s="72">
        <v>27</v>
      </c>
      <c r="AL2120" s="86" t="s">
        <v>1483</v>
      </c>
      <c r="AM2120" s="86" t="s">
        <v>1504</v>
      </c>
      <c r="AN2120" s="72" t="b">
        <v>0</v>
      </c>
      <c r="AO2120" s="86" t="s">
        <v>4838</v>
      </c>
      <c r="AQ2120" s="72">
        <v>0</v>
      </c>
      <c r="AR2120" s="72">
        <v>0</v>
      </c>
    </row>
    <row r="2121" spans="1:44" x14ac:dyDescent="0.35">
      <c r="A2121" s="73" t="s">
        <v>685</v>
      </c>
      <c r="B2121" s="73" t="s">
        <v>685</v>
      </c>
      <c r="C2121" s="82"/>
      <c r="D2121" s="83"/>
      <c r="E2121" s="82"/>
      <c r="F2121" s="84"/>
      <c r="G2121" s="82"/>
      <c r="H2121" s="77"/>
      <c r="I2121" s="78"/>
      <c r="J2121" s="78"/>
      <c r="K2121" s="79"/>
      <c r="M2121" s="72" t="s">
        <v>177</v>
      </c>
      <c r="N2121" s="85">
        <v>44670.760520833333</v>
      </c>
      <c r="O2121" s="72" t="s">
        <v>4839</v>
      </c>
      <c r="P2121" s="87" t="s">
        <v>4840</v>
      </c>
      <c r="Q2121" s="72" t="s">
        <v>4313</v>
      </c>
      <c r="T2121" s="87" t="s">
        <v>4302</v>
      </c>
      <c r="U2121" s="85">
        <v>44670.760520833333</v>
      </c>
      <c r="V2121" s="88">
        <v>44670</v>
      </c>
      <c r="W2121" s="86" t="s">
        <v>4841</v>
      </c>
      <c r="X2121" s="87" t="s">
        <v>4842</v>
      </c>
      <c r="AA2121" s="86" t="s">
        <v>4843</v>
      </c>
      <c r="AC2121" s="72" t="b">
        <v>0</v>
      </c>
      <c r="AD2121" s="72">
        <v>73</v>
      </c>
      <c r="AE2121" s="86" t="s">
        <v>1483</v>
      </c>
      <c r="AF2121" s="72" t="b">
        <v>0</v>
      </c>
      <c r="AG2121" s="72" t="s">
        <v>1484</v>
      </c>
      <c r="AI2121" s="86" t="s">
        <v>1483</v>
      </c>
      <c r="AJ2121" s="72" t="b">
        <v>0</v>
      </c>
      <c r="AK2121" s="72">
        <v>9</v>
      </c>
      <c r="AL2121" s="86" t="s">
        <v>1483</v>
      </c>
      <c r="AM2121" s="86" t="s">
        <v>2043</v>
      </c>
      <c r="AN2121" s="72" t="b">
        <v>0</v>
      </c>
      <c r="AO2121" s="86" t="s">
        <v>4843</v>
      </c>
      <c r="AQ2121" s="72">
        <v>0</v>
      </c>
      <c r="AR2121" s="72">
        <v>0</v>
      </c>
    </row>
    <row r="2122" spans="1:44" x14ac:dyDescent="0.35">
      <c r="A2122" s="73" t="s">
        <v>685</v>
      </c>
      <c r="B2122" s="73" t="s">
        <v>685</v>
      </c>
      <c r="C2122" s="82"/>
      <c r="D2122" s="83"/>
      <c r="E2122" s="82"/>
      <c r="F2122" s="84"/>
      <c r="G2122" s="82"/>
      <c r="H2122" s="77"/>
      <c r="I2122" s="78"/>
      <c r="J2122" s="78"/>
      <c r="K2122" s="79"/>
      <c r="M2122" s="72" t="s">
        <v>177</v>
      </c>
      <c r="N2122" s="85">
        <v>44670.8746875</v>
      </c>
      <c r="O2122" s="87" t="s">
        <v>4844</v>
      </c>
      <c r="P2122" s="87" t="s">
        <v>4845</v>
      </c>
      <c r="Q2122" s="72" t="s">
        <v>4313</v>
      </c>
      <c r="T2122" s="87" t="s">
        <v>4302</v>
      </c>
      <c r="U2122" s="85">
        <v>44670.8746875</v>
      </c>
      <c r="V2122" s="88">
        <v>44670</v>
      </c>
      <c r="W2122" s="86" t="s">
        <v>4846</v>
      </c>
      <c r="X2122" s="87" t="s">
        <v>4847</v>
      </c>
      <c r="AA2122" s="86" t="s">
        <v>4848</v>
      </c>
      <c r="AB2122" s="86" t="s">
        <v>4624</v>
      </c>
      <c r="AC2122" s="72" t="b">
        <v>0</v>
      </c>
      <c r="AD2122" s="72">
        <v>15</v>
      </c>
      <c r="AE2122" s="86" t="s">
        <v>4324</v>
      </c>
      <c r="AF2122" s="72" t="b">
        <v>0</v>
      </c>
      <c r="AG2122" s="72" t="s">
        <v>4849</v>
      </c>
      <c r="AI2122" s="86" t="s">
        <v>1483</v>
      </c>
      <c r="AJ2122" s="72" t="b">
        <v>0</v>
      </c>
      <c r="AK2122" s="72">
        <v>2</v>
      </c>
      <c r="AL2122" s="86" t="s">
        <v>1483</v>
      </c>
      <c r="AM2122" s="86" t="s">
        <v>1504</v>
      </c>
      <c r="AN2122" s="72" t="b">
        <v>0</v>
      </c>
      <c r="AO2122" s="86" t="s">
        <v>4624</v>
      </c>
      <c r="AQ2122" s="72">
        <v>0</v>
      </c>
      <c r="AR2122" s="72">
        <v>0</v>
      </c>
    </row>
    <row r="2123" spans="1:44" x14ac:dyDescent="0.35">
      <c r="A2123" s="73" t="s">
        <v>774</v>
      </c>
      <c r="B2123" s="73" t="s">
        <v>4850</v>
      </c>
      <c r="C2123" s="82"/>
      <c r="D2123" s="83"/>
      <c r="E2123" s="82"/>
      <c r="F2123" s="84"/>
      <c r="G2123" s="82"/>
      <c r="H2123" s="77"/>
      <c r="I2123" s="78"/>
      <c r="J2123" s="78"/>
      <c r="K2123" s="79"/>
      <c r="M2123" s="72" t="s">
        <v>1488</v>
      </c>
      <c r="N2123" s="85">
        <v>44427.726851851854</v>
      </c>
      <c r="O2123" s="72" t="s">
        <v>4851</v>
      </c>
      <c r="S2123" s="87" t="s">
        <v>4852</v>
      </c>
      <c r="T2123" s="87" t="s">
        <v>4852</v>
      </c>
      <c r="U2123" s="85">
        <v>44427.726851851854</v>
      </c>
      <c r="V2123" s="88">
        <v>44427</v>
      </c>
      <c r="W2123" s="86" t="s">
        <v>4853</v>
      </c>
      <c r="X2123" s="87" t="s">
        <v>4854</v>
      </c>
      <c r="AA2123" s="86" t="s">
        <v>4855</v>
      </c>
      <c r="AC2123" s="72" t="b">
        <v>0</v>
      </c>
      <c r="AD2123" s="72">
        <v>37</v>
      </c>
      <c r="AE2123" s="86" t="s">
        <v>1483</v>
      </c>
      <c r="AF2123" s="72" t="b">
        <v>0</v>
      </c>
      <c r="AG2123" s="72" t="s">
        <v>1484</v>
      </c>
      <c r="AI2123" s="86" t="s">
        <v>1483</v>
      </c>
      <c r="AJ2123" s="72" t="b">
        <v>0</v>
      </c>
      <c r="AK2123" s="72">
        <v>11</v>
      </c>
      <c r="AL2123" s="86" t="s">
        <v>1483</v>
      </c>
      <c r="AM2123" s="86" t="s">
        <v>1511</v>
      </c>
      <c r="AN2123" s="72" t="b">
        <v>0</v>
      </c>
      <c r="AO2123" s="86" t="s">
        <v>4855</v>
      </c>
      <c r="AQ2123" s="72">
        <v>0</v>
      </c>
      <c r="AR2123" s="72">
        <v>0</v>
      </c>
    </row>
    <row r="2124" spans="1:44" x14ac:dyDescent="0.35">
      <c r="A2124" s="73" t="s">
        <v>774</v>
      </c>
      <c r="B2124" s="73" t="s">
        <v>4856</v>
      </c>
      <c r="C2124" s="82"/>
      <c r="D2124" s="83"/>
      <c r="E2124" s="82"/>
      <c r="F2124" s="84"/>
      <c r="G2124" s="82"/>
      <c r="H2124" s="77"/>
      <c r="I2124" s="78"/>
      <c r="J2124" s="78"/>
      <c r="K2124" s="79"/>
      <c r="M2124" s="72" t="s">
        <v>1488</v>
      </c>
      <c r="N2124" s="85">
        <v>44447.746296296296</v>
      </c>
      <c r="O2124" s="72" t="s">
        <v>4857</v>
      </c>
      <c r="S2124" s="87" t="s">
        <v>4858</v>
      </c>
      <c r="T2124" s="87" t="s">
        <v>4858</v>
      </c>
      <c r="U2124" s="85">
        <v>44447.746296296296</v>
      </c>
      <c r="V2124" s="88">
        <v>44447</v>
      </c>
      <c r="W2124" s="86" t="s">
        <v>4859</v>
      </c>
      <c r="X2124" s="87" t="s">
        <v>4860</v>
      </c>
      <c r="AA2124" s="86" t="s">
        <v>4861</v>
      </c>
      <c r="AC2124" s="72" t="b">
        <v>0</v>
      </c>
      <c r="AD2124" s="72">
        <v>40</v>
      </c>
      <c r="AE2124" s="86" t="s">
        <v>1483</v>
      </c>
      <c r="AF2124" s="72" t="b">
        <v>0</v>
      </c>
      <c r="AG2124" s="72" t="s">
        <v>1484</v>
      </c>
      <c r="AI2124" s="86" t="s">
        <v>1483</v>
      </c>
      <c r="AJ2124" s="72" t="b">
        <v>0</v>
      </c>
      <c r="AK2124" s="72">
        <v>7</v>
      </c>
      <c r="AL2124" s="86" t="s">
        <v>1483</v>
      </c>
      <c r="AM2124" s="86" t="s">
        <v>1504</v>
      </c>
      <c r="AN2124" s="72" t="b">
        <v>0</v>
      </c>
      <c r="AO2124" s="86" t="s">
        <v>4861</v>
      </c>
      <c r="AQ2124" s="72">
        <v>0</v>
      </c>
      <c r="AR2124" s="72">
        <v>0</v>
      </c>
    </row>
    <row r="2125" spans="1:44" x14ac:dyDescent="0.35">
      <c r="A2125" s="73" t="s">
        <v>774</v>
      </c>
      <c r="B2125" s="73" t="s">
        <v>4862</v>
      </c>
      <c r="C2125" s="82"/>
      <c r="D2125" s="83"/>
      <c r="E2125" s="82"/>
      <c r="F2125" s="84"/>
      <c r="G2125" s="82"/>
      <c r="H2125" s="77"/>
      <c r="I2125" s="78"/>
      <c r="J2125" s="78"/>
      <c r="K2125" s="79"/>
      <c r="M2125" s="72" t="s">
        <v>1488</v>
      </c>
      <c r="N2125" s="85">
        <v>44454.651122685187</v>
      </c>
      <c r="O2125" s="72" t="s">
        <v>4863</v>
      </c>
      <c r="S2125" s="87" t="s">
        <v>4864</v>
      </c>
      <c r="T2125" s="87" t="s">
        <v>4864</v>
      </c>
      <c r="U2125" s="85">
        <v>44454.651122685187</v>
      </c>
      <c r="V2125" s="88">
        <v>44454</v>
      </c>
      <c r="W2125" s="86" t="s">
        <v>4865</v>
      </c>
      <c r="X2125" s="87" t="s">
        <v>4866</v>
      </c>
      <c r="AA2125" s="86" t="s">
        <v>4867</v>
      </c>
      <c r="AC2125" s="72" t="b">
        <v>0</v>
      </c>
      <c r="AD2125" s="72">
        <v>47</v>
      </c>
      <c r="AE2125" s="86" t="s">
        <v>1483</v>
      </c>
      <c r="AF2125" s="72" t="b">
        <v>0</v>
      </c>
      <c r="AG2125" s="72" t="s">
        <v>1484</v>
      </c>
      <c r="AI2125" s="86" t="s">
        <v>1483</v>
      </c>
      <c r="AJ2125" s="72" t="b">
        <v>0</v>
      </c>
      <c r="AK2125" s="72">
        <v>8</v>
      </c>
      <c r="AL2125" s="86" t="s">
        <v>1483</v>
      </c>
      <c r="AM2125" s="86" t="s">
        <v>1511</v>
      </c>
      <c r="AN2125" s="72" t="b">
        <v>0</v>
      </c>
      <c r="AO2125" s="86" t="s">
        <v>4867</v>
      </c>
      <c r="AQ2125" s="72">
        <v>0</v>
      </c>
      <c r="AR2125" s="72">
        <v>0</v>
      </c>
    </row>
    <row r="2126" spans="1:44" x14ac:dyDescent="0.35">
      <c r="A2126" s="73" t="s">
        <v>774</v>
      </c>
      <c r="B2126" s="73" t="s">
        <v>4868</v>
      </c>
      <c r="C2126" s="82"/>
      <c r="D2126" s="83"/>
      <c r="E2126" s="82"/>
      <c r="F2126" s="84"/>
      <c r="G2126" s="82"/>
      <c r="H2126" s="77"/>
      <c r="I2126" s="78"/>
      <c r="J2126" s="78"/>
      <c r="K2126" s="79"/>
      <c r="M2126" s="72" t="s">
        <v>1488</v>
      </c>
      <c r="N2126" s="85">
        <v>44455.969282407408</v>
      </c>
      <c r="O2126" s="72" t="s">
        <v>4869</v>
      </c>
      <c r="P2126" s="87" t="s">
        <v>4870</v>
      </c>
      <c r="Q2126" s="72" t="s">
        <v>4871</v>
      </c>
      <c r="S2126" s="87" t="s">
        <v>4872</v>
      </c>
      <c r="T2126" s="87" t="s">
        <v>4872</v>
      </c>
      <c r="U2126" s="85">
        <v>44455.969282407408</v>
      </c>
      <c r="V2126" s="88">
        <v>44455</v>
      </c>
      <c r="W2126" s="86" t="s">
        <v>4873</v>
      </c>
      <c r="X2126" s="87" t="s">
        <v>4874</v>
      </c>
      <c r="AA2126" s="86" t="s">
        <v>4875</v>
      </c>
      <c r="AC2126" s="72" t="b">
        <v>0</v>
      </c>
      <c r="AD2126" s="72">
        <v>27</v>
      </c>
      <c r="AE2126" s="86" t="s">
        <v>1483</v>
      </c>
      <c r="AF2126" s="72" t="b">
        <v>0</v>
      </c>
      <c r="AG2126" s="72" t="s">
        <v>1484</v>
      </c>
      <c r="AI2126" s="86" t="s">
        <v>1483</v>
      </c>
      <c r="AJ2126" s="72" t="b">
        <v>0</v>
      </c>
      <c r="AK2126" s="72">
        <v>5</v>
      </c>
      <c r="AL2126" s="86" t="s">
        <v>1483</v>
      </c>
      <c r="AM2126" s="86" t="s">
        <v>1504</v>
      </c>
      <c r="AN2126" s="72" t="b">
        <v>0</v>
      </c>
      <c r="AO2126" s="86" t="s">
        <v>4875</v>
      </c>
      <c r="AQ2126" s="72">
        <v>0</v>
      </c>
      <c r="AR2126" s="72">
        <v>0</v>
      </c>
    </row>
    <row r="2127" spans="1:44" x14ac:dyDescent="0.35">
      <c r="A2127" s="73" t="s">
        <v>774</v>
      </c>
      <c r="B2127" s="73" t="s">
        <v>4876</v>
      </c>
      <c r="C2127" s="82"/>
      <c r="D2127" s="83"/>
      <c r="E2127" s="82"/>
      <c r="F2127" s="84"/>
      <c r="G2127" s="82"/>
      <c r="H2127" s="77"/>
      <c r="I2127" s="78"/>
      <c r="J2127" s="78"/>
      <c r="K2127" s="79"/>
      <c r="M2127" s="72" t="s">
        <v>1488</v>
      </c>
      <c r="N2127" s="85">
        <v>44456.691701388889</v>
      </c>
      <c r="O2127" s="72" t="s">
        <v>4877</v>
      </c>
      <c r="S2127" s="87" t="s">
        <v>4878</v>
      </c>
      <c r="T2127" s="87" t="s">
        <v>4878</v>
      </c>
      <c r="U2127" s="85">
        <v>44456.691701388889</v>
      </c>
      <c r="V2127" s="88">
        <v>44456</v>
      </c>
      <c r="W2127" s="86" t="s">
        <v>4879</v>
      </c>
      <c r="X2127" s="87" t="s">
        <v>4880</v>
      </c>
      <c r="AA2127" s="86" t="s">
        <v>4881</v>
      </c>
      <c r="AC2127" s="72" t="b">
        <v>0</v>
      </c>
      <c r="AD2127" s="72">
        <v>30</v>
      </c>
      <c r="AE2127" s="86" t="s">
        <v>1483</v>
      </c>
      <c r="AF2127" s="72" t="b">
        <v>0</v>
      </c>
      <c r="AG2127" s="72" t="s">
        <v>1484</v>
      </c>
      <c r="AI2127" s="86" t="s">
        <v>1483</v>
      </c>
      <c r="AJ2127" s="72" t="b">
        <v>0</v>
      </c>
      <c r="AK2127" s="72">
        <v>7</v>
      </c>
      <c r="AL2127" s="86" t="s">
        <v>1483</v>
      </c>
      <c r="AM2127" s="86" t="s">
        <v>1511</v>
      </c>
      <c r="AN2127" s="72" t="b">
        <v>0</v>
      </c>
      <c r="AO2127" s="86" t="s">
        <v>4881</v>
      </c>
      <c r="AQ2127" s="72">
        <v>0</v>
      </c>
      <c r="AR2127" s="72">
        <v>0</v>
      </c>
    </row>
    <row r="2128" spans="1:44" x14ac:dyDescent="0.35">
      <c r="A2128" s="73" t="s">
        <v>774</v>
      </c>
      <c r="B2128" s="73" t="s">
        <v>4882</v>
      </c>
      <c r="C2128" s="82"/>
      <c r="D2128" s="83"/>
      <c r="E2128" s="82"/>
      <c r="F2128" s="84"/>
      <c r="G2128" s="82"/>
      <c r="H2128" s="77"/>
      <c r="I2128" s="78"/>
      <c r="J2128" s="78"/>
      <c r="K2128" s="79"/>
      <c r="M2128" s="72" t="s">
        <v>1488</v>
      </c>
      <c r="N2128" s="85">
        <v>44460.658217592594</v>
      </c>
      <c r="O2128" s="72" t="s">
        <v>4883</v>
      </c>
      <c r="P2128" s="87" t="s">
        <v>4884</v>
      </c>
      <c r="Q2128" s="72" t="s">
        <v>1723</v>
      </c>
      <c r="T2128" s="87" t="s">
        <v>4885</v>
      </c>
      <c r="U2128" s="85">
        <v>44460.658217592594</v>
      </c>
      <c r="V2128" s="88">
        <v>44460</v>
      </c>
      <c r="W2128" s="86" t="s">
        <v>4886</v>
      </c>
      <c r="X2128" s="87" t="s">
        <v>4887</v>
      </c>
      <c r="AA2128" s="86" t="s">
        <v>4888</v>
      </c>
      <c r="AC2128" s="72" t="b">
        <v>0</v>
      </c>
      <c r="AD2128" s="72">
        <v>48</v>
      </c>
      <c r="AE2128" s="86" t="s">
        <v>1483</v>
      </c>
      <c r="AF2128" s="72" t="b">
        <v>0</v>
      </c>
      <c r="AG2128" s="72" t="s">
        <v>1484</v>
      </c>
      <c r="AI2128" s="86" t="s">
        <v>1483</v>
      </c>
      <c r="AJ2128" s="72" t="b">
        <v>0</v>
      </c>
      <c r="AK2128" s="72">
        <v>7</v>
      </c>
      <c r="AL2128" s="86" t="s">
        <v>1483</v>
      </c>
      <c r="AM2128" s="86" t="s">
        <v>1504</v>
      </c>
      <c r="AN2128" s="72" t="b">
        <v>0</v>
      </c>
      <c r="AO2128" s="86" t="s">
        <v>4888</v>
      </c>
      <c r="AQ2128" s="72">
        <v>0</v>
      </c>
      <c r="AR2128" s="72">
        <v>0</v>
      </c>
    </row>
    <row r="2129" spans="1:44" x14ac:dyDescent="0.35">
      <c r="A2129" s="73" t="s">
        <v>774</v>
      </c>
      <c r="B2129" s="73" t="s">
        <v>2164</v>
      </c>
      <c r="C2129" s="82"/>
      <c r="D2129" s="83"/>
      <c r="E2129" s="82"/>
      <c r="F2129" s="84"/>
      <c r="G2129" s="82"/>
      <c r="H2129" s="77"/>
      <c r="I2129" s="78"/>
      <c r="J2129" s="78"/>
      <c r="K2129" s="79"/>
      <c r="M2129" s="72" t="s">
        <v>1488</v>
      </c>
      <c r="N2129" s="85">
        <v>44460.658217592594</v>
      </c>
      <c r="O2129" s="72" t="s">
        <v>4883</v>
      </c>
      <c r="P2129" s="87" t="s">
        <v>4884</v>
      </c>
      <c r="Q2129" s="72" t="s">
        <v>1723</v>
      </c>
      <c r="T2129" s="87" t="s">
        <v>4885</v>
      </c>
      <c r="U2129" s="85">
        <v>44460.658217592594</v>
      </c>
      <c r="V2129" s="88">
        <v>44460</v>
      </c>
      <c r="W2129" s="86" t="s">
        <v>4886</v>
      </c>
      <c r="X2129" s="87" t="s">
        <v>4887</v>
      </c>
      <c r="AA2129" s="86" t="s">
        <v>4888</v>
      </c>
      <c r="AC2129" s="72" t="b">
        <v>0</v>
      </c>
      <c r="AD2129" s="72">
        <v>48</v>
      </c>
      <c r="AE2129" s="86" t="s">
        <v>1483</v>
      </c>
      <c r="AF2129" s="72" t="b">
        <v>0</v>
      </c>
      <c r="AG2129" s="72" t="s">
        <v>1484</v>
      </c>
      <c r="AI2129" s="86" t="s">
        <v>1483</v>
      </c>
      <c r="AJ2129" s="72" t="b">
        <v>0</v>
      </c>
      <c r="AK2129" s="72">
        <v>7</v>
      </c>
      <c r="AL2129" s="86" t="s">
        <v>1483</v>
      </c>
      <c r="AM2129" s="86" t="s">
        <v>1504</v>
      </c>
      <c r="AN2129" s="72" t="b">
        <v>0</v>
      </c>
      <c r="AO2129" s="86" t="s">
        <v>4888</v>
      </c>
      <c r="AQ2129" s="72">
        <v>0</v>
      </c>
      <c r="AR2129" s="72">
        <v>0</v>
      </c>
    </row>
    <row r="2130" spans="1:44" x14ac:dyDescent="0.35">
      <c r="A2130" s="73" t="s">
        <v>774</v>
      </c>
      <c r="B2130" s="73" t="s">
        <v>4889</v>
      </c>
      <c r="C2130" s="82"/>
      <c r="D2130" s="83"/>
      <c r="E2130" s="82"/>
      <c r="F2130" s="84"/>
      <c r="G2130" s="82"/>
      <c r="H2130" s="77"/>
      <c r="I2130" s="78"/>
      <c r="J2130" s="78"/>
      <c r="K2130" s="79"/>
      <c r="M2130" s="72" t="s">
        <v>219</v>
      </c>
      <c r="N2130" s="85">
        <v>44671.061030092591</v>
      </c>
    </row>
    <row r="2131" spans="1:44" x14ac:dyDescent="0.35">
      <c r="A2131" s="73" t="s">
        <v>774</v>
      </c>
      <c r="B2131" s="73" t="s">
        <v>4889</v>
      </c>
      <c r="C2131" s="82"/>
      <c r="D2131" s="83"/>
      <c r="E2131" s="82"/>
      <c r="F2131" s="84"/>
      <c r="G2131" s="82"/>
      <c r="H2131" s="77"/>
      <c r="I2131" s="78"/>
      <c r="J2131" s="78"/>
      <c r="K2131" s="79"/>
      <c r="M2131" s="72" t="s">
        <v>1488</v>
      </c>
      <c r="N2131" s="85">
        <v>44460.658217592594</v>
      </c>
      <c r="O2131" s="72" t="s">
        <v>4883</v>
      </c>
      <c r="P2131" s="87" t="s">
        <v>4884</v>
      </c>
      <c r="Q2131" s="72" t="s">
        <v>1723</v>
      </c>
      <c r="T2131" s="87" t="s">
        <v>4885</v>
      </c>
      <c r="U2131" s="85">
        <v>44460.658217592594</v>
      </c>
      <c r="V2131" s="88">
        <v>44460</v>
      </c>
      <c r="W2131" s="86" t="s">
        <v>4886</v>
      </c>
      <c r="X2131" s="87" t="s">
        <v>4887</v>
      </c>
      <c r="AA2131" s="86" t="s">
        <v>4888</v>
      </c>
      <c r="AC2131" s="72" t="b">
        <v>0</v>
      </c>
      <c r="AD2131" s="72">
        <v>48</v>
      </c>
      <c r="AE2131" s="86" t="s">
        <v>1483</v>
      </c>
      <c r="AF2131" s="72" t="b">
        <v>0</v>
      </c>
      <c r="AG2131" s="72" t="s">
        <v>1484</v>
      </c>
      <c r="AI2131" s="86" t="s">
        <v>1483</v>
      </c>
      <c r="AJ2131" s="72" t="b">
        <v>0</v>
      </c>
      <c r="AK2131" s="72">
        <v>7</v>
      </c>
      <c r="AL2131" s="86" t="s">
        <v>1483</v>
      </c>
      <c r="AM2131" s="86" t="s">
        <v>1504</v>
      </c>
      <c r="AN2131" s="72" t="b">
        <v>0</v>
      </c>
      <c r="AO2131" s="86" t="s">
        <v>4888</v>
      </c>
      <c r="AQ2131" s="72">
        <v>0</v>
      </c>
      <c r="AR2131" s="72">
        <v>0</v>
      </c>
    </row>
    <row r="2132" spans="1:44" x14ac:dyDescent="0.35">
      <c r="A2132" s="73" t="s">
        <v>774</v>
      </c>
      <c r="B2132" s="73" t="s">
        <v>4632</v>
      </c>
      <c r="C2132" s="82"/>
      <c r="D2132" s="83"/>
      <c r="E2132" s="82"/>
      <c r="F2132" s="84"/>
      <c r="G2132" s="82"/>
      <c r="H2132" s="77"/>
      <c r="I2132" s="78"/>
      <c r="J2132" s="78"/>
      <c r="K2132" s="79"/>
      <c r="M2132" s="72" t="s">
        <v>1488</v>
      </c>
      <c r="N2132" s="85">
        <v>44469.908275462964</v>
      </c>
      <c r="O2132" s="72" t="s">
        <v>4890</v>
      </c>
      <c r="S2132" s="87" t="s">
        <v>4891</v>
      </c>
      <c r="T2132" s="87" t="s">
        <v>4891</v>
      </c>
      <c r="U2132" s="85">
        <v>44469.908275462964</v>
      </c>
      <c r="V2132" s="88">
        <v>44469</v>
      </c>
      <c r="W2132" s="86" t="s">
        <v>4892</v>
      </c>
      <c r="X2132" s="87" t="s">
        <v>4893</v>
      </c>
      <c r="AA2132" s="86" t="s">
        <v>4894</v>
      </c>
      <c r="AC2132" s="72" t="b">
        <v>0</v>
      </c>
      <c r="AD2132" s="72">
        <v>80</v>
      </c>
      <c r="AE2132" s="86" t="s">
        <v>1483</v>
      </c>
      <c r="AF2132" s="72" t="b">
        <v>0</v>
      </c>
      <c r="AG2132" s="72" t="s">
        <v>1484</v>
      </c>
      <c r="AI2132" s="86" t="s">
        <v>1483</v>
      </c>
      <c r="AJ2132" s="72" t="b">
        <v>0</v>
      </c>
      <c r="AK2132" s="72">
        <v>16</v>
      </c>
      <c r="AL2132" s="86" t="s">
        <v>1483</v>
      </c>
      <c r="AM2132" s="86" t="s">
        <v>1511</v>
      </c>
      <c r="AN2132" s="72" t="b">
        <v>0</v>
      </c>
      <c r="AO2132" s="86" t="s">
        <v>4894</v>
      </c>
      <c r="AQ2132" s="72">
        <v>0</v>
      </c>
      <c r="AR2132" s="72">
        <v>0</v>
      </c>
    </row>
    <row r="2133" spans="1:44" x14ac:dyDescent="0.35">
      <c r="A2133" s="73" t="s">
        <v>774</v>
      </c>
      <c r="B2133" s="73" t="s">
        <v>2160</v>
      </c>
      <c r="C2133" s="82"/>
      <c r="D2133" s="83"/>
      <c r="E2133" s="82"/>
      <c r="F2133" s="84"/>
      <c r="G2133" s="82"/>
      <c r="H2133" s="77"/>
      <c r="I2133" s="78"/>
      <c r="J2133" s="78"/>
      <c r="K2133" s="79"/>
      <c r="M2133" s="72" t="s">
        <v>1488</v>
      </c>
      <c r="N2133" s="85">
        <v>44490.824780092589</v>
      </c>
      <c r="O2133" s="72" t="s">
        <v>4895</v>
      </c>
      <c r="S2133" s="87" t="s">
        <v>4896</v>
      </c>
      <c r="T2133" s="87" t="s">
        <v>4896</v>
      </c>
      <c r="U2133" s="85">
        <v>44490.824780092589</v>
      </c>
      <c r="V2133" s="88">
        <v>44490</v>
      </c>
      <c r="W2133" s="86" t="s">
        <v>4897</v>
      </c>
      <c r="X2133" s="87" t="s">
        <v>4898</v>
      </c>
      <c r="AA2133" s="86" t="s">
        <v>4899</v>
      </c>
      <c r="AC2133" s="72" t="b">
        <v>0</v>
      </c>
      <c r="AD2133" s="72">
        <v>88</v>
      </c>
      <c r="AE2133" s="86" t="s">
        <v>1483</v>
      </c>
      <c r="AF2133" s="72" t="b">
        <v>0</v>
      </c>
      <c r="AG2133" s="72" t="s">
        <v>1484</v>
      </c>
      <c r="AI2133" s="86" t="s">
        <v>1483</v>
      </c>
      <c r="AJ2133" s="72" t="b">
        <v>0</v>
      </c>
      <c r="AK2133" s="72">
        <v>21</v>
      </c>
      <c r="AL2133" s="86" t="s">
        <v>1483</v>
      </c>
      <c r="AM2133" s="86" t="s">
        <v>1504</v>
      </c>
      <c r="AN2133" s="72" t="b">
        <v>0</v>
      </c>
      <c r="AO2133" s="86" t="s">
        <v>4899</v>
      </c>
      <c r="AQ2133" s="72">
        <v>0</v>
      </c>
      <c r="AR2133" s="72">
        <v>0</v>
      </c>
    </row>
    <row r="2134" spans="1:44" x14ac:dyDescent="0.35">
      <c r="A2134" s="73" t="s">
        <v>774</v>
      </c>
      <c r="B2134" s="73" t="s">
        <v>4008</v>
      </c>
      <c r="C2134" s="82"/>
      <c r="D2134" s="83"/>
      <c r="E2134" s="82"/>
      <c r="F2134" s="84"/>
      <c r="G2134" s="82"/>
      <c r="H2134" s="77"/>
      <c r="I2134" s="78"/>
      <c r="J2134" s="78"/>
      <c r="K2134" s="79"/>
      <c r="M2134" s="72" t="s">
        <v>1488</v>
      </c>
      <c r="N2134" s="85">
        <v>44497.835289351853</v>
      </c>
      <c r="O2134" s="72" t="s">
        <v>4900</v>
      </c>
      <c r="R2134" s="86" t="s">
        <v>4901</v>
      </c>
      <c r="T2134" s="87" t="s">
        <v>4885</v>
      </c>
      <c r="U2134" s="85">
        <v>44497.835289351853</v>
      </c>
      <c r="V2134" s="88">
        <v>44497</v>
      </c>
      <c r="W2134" s="86" t="s">
        <v>4902</v>
      </c>
      <c r="X2134" s="87" t="s">
        <v>4903</v>
      </c>
      <c r="AA2134" s="86" t="s">
        <v>4904</v>
      </c>
      <c r="AC2134" s="72" t="b">
        <v>0</v>
      </c>
      <c r="AD2134" s="72">
        <v>47</v>
      </c>
      <c r="AE2134" s="86" t="s">
        <v>1483</v>
      </c>
      <c r="AF2134" s="72" t="b">
        <v>0</v>
      </c>
      <c r="AG2134" s="72" t="s">
        <v>1484</v>
      </c>
      <c r="AI2134" s="86" t="s">
        <v>1483</v>
      </c>
      <c r="AJ2134" s="72" t="b">
        <v>0</v>
      </c>
      <c r="AK2134" s="72">
        <v>9</v>
      </c>
      <c r="AL2134" s="86" t="s">
        <v>1483</v>
      </c>
      <c r="AM2134" s="86" t="s">
        <v>1504</v>
      </c>
      <c r="AN2134" s="72" t="b">
        <v>0</v>
      </c>
      <c r="AO2134" s="86" t="s">
        <v>4904</v>
      </c>
      <c r="AQ2134" s="72">
        <v>0</v>
      </c>
      <c r="AR2134" s="72">
        <v>0</v>
      </c>
    </row>
    <row r="2135" spans="1:44" x14ac:dyDescent="0.35">
      <c r="A2135" s="73" t="s">
        <v>774</v>
      </c>
      <c r="B2135" s="73" t="s">
        <v>2163</v>
      </c>
      <c r="C2135" s="82"/>
      <c r="D2135" s="83"/>
      <c r="E2135" s="82"/>
      <c r="F2135" s="84"/>
      <c r="G2135" s="82"/>
      <c r="H2135" s="77"/>
      <c r="I2135" s="78"/>
      <c r="J2135" s="78"/>
      <c r="K2135" s="79"/>
      <c r="M2135" s="72" t="s">
        <v>1488</v>
      </c>
      <c r="N2135" s="85">
        <v>44506.020196759258</v>
      </c>
      <c r="O2135" s="72" t="s">
        <v>4905</v>
      </c>
      <c r="T2135" s="87" t="s">
        <v>4885</v>
      </c>
      <c r="U2135" s="85">
        <v>44506.020196759258</v>
      </c>
      <c r="V2135" s="88">
        <v>44506</v>
      </c>
      <c r="W2135" s="86" t="s">
        <v>4906</v>
      </c>
      <c r="X2135" s="87" t="s">
        <v>4907</v>
      </c>
      <c r="AA2135" s="86" t="s">
        <v>4908</v>
      </c>
      <c r="AB2135" s="86" t="s">
        <v>4909</v>
      </c>
      <c r="AC2135" s="72" t="b">
        <v>0</v>
      </c>
      <c r="AD2135" s="72">
        <v>36</v>
      </c>
      <c r="AE2135" s="86" t="s">
        <v>4910</v>
      </c>
      <c r="AF2135" s="72" t="b">
        <v>0</v>
      </c>
      <c r="AG2135" s="72" t="s">
        <v>1484</v>
      </c>
      <c r="AI2135" s="86" t="s">
        <v>1483</v>
      </c>
      <c r="AJ2135" s="72" t="b">
        <v>0</v>
      </c>
      <c r="AK2135" s="72">
        <v>6</v>
      </c>
      <c r="AL2135" s="86" t="s">
        <v>1483</v>
      </c>
      <c r="AM2135" s="86" t="s">
        <v>1504</v>
      </c>
      <c r="AN2135" s="72" t="b">
        <v>0</v>
      </c>
      <c r="AO2135" s="86" t="s">
        <v>4909</v>
      </c>
      <c r="AQ2135" s="72">
        <v>0</v>
      </c>
      <c r="AR2135" s="72">
        <v>0</v>
      </c>
    </row>
    <row r="2136" spans="1:44" x14ac:dyDescent="0.35">
      <c r="A2136" s="73" t="s">
        <v>774</v>
      </c>
      <c r="B2136" s="73" t="s">
        <v>4911</v>
      </c>
      <c r="C2136" s="82"/>
      <c r="D2136" s="83"/>
      <c r="E2136" s="82"/>
      <c r="F2136" s="84"/>
      <c r="G2136" s="82"/>
      <c r="H2136" s="77"/>
      <c r="I2136" s="78"/>
      <c r="J2136" s="78"/>
      <c r="K2136" s="79"/>
      <c r="M2136" s="72" t="s">
        <v>1488</v>
      </c>
      <c r="N2136" s="85">
        <v>44506.020196759258</v>
      </c>
      <c r="O2136" s="72" t="s">
        <v>4905</v>
      </c>
      <c r="T2136" s="87" t="s">
        <v>4885</v>
      </c>
      <c r="U2136" s="85">
        <v>44506.020196759258</v>
      </c>
      <c r="V2136" s="88">
        <v>44506</v>
      </c>
      <c r="W2136" s="86" t="s">
        <v>4906</v>
      </c>
      <c r="X2136" s="87" t="s">
        <v>4907</v>
      </c>
      <c r="AA2136" s="86" t="s">
        <v>4908</v>
      </c>
      <c r="AB2136" s="86" t="s">
        <v>4909</v>
      </c>
      <c r="AC2136" s="72" t="b">
        <v>0</v>
      </c>
      <c r="AD2136" s="72">
        <v>36</v>
      </c>
      <c r="AE2136" s="86" t="s">
        <v>4910</v>
      </c>
      <c r="AF2136" s="72" t="b">
        <v>0</v>
      </c>
      <c r="AG2136" s="72" t="s">
        <v>1484</v>
      </c>
      <c r="AI2136" s="86" t="s">
        <v>1483</v>
      </c>
      <c r="AJ2136" s="72" t="b">
        <v>0</v>
      </c>
      <c r="AK2136" s="72">
        <v>6</v>
      </c>
      <c r="AL2136" s="86" t="s">
        <v>1483</v>
      </c>
      <c r="AM2136" s="86" t="s">
        <v>1504</v>
      </c>
      <c r="AN2136" s="72" t="b">
        <v>0</v>
      </c>
      <c r="AO2136" s="86" t="s">
        <v>4909</v>
      </c>
      <c r="AQ2136" s="72">
        <v>0</v>
      </c>
      <c r="AR2136" s="72">
        <v>0</v>
      </c>
    </row>
    <row r="2137" spans="1:44" x14ac:dyDescent="0.35">
      <c r="A2137" s="73" t="s">
        <v>774</v>
      </c>
      <c r="B2137" s="73" t="s">
        <v>3633</v>
      </c>
      <c r="C2137" s="82"/>
      <c r="D2137" s="83"/>
      <c r="E2137" s="82"/>
      <c r="F2137" s="84"/>
      <c r="G2137" s="82"/>
      <c r="H2137" s="77"/>
      <c r="I2137" s="78"/>
      <c r="J2137" s="78"/>
      <c r="K2137" s="79"/>
      <c r="M2137" s="72" t="s">
        <v>1488</v>
      </c>
      <c r="N2137" s="85">
        <v>44516.100983796299</v>
      </c>
      <c r="O2137" s="72" t="s">
        <v>4912</v>
      </c>
      <c r="S2137" s="87" t="s">
        <v>4913</v>
      </c>
      <c r="T2137" s="87" t="s">
        <v>4913</v>
      </c>
      <c r="U2137" s="85">
        <v>44516.100983796299</v>
      </c>
      <c r="V2137" s="88">
        <v>44516</v>
      </c>
      <c r="W2137" s="86" t="s">
        <v>4914</v>
      </c>
      <c r="X2137" s="87" t="s">
        <v>4915</v>
      </c>
      <c r="AA2137" s="86" t="s">
        <v>4916</v>
      </c>
      <c r="AC2137" s="72" t="b">
        <v>0</v>
      </c>
      <c r="AD2137" s="72">
        <v>96</v>
      </c>
      <c r="AE2137" s="86" t="s">
        <v>1483</v>
      </c>
      <c r="AF2137" s="72" t="b">
        <v>0</v>
      </c>
      <c r="AG2137" s="72" t="s">
        <v>1484</v>
      </c>
      <c r="AI2137" s="86" t="s">
        <v>1483</v>
      </c>
      <c r="AJ2137" s="72" t="b">
        <v>0</v>
      </c>
      <c r="AK2137" s="72">
        <v>12</v>
      </c>
      <c r="AL2137" s="86" t="s">
        <v>1483</v>
      </c>
      <c r="AM2137" s="86" t="s">
        <v>1504</v>
      </c>
      <c r="AN2137" s="72" t="b">
        <v>0</v>
      </c>
      <c r="AO2137" s="86" t="s">
        <v>4916</v>
      </c>
      <c r="AQ2137" s="72">
        <v>0</v>
      </c>
      <c r="AR2137" s="72">
        <v>0</v>
      </c>
    </row>
    <row r="2138" spans="1:44" x14ac:dyDescent="0.35">
      <c r="A2138" s="73" t="s">
        <v>774</v>
      </c>
      <c r="B2138" s="73" t="s">
        <v>1665</v>
      </c>
      <c r="C2138" s="82"/>
      <c r="D2138" s="83"/>
      <c r="E2138" s="82"/>
      <c r="F2138" s="84"/>
      <c r="G2138" s="82"/>
      <c r="H2138" s="77"/>
      <c r="I2138" s="78"/>
      <c r="J2138" s="78"/>
      <c r="K2138" s="79"/>
      <c r="M2138" s="72" t="s">
        <v>1488</v>
      </c>
      <c r="N2138" s="85">
        <v>44530.780069444445</v>
      </c>
      <c r="O2138" s="72" t="s">
        <v>4917</v>
      </c>
      <c r="S2138" s="87" t="s">
        <v>4918</v>
      </c>
      <c r="T2138" s="87" t="s">
        <v>4918</v>
      </c>
      <c r="U2138" s="85">
        <v>44530.780069444445</v>
      </c>
      <c r="V2138" s="88">
        <v>44530</v>
      </c>
      <c r="W2138" s="86" t="s">
        <v>4919</v>
      </c>
      <c r="X2138" s="87" t="s">
        <v>4920</v>
      </c>
      <c r="AA2138" s="86" t="s">
        <v>4921</v>
      </c>
      <c r="AC2138" s="72" t="b">
        <v>0</v>
      </c>
      <c r="AD2138" s="72">
        <v>2065</v>
      </c>
      <c r="AE2138" s="86" t="s">
        <v>1483</v>
      </c>
      <c r="AF2138" s="72" t="b">
        <v>0</v>
      </c>
      <c r="AG2138" s="72" t="s">
        <v>1484</v>
      </c>
      <c r="AI2138" s="86" t="s">
        <v>1483</v>
      </c>
      <c r="AJ2138" s="72" t="b">
        <v>0</v>
      </c>
      <c r="AK2138" s="72">
        <v>210</v>
      </c>
      <c r="AL2138" s="86" t="s">
        <v>1483</v>
      </c>
      <c r="AM2138" s="86" t="s">
        <v>1504</v>
      </c>
      <c r="AN2138" s="72" t="b">
        <v>0</v>
      </c>
      <c r="AO2138" s="86" t="s">
        <v>4921</v>
      </c>
      <c r="AQ2138" s="72">
        <v>0</v>
      </c>
      <c r="AR2138" s="72">
        <v>0</v>
      </c>
    </row>
    <row r="2139" spans="1:44" x14ac:dyDescent="0.35">
      <c r="A2139" s="73" t="s">
        <v>774</v>
      </c>
      <c r="B2139" s="73" t="s">
        <v>4922</v>
      </c>
      <c r="C2139" s="82"/>
      <c r="D2139" s="83"/>
      <c r="E2139" s="82"/>
      <c r="F2139" s="84"/>
      <c r="G2139" s="82"/>
      <c r="H2139" s="77"/>
      <c r="I2139" s="78"/>
      <c r="J2139" s="78"/>
      <c r="K2139" s="79"/>
      <c r="M2139" s="72" t="s">
        <v>219</v>
      </c>
      <c r="N2139" s="85">
        <v>44671.061030092591</v>
      </c>
    </row>
    <row r="2140" spans="1:44" x14ac:dyDescent="0.35">
      <c r="A2140" s="73" t="s">
        <v>774</v>
      </c>
      <c r="B2140" s="73" t="s">
        <v>4922</v>
      </c>
      <c r="C2140" s="82"/>
      <c r="D2140" s="83"/>
      <c r="E2140" s="82"/>
      <c r="F2140" s="84"/>
      <c r="G2140" s="82"/>
      <c r="H2140" s="77"/>
      <c r="I2140" s="78"/>
      <c r="J2140" s="78"/>
      <c r="K2140" s="79"/>
      <c r="M2140" s="72" t="s">
        <v>1488</v>
      </c>
      <c r="N2140" s="85">
        <v>44530.780069444445</v>
      </c>
      <c r="O2140" s="72" t="s">
        <v>4917</v>
      </c>
      <c r="S2140" s="87" t="s">
        <v>4918</v>
      </c>
      <c r="T2140" s="87" t="s">
        <v>4918</v>
      </c>
      <c r="U2140" s="85">
        <v>44530.780069444445</v>
      </c>
      <c r="V2140" s="88">
        <v>44530</v>
      </c>
      <c r="W2140" s="86" t="s">
        <v>4919</v>
      </c>
      <c r="X2140" s="87" t="s">
        <v>4920</v>
      </c>
      <c r="AA2140" s="86" t="s">
        <v>4921</v>
      </c>
      <c r="AC2140" s="72" t="b">
        <v>0</v>
      </c>
      <c r="AD2140" s="72">
        <v>2065</v>
      </c>
      <c r="AE2140" s="86" t="s">
        <v>1483</v>
      </c>
      <c r="AF2140" s="72" t="b">
        <v>0</v>
      </c>
      <c r="AG2140" s="72" t="s">
        <v>1484</v>
      </c>
      <c r="AI2140" s="86" t="s">
        <v>1483</v>
      </c>
      <c r="AJ2140" s="72" t="b">
        <v>0</v>
      </c>
      <c r="AK2140" s="72">
        <v>210</v>
      </c>
      <c r="AL2140" s="86" t="s">
        <v>1483</v>
      </c>
      <c r="AM2140" s="86" t="s">
        <v>1504</v>
      </c>
      <c r="AN2140" s="72" t="b">
        <v>0</v>
      </c>
      <c r="AO2140" s="86" t="s">
        <v>4921</v>
      </c>
      <c r="AQ2140" s="72">
        <v>0</v>
      </c>
      <c r="AR2140" s="72">
        <v>0</v>
      </c>
    </row>
    <row r="2141" spans="1:44" x14ac:dyDescent="0.35">
      <c r="A2141" s="73" t="s">
        <v>774</v>
      </c>
      <c r="B2141" s="73" t="s">
        <v>4011</v>
      </c>
      <c r="C2141" s="82"/>
      <c r="D2141" s="83"/>
      <c r="E2141" s="82"/>
      <c r="F2141" s="84"/>
      <c r="G2141" s="82"/>
      <c r="H2141" s="77"/>
      <c r="I2141" s="78"/>
      <c r="J2141" s="78"/>
      <c r="K2141" s="79"/>
      <c r="M2141" s="72" t="s">
        <v>1488</v>
      </c>
      <c r="N2141" s="85">
        <v>44565.130324074074</v>
      </c>
      <c r="O2141" s="72" t="s">
        <v>4923</v>
      </c>
      <c r="P2141" s="87" t="s">
        <v>4924</v>
      </c>
      <c r="Q2141" s="72" t="s">
        <v>1491</v>
      </c>
      <c r="S2141" s="87" t="s">
        <v>4925</v>
      </c>
      <c r="T2141" s="87" t="s">
        <v>4925</v>
      </c>
      <c r="U2141" s="85">
        <v>44565.130324074074</v>
      </c>
      <c r="V2141" s="88">
        <v>44565</v>
      </c>
      <c r="W2141" s="86" t="s">
        <v>4926</v>
      </c>
      <c r="X2141" s="87" t="s">
        <v>4927</v>
      </c>
      <c r="AA2141" s="86" t="s">
        <v>4928</v>
      </c>
      <c r="AC2141" s="72" t="b">
        <v>0</v>
      </c>
      <c r="AD2141" s="72">
        <v>42</v>
      </c>
      <c r="AE2141" s="86" t="s">
        <v>1483</v>
      </c>
      <c r="AF2141" s="72" t="b">
        <v>1</v>
      </c>
      <c r="AG2141" s="72" t="s">
        <v>1484</v>
      </c>
      <c r="AI2141" s="86" t="s">
        <v>4929</v>
      </c>
      <c r="AJ2141" s="72" t="b">
        <v>0</v>
      </c>
      <c r="AK2141" s="72">
        <v>16</v>
      </c>
      <c r="AL2141" s="86" t="s">
        <v>1483</v>
      </c>
      <c r="AM2141" s="86" t="s">
        <v>1504</v>
      </c>
      <c r="AN2141" s="72" t="b">
        <v>0</v>
      </c>
      <c r="AO2141" s="86" t="s">
        <v>4928</v>
      </c>
      <c r="AQ2141" s="72">
        <v>0</v>
      </c>
      <c r="AR2141" s="72">
        <v>0</v>
      </c>
    </row>
    <row r="2142" spans="1:44" x14ac:dyDescent="0.35">
      <c r="A2142" s="73" t="s">
        <v>774</v>
      </c>
      <c r="B2142" s="73" t="s">
        <v>4930</v>
      </c>
      <c r="C2142" s="82"/>
      <c r="D2142" s="83"/>
      <c r="E2142" s="82"/>
      <c r="F2142" s="84"/>
      <c r="G2142" s="82"/>
      <c r="H2142" s="77"/>
      <c r="I2142" s="78"/>
      <c r="J2142" s="78"/>
      <c r="K2142" s="79"/>
      <c r="M2142" s="72" t="s">
        <v>1488</v>
      </c>
      <c r="N2142" s="85">
        <v>44572.992615740739</v>
      </c>
      <c r="O2142" s="72" t="s">
        <v>4931</v>
      </c>
      <c r="S2142" s="87" t="s">
        <v>4932</v>
      </c>
      <c r="T2142" s="87" t="s">
        <v>4932</v>
      </c>
      <c r="U2142" s="85">
        <v>44572.992615740739</v>
      </c>
      <c r="V2142" s="88">
        <v>44572</v>
      </c>
      <c r="W2142" s="86" t="s">
        <v>4933</v>
      </c>
      <c r="X2142" s="87" t="s">
        <v>4934</v>
      </c>
      <c r="AA2142" s="86" t="s">
        <v>4935</v>
      </c>
      <c r="AC2142" s="72" t="b">
        <v>0</v>
      </c>
      <c r="AD2142" s="72">
        <v>178</v>
      </c>
      <c r="AE2142" s="86" t="s">
        <v>1483</v>
      </c>
      <c r="AF2142" s="72" t="b">
        <v>0</v>
      </c>
      <c r="AG2142" s="72" t="s">
        <v>1484</v>
      </c>
      <c r="AI2142" s="86" t="s">
        <v>1483</v>
      </c>
      <c r="AJ2142" s="72" t="b">
        <v>0</v>
      </c>
      <c r="AK2142" s="72">
        <v>49</v>
      </c>
      <c r="AL2142" s="86" t="s">
        <v>1483</v>
      </c>
      <c r="AM2142" s="86" t="s">
        <v>1511</v>
      </c>
      <c r="AN2142" s="72" t="b">
        <v>0</v>
      </c>
      <c r="AO2142" s="86" t="s">
        <v>4935</v>
      </c>
      <c r="AQ2142" s="72">
        <v>0</v>
      </c>
      <c r="AR2142" s="72">
        <v>0</v>
      </c>
    </row>
    <row r="2143" spans="1:44" x14ac:dyDescent="0.35">
      <c r="A2143" s="73" t="s">
        <v>774</v>
      </c>
      <c r="B2143" s="73" t="s">
        <v>4936</v>
      </c>
      <c r="C2143" s="82"/>
      <c r="D2143" s="83"/>
      <c r="E2143" s="82"/>
      <c r="F2143" s="84"/>
      <c r="G2143" s="82"/>
      <c r="H2143" s="77"/>
      <c r="I2143" s="78"/>
      <c r="J2143" s="78"/>
      <c r="K2143" s="79"/>
      <c r="M2143" s="72" t="s">
        <v>1488</v>
      </c>
      <c r="N2143" s="85">
        <v>44593.946400462963</v>
      </c>
      <c r="O2143" s="72" t="s">
        <v>4937</v>
      </c>
      <c r="S2143" s="87" t="s">
        <v>4938</v>
      </c>
      <c r="T2143" s="87" t="s">
        <v>4938</v>
      </c>
      <c r="U2143" s="85">
        <v>44593.946400462963</v>
      </c>
      <c r="V2143" s="88">
        <v>44593</v>
      </c>
      <c r="W2143" s="86" t="s">
        <v>4939</v>
      </c>
      <c r="X2143" s="87" t="s">
        <v>4940</v>
      </c>
      <c r="AA2143" s="86" t="s">
        <v>4941</v>
      </c>
      <c r="AC2143" s="72" t="b">
        <v>0</v>
      </c>
      <c r="AD2143" s="72">
        <v>55</v>
      </c>
      <c r="AE2143" s="86" t="s">
        <v>1483</v>
      </c>
      <c r="AF2143" s="72" t="b">
        <v>0</v>
      </c>
      <c r="AG2143" s="72" t="s">
        <v>1484</v>
      </c>
      <c r="AI2143" s="86" t="s">
        <v>1483</v>
      </c>
      <c r="AJ2143" s="72" t="b">
        <v>0</v>
      </c>
      <c r="AK2143" s="72">
        <v>16</v>
      </c>
      <c r="AL2143" s="86" t="s">
        <v>1483</v>
      </c>
      <c r="AM2143" s="86" t="s">
        <v>1511</v>
      </c>
      <c r="AN2143" s="72" t="b">
        <v>0</v>
      </c>
      <c r="AO2143" s="86" t="s">
        <v>4941</v>
      </c>
      <c r="AQ2143" s="72">
        <v>0</v>
      </c>
      <c r="AR2143" s="72">
        <v>0</v>
      </c>
    </row>
    <row r="2144" spans="1:44" x14ac:dyDescent="0.35">
      <c r="A2144" s="73" t="s">
        <v>774</v>
      </c>
      <c r="B2144" s="73" t="s">
        <v>4942</v>
      </c>
      <c r="C2144" s="82"/>
      <c r="D2144" s="83"/>
      <c r="E2144" s="82"/>
      <c r="F2144" s="84"/>
      <c r="G2144" s="82"/>
      <c r="H2144" s="77"/>
      <c r="I2144" s="78"/>
      <c r="J2144" s="78"/>
      <c r="K2144" s="79"/>
      <c r="M2144" s="72" t="s">
        <v>1488</v>
      </c>
      <c r="N2144" s="85">
        <v>44594.945960648147</v>
      </c>
      <c r="O2144" s="72" t="s">
        <v>4943</v>
      </c>
      <c r="P2144" s="87" t="s">
        <v>4944</v>
      </c>
      <c r="Q2144" s="72" t="s">
        <v>4871</v>
      </c>
      <c r="T2144" s="87" t="s">
        <v>4885</v>
      </c>
      <c r="U2144" s="85">
        <v>44594.945960648147</v>
      </c>
      <c r="V2144" s="88">
        <v>44594</v>
      </c>
      <c r="W2144" s="86" t="s">
        <v>4945</v>
      </c>
      <c r="X2144" s="87" t="s">
        <v>4946</v>
      </c>
      <c r="AA2144" s="86" t="s">
        <v>4947</v>
      </c>
      <c r="AC2144" s="72" t="b">
        <v>0</v>
      </c>
      <c r="AD2144" s="72">
        <v>23</v>
      </c>
      <c r="AE2144" s="86" t="s">
        <v>1483</v>
      </c>
      <c r="AF2144" s="72" t="b">
        <v>0</v>
      </c>
      <c r="AG2144" s="72" t="s">
        <v>1484</v>
      </c>
      <c r="AI2144" s="86" t="s">
        <v>1483</v>
      </c>
      <c r="AJ2144" s="72" t="b">
        <v>0</v>
      </c>
      <c r="AK2144" s="72">
        <v>8</v>
      </c>
      <c r="AL2144" s="86" t="s">
        <v>1483</v>
      </c>
      <c r="AM2144" s="86" t="s">
        <v>1504</v>
      </c>
      <c r="AN2144" s="72" t="b">
        <v>0</v>
      </c>
      <c r="AO2144" s="86" t="s">
        <v>4947</v>
      </c>
      <c r="AQ2144" s="72">
        <v>0</v>
      </c>
      <c r="AR2144" s="72">
        <v>0</v>
      </c>
    </row>
    <row r="2145" spans="1:44" x14ac:dyDescent="0.35">
      <c r="A2145" s="73" t="s">
        <v>774</v>
      </c>
      <c r="B2145" s="73" t="s">
        <v>4633</v>
      </c>
      <c r="C2145" s="82"/>
      <c r="D2145" s="83"/>
      <c r="E2145" s="82"/>
      <c r="F2145" s="84"/>
      <c r="G2145" s="82"/>
      <c r="H2145" s="77"/>
      <c r="I2145" s="78"/>
      <c r="J2145" s="78"/>
      <c r="K2145" s="79"/>
      <c r="M2145" s="72" t="s">
        <v>1488</v>
      </c>
      <c r="N2145" s="85">
        <v>44594.945972222224</v>
      </c>
      <c r="O2145" s="72" t="s">
        <v>4948</v>
      </c>
      <c r="T2145" s="87" t="s">
        <v>4885</v>
      </c>
      <c r="U2145" s="85">
        <v>44594.945972222224</v>
      </c>
      <c r="V2145" s="88">
        <v>44594</v>
      </c>
      <c r="W2145" s="86" t="s">
        <v>4949</v>
      </c>
      <c r="X2145" s="87" t="s">
        <v>4950</v>
      </c>
      <c r="AA2145" s="86" t="s">
        <v>4951</v>
      </c>
      <c r="AB2145" s="86" t="s">
        <v>4947</v>
      </c>
      <c r="AC2145" s="72" t="b">
        <v>0</v>
      </c>
      <c r="AD2145" s="72">
        <v>21</v>
      </c>
      <c r="AE2145" s="86" t="s">
        <v>4910</v>
      </c>
      <c r="AF2145" s="72" t="b">
        <v>0</v>
      </c>
      <c r="AG2145" s="72" t="s">
        <v>1484</v>
      </c>
      <c r="AI2145" s="86" t="s">
        <v>1483</v>
      </c>
      <c r="AJ2145" s="72" t="b">
        <v>0</v>
      </c>
      <c r="AK2145" s="72">
        <v>5</v>
      </c>
      <c r="AL2145" s="86" t="s">
        <v>1483</v>
      </c>
      <c r="AM2145" s="86" t="s">
        <v>1504</v>
      </c>
      <c r="AN2145" s="72" t="b">
        <v>0</v>
      </c>
      <c r="AO2145" s="86" t="s">
        <v>4947</v>
      </c>
      <c r="AQ2145" s="72">
        <v>0</v>
      </c>
      <c r="AR2145" s="72">
        <v>0</v>
      </c>
    </row>
    <row r="2146" spans="1:44" x14ac:dyDescent="0.35">
      <c r="A2146" s="73" t="s">
        <v>774</v>
      </c>
      <c r="B2146" s="73" t="s">
        <v>4952</v>
      </c>
      <c r="C2146" s="82"/>
      <c r="D2146" s="83"/>
      <c r="E2146" s="82"/>
      <c r="F2146" s="84"/>
      <c r="G2146" s="82"/>
      <c r="H2146" s="77"/>
      <c r="I2146" s="78"/>
      <c r="J2146" s="78"/>
      <c r="K2146" s="79"/>
      <c r="M2146" s="72" t="s">
        <v>1488</v>
      </c>
      <c r="N2146" s="85">
        <v>44611.514988425923</v>
      </c>
      <c r="O2146" s="72" t="s">
        <v>4953</v>
      </c>
      <c r="T2146" s="87" t="s">
        <v>4885</v>
      </c>
      <c r="U2146" s="85">
        <v>44611.514988425923</v>
      </c>
      <c r="V2146" s="88">
        <v>44611</v>
      </c>
      <c r="W2146" s="86" t="s">
        <v>4954</v>
      </c>
      <c r="X2146" s="87" t="s">
        <v>4955</v>
      </c>
      <c r="AA2146" s="86" t="s">
        <v>4956</v>
      </c>
      <c r="AB2146" s="86" t="s">
        <v>4957</v>
      </c>
      <c r="AC2146" s="72" t="b">
        <v>0</v>
      </c>
      <c r="AD2146" s="72">
        <v>36</v>
      </c>
      <c r="AE2146" s="86" t="s">
        <v>4910</v>
      </c>
      <c r="AF2146" s="72" t="b">
        <v>0</v>
      </c>
      <c r="AG2146" s="72" t="s">
        <v>1484</v>
      </c>
      <c r="AI2146" s="86" t="s">
        <v>1483</v>
      </c>
      <c r="AJ2146" s="72" t="b">
        <v>0</v>
      </c>
      <c r="AK2146" s="72">
        <v>7</v>
      </c>
      <c r="AL2146" s="86" t="s">
        <v>1483</v>
      </c>
      <c r="AM2146" s="86" t="s">
        <v>1504</v>
      </c>
      <c r="AN2146" s="72" t="b">
        <v>0</v>
      </c>
      <c r="AO2146" s="86" t="s">
        <v>4957</v>
      </c>
      <c r="AQ2146" s="72">
        <v>0</v>
      </c>
      <c r="AR2146" s="72">
        <v>0</v>
      </c>
    </row>
    <row r="2147" spans="1:44" x14ac:dyDescent="0.35">
      <c r="A2147" s="73" t="s">
        <v>774</v>
      </c>
      <c r="B2147" s="73" t="s">
        <v>2218</v>
      </c>
      <c r="C2147" s="82"/>
      <c r="D2147" s="83"/>
      <c r="E2147" s="82"/>
      <c r="F2147" s="84"/>
      <c r="G2147" s="82"/>
      <c r="H2147" s="77"/>
      <c r="I2147" s="78"/>
      <c r="J2147" s="78"/>
      <c r="K2147" s="79"/>
      <c r="M2147" s="72" t="s">
        <v>1488</v>
      </c>
      <c r="N2147" s="85">
        <v>44651.754594907405</v>
      </c>
      <c r="O2147" s="72" t="s">
        <v>4958</v>
      </c>
      <c r="T2147" s="87" t="s">
        <v>4885</v>
      </c>
      <c r="U2147" s="85">
        <v>44651.754594907405</v>
      </c>
      <c r="V2147" s="88">
        <v>44651</v>
      </c>
      <c r="W2147" s="86" t="s">
        <v>4959</v>
      </c>
      <c r="X2147" s="87" t="s">
        <v>4960</v>
      </c>
      <c r="AA2147" s="86" t="s">
        <v>4961</v>
      </c>
      <c r="AC2147" s="72" t="b">
        <v>0</v>
      </c>
      <c r="AD2147" s="72">
        <v>63</v>
      </c>
      <c r="AE2147" s="86" t="s">
        <v>1483</v>
      </c>
      <c r="AF2147" s="72" t="b">
        <v>0</v>
      </c>
      <c r="AG2147" s="72" t="s">
        <v>1484</v>
      </c>
      <c r="AI2147" s="86" t="s">
        <v>1483</v>
      </c>
      <c r="AJ2147" s="72" t="b">
        <v>0</v>
      </c>
      <c r="AK2147" s="72">
        <v>11</v>
      </c>
      <c r="AL2147" s="86" t="s">
        <v>1483</v>
      </c>
      <c r="AM2147" s="86" t="s">
        <v>1504</v>
      </c>
      <c r="AN2147" s="72" t="b">
        <v>0</v>
      </c>
      <c r="AO2147" s="86" t="s">
        <v>4961</v>
      </c>
      <c r="AQ2147" s="72">
        <v>0</v>
      </c>
      <c r="AR2147" s="72">
        <v>0</v>
      </c>
    </row>
    <row r="2148" spans="1:44" x14ac:dyDescent="0.35">
      <c r="A2148" s="73" t="s">
        <v>774</v>
      </c>
      <c r="B2148" s="73" t="s">
        <v>4634</v>
      </c>
      <c r="C2148" s="82"/>
      <c r="D2148" s="83"/>
      <c r="E2148" s="82"/>
      <c r="F2148" s="84"/>
      <c r="G2148" s="82"/>
      <c r="H2148" s="77"/>
      <c r="I2148" s="78"/>
      <c r="J2148" s="78"/>
      <c r="K2148" s="79"/>
      <c r="M2148" s="72" t="s">
        <v>1488</v>
      </c>
      <c r="N2148" s="85">
        <v>44651.754594907405</v>
      </c>
      <c r="O2148" s="72" t="s">
        <v>4958</v>
      </c>
      <c r="T2148" s="87" t="s">
        <v>4885</v>
      </c>
      <c r="U2148" s="85">
        <v>44651.754594907405</v>
      </c>
      <c r="V2148" s="88">
        <v>44651</v>
      </c>
      <c r="W2148" s="86" t="s">
        <v>4959</v>
      </c>
      <c r="X2148" s="87" t="s">
        <v>4960</v>
      </c>
      <c r="AA2148" s="86" t="s">
        <v>4961</v>
      </c>
      <c r="AC2148" s="72" t="b">
        <v>0</v>
      </c>
      <c r="AD2148" s="72">
        <v>63</v>
      </c>
      <c r="AE2148" s="86" t="s">
        <v>1483</v>
      </c>
      <c r="AF2148" s="72" t="b">
        <v>0</v>
      </c>
      <c r="AG2148" s="72" t="s">
        <v>1484</v>
      </c>
      <c r="AI2148" s="86" t="s">
        <v>1483</v>
      </c>
      <c r="AJ2148" s="72" t="b">
        <v>0</v>
      </c>
      <c r="AK2148" s="72">
        <v>11</v>
      </c>
      <c r="AL2148" s="86" t="s">
        <v>1483</v>
      </c>
      <c r="AM2148" s="86" t="s">
        <v>1504</v>
      </c>
      <c r="AN2148" s="72" t="b">
        <v>0</v>
      </c>
      <c r="AO2148" s="86" t="s">
        <v>4961</v>
      </c>
      <c r="AQ2148" s="72">
        <v>0</v>
      </c>
      <c r="AR2148" s="72">
        <v>0</v>
      </c>
    </row>
    <row r="2149" spans="1:44" x14ac:dyDescent="0.35">
      <c r="A2149" s="73" t="s">
        <v>774</v>
      </c>
      <c r="B2149" s="73" t="s">
        <v>4962</v>
      </c>
      <c r="C2149" s="82"/>
      <c r="D2149" s="83"/>
      <c r="E2149" s="82"/>
      <c r="F2149" s="84"/>
      <c r="G2149" s="82"/>
      <c r="H2149" s="77"/>
      <c r="I2149" s="78"/>
      <c r="J2149" s="78"/>
      <c r="K2149" s="79"/>
      <c r="M2149" s="72" t="s">
        <v>1488</v>
      </c>
      <c r="N2149" s="85">
        <v>44655.693113425928</v>
      </c>
      <c r="O2149" s="72" t="s">
        <v>4963</v>
      </c>
      <c r="S2149" s="87" t="s">
        <v>4964</v>
      </c>
      <c r="T2149" s="87" t="s">
        <v>4964</v>
      </c>
      <c r="U2149" s="85">
        <v>44655.693113425928</v>
      </c>
      <c r="V2149" s="88">
        <v>44655</v>
      </c>
      <c r="W2149" s="86" t="s">
        <v>4965</v>
      </c>
      <c r="X2149" s="87" t="s">
        <v>4966</v>
      </c>
      <c r="AA2149" s="86" t="s">
        <v>4967</v>
      </c>
      <c r="AC2149" s="72" t="b">
        <v>0</v>
      </c>
      <c r="AD2149" s="72">
        <v>105</v>
      </c>
      <c r="AE2149" s="86" t="s">
        <v>1483</v>
      </c>
      <c r="AF2149" s="72" t="b">
        <v>0</v>
      </c>
      <c r="AG2149" s="72" t="s">
        <v>1484</v>
      </c>
      <c r="AI2149" s="86" t="s">
        <v>1483</v>
      </c>
      <c r="AJ2149" s="72" t="b">
        <v>0</v>
      </c>
      <c r="AK2149" s="72">
        <v>16</v>
      </c>
      <c r="AL2149" s="86" t="s">
        <v>1483</v>
      </c>
      <c r="AM2149" s="86" t="s">
        <v>1504</v>
      </c>
      <c r="AN2149" s="72" t="b">
        <v>0</v>
      </c>
      <c r="AO2149" s="86" t="s">
        <v>4967</v>
      </c>
      <c r="AQ2149" s="72">
        <v>0</v>
      </c>
      <c r="AR2149" s="72">
        <v>0</v>
      </c>
    </row>
    <row r="2150" spans="1:44" x14ac:dyDescent="0.35">
      <c r="A2150" s="73" t="s">
        <v>774</v>
      </c>
      <c r="B2150" s="73" t="s">
        <v>2159</v>
      </c>
      <c r="C2150" s="82"/>
      <c r="D2150" s="83"/>
      <c r="E2150" s="82"/>
      <c r="F2150" s="84"/>
      <c r="G2150" s="82"/>
      <c r="H2150" s="77"/>
      <c r="I2150" s="78"/>
      <c r="J2150" s="78"/>
      <c r="K2150" s="79"/>
      <c r="M2150" s="72" t="s">
        <v>219</v>
      </c>
      <c r="N2150" s="85">
        <v>44671.061030092591</v>
      </c>
    </row>
    <row r="2151" spans="1:44" x14ac:dyDescent="0.35">
      <c r="A2151" s="73" t="s">
        <v>774</v>
      </c>
      <c r="B2151" s="73" t="s">
        <v>2159</v>
      </c>
      <c r="C2151" s="82"/>
      <c r="D2151" s="83"/>
      <c r="E2151" s="82"/>
      <c r="F2151" s="84"/>
      <c r="G2151" s="82"/>
      <c r="H2151" s="77"/>
      <c r="I2151" s="78"/>
      <c r="J2151" s="78"/>
      <c r="K2151" s="79"/>
      <c r="M2151" s="72" t="s">
        <v>1488</v>
      </c>
      <c r="N2151" s="85">
        <v>44655.693113425928</v>
      </c>
      <c r="O2151" s="72" t="s">
        <v>4963</v>
      </c>
      <c r="S2151" s="87" t="s">
        <v>4964</v>
      </c>
      <c r="T2151" s="87" t="s">
        <v>4964</v>
      </c>
      <c r="U2151" s="85">
        <v>44655.693113425928</v>
      </c>
      <c r="V2151" s="88">
        <v>44655</v>
      </c>
      <c r="W2151" s="86" t="s">
        <v>4965</v>
      </c>
      <c r="X2151" s="87" t="s">
        <v>4966</v>
      </c>
      <c r="AA2151" s="86" t="s">
        <v>4967</v>
      </c>
      <c r="AC2151" s="72" t="b">
        <v>0</v>
      </c>
      <c r="AD2151" s="72">
        <v>105</v>
      </c>
      <c r="AE2151" s="86" t="s">
        <v>1483</v>
      </c>
      <c r="AF2151" s="72" t="b">
        <v>0</v>
      </c>
      <c r="AG2151" s="72" t="s">
        <v>1484</v>
      </c>
      <c r="AI2151" s="86" t="s">
        <v>1483</v>
      </c>
      <c r="AJ2151" s="72" t="b">
        <v>0</v>
      </c>
      <c r="AK2151" s="72">
        <v>16</v>
      </c>
      <c r="AL2151" s="86" t="s">
        <v>1483</v>
      </c>
      <c r="AM2151" s="86" t="s">
        <v>1504</v>
      </c>
      <c r="AN2151" s="72" t="b">
        <v>0</v>
      </c>
      <c r="AO2151" s="86" t="s">
        <v>4967</v>
      </c>
      <c r="AQ2151" s="72">
        <v>0</v>
      </c>
      <c r="AR2151" s="72">
        <v>0</v>
      </c>
    </row>
    <row r="2152" spans="1:44" x14ac:dyDescent="0.35">
      <c r="A2152" s="73" t="s">
        <v>774</v>
      </c>
      <c r="B2152" s="73" t="s">
        <v>4968</v>
      </c>
      <c r="C2152" s="82"/>
      <c r="D2152" s="83"/>
      <c r="E2152" s="82"/>
      <c r="F2152" s="84"/>
      <c r="G2152" s="82"/>
      <c r="H2152" s="77"/>
      <c r="I2152" s="78"/>
      <c r="J2152" s="78"/>
      <c r="K2152" s="79"/>
      <c r="M2152" s="72" t="s">
        <v>1488</v>
      </c>
      <c r="N2152" s="85">
        <v>44418.839803240742</v>
      </c>
      <c r="O2152" s="72" t="s">
        <v>4969</v>
      </c>
      <c r="T2152" s="87" t="s">
        <v>4885</v>
      </c>
      <c r="U2152" s="85">
        <v>44418.839803240742</v>
      </c>
      <c r="V2152" s="88">
        <v>44418</v>
      </c>
      <c r="W2152" s="86" t="s">
        <v>4970</v>
      </c>
      <c r="X2152" s="87" t="s">
        <v>4971</v>
      </c>
      <c r="AA2152" s="86" t="s">
        <v>4972</v>
      </c>
      <c r="AB2152" s="86" t="s">
        <v>4973</v>
      </c>
      <c r="AC2152" s="72" t="b">
        <v>0</v>
      </c>
      <c r="AD2152" s="72">
        <v>63</v>
      </c>
      <c r="AE2152" s="86" t="s">
        <v>4910</v>
      </c>
      <c r="AF2152" s="72" t="b">
        <v>0</v>
      </c>
      <c r="AG2152" s="72" t="s">
        <v>1484</v>
      </c>
      <c r="AI2152" s="86" t="s">
        <v>1483</v>
      </c>
      <c r="AJ2152" s="72" t="b">
        <v>0</v>
      </c>
      <c r="AK2152" s="72">
        <v>12</v>
      </c>
      <c r="AL2152" s="86" t="s">
        <v>1483</v>
      </c>
      <c r="AM2152" s="86" t="s">
        <v>1504</v>
      </c>
      <c r="AN2152" s="72" t="b">
        <v>0</v>
      </c>
      <c r="AO2152" s="86" t="s">
        <v>4973</v>
      </c>
      <c r="AQ2152" s="72">
        <v>0</v>
      </c>
      <c r="AR2152" s="72">
        <v>0</v>
      </c>
    </row>
    <row r="2153" spans="1:44" x14ac:dyDescent="0.35">
      <c r="A2153" s="73" t="s">
        <v>774</v>
      </c>
      <c r="B2153" s="73" t="s">
        <v>4968</v>
      </c>
      <c r="C2153" s="82"/>
      <c r="D2153" s="83"/>
      <c r="E2153" s="82"/>
      <c r="F2153" s="84"/>
      <c r="G2153" s="82"/>
      <c r="H2153" s="77"/>
      <c r="I2153" s="78"/>
      <c r="J2153" s="78"/>
      <c r="K2153" s="79"/>
      <c r="M2153" s="72" t="s">
        <v>1488</v>
      </c>
      <c r="N2153" s="85">
        <v>44506.020196759258</v>
      </c>
      <c r="O2153" s="72" t="s">
        <v>4905</v>
      </c>
      <c r="T2153" s="87" t="s">
        <v>4885</v>
      </c>
      <c r="U2153" s="85">
        <v>44506.020196759258</v>
      </c>
      <c r="V2153" s="88">
        <v>44506</v>
      </c>
      <c r="W2153" s="86" t="s">
        <v>4906</v>
      </c>
      <c r="X2153" s="87" t="s">
        <v>4907</v>
      </c>
      <c r="AA2153" s="86" t="s">
        <v>4908</v>
      </c>
      <c r="AB2153" s="86" t="s">
        <v>4909</v>
      </c>
      <c r="AC2153" s="72" t="b">
        <v>0</v>
      </c>
      <c r="AD2153" s="72">
        <v>36</v>
      </c>
      <c r="AE2153" s="86" t="s">
        <v>4910</v>
      </c>
      <c r="AF2153" s="72" t="b">
        <v>0</v>
      </c>
      <c r="AG2153" s="72" t="s">
        <v>1484</v>
      </c>
      <c r="AI2153" s="86" t="s">
        <v>1483</v>
      </c>
      <c r="AJ2153" s="72" t="b">
        <v>0</v>
      </c>
      <c r="AK2153" s="72">
        <v>6</v>
      </c>
      <c r="AL2153" s="86" t="s">
        <v>1483</v>
      </c>
      <c r="AM2153" s="86" t="s">
        <v>1504</v>
      </c>
      <c r="AN2153" s="72" t="b">
        <v>0</v>
      </c>
      <c r="AO2153" s="86" t="s">
        <v>4909</v>
      </c>
      <c r="AQ2153" s="72">
        <v>0</v>
      </c>
      <c r="AR2153" s="72">
        <v>0</v>
      </c>
    </row>
    <row r="2154" spans="1:44" x14ac:dyDescent="0.35">
      <c r="A2154" s="73" t="s">
        <v>774</v>
      </c>
      <c r="B2154" s="73" t="s">
        <v>4968</v>
      </c>
      <c r="C2154" s="82"/>
      <c r="D2154" s="83"/>
      <c r="E2154" s="82"/>
      <c r="F2154" s="84"/>
      <c r="G2154" s="82"/>
      <c r="H2154" s="77"/>
      <c r="I2154" s="78"/>
      <c r="J2154" s="78"/>
      <c r="K2154" s="79"/>
      <c r="M2154" s="72" t="s">
        <v>1488</v>
      </c>
      <c r="N2154" s="85">
        <v>44506.512430555558</v>
      </c>
      <c r="O2154" s="72" t="s">
        <v>4974</v>
      </c>
      <c r="T2154" s="87" t="s">
        <v>4885</v>
      </c>
      <c r="U2154" s="85">
        <v>44506.512430555558</v>
      </c>
      <c r="V2154" s="88">
        <v>44506</v>
      </c>
      <c r="W2154" s="86" t="s">
        <v>4975</v>
      </c>
      <c r="X2154" s="87" t="s">
        <v>4976</v>
      </c>
      <c r="AA2154" s="86" t="s">
        <v>4977</v>
      </c>
      <c r="AB2154" s="86" t="s">
        <v>4978</v>
      </c>
      <c r="AC2154" s="72" t="b">
        <v>0</v>
      </c>
      <c r="AD2154" s="72">
        <v>59</v>
      </c>
      <c r="AE2154" s="86" t="s">
        <v>4910</v>
      </c>
      <c r="AF2154" s="72" t="b">
        <v>0</v>
      </c>
      <c r="AG2154" s="72" t="s">
        <v>1484</v>
      </c>
      <c r="AI2154" s="86" t="s">
        <v>1483</v>
      </c>
      <c r="AJ2154" s="72" t="b">
        <v>0</v>
      </c>
      <c r="AK2154" s="72">
        <v>7</v>
      </c>
      <c r="AL2154" s="86" t="s">
        <v>1483</v>
      </c>
      <c r="AM2154" s="86" t="s">
        <v>1504</v>
      </c>
      <c r="AN2154" s="72" t="b">
        <v>0</v>
      </c>
      <c r="AO2154" s="86" t="s">
        <v>4978</v>
      </c>
      <c r="AQ2154" s="72">
        <v>0</v>
      </c>
      <c r="AR2154" s="72">
        <v>0</v>
      </c>
    </row>
    <row r="2155" spans="1:44" x14ac:dyDescent="0.35">
      <c r="A2155" s="73" t="s">
        <v>774</v>
      </c>
      <c r="B2155" s="73" t="s">
        <v>4968</v>
      </c>
      <c r="C2155" s="82"/>
      <c r="D2155" s="83"/>
      <c r="E2155" s="82"/>
      <c r="F2155" s="84"/>
      <c r="G2155" s="82"/>
      <c r="H2155" s="77"/>
      <c r="I2155" s="78"/>
      <c r="J2155" s="78"/>
      <c r="K2155" s="79"/>
      <c r="M2155" s="72" t="s">
        <v>1488</v>
      </c>
      <c r="N2155" s="85">
        <v>44515.988182870373</v>
      </c>
      <c r="O2155" s="72" t="s">
        <v>4979</v>
      </c>
      <c r="T2155" s="87" t="s">
        <v>4885</v>
      </c>
      <c r="U2155" s="85">
        <v>44515.988182870373</v>
      </c>
      <c r="V2155" s="88">
        <v>44515</v>
      </c>
      <c r="W2155" s="86" t="s">
        <v>4980</v>
      </c>
      <c r="X2155" s="87" t="s">
        <v>4981</v>
      </c>
      <c r="AA2155" s="86" t="s">
        <v>4982</v>
      </c>
      <c r="AB2155" s="86" t="s">
        <v>4983</v>
      </c>
      <c r="AC2155" s="72" t="b">
        <v>0</v>
      </c>
      <c r="AD2155" s="72">
        <v>110</v>
      </c>
      <c r="AE2155" s="86" t="s">
        <v>4910</v>
      </c>
      <c r="AF2155" s="72" t="b">
        <v>0</v>
      </c>
      <c r="AG2155" s="72" t="s">
        <v>1484</v>
      </c>
      <c r="AI2155" s="86" t="s">
        <v>1483</v>
      </c>
      <c r="AJ2155" s="72" t="b">
        <v>0</v>
      </c>
      <c r="AK2155" s="72">
        <v>15</v>
      </c>
      <c r="AL2155" s="86" t="s">
        <v>1483</v>
      </c>
      <c r="AM2155" s="86" t="s">
        <v>1504</v>
      </c>
      <c r="AN2155" s="72" t="b">
        <v>0</v>
      </c>
      <c r="AO2155" s="86" t="s">
        <v>4983</v>
      </c>
      <c r="AQ2155" s="72">
        <v>0</v>
      </c>
      <c r="AR2155" s="72">
        <v>0</v>
      </c>
    </row>
    <row r="2156" spans="1:44" x14ac:dyDescent="0.35">
      <c r="A2156" s="73" t="s">
        <v>774</v>
      </c>
      <c r="B2156" s="73" t="s">
        <v>4968</v>
      </c>
      <c r="C2156" s="82"/>
      <c r="D2156" s="83"/>
      <c r="E2156" s="82"/>
      <c r="F2156" s="84"/>
      <c r="G2156" s="82"/>
      <c r="H2156" s="77"/>
      <c r="I2156" s="78"/>
      <c r="J2156" s="78"/>
      <c r="K2156" s="79"/>
      <c r="M2156" s="72" t="s">
        <v>1488</v>
      </c>
      <c r="N2156" s="85">
        <v>44655.693113425928</v>
      </c>
      <c r="O2156" s="72" t="s">
        <v>4963</v>
      </c>
      <c r="S2156" s="87" t="s">
        <v>4964</v>
      </c>
      <c r="T2156" s="87" t="s">
        <v>4964</v>
      </c>
      <c r="U2156" s="85">
        <v>44655.693113425928</v>
      </c>
      <c r="V2156" s="88">
        <v>44655</v>
      </c>
      <c r="W2156" s="86" t="s">
        <v>4965</v>
      </c>
      <c r="X2156" s="87" t="s">
        <v>4966</v>
      </c>
      <c r="AA2156" s="86" t="s">
        <v>4967</v>
      </c>
      <c r="AC2156" s="72" t="b">
        <v>0</v>
      </c>
      <c r="AD2156" s="72">
        <v>105</v>
      </c>
      <c r="AE2156" s="86" t="s">
        <v>1483</v>
      </c>
      <c r="AF2156" s="72" t="b">
        <v>0</v>
      </c>
      <c r="AG2156" s="72" t="s">
        <v>1484</v>
      </c>
      <c r="AI2156" s="86" t="s">
        <v>1483</v>
      </c>
      <c r="AJ2156" s="72" t="b">
        <v>0</v>
      </c>
      <c r="AK2156" s="72">
        <v>16</v>
      </c>
      <c r="AL2156" s="86" t="s">
        <v>1483</v>
      </c>
      <c r="AM2156" s="86" t="s">
        <v>1504</v>
      </c>
      <c r="AN2156" s="72" t="b">
        <v>0</v>
      </c>
      <c r="AO2156" s="86" t="s">
        <v>4967</v>
      </c>
      <c r="AQ2156" s="72">
        <v>0</v>
      </c>
      <c r="AR2156" s="72">
        <v>0</v>
      </c>
    </row>
    <row r="2157" spans="1:44" x14ac:dyDescent="0.35">
      <c r="A2157" s="73" t="s">
        <v>774</v>
      </c>
      <c r="B2157" s="73" t="s">
        <v>4984</v>
      </c>
      <c r="C2157" s="82"/>
      <c r="D2157" s="83"/>
      <c r="E2157" s="82"/>
      <c r="F2157" s="84"/>
      <c r="G2157" s="82"/>
      <c r="H2157" s="77"/>
      <c r="I2157" s="78"/>
      <c r="J2157" s="78"/>
      <c r="K2157" s="79"/>
      <c r="M2157" s="72" t="s">
        <v>1488</v>
      </c>
      <c r="N2157" s="85">
        <v>44656.677662037036</v>
      </c>
      <c r="O2157" s="72" t="s">
        <v>4985</v>
      </c>
      <c r="S2157" s="87" t="s">
        <v>4986</v>
      </c>
      <c r="T2157" s="87" t="s">
        <v>4986</v>
      </c>
      <c r="U2157" s="85">
        <v>44656.677662037036</v>
      </c>
      <c r="V2157" s="88">
        <v>44656</v>
      </c>
      <c r="W2157" s="86" t="s">
        <v>4987</v>
      </c>
      <c r="X2157" s="87" t="s">
        <v>4988</v>
      </c>
      <c r="AA2157" s="86" t="s">
        <v>4989</v>
      </c>
      <c r="AC2157" s="72" t="b">
        <v>0</v>
      </c>
      <c r="AD2157" s="72">
        <v>51</v>
      </c>
      <c r="AE2157" s="86" t="s">
        <v>1483</v>
      </c>
      <c r="AF2157" s="72" t="b">
        <v>0</v>
      </c>
      <c r="AG2157" s="72" t="s">
        <v>1484</v>
      </c>
      <c r="AI2157" s="86" t="s">
        <v>1483</v>
      </c>
      <c r="AJ2157" s="72" t="b">
        <v>0</v>
      </c>
      <c r="AK2157" s="72">
        <v>12</v>
      </c>
      <c r="AL2157" s="86" t="s">
        <v>1483</v>
      </c>
      <c r="AM2157" s="86" t="s">
        <v>1511</v>
      </c>
      <c r="AN2157" s="72" t="b">
        <v>0</v>
      </c>
      <c r="AO2157" s="86" t="s">
        <v>4989</v>
      </c>
      <c r="AQ2157" s="72">
        <v>0</v>
      </c>
      <c r="AR2157" s="72">
        <v>0</v>
      </c>
    </row>
    <row r="2158" spans="1:44" x14ac:dyDescent="0.35">
      <c r="A2158" s="73" t="s">
        <v>774</v>
      </c>
      <c r="B2158" s="73" t="s">
        <v>4990</v>
      </c>
      <c r="C2158" s="82"/>
      <c r="D2158" s="83"/>
      <c r="E2158" s="82"/>
      <c r="F2158" s="84"/>
      <c r="G2158" s="82"/>
      <c r="H2158" s="77"/>
      <c r="I2158" s="78"/>
      <c r="J2158" s="78"/>
      <c r="K2158" s="79"/>
      <c r="M2158" s="72" t="s">
        <v>1488</v>
      </c>
      <c r="N2158" s="85">
        <v>44669.791875000003</v>
      </c>
      <c r="O2158" s="72" t="s">
        <v>4991</v>
      </c>
      <c r="S2158" s="87" t="s">
        <v>4992</v>
      </c>
      <c r="T2158" s="87" t="s">
        <v>4992</v>
      </c>
      <c r="U2158" s="85">
        <v>44669.791875000003</v>
      </c>
      <c r="V2158" s="88">
        <v>44669</v>
      </c>
      <c r="W2158" s="86" t="s">
        <v>4993</v>
      </c>
      <c r="X2158" s="87" t="s">
        <v>4994</v>
      </c>
      <c r="AA2158" s="86" t="s">
        <v>4995</v>
      </c>
      <c r="AC2158" s="72" t="b">
        <v>0</v>
      </c>
      <c r="AD2158" s="72">
        <v>30</v>
      </c>
      <c r="AE2158" s="86" t="s">
        <v>1483</v>
      </c>
      <c r="AF2158" s="72" t="b">
        <v>0</v>
      </c>
      <c r="AG2158" s="72" t="s">
        <v>1484</v>
      </c>
      <c r="AI2158" s="86" t="s">
        <v>1483</v>
      </c>
      <c r="AJ2158" s="72" t="b">
        <v>0</v>
      </c>
      <c r="AK2158" s="72">
        <v>10</v>
      </c>
      <c r="AL2158" s="86" t="s">
        <v>1483</v>
      </c>
      <c r="AM2158" s="86" t="s">
        <v>1504</v>
      </c>
      <c r="AN2158" s="72" t="b">
        <v>0</v>
      </c>
      <c r="AO2158" s="86" t="s">
        <v>4995</v>
      </c>
      <c r="AQ2158" s="72">
        <v>0</v>
      </c>
      <c r="AR2158" s="72">
        <v>0</v>
      </c>
    </row>
    <row r="2159" spans="1:44" x14ac:dyDescent="0.35">
      <c r="A2159" s="73" t="s">
        <v>774</v>
      </c>
      <c r="B2159" s="73" t="s">
        <v>4996</v>
      </c>
      <c r="C2159" s="82"/>
      <c r="D2159" s="83"/>
      <c r="E2159" s="82"/>
      <c r="F2159" s="84"/>
      <c r="G2159" s="82"/>
      <c r="H2159" s="77"/>
      <c r="I2159" s="78"/>
      <c r="J2159" s="78"/>
      <c r="K2159" s="79"/>
      <c r="M2159" s="72" t="s">
        <v>1488</v>
      </c>
      <c r="N2159" s="85">
        <v>44669.791875000003</v>
      </c>
      <c r="O2159" s="72" t="s">
        <v>4991</v>
      </c>
      <c r="S2159" s="87" t="s">
        <v>4992</v>
      </c>
      <c r="T2159" s="87" t="s">
        <v>4992</v>
      </c>
      <c r="U2159" s="85">
        <v>44669.791875000003</v>
      </c>
      <c r="V2159" s="88">
        <v>44669</v>
      </c>
      <c r="W2159" s="86" t="s">
        <v>4993</v>
      </c>
      <c r="X2159" s="87" t="s">
        <v>4994</v>
      </c>
      <c r="AA2159" s="86" t="s">
        <v>4995</v>
      </c>
      <c r="AC2159" s="72" t="b">
        <v>0</v>
      </c>
      <c r="AD2159" s="72">
        <v>30</v>
      </c>
      <c r="AE2159" s="86" t="s">
        <v>1483</v>
      </c>
      <c r="AF2159" s="72" t="b">
        <v>0</v>
      </c>
      <c r="AG2159" s="72" t="s">
        <v>1484</v>
      </c>
      <c r="AI2159" s="86" t="s">
        <v>1483</v>
      </c>
      <c r="AJ2159" s="72" t="b">
        <v>0</v>
      </c>
      <c r="AK2159" s="72">
        <v>10</v>
      </c>
      <c r="AL2159" s="86" t="s">
        <v>1483</v>
      </c>
      <c r="AM2159" s="86" t="s">
        <v>1504</v>
      </c>
      <c r="AN2159" s="72" t="b">
        <v>0</v>
      </c>
      <c r="AO2159" s="86" t="s">
        <v>4995</v>
      </c>
      <c r="AQ2159" s="72">
        <v>0</v>
      </c>
      <c r="AR2159" s="72">
        <v>0</v>
      </c>
    </row>
    <row r="2160" spans="1:44" x14ac:dyDescent="0.35">
      <c r="A2160" s="73" t="s">
        <v>774</v>
      </c>
      <c r="B2160" s="73" t="s">
        <v>774</v>
      </c>
      <c r="C2160" s="82"/>
      <c r="D2160" s="83"/>
      <c r="E2160" s="82"/>
      <c r="F2160" s="84"/>
      <c r="G2160" s="82"/>
      <c r="H2160" s="77"/>
      <c r="I2160" s="78"/>
      <c r="J2160" s="78"/>
      <c r="K2160" s="79"/>
      <c r="M2160" s="72" t="s">
        <v>177</v>
      </c>
      <c r="N2160" s="85">
        <v>44417.933252314811</v>
      </c>
      <c r="O2160" s="72" t="s">
        <v>4997</v>
      </c>
      <c r="P2160" s="87" t="s">
        <v>4998</v>
      </c>
      <c r="Q2160" s="72" t="s">
        <v>2294</v>
      </c>
      <c r="T2160" s="87" t="s">
        <v>4885</v>
      </c>
      <c r="U2160" s="85">
        <v>44417.933252314811</v>
      </c>
      <c r="V2160" s="88">
        <v>44417</v>
      </c>
      <c r="W2160" s="86" t="s">
        <v>4999</v>
      </c>
      <c r="X2160" s="87" t="s">
        <v>5000</v>
      </c>
      <c r="AA2160" s="86" t="s">
        <v>5001</v>
      </c>
      <c r="AC2160" s="72" t="b">
        <v>0</v>
      </c>
      <c r="AD2160" s="72">
        <v>464</v>
      </c>
      <c r="AE2160" s="86" t="s">
        <v>1483</v>
      </c>
      <c r="AF2160" s="72" t="b">
        <v>0</v>
      </c>
      <c r="AG2160" s="72" t="s">
        <v>1484</v>
      </c>
      <c r="AI2160" s="86" t="s">
        <v>1483</v>
      </c>
      <c r="AJ2160" s="72" t="b">
        <v>0</v>
      </c>
      <c r="AK2160" s="72">
        <v>78</v>
      </c>
      <c r="AL2160" s="86" t="s">
        <v>1483</v>
      </c>
      <c r="AM2160" s="86" t="s">
        <v>1504</v>
      </c>
      <c r="AN2160" s="72" t="b">
        <v>0</v>
      </c>
      <c r="AO2160" s="86" t="s">
        <v>5001</v>
      </c>
      <c r="AQ2160" s="72">
        <v>0</v>
      </c>
      <c r="AR2160" s="72">
        <v>0</v>
      </c>
    </row>
    <row r="2161" spans="1:44" x14ac:dyDescent="0.35">
      <c r="A2161" s="73" t="s">
        <v>774</v>
      </c>
      <c r="B2161" s="73" t="s">
        <v>774</v>
      </c>
      <c r="C2161" s="82"/>
      <c r="D2161" s="83"/>
      <c r="E2161" s="82"/>
      <c r="F2161" s="84"/>
      <c r="G2161" s="82"/>
      <c r="H2161" s="77"/>
      <c r="I2161" s="78"/>
      <c r="J2161" s="78"/>
      <c r="K2161" s="79"/>
      <c r="M2161" s="72" t="s">
        <v>177</v>
      </c>
      <c r="N2161" s="85">
        <v>44418.720891203702</v>
      </c>
      <c r="O2161" s="72" t="s">
        <v>5002</v>
      </c>
      <c r="P2161" s="87" t="s">
        <v>5003</v>
      </c>
      <c r="Q2161" s="72" t="s">
        <v>1723</v>
      </c>
      <c r="T2161" s="87" t="s">
        <v>4885</v>
      </c>
      <c r="U2161" s="85">
        <v>44418.720891203702</v>
      </c>
      <c r="V2161" s="88">
        <v>44418</v>
      </c>
      <c r="W2161" s="86" t="s">
        <v>5004</v>
      </c>
      <c r="X2161" s="87" t="s">
        <v>5005</v>
      </c>
      <c r="AA2161" s="86" t="s">
        <v>5006</v>
      </c>
      <c r="AC2161" s="72" t="b">
        <v>0</v>
      </c>
      <c r="AD2161" s="72">
        <v>115</v>
      </c>
      <c r="AE2161" s="86" t="s">
        <v>1483</v>
      </c>
      <c r="AF2161" s="72" t="b">
        <v>0</v>
      </c>
      <c r="AG2161" s="72" t="s">
        <v>1484</v>
      </c>
      <c r="AI2161" s="86" t="s">
        <v>1483</v>
      </c>
      <c r="AJ2161" s="72" t="b">
        <v>0</v>
      </c>
      <c r="AK2161" s="72">
        <v>16</v>
      </c>
      <c r="AL2161" s="86" t="s">
        <v>1483</v>
      </c>
      <c r="AM2161" s="86" t="s">
        <v>1504</v>
      </c>
      <c r="AN2161" s="72" t="b">
        <v>0</v>
      </c>
      <c r="AO2161" s="86" t="s">
        <v>5006</v>
      </c>
      <c r="AQ2161" s="72">
        <v>0</v>
      </c>
      <c r="AR2161" s="72">
        <v>0</v>
      </c>
    </row>
    <row r="2162" spans="1:44" x14ac:dyDescent="0.35">
      <c r="A2162" s="73" t="s">
        <v>774</v>
      </c>
      <c r="B2162" s="73" t="s">
        <v>774</v>
      </c>
      <c r="C2162" s="82"/>
      <c r="D2162" s="83"/>
      <c r="E2162" s="82"/>
      <c r="F2162" s="84"/>
      <c r="G2162" s="82"/>
      <c r="H2162" s="77"/>
      <c r="I2162" s="78"/>
      <c r="J2162" s="78"/>
      <c r="K2162" s="79"/>
      <c r="M2162" s="72" t="s">
        <v>177</v>
      </c>
      <c r="N2162" s="85">
        <v>44418.839803240742</v>
      </c>
      <c r="O2162" s="72" t="s">
        <v>5007</v>
      </c>
      <c r="P2162" s="87" t="s">
        <v>5008</v>
      </c>
      <c r="Q2162" s="72" t="s">
        <v>5009</v>
      </c>
      <c r="T2162" s="87" t="s">
        <v>4885</v>
      </c>
      <c r="U2162" s="85">
        <v>44418.839803240742</v>
      </c>
      <c r="V2162" s="88">
        <v>44418</v>
      </c>
      <c r="W2162" s="86" t="s">
        <v>4970</v>
      </c>
      <c r="X2162" s="87" t="s">
        <v>5010</v>
      </c>
      <c r="AA2162" s="86" t="s">
        <v>4973</v>
      </c>
      <c r="AC2162" s="72" t="b">
        <v>0</v>
      </c>
      <c r="AD2162" s="72">
        <v>666</v>
      </c>
      <c r="AE2162" s="86" t="s">
        <v>1483</v>
      </c>
      <c r="AF2162" s="72" t="b">
        <v>0</v>
      </c>
      <c r="AG2162" s="72" t="s">
        <v>1484</v>
      </c>
      <c r="AI2162" s="86" t="s">
        <v>1483</v>
      </c>
      <c r="AJ2162" s="72" t="b">
        <v>0</v>
      </c>
      <c r="AK2162" s="72">
        <v>78</v>
      </c>
      <c r="AL2162" s="86" t="s">
        <v>1483</v>
      </c>
      <c r="AM2162" s="86" t="s">
        <v>1504</v>
      </c>
      <c r="AN2162" s="72" t="b">
        <v>0</v>
      </c>
      <c r="AO2162" s="86" t="s">
        <v>4973</v>
      </c>
      <c r="AQ2162" s="72">
        <v>0</v>
      </c>
      <c r="AR2162" s="72">
        <v>0</v>
      </c>
    </row>
    <row r="2163" spans="1:44" x14ac:dyDescent="0.35">
      <c r="A2163" s="73" t="s">
        <v>774</v>
      </c>
      <c r="B2163" s="73" t="s">
        <v>774</v>
      </c>
      <c r="C2163" s="82"/>
      <c r="D2163" s="83"/>
      <c r="E2163" s="82"/>
      <c r="F2163" s="84"/>
      <c r="G2163" s="82"/>
      <c r="H2163" s="77"/>
      <c r="I2163" s="78"/>
      <c r="J2163" s="78"/>
      <c r="K2163" s="79"/>
      <c r="M2163" s="72" t="s">
        <v>177</v>
      </c>
      <c r="N2163" s="85">
        <v>44420.672546296293</v>
      </c>
      <c r="O2163" s="72" t="s">
        <v>5011</v>
      </c>
      <c r="P2163" s="87" t="s">
        <v>5012</v>
      </c>
      <c r="Q2163" s="72" t="s">
        <v>5009</v>
      </c>
      <c r="T2163" s="87" t="s">
        <v>4885</v>
      </c>
      <c r="U2163" s="85">
        <v>44420.672546296293</v>
      </c>
      <c r="V2163" s="88">
        <v>44420</v>
      </c>
      <c r="W2163" s="86" t="s">
        <v>5013</v>
      </c>
      <c r="X2163" s="87" t="s">
        <v>5014</v>
      </c>
      <c r="AA2163" s="86" t="s">
        <v>5015</v>
      </c>
      <c r="AC2163" s="72" t="b">
        <v>0</v>
      </c>
      <c r="AD2163" s="72">
        <v>20</v>
      </c>
      <c r="AE2163" s="86" t="s">
        <v>1483</v>
      </c>
      <c r="AF2163" s="72" t="b">
        <v>0</v>
      </c>
      <c r="AG2163" s="72" t="s">
        <v>1484</v>
      </c>
      <c r="AI2163" s="86" t="s">
        <v>1483</v>
      </c>
      <c r="AJ2163" s="72" t="b">
        <v>0</v>
      </c>
      <c r="AK2163" s="72">
        <v>9</v>
      </c>
      <c r="AL2163" s="86" t="s">
        <v>1483</v>
      </c>
      <c r="AM2163" s="86" t="s">
        <v>1504</v>
      </c>
      <c r="AN2163" s="72" t="b">
        <v>0</v>
      </c>
      <c r="AO2163" s="86" t="s">
        <v>5015</v>
      </c>
      <c r="AQ2163" s="72">
        <v>0</v>
      </c>
      <c r="AR2163" s="72">
        <v>0</v>
      </c>
    </row>
    <row r="2164" spans="1:44" x14ac:dyDescent="0.35">
      <c r="A2164" s="73" t="s">
        <v>774</v>
      </c>
      <c r="B2164" s="73" t="s">
        <v>774</v>
      </c>
      <c r="C2164" s="82"/>
      <c r="D2164" s="83"/>
      <c r="E2164" s="82"/>
      <c r="F2164" s="84"/>
      <c r="G2164" s="82"/>
      <c r="H2164" s="77"/>
      <c r="I2164" s="78"/>
      <c r="J2164" s="78"/>
      <c r="K2164" s="79"/>
      <c r="M2164" s="72" t="s">
        <v>177</v>
      </c>
      <c r="N2164" s="85">
        <v>44421.595937500002</v>
      </c>
      <c r="O2164" s="72" t="s">
        <v>5016</v>
      </c>
      <c r="P2164" s="87" t="s">
        <v>5017</v>
      </c>
      <c r="Q2164" s="72" t="s">
        <v>1491</v>
      </c>
      <c r="T2164" s="87" t="s">
        <v>4885</v>
      </c>
      <c r="U2164" s="85">
        <v>44421.595937500002</v>
      </c>
      <c r="V2164" s="88">
        <v>44421</v>
      </c>
      <c r="W2164" s="86" t="s">
        <v>5018</v>
      </c>
      <c r="X2164" s="87" t="s">
        <v>5019</v>
      </c>
      <c r="AA2164" s="86" t="s">
        <v>5020</v>
      </c>
      <c r="AC2164" s="72" t="b">
        <v>0</v>
      </c>
      <c r="AD2164" s="72">
        <v>41</v>
      </c>
      <c r="AE2164" s="86" t="s">
        <v>1483</v>
      </c>
      <c r="AF2164" s="72" t="b">
        <v>1</v>
      </c>
      <c r="AG2164" s="72" t="s">
        <v>1484</v>
      </c>
      <c r="AI2164" s="86" t="s">
        <v>5021</v>
      </c>
      <c r="AJ2164" s="72" t="b">
        <v>0</v>
      </c>
      <c r="AK2164" s="72">
        <v>17</v>
      </c>
      <c r="AL2164" s="86" t="s">
        <v>1483</v>
      </c>
      <c r="AM2164" s="86" t="s">
        <v>1504</v>
      </c>
      <c r="AN2164" s="72" t="b">
        <v>0</v>
      </c>
      <c r="AO2164" s="86" t="s">
        <v>5020</v>
      </c>
      <c r="AQ2164" s="72">
        <v>0</v>
      </c>
      <c r="AR2164" s="72">
        <v>0</v>
      </c>
    </row>
    <row r="2165" spans="1:44" x14ac:dyDescent="0.35">
      <c r="A2165" s="73" t="s">
        <v>774</v>
      </c>
      <c r="B2165" s="73" t="s">
        <v>774</v>
      </c>
      <c r="C2165" s="82"/>
      <c r="D2165" s="83"/>
      <c r="E2165" s="82"/>
      <c r="F2165" s="84"/>
      <c r="G2165" s="82"/>
      <c r="H2165" s="77"/>
      <c r="I2165" s="78"/>
      <c r="J2165" s="78"/>
      <c r="K2165" s="79"/>
      <c r="M2165" s="72" t="s">
        <v>177</v>
      </c>
      <c r="N2165" s="85">
        <v>44429.051562499997</v>
      </c>
      <c r="O2165" s="72" t="s">
        <v>5022</v>
      </c>
      <c r="P2165" s="87" t="s">
        <v>5023</v>
      </c>
      <c r="Q2165" s="72" t="s">
        <v>1723</v>
      </c>
      <c r="S2165" s="87" t="s">
        <v>5024</v>
      </c>
      <c r="T2165" s="87" t="s">
        <v>5024</v>
      </c>
      <c r="U2165" s="85">
        <v>44429.051562499997</v>
      </c>
      <c r="V2165" s="88">
        <v>44429</v>
      </c>
      <c r="W2165" s="86" t="s">
        <v>5025</v>
      </c>
      <c r="X2165" s="87" t="s">
        <v>5026</v>
      </c>
      <c r="AA2165" s="86" t="s">
        <v>5027</v>
      </c>
      <c r="AC2165" s="72" t="b">
        <v>0</v>
      </c>
      <c r="AD2165" s="72">
        <v>109</v>
      </c>
      <c r="AE2165" s="86" t="s">
        <v>1483</v>
      </c>
      <c r="AF2165" s="72" t="b">
        <v>0</v>
      </c>
      <c r="AG2165" s="72" t="s">
        <v>1484</v>
      </c>
      <c r="AI2165" s="86" t="s">
        <v>1483</v>
      </c>
      <c r="AJ2165" s="72" t="b">
        <v>0</v>
      </c>
      <c r="AK2165" s="72">
        <v>29</v>
      </c>
      <c r="AL2165" s="86" t="s">
        <v>1483</v>
      </c>
      <c r="AM2165" s="86" t="s">
        <v>1504</v>
      </c>
      <c r="AN2165" s="72" t="b">
        <v>0</v>
      </c>
      <c r="AO2165" s="86" t="s">
        <v>5027</v>
      </c>
      <c r="AQ2165" s="72">
        <v>0</v>
      </c>
      <c r="AR2165" s="72">
        <v>0</v>
      </c>
    </row>
    <row r="2166" spans="1:44" x14ac:dyDescent="0.35">
      <c r="A2166" s="73" t="s">
        <v>774</v>
      </c>
      <c r="B2166" s="73" t="s">
        <v>774</v>
      </c>
      <c r="C2166" s="82"/>
      <c r="D2166" s="83"/>
      <c r="E2166" s="82"/>
      <c r="F2166" s="84"/>
      <c r="G2166" s="82"/>
      <c r="H2166" s="77"/>
      <c r="I2166" s="78"/>
      <c r="J2166" s="78"/>
      <c r="K2166" s="79"/>
      <c r="M2166" s="72" t="s">
        <v>177</v>
      </c>
      <c r="N2166" s="85">
        <v>44429.500578703701</v>
      </c>
      <c r="O2166" s="72" t="s">
        <v>5028</v>
      </c>
      <c r="T2166" s="87" t="s">
        <v>4885</v>
      </c>
      <c r="U2166" s="85">
        <v>44429.500578703701</v>
      </c>
      <c r="V2166" s="88">
        <v>44429</v>
      </c>
      <c r="W2166" s="86" t="s">
        <v>5029</v>
      </c>
      <c r="X2166" s="87" t="s">
        <v>5030</v>
      </c>
      <c r="AA2166" s="86" t="s">
        <v>5031</v>
      </c>
      <c r="AC2166" s="72" t="b">
        <v>0</v>
      </c>
      <c r="AD2166" s="72">
        <v>439</v>
      </c>
      <c r="AE2166" s="86" t="s">
        <v>1483</v>
      </c>
      <c r="AF2166" s="72" t="b">
        <v>0</v>
      </c>
      <c r="AG2166" s="72" t="s">
        <v>1484</v>
      </c>
      <c r="AI2166" s="86" t="s">
        <v>1483</v>
      </c>
      <c r="AJ2166" s="72" t="b">
        <v>0</v>
      </c>
      <c r="AK2166" s="72">
        <v>39</v>
      </c>
      <c r="AL2166" s="86" t="s">
        <v>1483</v>
      </c>
      <c r="AM2166" s="86" t="s">
        <v>1504</v>
      </c>
      <c r="AN2166" s="72" t="b">
        <v>0</v>
      </c>
      <c r="AO2166" s="86" t="s">
        <v>5031</v>
      </c>
      <c r="AQ2166" s="72">
        <v>0</v>
      </c>
      <c r="AR2166" s="72">
        <v>0</v>
      </c>
    </row>
    <row r="2167" spans="1:44" x14ac:dyDescent="0.35">
      <c r="A2167" s="73" t="s">
        <v>774</v>
      </c>
      <c r="B2167" s="73" t="s">
        <v>774</v>
      </c>
      <c r="C2167" s="82"/>
      <c r="D2167" s="83"/>
      <c r="E2167" s="82"/>
      <c r="F2167" s="84"/>
      <c r="G2167" s="82"/>
      <c r="H2167" s="77"/>
      <c r="I2167" s="78"/>
      <c r="J2167" s="78"/>
      <c r="K2167" s="79"/>
      <c r="M2167" s="72" t="s">
        <v>177</v>
      </c>
      <c r="N2167" s="85">
        <v>44434.894050925926</v>
      </c>
      <c r="O2167" s="72" t="s">
        <v>5032</v>
      </c>
      <c r="T2167" s="87" t="s">
        <v>4885</v>
      </c>
      <c r="U2167" s="85">
        <v>44434.894050925926</v>
      </c>
      <c r="V2167" s="88">
        <v>44434</v>
      </c>
      <c r="W2167" s="86" t="s">
        <v>5033</v>
      </c>
      <c r="X2167" s="87" t="s">
        <v>5034</v>
      </c>
      <c r="AA2167" s="86" t="s">
        <v>5035</v>
      </c>
      <c r="AC2167" s="72" t="b">
        <v>0</v>
      </c>
      <c r="AD2167" s="72">
        <v>202</v>
      </c>
      <c r="AE2167" s="86" t="s">
        <v>1483</v>
      </c>
      <c r="AF2167" s="72" t="b">
        <v>0</v>
      </c>
      <c r="AG2167" s="72" t="s">
        <v>1484</v>
      </c>
      <c r="AI2167" s="86" t="s">
        <v>1483</v>
      </c>
      <c r="AJ2167" s="72" t="b">
        <v>0</v>
      </c>
      <c r="AK2167" s="72">
        <v>25</v>
      </c>
      <c r="AL2167" s="86" t="s">
        <v>1483</v>
      </c>
      <c r="AM2167" s="86" t="s">
        <v>1504</v>
      </c>
      <c r="AN2167" s="72" t="b">
        <v>0</v>
      </c>
      <c r="AO2167" s="86" t="s">
        <v>5035</v>
      </c>
      <c r="AQ2167" s="72">
        <v>0</v>
      </c>
      <c r="AR2167" s="72">
        <v>0</v>
      </c>
    </row>
    <row r="2168" spans="1:44" x14ac:dyDescent="0.35">
      <c r="A2168" s="73" t="s">
        <v>774</v>
      </c>
      <c r="B2168" s="73" t="s">
        <v>774</v>
      </c>
      <c r="C2168" s="82"/>
      <c r="D2168" s="83"/>
      <c r="E2168" s="82"/>
      <c r="F2168" s="84"/>
      <c r="G2168" s="82"/>
      <c r="H2168" s="77"/>
      <c r="I2168" s="78"/>
      <c r="J2168" s="78"/>
      <c r="K2168" s="79"/>
      <c r="M2168" s="72" t="s">
        <v>177</v>
      </c>
      <c r="N2168" s="85">
        <v>44434.894050925926</v>
      </c>
      <c r="O2168" s="72" t="s">
        <v>5036</v>
      </c>
      <c r="T2168" s="87" t="s">
        <v>4885</v>
      </c>
      <c r="U2168" s="85">
        <v>44434.894050925926</v>
      </c>
      <c r="V2168" s="88">
        <v>44434</v>
      </c>
      <c r="W2168" s="86" t="s">
        <v>5033</v>
      </c>
      <c r="X2168" s="87" t="s">
        <v>5037</v>
      </c>
      <c r="AA2168" s="86" t="s">
        <v>5038</v>
      </c>
      <c r="AB2168" s="86" t="s">
        <v>5035</v>
      </c>
      <c r="AC2168" s="72" t="b">
        <v>0</v>
      </c>
      <c r="AD2168" s="72">
        <v>107</v>
      </c>
      <c r="AE2168" s="86" t="s">
        <v>4910</v>
      </c>
      <c r="AF2168" s="72" t="b">
        <v>0</v>
      </c>
      <c r="AG2168" s="72" t="s">
        <v>1484</v>
      </c>
      <c r="AI2168" s="86" t="s">
        <v>1483</v>
      </c>
      <c r="AJ2168" s="72" t="b">
        <v>0</v>
      </c>
      <c r="AK2168" s="72">
        <v>15</v>
      </c>
      <c r="AL2168" s="86" t="s">
        <v>1483</v>
      </c>
      <c r="AM2168" s="86" t="s">
        <v>1504</v>
      </c>
      <c r="AN2168" s="72" t="b">
        <v>0</v>
      </c>
      <c r="AO2168" s="86" t="s">
        <v>5035</v>
      </c>
      <c r="AQ2168" s="72">
        <v>0</v>
      </c>
      <c r="AR2168" s="72">
        <v>0</v>
      </c>
    </row>
    <row r="2169" spans="1:44" x14ac:dyDescent="0.35">
      <c r="A2169" s="73" t="s">
        <v>774</v>
      </c>
      <c r="B2169" s="73" t="s">
        <v>774</v>
      </c>
      <c r="C2169" s="82"/>
      <c r="D2169" s="83"/>
      <c r="E2169" s="82"/>
      <c r="F2169" s="84"/>
      <c r="G2169" s="82"/>
      <c r="H2169" s="77"/>
      <c r="I2169" s="78"/>
      <c r="J2169" s="78"/>
      <c r="K2169" s="79"/>
      <c r="M2169" s="72" t="s">
        <v>177</v>
      </c>
      <c r="N2169" s="85">
        <v>44438.806979166664</v>
      </c>
      <c r="O2169" s="72" t="s">
        <v>5039</v>
      </c>
      <c r="S2169" s="87" t="s">
        <v>5040</v>
      </c>
      <c r="T2169" s="87" t="s">
        <v>5040</v>
      </c>
      <c r="U2169" s="85">
        <v>44438.806979166664</v>
      </c>
      <c r="V2169" s="88">
        <v>44438</v>
      </c>
      <c r="W2169" s="86" t="s">
        <v>5041</v>
      </c>
      <c r="X2169" s="87" t="s">
        <v>5042</v>
      </c>
      <c r="AA2169" s="86" t="s">
        <v>5043</v>
      </c>
      <c r="AC2169" s="72" t="b">
        <v>0</v>
      </c>
      <c r="AD2169" s="72">
        <v>99</v>
      </c>
      <c r="AE2169" s="86" t="s">
        <v>1483</v>
      </c>
      <c r="AF2169" s="72" t="b">
        <v>0</v>
      </c>
      <c r="AG2169" s="72" t="s">
        <v>1484</v>
      </c>
      <c r="AI2169" s="86" t="s">
        <v>1483</v>
      </c>
      <c r="AJ2169" s="72" t="b">
        <v>0</v>
      </c>
      <c r="AK2169" s="72">
        <v>9</v>
      </c>
      <c r="AL2169" s="86" t="s">
        <v>1483</v>
      </c>
      <c r="AM2169" s="86" t="s">
        <v>1504</v>
      </c>
      <c r="AN2169" s="72" t="b">
        <v>0</v>
      </c>
      <c r="AO2169" s="86" t="s">
        <v>5043</v>
      </c>
      <c r="AQ2169" s="72">
        <v>0</v>
      </c>
      <c r="AR2169" s="72">
        <v>0</v>
      </c>
    </row>
    <row r="2170" spans="1:44" x14ac:dyDescent="0.35">
      <c r="A2170" s="73" t="s">
        <v>774</v>
      </c>
      <c r="B2170" s="73" t="s">
        <v>774</v>
      </c>
      <c r="C2170" s="82"/>
      <c r="D2170" s="83"/>
      <c r="E2170" s="82"/>
      <c r="F2170" s="84"/>
      <c r="G2170" s="82"/>
      <c r="H2170" s="77"/>
      <c r="I2170" s="78"/>
      <c r="J2170" s="78"/>
      <c r="K2170" s="79"/>
      <c r="M2170" s="72" t="s">
        <v>177</v>
      </c>
      <c r="N2170" s="85">
        <v>44438.806990740741</v>
      </c>
      <c r="O2170" s="72" t="s">
        <v>5044</v>
      </c>
      <c r="T2170" s="87" t="s">
        <v>4885</v>
      </c>
      <c r="U2170" s="85">
        <v>44438.806990740741</v>
      </c>
      <c r="V2170" s="88">
        <v>44438</v>
      </c>
      <c r="W2170" s="86" t="s">
        <v>5045</v>
      </c>
      <c r="X2170" s="87" t="s">
        <v>5046</v>
      </c>
      <c r="AA2170" s="86" t="s">
        <v>5047</v>
      </c>
      <c r="AB2170" s="86" t="s">
        <v>5043</v>
      </c>
      <c r="AC2170" s="72" t="b">
        <v>0</v>
      </c>
      <c r="AD2170" s="72">
        <v>37</v>
      </c>
      <c r="AE2170" s="86" t="s">
        <v>4910</v>
      </c>
      <c r="AF2170" s="72" t="b">
        <v>0</v>
      </c>
      <c r="AG2170" s="72" t="s">
        <v>1484</v>
      </c>
      <c r="AI2170" s="86" t="s">
        <v>1483</v>
      </c>
      <c r="AJ2170" s="72" t="b">
        <v>0</v>
      </c>
      <c r="AK2170" s="72">
        <v>5</v>
      </c>
      <c r="AL2170" s="86" t="s">
        <v>1483</v>
      </c>
      <c r="AM2170" s="86" t="s">
        <v>1504</v>
      </c>
      <c r="AN2170" s="72" t="b">
        <v>0</v>
      </c>
      <c r="AO2170" s="86" t="s">
        <v>5043</v>
      </c>
      <c r="AQ2170" s="72">
        <v>0</v>
      </c>
      <c r="AR2170" s="72">
        <v>0</v>
      </c>
    </row>
    <row r="2171" spans="1:44" x14ac:dyDescent="0.35">
      <c r="A2171" s="73" t="s">
        <v>774</v>
      </c>
      <c r="B2171" s="73" t="s">
        <v>774</v>
      </c>
      <c r="C2171" s="82"/>
      <c r="D2171" s="83"/>
      <c r="E2171" s="82"/>
      <c r="F2171" s="84"/>
      <c r="G2171" s="82"/>
      <c r="H2171" s="77"/>
      <c r="I2171" s="78"/>
      <c r="J2171" s="78"/>
      <c r="K2171" s="79"/>
      <c r="M2171" s="72" t="s">
        <v>177</v>
      </c>
      <c r="N2171" s="85">
        <v>44446.723321759258</v>
      </c>
      <c r="O2171" s="72" t="s">
        <v>5048</v>
      </c>
      <c r="P2171" s="87" t="s">
        <v>5049</v>
      </c>
      <c r="Q2171" s="72" t="s">
        <v>5050</v>
      </c>
      <c r="T2171" s="87" t="s">
        <v>4885</v>
      </c>
      <c r="U2171" s="85">
        <v>44446.723321759258</v>
      </c>
      <c r="V2171" s="88">
        <v>44446</v>
      </c>
      <c r="W2171" s="86" t="s">
        <v>5051</v>
      </c>
      <c r="X2171" s="87" t="s">
        <v>5052</v>
      </c>
      <c r="AA2171" s="86" t="s">
        <v>5053</v>
      </c>
      <c r="AC2171" s="72" t="b">
        <v>0</v>
      </c>
      <c r="AD2171" s="72">
        <v>37</v>
      </c>
      <c r="AE2171" s="86" t="s">
        <v>1483</v>
      </c>
      <c r="AF2171" s="72" t="b">
        <v>0</v>
      </c>
      <c r="AG2171" s="72" t="s">
        <v>1484</v>
      </c>
      <c r="AI2171" s="86" t="s">
        <v>1483</v>
      </c>
      <c r="AJ2171" s="72" t="b">
        <v>0</v>
      </c>
      <c r="AK2171" s="72">
        <v>9</v>
      </c>
      <c r="AL2171" s="86" t="s">
        <v>1483</v>
      </c>
      <c r="AM2171" s="86" t="s">
        <v>1504</v>
      </c>
      <c r="AN2171" s="72" t="b">
        <v>0</v>
      </c>
      <c r="AO2171" s="86" t="s">
        <v>5053</v>
      </c>
      <c r="AQ2171" s="72">
        <v>0</v>
      </c>
      <c r="AR2171" s="72">
        <v>0</v>
      </c>
    </row>
    <row r="2172" spans="1:44" x14ac:dyDescent="0.35">
      <c r="A2172" s="73" t="s">
        <v>774</v>
      </c>
      <c r="B2172" s="73" t="s">
        <v>774</v>
      </c>
      <c r="C2172" s="82"/>
      <c r="D2172" s="83"/>
      <c r="E2172" s="82"/>
      <c r="F2172" s="84"/>
      <c r="G2172" s="82"/>
      <c r="H2172" s="77"/>
      <c r="I2172" s="78"/>
      <c r="J2172" s="78"/>
      <c r="K2172" s="79"/>
      <c r="M2172" s="72" t="s">
        <v>177</v>
      </c>
      <c r="N2172" s="85">
        <v>44450.531944444447</v>
      </c>
      <c r="O2172" s="72" t="s">
        <v>5054</v>
      </c>
      <c r="S2172" s="87" t="s">
        <v>5055</v>
      </c>
      <c r="T2172" s="87" t="s">
        <v>5055</v>
      </c>
      <c r="U2172" s="85">
        <v>44450.531944444447</v>
      </c>
      <c r="V2172" s="88">
        <v>44450</v>
      </c>
      <c r="W2172" s="86" t="s">
        <v>5056</v>
      </c>
      <c r="X2172" s="87" t="s">
        <v>5057</v>
      </c>
      <c r="AA2172" s="86" t="s">
        <v>5058</v>
      </c>
      <c r="AC2172" s="72" t="b">
        <v>0</v>
      </c>
      <c r="AD2172" s="72">
        <v>120</v>
      </c>
      <c r="AE2172" s="86" t="s">
        <v>1483</v>
      </c>
      <c r="AF2172" s="72" t="b">
        <v>0</v>
      </c>
      <c r="AG2172" s="72" t="s">
        <v>1484</v>
      </c>
      <c r="AI2172" s="86" t="s">
        <v>1483</v>
      </c>
      <c r="AJ2172" s="72" t="b">
        <v>0</v>
      </c>
      <c r="AK2172" s="72">
        <v>17</v>
      </c>
      <c r="AL2172" s="86" t="s">
        <v>1483</v>
      </c>
      <c r="AM2172" s="86" t="s">
        <v>1504</v>
      </c>
      <c r="AN2172" s="72" t="b">
        <v>0</v>
      </c>
      <c r="AO2172" s="86" t="s">
        <v>5058</v>
      </c>
      <c r="AQ2172" s="72">
        <v>0</v>
      </c>
      <c r="AR2172" s="72">
        <v>0</v>
      </c>
    </row>
    <row r="2173" spans="1:44" x14ac:dyDescent="0.35">
      <c r="A2173" s="73" t="s">
        <v>774</v>
      </c>
      <c r="B2173" s="73" t="s">
        <v>774</v>
      </c>
      <c r="C2173" s="82"/>
      <c r="D2173" s="83"/>
      <c r="E2173" s="82"/>
      <c r="F2173" s="84"/>
      <c r="G2173" s="82"/>
      <c r="H2173" s="77"/>
      <c r="I2173" s="78"/>
      <c r="J2173" s="78"/>
      <c r="K2173" s="79"/>
      <c r="M2173" s="72" t="s">
        <v>177</v>
      </c>
      <c r="N2173" s="85">
        <v>44450.698020833333</v>
      </c>
      <c r="O2173" s="72" t="s">
        <v>5059</v>
      </c>
      <c r="S2173" s="87" t="s">
        <v>5060</v>
      </c>
      <c r="T2173" s="87" t="s">
        <v>5060</v>
      </c>
      <c r="U2173" s="85">
        <v>44450.698020833333</v>
      </c>
      <c r="V2173" s="88">
        <v>44450</v>
      </c>
      <c r="W2173" s="86" t="s">
        <v>5061</v>
      </c>
      <c r="X2173" s="87" t="s">
        <v>5062</v>
      </c>
      <c r="AA2173" s="86" t="s">
        <v>5063</v>
      </c>
      <c r="AC2173" s="72" t="b">
        <v>0</v>
      </c>
      <c r="AD2173" s="72">
        <v>256</v>
      </c>
      <c r="AE2173" s="86" t="s">
        <v>1483</v>
      </c>
      <c r="AF2173" s="72" t="b">
        <v>0</v>
      </c>
      <c r="AG2173" s="72" t="s">
        <v>1484</v>
      </c>
      <c r="AI2173" s="86" t="s">
        <v>1483</v>
      </c>
      <c r="AJ2173" s="72" t="b">
        <v>0</v>
      </c>
      <c r="AK2173" s="72">
        <v>31</v>
      </c>
      <c r="AL2173" s="86" t="s">
        <v>1483</v>
      </c>
      <c r="AM2173" s="86" t="s">
        <v>1504</v>
      </c>
      <c r="AN2173" s="72" t="b">
        <v>0</v>
      </c>
      <c r="AO2173" s="86" t="s">
        <v>5063</v>
      </c>
      <c r="AQ2173" s="72">
        <v>0</v>
      </c>
      <c r="AR2173" s="72">
        <v>0</v>
      </c>
    </row>
    <row r="2174" spans="1:44" x14ac:dyDescent="0.35">
      <c r="A2174" s="73" t="s">
        <v>774</v>
      </c>
      <c r="B2174" s="73" t="s">
        <v>774</v>
      </c>
      <c r="C2174" s="82"/>
      <c r="D2174" s="83"/>
      <c r="E2174" s="82"/>
      <c r="F2174" s="84"/>
      <c r="G2174" s="82"/>
      <c r="H2174" s="77"/>
      <c r="I2174" s="78"/>
      <c r="J2174" s="78"/>
      <c r="K2174" s="79"/>
      <c r="M2174" s="72" t="s">
        <v>177</v>
      </c>
      <c r="N2174" s="85">
        <v>44452.887129629627</v>
      </c>
      <c r="O2174" s="72" t="s">
        <v>5064</v>
      </c>
      <c r="S2174" s="87" t="s">
        <v>5065</v>
      </c>
      <c r="T2174" s="87" t="s">
        <v>5065</v>
      </c>
      <c r="U2174" s="85">
        <v>44452.887129629627</v>
      </c>
      <c r="V2174" s="88">
        <v>44452</v>
      </c>
      <c r="W2174" s="86" t="s">
        <v>5066</v>
      </c>
      <c r="X2174" s="87" t="s">
        <v>5067</v>
      </c>
      <c r="AA2174" s="86" t="s">
        <v>5068</v>
      </c>
      <c r="AC2174" s="72" t="b">
        <v>0</v>
      </c>
      <c r="AD2174" s="72">
        <v>82</v>
      </c>
      <c r="AE2174" s="86" t="s">
        <v>1483</v>
      </c>
      <c r="AF2174" s="72" t="b">
        <v>0</v>
      </c>
      <c r="AG2174" s="72" t="s">
        <v>1484</v>
      </c>
      <c r="AI2174" s="86" t="s">
        <v>1483</v>
      </c>
      <c r="AJ2174" s="72" t="b">
        <v>0</v>
      </c>
      <c r="AK2174" s="72">
        <v>4</v>
      </c>
      <c r="AL2174" s="86" t="s">
        <v>1483</v>
      </c>
      <c r="AM2174" s="86" t="s">
        <v>1504</v>
      </c>
      <c r="AN2174" s="72" t="b">
        <v>0</v>
      </c>
      <c r="AO2174" s="86" t="s">
        <v>5068</v>
      </c>
      <c r="AQ2174" s="72">
        <v>0</v>
      </c>
      <c r="AR2174" s="72">
        <v>0</v>
      </c>
    </row>
    <row r="2175" spans="1:44" x14ac:dyDescent="0.35">
      <c r="A2175" s="73" t="s">
        <v>774</v>
      </c>
      <c r="B2175" s="73" t="s">
        <v>774</v>
      </c>
      <c r="C2175" s="82"/>
      <c r="D2175" s="83"/>
      <c r="E2175" s="82"/>
      <c r="F2175" s="84"/>
      <c r="G2175" s="82"/>
      <c r="H2175" s="77"/>
      <c r="I2175" s="78"/>
      <c r="J2175" s="78"/>
      <c r="K2175" s="79"/>
      <c r="M2175" s="72" t="s">
        <v>177</v>
      </c>
      <c r="N2175" s="85">
        <v>44453.713703703703</v>
      </c>
      <c r="O2175" s="72" t="s">
        <v>5069</v>
      </c>
      <c r="P2175" s="87" t="s">
        <v>5070</v>
      </c>
      <c r="Q2175" s="72" t="s">
        <v>5071</v>
      </c>
      <c r="T2175" s="87" t="s">
        <v>4885</v>
      </c>
      <c r="U2175" s="85">
        <v>44453.713703703703</v>
      </c>
      <c r="V2175" s="88">
        <v>44453</v>
      </c>
      <c r="W2175" s="86" t="s">
        <v>5072</v>
      </c>
      <c r="X2175" s="87" t="s">
        <v>5073</v>
      </c>
      <c r="AA2175" s="86" t="s">
        <v>5074</v>
      </c>
      <c r="AC2175" s="72" t="b">
        <v>0</v>
      </c>
      <c r="AD2175" s="72">
        <v>23</v>
      </c>
      <c r="AE2175" s="86" t="s">
        <v>1483</v>
      </c>
      <c r="AF2175" s="72" t="b">
        <v>0</v>
      </c>
      <c r="AG2175" s="72" t="s">
        <v>1484</v>
      </c>
      <c r="AI2175" s="86" t="s">
        <v>1483</v>
      </c>
      <c r="AJ2175" s="72" t="b">
        <v>0</v>
      </c>
      <c r="AK2175" s="72">
        <v>3</v>
      </c>
      <c r="AL2175" s="86" t="s">
        <v>1483</v>
      </c>
      <c r="AM2175" s="86" t="s">
        <v>1504</v>
      </c>
      <c r="AN2175" s="72" t="b">
        <v>0</v>
      </c>
      <c r="AO2175" s="86" t="s">
        <v>5074</v>
      </c>
      <c r="AQ2175" s="72">
        <v>0</v>
      </c>
      <c r="AR2175" s="72">
        <v>0</v>
      </c>
    </row>
    <row r="2176" spans="1:44" x14ac:dyDescent="0.35">
      <c r="A2176" s="73" t="s">
        <v>774</v>
      </c>
      <c r="B2176" s="73" t="s">
        <v>774</v>
      </c>
      <c r="C2176" s="82"/>
      <c r="D2176" s="83"/>
      <c r="E2176" s="82"/>
      <c r="F2176" s="84"/>
      <c r="G2176" s="82"/>
      <c r="H2176" s="77"/>
      <c r="I2176" s="78"/>
      <c r="J2176" s="78"/>
      <c r="K2176" s="79"/>
      <c r="M2176" s="72" t="s">
        <v>177</v>
      </c>
      <c r="N2176" s="85">
        <v>44455.969282407408</v>
      </c>
      <c r="O2176" s="72" t="s">
        <v>5075</v>
      </c>
      <c r="T2176" s="87" t="s">
        <v>4885</v>
      </c>
      <c r="U2176" s="85">
        <v>44455.969282407408</v>
      </c>
      <c r="V2176" s="88">
        <v>44455</v>
      </c>
      <c r="W2176" s="86" t="s">
        <v>4873</v>
      </c>
      <c r="X2176" s="87" t="s">
        <v>5076</v>
      </c>
      <c r="AA2176" s="86" t="s">
        <v>5077</v>
      </c>
      <c r="AB2176" s="86" t="s">
        <v>4875</v>
      </c>
      <c r="AC2176" s="72" t="b">
        <v>0</v>
      </c>
      <c r="AD2176" s="72">
        <v>16</v>
      </c>
      <c r="AE2176" s="86" t="s">
        <v>4910</v>
      </c>
      <c r="AF2176" s="72" t="b">
        <v>0</v>
      </c>
      <c r="AG2176" s="72" t="s">
        <v>1484</v>
      </c>
      <c r="AI2176" s="86" t="s">
        <v>1483</v>
      </c>
      <c r="AJ2176" s="72" t="b">
        <v>0</v>
      </c>
      <c r="AK2176" s="72">
        <v>6</v>
      </c>
      <c r="AL2176" s="86" t="s">
        <v>1483</v>
      </c>
      <c r="AM2176" s="86" t="s">
        <v>1504</v>
      </c>
      <c r="AN2176" s="72" t="b">
        <v>0</v>
      </c>
      <c r="AO2176" s="86" t="s">
        <v>4875</v>
      </c>
      <c r="AQ2176" s="72">
        <v>0</v>
      </c>
      <c r="AR2176" s="72">
        <v>0</v>
      </c>
    </row>
    <row r="2177" spans="1:44" x14ac:dyDescent="0.35">
      <c r="A2177" s="73" t="s">
        <v>774</v>
      </c>
      <c r="B2177" s="73" t="s">
        <v>774</v>
      </c>
      <c r="C2177" s="82"/>
      <c r="D2177" s="83"/>
      <c r="E2177" s="82"/>
      <c r="F2177" s="84"/>
      <c r="G2177" s="82"/>
      <c r="H2177" s="77"/>
      <c r="I2177" s="78"/>
      <c r="J2177" s="78"/>
      <c r="K2177" s="79"/>
      <c r="M2177" s="72" t="s">
        <v>177</v>
      </c>
      <c r="N2177" s="85">
        <v>44460.953715277778</v>
      </c>
      <c r="O2177" s="72" t="s">
        <v>5078</v>
      </c>
      <c r="P2177" s="87" t="s">
        <v>5079</v>
      </c>
      <c r="Q2177" s="72" t="s">
        <v>1723</v>
      </c>
      <c r="R2177" s="86" t="s">
        <v>5080</v>
      </c>
      <c r="T2177" s="87" t="s">
        <v>4885</v>
      </c>
      <c r="U2177" s="85">
        <v>44460.953715277778</v>
      </c>
      <c r="V2177" s="88">
        <v>44460</v>
      </c>
      <c r="W2177" s="86" t="s">
        <v>5081</v>
      </c>
      <c r="X2177" s="87" t="s">
        <v>5082</v>
      </c>
      <c r="AA2177" s="86" t="s">
        <v>5083</v>
      </c>
      <c r="AC2177" s="72" t="b">
        <v>0</v>
      </c>
      <c r="AD2177" s="72">
        <v>668</v>
      </c>
      <c r="AE2177" s="86" t="s">
        <v>1483</v>
      </c>
      <c r="AF2177" s="72" t="b">
        <v>0</v>
      </c>
      <c r="AG2177" s="72" t="s">
        <v>1484</v>
      </c>
      <c r="AI2177" s="86" t="s">
        <v>1483</v>
      </c>
      <c r="AJ2177" s="72" t="b">
        <v>0</v>
      </c>
      <c r="AK2177" s="72">
        <v>121</v>
      </c>
      <c r="AL2177" s="86" t="s">
        <v>1483</v>
      </c>
      <c r="AM2177" s="86" t="s">
        <v>1504</v>
      </c>
      <c r="AN2177" s="72" t="b">
        <v>0</v>
      </c>
      <c r="AO2177" s="86" t="s">
        <v>5083</v>
      </c>
      <c r="AQ2177" s="72">
        <v>0</v>
      </c>
      <c r="AR2177" s="72">
        <v>0</v>
      </c>
    </row>
    <row r="2178" spans="1:44" x14ac:dyDescent="0.35">
      <c r="A2178" s="73" t="s">
        <v>774</v>
      </c>
      <c r="B2178" s="73" t="s">
        <v>774</v>
      </c>
      <c r="C2178" s="82"/>
      <c r="D2178" s="83"/>
      <c r="E2178" s="82"/>
      <c r="F2178" s="84"/>
      <c r="G2178" s="82"/>
      <c r="H2178" s="77"/>
      <c r="I2178" s="78"/>
      <c r="J2178" s="78"/>
      <c r="K2178" s="79"/>
      <c r="M2178" s="72" t="s">
        <v>177</v>
      </c>
      <c r="N2178" s="85">
        <v>44461.877152777779</v>
      </c>
      <c r="O2178" s="72" t="s">
        <v>5084</v>
      </c>
      <c r="P2178" s="87" t="s">
        <v>5085</v>
      </c>
      <c r="Q2178" s="72" t="s">
        <v>4871</v>
      </c>
      <c r="T2178" s="87" t="s">
        <v>4885</v>
      </c>
      <c r="U2178" s="85">
        <v>44461.877152777779</v>
      </c>
      <c r="V2178" s="88">
        <v>44461</v>
      </c>
      <c r="W2178" s="86" t="s">
        <v>5086</v>
      </c>
      <c r="X2178" s="87" t="s">
        <v>5087</v>
      </c>
      <c r="AA2178" s="86" t="s">
        <v>5088</v>
      </c>
      <c r="AC2178" s="72" t="b">
        <v>0</v>
      </c>
      <c r="AD2178" s="72">
        <v>38</v>
      </c>
      <c r="AE2178" s="86" t="s">
        <v>1483</v>
      </c>
      <c r="AF2178" s="72" t="b">
        <v>0</v>
      </c>
      <c r="AG2178" s="72" t="s">
        <v>1484</v>
      </c>
      <c r="AI2178" s="86" t="s">
        <v>1483</v>
      </c>
      <c r="AJ2178" s="72" t="b">
        <v>0</v>
      </c>
      <c r="AK2178" s="72">
        <v>3</v>
      </c>
      <c r="AL2178" s="86" t="s">
        <v>1483</v>
      </c>
      <c r="AM2178" s="86" t="s">
        <v>1504</v>
      </c>
      <c r="AN2178" s="72" t="b">
        <v>0</v>
      </c>
      <c r="AO2178" s="86" t="s">
        <v>5088</v>
      </c>
      <c r="AQ2178" s="72">
        <v>0</v>
      </c>
      <c r="AR2178" s="72">
        <v>0</v>
      </c>
    </row>
    <row r="2179" spans="1:44" x14ac:dyDescent="0.35">
      <c r="A2179" s="73" t="s">
        <v>774</v>
      </c>
      <c r="B2179" s="73" t="s">
        <v>774</v>
      </c>
      <c r="C2179" s="82"/>
      <c r="D2179" s="83"/>
      <c r="E2179" s="82"/>
      <c r="F2179" s="84"/>
      <c r="G2179" s="82"/>
      <c r="H2179" s="77"/>
      <c r="I2179" s="78"/>
      <c r="J2179" s="78"/>
      <c r="K2179" s="79"/>
      <c r="M2179" s="72" t="s">
        <v>177</v>
      </c>
      <c r="N2179" s="85">
        <v>44463.699641203704</v>
      </c>
      <c r="O2179" s="72" t="s">
        <v>5089</v>
      </c>
      <c r="P2179" s="87" t="s">
        <v>5090</v>
      </c>
      <c r="Q2179" s="72" t="s">
        <v>1723</v>
      </c>
      <c r="T2179" s="87" t="s">
        <v>4885</v>
      </c>
      <c r="U2179" s="85">
        <v>44463.699641203704</v>
      </c>
      <c r="V2179" s="88">
        <v>44463</v>
      </c>
      <c r="W2179" s="86" t="s">
        <v>5091</v>
      </c>
      <c r="X2179" s="87" t="s">
        <v>5092</v>
      </c>
      <c r="AA2179" s="86" t="s">
        <v>5093</v>
      </c>
      <c r="AC2179" s="72" t="b">
        <v>0</v>
      </c>
      <c r="AD2179" s="72">
        <v>74</v>
      </c>
      <c r="AE2179" s="86" t="s">
        <v>1483</v>
      </c>
      <c r="AF2179" s="72" t="b">
        <v>0</v>
      </c>
      <c r="AG2179" s="72" t="s">
        <v>1484</v>
      </c>
      <c r="AI2179" s="86" t="s">
        <v>1483</v>
      </c>
      <c r="AJ2179" s="72" t="b">
        <v>0</v>
      </c>
      <c r="AK2179" s="72">
        <v>12</v>
      </c>
      <c r="AL2179" s="86" t="s">
        <v>1483</v>
      </c>
      <c r="AM2179" s="86" t="s">
        <v>1504</v>
      </c>
      <c r="AN2179" s="72" t="b">
        <v>0</v>
      </c>
      <c r="AO2179" s="86" t="s">
        <v>5093</v>
      </c>
      <c r="AQ2179" s="72">
        <v>0</v>
      </c>
      <c r="AR2179" s="72">
        <v>0</v>
      </c>
    </row>
    <row r="2180" spans="1:44" x14ac:dyDescent="0.35">
      <c r="A2180" s="73" t="s">
        <v>774</v>
      </c>
      <c r="B2180" s="73" t="s">
        <v>774</v>
      </c>
      <c r="C2180" s="82"/>
      <c r="D2180" s="83"/>
      <c r="E2180" s="82"/>
      <c r="F2180" s="84"/>
      <c r="G2180" s="82"/>
      <c r="H2180" s="77"/>
      <c r="I2180" s="78"/>
      <c r="J2180" s="78"/>
      <c r="K2180" s="79"/>
      <c r="M2180" s="72" t="s">
        <v>177</v>
      </c>
      <c r="N2180" s="85">
        <v>44463.908356481479</v>
      </c>
      <c r="O2180" s="72" t="s">
        <v>5094</v>
      </c>
      <c r="S2180" s="87" t="s">
        <v>5095</v>
      </c>
      <c r="T2180" s="87" t="s">
        <v>5095</v>
      </c>
      <c r="U2180" s="85">
        <v>44463.908356481479</v>
      </c>
      <c r="V2180" s="88">
        <v>44463</v>
      </c>
      <c r="W2180" s="86" t="s">
        <v>5096</v>
      </c>
      <c r="X2180" s="87" t="s">
        <v>5097</v>
      </c>
      <c r="AA2180" s="86" t="s">
        <v>5098</v>
      </c>
      <c r="AC2180" s="72" t="b">
        <v>0</v>
      </c>
      <c r="AD2180" s="72">
        <v>75</v>
      </c>
      <c r="AE2180" s="86" t="s">
        <v>1483</v>
      </c>
      <c r="AF2180" s="72" t="b">
        <v>0</v>
      </c>
      <c r="AG2180" s="72" t="s">
        <v>1484</v>
      </c>
      <c r="AI2180" s="86" t="s">
        <v>1483</v>
      </c>
      <c r="AJ2180" s="72" t="b">
        <v>0</v>
      </c>
      <c r="AK2180" s="72">
        <v>18</v>
      </c>
      <c r="AL2180" s="86" t="s">
        <v>1483</v>
      </c>
      <c r="AM2180" s="86" t="s">
        <v>1511</v>
      </c>
      <c r="AN2180" s="72" t="b">
        <v>0</v>
      </c>
      <c r="AO2180" s="86" t="s">
        <v>5098</v>
      </c>
      <c r="AQ2180" s="72">
        <v>0</v>
      </c>
      <c r="AR2180" s="72">
        <v>0</v>
      </c>
    </row>
    <row r="2181" spans="1:44" x14ac:dyDescent="0.35">
      <c r="A2181" s="73" t="s">
        <v>774</v>
      </c>
      <c r="B2181" s="73" t="s">
        <v>774</v>
      </c>
      <c r="C2181" s="82"/>
      <c r="D2181" s="83"/>
      <c r="E2181" s="82"/>
      <c r="F2181" s="84"/>
      <c r="G2181" s="82"/>
      <c r="H2181" s="77"/>
      <c r="I2181" s="78"/>
      <c r="J2181" s="78"/>
      <c r="K2181" s="79"/>
      <c r="M2181" s="72" t="s">
        <v>177</v>
      </c>
      <c r="N2181" s="85">
        <v>44464.618888888886</v>
      </c>
      <c r="O2181" s="72" t="s">
        <v>5099</v>
      </c>
      <c r="R2181" s="86" t="s">
        <v>5100</v>
      </c>
      <c r="T2181" s="87" t="s">
        <v>4885</v>
      </c>
      <c r="U2181" s="85">
        <v>44464.618888888886</v>
      </c>
      <c r="V2181" s="88">
        <v>44464</v>
      </c>
      <c r="W2181" s="86" t="s">
        <v>5101</v>
      </c>
      <c r="X2181" s="87" t="s">
        <v>5102</v>
      </c>
      <c r="AA2181" s="86" t="s">
        <v>5103</v>
      </c>
      <c r="AC2181" s="72" t="b">
        <v>0</v>
      </c>
      <c r="AD2181" s="72">
        <v>163</v>
      </c>
      <c r="AE2181" s="86" t="s">
        <v>1483</v>
      </c>
      <c r="AF2181" s="72" t="b">
        <v>0</v>
      </c>
      <c r="AG2181" s="72" t="s">
        <v>1484</v>
      </c>
      <c r="AI2181" s="86" t="s">
        <v>1483</v>
      </c>
      <c r="AJ2181" s="72" t="b">
        <v>0</v>
      </c>
      <c r="AK2181" s="72">
        <v>22</v>
      </c>
      <c r="AL2181" s="86" t="s">
        <v>1483</v>
      </c>
      <c r="AM2181" s="86" t="s">
        <v>1504</v>
      </c>
      <c r="AN2181" s="72" t="b">
        <v>0</v>
      </c>
      <c r="AO2181" s="86" t="s">
        <v>5103</v>
      </c>
      <c r="AQ2181" s="72">
        <v>0</v>
      </c>
      <c r="AR2181" s="72">
        <v>0</v>
      </c>
    </row>
    <row r="2182" spans="1:44" x14ac:dyDescent="0.35">
      <c r="A2182" s="73" t="s">
        <v>774</v>
      </c>
      <c r="B2182" s="73" t="s">
        <v>774</v>
      </c>
      <c r="C2182" s="82"/>
      <c r="D2182" s="83"/>
      <c r="E2182" s="82"/>
      <c r="F2182" s="84"/>
      <c r="G2182" s="82"/>
      <c r="H2182" s="77"/>
      <c r="I2182" s="78"/>
      <c r="J2182" s="78"/>
      <c r="K2182" s="79"/>
      <c r="M2182" s="72" t="s">
        <v>177</v>
      </c>
      <c r="N2182" s="85">
        <v>44471.730474537035</v>
      </c>
      <c r="O2182" s="72" t="s">
        <v>5104</v>
      </c>
      <c r="P2182" s="87" t="s">
        <v>5105</v>
      </c>
      <c r="Q2182" s="72" t="s">
        <v>5009</v>
      </c>
      <c r="T2182" s="87" t="s">
        <v>4885</v>
      </c>
      <c r="U2182" s="85">
        <v>44471.730474537035</v>
      </c>
      <c r="V2182" s="88">
        <v>44471</v>
      </c>
      <c r="W2182" s="86" t="s">
        <v>5106</v>
      </c>
      <c r="X2182" s="87" t="s">
        <v>5107</v>
      </c>
      <c r="AA2182" s="86" t="s">
        <v>5108</v>
      </c>
      <c r="AC2182" s="72" t="b">
        <v>0</v>
      </c>
      <c r="AD2182" s="72">
        <v>142</v>
      </c>
      <c r="AE2182" s="86" t="s">
        <v>1483</v>
      </c>
      <c r="AF2182" s="72" t="b">
        <v>0</v>
      </c>
      <c r="AG2182" s="72" t="s">
        <v>1484</v>
      </c>
      <c r="AI2182" s="86" t="s">
        <v>1483</v>
      </c>
      <c r="AJ2182" s="72" t="b">
        <v>0</v>
      </c>
      <c r="AK2182" s="72">
        <v>49</v>
      </c>
      <c r="AL2182" s="86" t="s">
        <v>1483</v>
      </c>
      <c r="AM2182" s="86" t="s">
        <v>1504</v>
      </c>
      <c r="AN2182" s="72" t="b">
        <v>0</v>
      </c>
      <c r="AO2182" s="86" t="s">
        <v>5108</v>
      </c>
      <c r="AQ2182" s="72">
        <v>0</v>
      </c>
      <c r="AR2182" s="72">
        <v>0</v>
      </c>
    </row>
    <row r="2183" spans="1:44" x14ac:dyDescent="0.35">
      <c r="A2183" s="73" t="s">
        <v>774</v>
      </c>
      <c r="B2183" s="73" t="s">
        <v>774</v>
      </c>
      <c r="C2183" s="82"/>
      <c r="D2183" s="83"/>
      <c r="E2183" s="82"/>
      <c r="F2183" s="84"/>
      <c r="G2183" s="82"/>
      <c r="H2183" s="77"/>
      <c r="I2183" s="78"/>
      <c r="J2183" s="78"/>
      <c r="K2183" s="79"/>
      <c r="M2183" s="72" t="s">
        <v>177</v>
      </c>
      <c r="N2183" s="85">
        <v>44477.63789351852</v>
      </c>
      <c r="O2183" s="72" t="s">
        <v>5109</v>
      </c>
      <c r="R2183" s="86" t="s">
        <v>5080</v>
      </c>
      <c r="T2183" s="87" t="s">
        <v>4885</v>
      </c>
      <c r="U2183" s="85">
        <v>44477.63789351852</v>
      </c>
      <c r="V2183" s="88">
        <v>44477</v>
      </c>
      <c r="W2183" s="86" t="s">
        <v>5110</v>
      </c>
      <c r="X2183" s="87" t="s">
        <v>5111</v>
      </c>
      <c r="AA2183" s="86" t="s">
        <v>5112</v>
      </c>
      <c r="AC2183" s="72" t="b">
        <v>0</v>
      </c>
      <c r="AD2183" s="72">
        <v>164</v>
      </c>
      <c r="AE2183" s="86" t="s">
        <v>1483</v>
      </c>
      <c r="AF2183" s="72" t="b">
        <v>0</v>
      </c>
      <c r="AG2183" s="72" t="s">
        <v>1484</v>
      </c>
      <c r="AI2183" s="86" t="s">
        <v>1483</v>
      </c>
      <c r="AJ2183" s="72" t="b">
        <v>0</v>
      </c>
      <c r="AK2183" s="72">
        <v>34</v>
      </c>
      <c r="AL2183" s="86" t="s">
        <v>1483</v>
      </c>
      <c r="AM2183" s="86" t="s">
        <v>1504</v>
      </c>
      <c r="AN2183" s="72" t="b">
        <v>0</v>
      </c>
      <c r="AO2183" s="86" t="s">
        <v>5112</v>
      </c>
      <c r="AQ2183" s="72">
        <v>0</v>
      </c>
      <c r="AR2183" s="72">
        <v>0</v>
      </c>
    </row>
    <row r="2184" spans="1:44" x14ac:dyDescent="0.35">
      <c r="A2184" s="73" t="s">
        <v>774</v>
      </c>
      <c r="B2184" s="73" t="s">
        <v>774</v>
      </c>
      <c r="C2184" s="82"/>
      <c r="D2184" s="83"/>
      <c r="E2184" s="82"/>
      <c r="F2184" s="84"/>
      <c r="G2184" s="82"/>
      <c r="H2184" s="77"/>
      <c r="I2184" s="78"/>
      <c r="J2184" s="78"/>
      <c r="K2184" s="79"/>
      <c r="M2184" s="72" t="s">
        <v>177</v>
      </c>
      <c r="N2184" s="85">
        <v>44477.890821759262</v>
      </c>
      <c r="O2184" s="72" t="s">
        <v>5113</v>
      </c>
      <c r="S2184" s="87" t="s">
        <v>5114</v>
      </c>
      <c r="T2184" s="87" t="s">
        <v>5114</v>
      </c>
      <c r="U2184" s="85">
        <v>44477.890821759262</v>
      </c>
      <c r="V2184" s="88">
        <v>44477</v>
      </c>
      <c r="W2184" s="86" t="s">
        <v>5115</v>
      </c>
      <c r="X2184" s="87" t="s">
        <v>5116</v>
      </c>
      <c r="AA2184" s="86" t="s">
        <v>5117</v>
      </c>
      <c r="AC2184" s="72" t="b">
        <v>0</v>
      </c>
      <c r="AD2184" s="72">
        <v>198</v>
      </c>
      <c r="AE2184" s="86" t="s">
        <v>1483</v>
      </c>
      <c r="AF2184" s="72" t="b">
        <v>0</v>
      </c>
      <c r="AG2184" s="72" t="s">
        <v>1484</v>
      </c>
      <c r="AI2184" s="86" t="s">
        <v>1483</v>
      </c>
      <c r="AJ2184" s="72" t="b">
        <v>0</v>
      </c>
      <c r="AK2184" s="72">
        <v>44</v>
      </c>
      <c r="AL2184" s="86" t="s">
        <v>1483</v>
      </c>
      <c r="AM2184" s="86" t="s">
        <v>1504</v>
      </c>
      <c r="AN2184" s="72" t="b">
        <v>0</v>
      </c>
      <c r="AO2184" s="86" t="s">
        <v>5117</v>
      </c>
      <c r="AQ2184" s="72">
        <v>0</v>
      </c>
      <c r="AR2184" s="72">
        <v>0</v>
      </c>
    </row>
    <row r="2185" spans="1:44" x14ac:dyDescent="0.35">
      <c r="A2185" s="73" t="s">
        <v>774</v>
      </c>
      <c r="B2185" s="73" t="s">
        <v>774</v>
      </c>
      <c r="C2185" s="82"/>
      <c r="D2185" s="83"/>
      <c r="E2185" s="82"/>
      <c r="F2185" s="84"/>
      <c r="G2185" s="82"/>
      <c r="H2185" s="77"/>
      <c r="I2185" s="78"/>
      <c r="J2185" s="78"/>
      <c r="K2185" s="79"/>
      <c r="M2185" s="72" t="s">
        <v>177</v>
      </c>
      <c r="N2185" s="85">
        <v>44482.527743055558</v>
      </c>
      <c r="O2185" s="72" t="s">
        <v>5118</v>
      </c>
      <c r="P2185" s="87" t="s">
        <v>5119</v>
      </c>
      <c r="Q2185" s="72" t="s">
        <v>1723</v>
      </c>
      <c r="S2185" s="87" t="s">
        <v>5120</v>
      </c>
      <c r="T2185" s="87" t="s">
        <v>5120</v>
      </c>
      <c r="U2185" s="85">
        <v>44482.527743055558</v>
      </c>
      <c r="V2185" s="88">
        <v>44482</v>
      </c>
      <c r="W2185" s="86" t="s">
        <v>5121</v>
      </c>
      <c r="X2185" s="87" t="s">
        <v>5122</v>
      </c>
      <c r="AA2185" s="86" t="s">
        <v>5123</v>
      </c>
      <c r="AC2185" s="72" t="b">
        <v>0</v>
      </c>
      <c r="AD2185" s="72">
        <v>114</v>
      </c>
      <c r="AE2185" s="86" t="s">
        <v>1483</v>
      </c>
      <c r="AF2185" s="72" t="b">
        <v>0</v>
      </c>
      <c r="AG2185" s="72" t="s">
        <v>1484</v>
      </c>
      <c r="AI2185" s="86" t="s">
        <v>1483</v>
      </c>
      <c r="AJ2185" s="72" t="b">
        <v>0</v>
      </c>
      <c r="AK2185" s="72">
        <v>16</v>
      </c>
      <c r="AL2185" s="86" t="s">
        <v>1483</v>
      </c>
      <c r="AM2185" s="86" t="s">
        <v>1504</v>
      </c>
      <c r="AN2185" s="72" t="b">
        <v>0</v>
      </c>
      <c r="AO2185" s="86" t="s">
        <v>5123</v>
      </c>
      <c r="AQ2185" s="72">
        <v>0</v>
      </c>
      <c r="AR2185" s="72">
        <v>0</v>
      </c>
    </row>
    <row r="2186" spans="1:44" x14ac:dyDescent="0.35">
      <c r="A2186" s="73" t="s">
        <v>774</v>
      </c>
      <c r="B2186" s="73" t="s">
        <v>774</v>
      </c>
      <c r="C2186" s="82"/>
      <c r="D2186" s="83"/>
      <c r="E2186" s="82"/>
      <c r="F2186" s="84"/>
      <c r="G2186" s="82"/>
      <c r="H2186" s="77"/>
      <c r="I2186" s="78"/>
      <c r="J2186" s="78"/>
      <c r="K2186" s="79"/>
      <c r="M2186" s="72" t="s">
        <v>177</v>
      </c>
      <c r="N2186" s="85">
        <v>44487.680335648147</v>
      </c>
      <c r="O2186" s="72" t="s">
        <v>5124</v>
      </c>
      <c r="P2186" s="87" t="s">
        <v>5125</v>
      </c>
      <c r="Q2186" s="72" t="s">
        <v>1840</v>
      </c>
      <c r="T2186" s="87" t="s">
        <v>4885</v>
      </c>
      <c r="U2186" s="85">
        <v>44487.680335648147</v>
      </c>
      <c r="V2186" s="88">
        <v>44487</v>
      </c>
      <c r="W2186" s="86" t="s">
        <v>5126</v>
      </c>
      <c r="X2186" s="87" t="s">
        <v>5127</v>
      </c>
      <c r="AA2186" s="86" t="s">
        <v>5128</v>
      </c>
      <c r="AC2186" s="72" t="b">
        <v>0</v>
      </c>
      <c r="AD2186" s="72">
        <v>118</v>
      </c>
      <c r="AE2186" s="86" t="s">
        <v>1483</v>
      </c>
      <c r="AF2186" s="72" t="b">
        <v>0</v>
      </c>
      <c r="AG2186" s="72" t="s">
        <v>1484</v>
      </c>
      <c r="AI2186" s="86" t="s">
        <v>1483</v>
      </c>
      <c r="AJ2186" s="72" t="b">
        <v>0</v>
      </c>
      <c r="AK2186" s="72">
        <v>17</v>
      </c>
      <c r="AL2186" s="86" t="s">
        <v>1483</v>
      </c>
      <c r="AM2186" s="86" t="s">
        <v>1504</v>
      </c>
      <c r="AN2186" s="72" t="b">
        <v>0</v>
      </c>
      <c r="AO2186" s="86" t="s">
        <v>5128</v>
      </c>
      <c r="AQ2186" s="72">
        <v>0</v>
      </c>
      <c r="AR2186" s="72">
        <v>0</v>
      </c>
    </row>
    <row r="2187" spans="1:44" x14ac:dyDescent="0.35">
      <c r="A2187" s="73" t="s">
        <v>774</v>
      </c>
      <c r="B2187" s="73" t="s">
        <v>774</v>
      </c>
      <c r="C2187" s="82"/>
      <c r="D2187" s="83"/>
      <c r="E2187" s="82"/>
      <c r="F2187" s="84"/>
      <c r="G2187" s="82"/>
      <c r="H2187" s="77"/>
      <c r="I2187" s="78"/>
      <c r="J2187" s="78"/>
      <c r="K2187" s="79"/>
      <c r="M2187" s="72" t="s">
        <v>177</v>
      </c>
      <c r="N2187" s="85">
        <v>44487.680335648147</v>
      </c>
      <c r="O2187" s="72" t="s">
        <v>5129</v>
      </c>
      <c r="T2187" s="87" t="s">
        <v>4885</v>
      </c>
      <c r="U2187" s="85">
        <v>44487.680335648147</v>
      </c>
      <c r="V2187" s="88">
        <v>44487</v>
      </c>
      <c r="W2187" s="86" t="s">
        <v>5126</v>
      </c>
      <c r="X2187" s="87" t="s">
        <v>5130</v>
      </c>
      <c r="AA2187" s="86" t="s">
        <v>5131</v>
      </c>
      <c r="AB2187" s="86" t="s">
        <v>5128</v>
      </c>
      <c r="AC2187" s="72" t="b">
        <v>0</v>
      </c>
      <c r="AD2187" s="72">
        <v>40</v>
      </c>
      <c r="AE2187" s="86" t="s">
        <v>4910</v>
      </c>
      <c r="AF2187" s="72" t="b">
        <v>0</v>
      </c>
      <c r="AG2187" s="72" t="s">
        <v>1484</v>
      </c>
      <c r="AI2187" s="86" t="s">
        <v>1483</v>
      </c>
      <c r="AJ2187" s="72" t="b">
        <v>0</v>
      </c>
      <c r="AK2187" s="72">
        <v>7</v>
      </c>
      <c r="AL2187" s="86" t="s">
        <v>1483</v>
      </c>
      <c r="AM2187" s="86" t="s">
        <v>1504</v>
      </c>
      <c r="AN2187" s="72" t="b">
        <v>0</v>
      </c>
      <c r="AO2187" s="86" t="s">
        <v>5128</v>
      </c>
      <c r="AQ2187" s="72">
        <v>0</v>
      </c>
      <c r="AR2187" s="72">
        <v>0</v>
      </c>
    </row>
    <row r="2188" spans="1:44" x14ac:dyDescent="0.35">
      <c r="A2188" s="73" t="s">
        <v>774</v>
      </c>
      <c r="B2188" s="73" t="s">
        <v>774</v>
      </c>
      <c r="C2188" s="82"/>
      <c r="D2188" s="83"/>
      <c r="E2188" s="82"/>
      <c r="F2188" s="84"/>
      <c r="G2188" s="82"/>
      <c r="H2188" s="77"/>
      <c r="I2188" s="78"/>
      <c r="J2188" s="78"/>
      <c r="K2188" s="79"/>
      <c r="M2188" s="72" t="s">
        <v>177</v>
      </c>
      <c r="N2188" s="85">
        <v>44487.680335648147</v>
      </c>
      <c r="O2188" s="72" t="s">
        <v>5132</v>
      </c>
      <c r="T2188" s="87" t="s">
        <v>4885</v>
      </c>
      <c r="U2188" s="85">
        <v>44487.680335648147</v>
      </c>
      <c r="V2188" s="88">
        <v>44487</v>
      </c>
      <c r="W2188" s="86" t="s">
        <v>5126</v>
      </c>
      <c r="X2188" s="87" t="s">
        <v>5133</v>
      </c>
      <c r="AA2188" s="86" t="s">
        <v>5134</v>
      </c>
      <c r="AB2188" s="86" t="s">
        <v>5131</v>
      </c>
      <c r="AC2188" s="72" t="b">
        <v>0</v>
      </c>
      <c r="AD2188" s="72">
        <v>51</v>
      </c>
      <c r="AE2188" s="86" t="s">
        <v>4910</v>
      </c>
      <c r="AF2188" s="72" t="b">
        <v>0</v>
      </c>
      <c r="AG2188" s="72" t="s">
        <v>1484</v>
      </c>
      <c r="AI2188" s="86" t="s">
        <v>1483</v>
      </c>
      <c r="AJ2188" s="72" t="b">
        <v>0</v>
      </c>
      <c r="AK2188" s="72">
        <v>8</v>
      </c>
      <c r="AL2188" s="86" t="s">
        <v>1483</v>
      </c>
      <c r="AM2188" s="86" t="s">
        <v>1504</v>
      </c>
      <c r="AN2188" s="72" t="b">
        <v>0</v>
      </c>
      <c r="AO2188" s="86" t="s">
        <v>5131</v>
      </c>
      <c r="AQ2188" s="72">
        <v>0</v>
      </c>
      <c r="AR2188" s="72">
        <v>0</v>
      </c>
    </row>
    <row r="2189" spans="1:44" x14ac:dyDescent="0.35">
      <c r="A2189" s="73" t="s">
        <v>774</v>
      </c>
      <c r="B2189" s="73" t="s">
        <v>774</v>
      </c>
      <c r="C2189" s="82"/>
      <c r="D2189" s="83"/>
      <c r="E2189" s="82"/>
      <c r="F2189" s="84"/>
      <c r="G2189" s="82"/>
      <c r="H2189" s="77"/>
      <c r="I2189" s="78"/>
      <c r="J2189" s="78"/>
      <c r="K2189" s="79"/>
      <c r="M2189" s="72" t="s">
        <v>177</v>
      </c>
      <c r="N2189" s="85">
        <v>44488.616990740738</v>
      </c>
      <c r="O2189" s="72" t="s">
        <v>5135</v>
      </c>
      <c r="P2189" s="87" t="s">
        <v>5136</v>
      </c>
      <c r="Q2189" s="72" t="s">
        <v>5137</v>
      </c>
      <c r="T2189" s="87" t="s">
        <v>4885</v>
      </c>
      <c r="U2189" s="85">
        <v>44488.616990740738</v>
      </c>
      <c r="V2189" s="88">
        <v>44488</v>
      </c>
      <c r="W2189" s="86" t="s">
        <v>5138</v>
      </c>
      <c r="X2189" s="87" t="s">
        <v>5139</v>
      </c>
      <c r="AA2189" s="86" t="s">
        <v>5140</v>
      </c>
      <c r="AC2189" s="72" t="b">
        <v>0</v>
      </c>
      <c r="AD2189" s="72">
        <v>19</v>
      </c>
      <c r="AE2189" s="86" t="s">
        <v>1483</v>
      </c>
      <c r="AF2189" s="72" t="b">
        <v>0</v>
      </c>
      <c r="AG2189" s="72" t="s">
        <v>1484</v>
      </c>
      <c r="AI2189" s="86" t="s">
        <v>1483</v>
      </c>
      <c r="AJ2189" s="72" t="b">
        <v>0</v>
      </c>
      <c r="AK2189" s="72">
        <v>4</v>
      </c>
      <c r="AL2189" s="86" t="s">
        <v>1483</v>
      </c>
      <c r="AM2189" s="86" t="s">
        <v>1504</v>
      </c>
      <c r="AN2189" s="72" t="b">
        <v>0</v>
      </c>
      <c r="AO2189" s="86" t="s">
        <v>5140</v>
      </c>
      <c r="AQ2189" s="72">
        <v>0</v>
      </c>
      <c r="AR2189" s="72">
        <v>0</v>
      </c>
    </row>
    <row r="2190" spans="1:44" x14ac:dyDescent="0.35">
      <c r="A2190" s="73" t="s">
        <v>774</v>
      </c>
      <c r="B2190" s="73" t="s">
        <v>774</v>
      </c>
      <c r="C2190" s="82"/>
      <c r="D2190" s="83"/>
      <c r="E2190" s="82"/>
      <c r="F2190" s="84"/>
      <c r="G2190" s="82"/>
      <c r="H2190" s="77"/>
      <c r="I2190" s="78"/>
      <c r="J2190" s="78"/>
      <c r="K2190" s="79"/>
      <c r="M2190" s="72" t="s">
        <v>177</v>
      </c>
      <c r="N2190" s="85">
        <v>44495.862569444442</v>
      </c>
      <c r="O2190" s="72" t="s">
        <v>5141</v>
      </c>
      <c r="T2190" s="87" t="s">
        <v>4885</v>
      </c>
      <c r="U2190" s="85">
        <v>44495.862569444442</v>
      </c>
      <c r="V2190" s="88">
        <v>44495</v>
      </c>
      <c r="W2190" s="86" t="s">
        <v>5142</v>
      </c>
      <c r="X2190" s="87" t="s">
        <v>5143</v>
      </c>
      <c r="AA2190" s="86" t="s">
        <v>5144</v>
      </c>
      <c r="AC2190" s="72" t="b">
        <v>0</v>
      </c>
      <c r="AD2190" s="72">
        <v>126</v>
      </c>
      <c r="AE2190" s="86" t="s">
        <v>1483</v>
      </c>
      <c r="AF2190" s="72" t="b">
        <v>0</v>
      </c>
      <c r="AG2190" s="72" t="s">
        <v>1484</v>
      </c>
      <c r="AI2190" s="86" t="s">
        <v>1483</v>
      </c>
      <c r="AJ2190" s="72" t="b">
        <v>0</v>
      </c>
      <c r="AK2190" s="72">
        <v>19</v>
      </c>
      <c r="AL2190" s="86" t="s">
        <v>1483</v>
      </c>
      <c r="AM2190" s="86" t="s">
        <v>1504</v>
      </c>
      <c r="AN2190" s="72" t="b">
        <v>0</v>
      </c>
      <c r="AO2190" s="86" t="s">
        <v>5144</v>
      </c>
      <c r="AQ2190" s="72">
        <v>0</v>
      </c>
      <c r="AR2190" s="72">
        <v>0</v>
      </c>
    </row>
    <row r="2191" spans="1:44" x14ac:dyDescent="0.35">
      <c r="A2191" s="73" t="s">
        <v>774</v>
      </c>
      <c r="B2191" s="73" t="s">
        <v>774</v>
      </c>
      <c r="C2191" s="82"/>
      <c r="D2191" s="83"/>
      <c r="E2191" s="82"/>
      <c r="F2191" s="84"/>
      <c r="G2191" s="82"/>
      <c r="H2191" s="77"/>
      <c r="I2191" s="78"/>
      <c r="J2191" s="78"/>
      <c r="K2191" s="79"/>
      <c r="M2191" s="72" t="s">
        <v>177</v>
      </c>
      <c r="N2191" s="85">
        <v>44500.545069444444</v>
      </c>
      <c r="O2191" s="72" t="s">
        <v>5145</v>
      </c>
      <c r="P2191" s="87" t="s">
        <v>5146</v>
      </c>
      <c r="Q2191" s="72" t="s">
        <v>5009</v>
      </c>
      <c r="T2191" s="87" t="s">
        <v>4885</v>
      </c>
      <c r="U2191" s="85">
        <v>44500.545069444444</v>
      </c>
      <c r="V2191" s="88">
        <v>44500</v>
      </c>
      <c r="W2191" s="86" t="s">
        <v>5147</v>
      </c>
      <c r="X2191" s="87" t="s">
        <v>5148</v>
      </c>
      <c r="AA2191" s="86" t="s">
        <v>5149</v>
      </c>
      <c r="AC2191" s="72" t="b">
        <v>0</v>
      </c>
      <c r="AD2191" s="72">
        <v>72</v>
      </c>
      <c r="AE2191" s="86" t="s">
        <v>1483</v>
      </c>
      <c r="AF2191" s="72" t="b">
        <v>0</v>
      </c>
      <c r="AG2191" s="72" t="s">
        <v>1484</v>
      </c>
      <c r="AI2191" s="86" t="s">
        <v>1483</v>
      </c>
      <c r="AJ2191" s="72" t="b">
        <v>0</v>
      </c>
      <c r="AK2191" s="72">
        <v>25</v>
      </c>
      <c r="AL2191" s="86" t="s">
        <v>1483</v>
      </c>
      <c r="AM2191" s="86" t="s">
        <v>1504</v>
      </c>
      <c r="AN2191" s="72" t="b">
        <v>0</v>
      </c>
      <c r="AO2191" s="86" t="s">
        <v>5149</v>
      </c>
      <c r="AQ2191" s="72">
        <v>0</v>
      </c>
      <c r="AR2191" s="72">
        <v>0</v>
      </c>
    </row>
    <row r="2192" spans="1:44" x14ac:dyDescent="0.35">
      <c r="A2192" s="73" t="s">
        <v>774</v>
      </c>
      <c r="B2192" s="73" t="s">
        <v>774</v>
      </c>
      <c r="C2192" s="82"/>
      <c r="D2192" s="83"/>
      <c r="E2192" s="82"/>
      <c r="F2192" s="84"/>
      <c r="G2192" s="82"/>
      <c r="H2192" s="77"/>
      <c r="I2192" s="78"/>
      <c r="J2192" s="78"/>
      <c r="K2192" s="79"/>
      <c r="M2192" s="72" t="s">
        <v>177</v>
      </c>
      <c r="N2192" s="85">
        <v>44500.545081018521</v>
      </c>
      <c r="O2192" s="72" t="s">
        <v>5150</v>
      </c>
      <c r="T2192" s="87" t="s">
        <v>4885</v>
      </c>
      <c r="U2192" s="85">
        <v>44500.545081018521</v>
      </c>
      <c r="V2192" s="88">
        <v>44500</v>
      </c>
      <c r="W2192" s="86" t="s">
        <v>5151</v>
      </c>
      <c r="X2192" s="87" t="s">
        <v>5152</v>
      </c>
      <c r="AA2192" s="86" t="s">
        <v>5153</v>
      </c>
      <c r="AB2192" s="86" t="s">
        <v>5149</v>
      </c>
      <c r="AC2192" s="72" t="b">
        <v>0</v>
      </c>
      <c r="AD2192" s="72">
        <v>49</v>
      </c>
      <c r="AE2192" s="86" t="s">
        <v>4910</v>
      </c>
      <c r="AF2192" s="72" t="b">
        <v>0</v>
      </c>
      <c r="AG2192" s="72" t="s">
        <v>1484</v>
      </c>
      <c r="AI2192" s="86" t="s">
        <v>1483</v>
      </c>
      <c r="AJ2192" s="72" t="b">
        <v>0</v>
      </c>
      <c r="AK2192" s="72">
        <v>16</v>
      </c>
      <c r="AL2192" s="86" t="s">
        <v>1483</v>
      </c>
      <c r="AM2192" s="86" t="s">
        <v>1504</v>
      </c>
      <c r="AN2192" s="72" t="b">
        <v>0</v>
      </c>
      <c r="AO2192" s="86" t="s">
        <v>5149</v>
      </c>
      <c r="AQ2192" s="72">
        <v>0</v>
      </c>
      <c r="AR2192" s="72">
        <v>0</v>
      </c>
    </row>
    <row r="2193" spans="1:44" x14ac:dyDescent="0.35">
      <c r="A2193" s="73" t="s">
        <v>774</v>
      </c>
      <c r="B2193" s="73" t="s">
        <v>774</v>
      </c>
      <c r="C2193" s="82"/>
      <c r="D2193" s="83"/>
      <c r="E2193" s="82"/>
      <c r="F2193" s="84"/>
      <c r="G2193" s="82"/>
      <c r="H2193" s="77"/>
      <c r="I2193" s="78"/>
      <c r="J2193" s="78"/>
      <c r="K2193" s="79"/>
      <c r="M2193" s="72" t="s">
        <v>177</v>
      </c>
      <c r="N2193" s="85">
        <v>44505.728865740741</v>
      </c>
      <c r="O2193" s="72" t="s">
        <v>5154</v>
      </c>
      <c r="S2193" s="87" t="s">
        <v>5155</v>
      </c>
      <c r="T2193" s="87" t="s">
        <v>5155</v>
      </c>
      <c r="U2193" s="85">
        <v>44505.728865740741</v>
      </c>
      <c r="V2193" s="88">
        <v>44505</v>
      </c>
      <c r="W2193" s="86" t="s">
        <v>5156</v>
      </c>
      <c r="X2193" s="87" t="s">
        <v>5157</v>
      </c>
      <c r="AA2193" s="86" t="s">
        <v>5158</v>
      </c>
      <c r="AC2193" s="72" t="b">
        <v>0</v>
      </c>
      <c r="AD2193" s="72">
        <v>117</v>
      </c>
      <c r="AE2193" s="86" t="s">
        <v>1483</v>
      </c>
      <c r="AF2193" s="72" t="b">
        <v>0</v>
      </c>
      <c r="AG2193" s="72" t="s">
        <v>1484</v>
      </c>
      <c r="AI2193" s="86" t="s">
        <v>1483</v>
      </c>
      <c r="AJ2193" s="72" t="b">
        <v>0</v>
      </c>
      <c r="AK2193" s="72">
        <v>15</v>
      </c>
      <c r="AL2193" s="86" t="s">
        <v>1483</v>
      </c>
      <c r="AM2193" s="86" t="s">
        <v>1511</v>
      </c>
      <c r="AN2193" s="72" t="b">
        <v>0</v>
      </c>
      <c r="AO2193" s="86" t="s">
        <v>5158</v>
      </c>
      <c r="AQ2193" s="72">
        <v>0</v>
      </c>
      <c r="AR2193" s="72">
        <v>0</v>
      </c>
    </row>
    <row r="2194" spans="1:44" x14ac:dyDescent="0.35">
      <c r="A2194" s="73" t="s">
        <v>774</v>
      </c>
      <c r="B2194" s="73" t="s">
        <v>774</v>
      </c>
      <c r="C2194" s="82"/>
      <c r="D2194" s="83"/>
      <c r="E2194" s="82"/>
      <c r="F2194" s="84"/>
      <c r="G2194" s="82"/>
      <c r="H2194" s="77"/>
      <c r="I2194" s="78"/>
      <c r="J2194" s="78"/>
      <c r="K2194" s="79"/>
      <c r="M2194" s="72" t="s">
        <v>177</v>
      </c>
      <c r="N2194" s="85">
        <v>44506.020173611112</v>
      </c>
      <c r="O2194" s="72" t="s">
        <v>5159</v>
      </c>
      <c r="P2194" s="87" t="s">
        <v>5160</v>
      </c>
      <c r="Q2194" s="72" t="s">
        <v>1684</v>
      </c>
      <c r="T2194" s="87" t="s">
        <v>4885</v>
      </c>
      <c r="U2194" s="85">
        <v>44506.020173611112</v>
      </c>
      <c r="V2194" s="88">
        <v>44506</v>
      </c>
      <c r="W2194" s="86" t="s">
        <v>5161</v>
      </c>
      <c r="X2194" s="87" t="s">
        <v>5162</v>
      </c>
      <c r="AA2194" s="86" t="s">
        <v>5163</v>
      </c>
      <c r="AC2194" s="72" t="b">
        <v>0</v>
      </c>
      <c r="AD2194" s="72">
        <v>58</v>
      </c>
      <c r="AE2194" s="86" t="s">
        <v>1483</v>
      </c>
      <c r="AF2194" s="72" t="b">
        <v>0</v>
      </c>
      <c r="AG2194" s="72" t="s">
        <v>1484</v>
      </c>
      <c r="AI2194" s="86" t="s">
        <v>1483</v>
      </c>
      <c r="AJ2194" s="72" t="b">
        <v>0</v>
      </c>
      <c r="AK2194" s="72">
        <v>10</v>
      </c>
      <c r="AL2194" s="86" t="s">
        <v>1483</v>
      </c>
      <c r="AM2194" s="86" t="s">
        <v>1504</v>
      </c>
      <c r="AN2194" s="72" t="b">
        <v>0</v>
      </c>
      <c r="AO2194" s="86" t="s">
        <v>5163</v>
      </c>
      <c r="AQ2194" s="72">
        <v>0</v>
      </c>
      <c r="AR2194" s="72">
        <v>0</v>
      </c>
    </row>
    <row r="2195" spans="1:44" x14ac:dyDescent="0.35">
      <c r="A2195" s="73" t="s">
        <v>774</v>
      </c>
      <c r="B2195" s="73" t="s">
        <v>774</v>
      </c>
      <c r="C2195" s="82"/>
      <c r="D2195" s="83"/>
      <c r="E2195" s="82"/>
      <c r="F2195" s="84"/>
      <c r="G2195" s="82"/>
      <c r="H2195" s="77"/>
      <c r="I2195" s="78"/>
      <c r="J2195" s="78"/>
      <c r="K2195" s="79"/>
      <c r="M2195" s="72" t="s">
        <v>177</v>
      </c>
      <c r="N2195" s="85">
        <v>44506.020185185182</v>
      </c>
      <c r="O2195" s="72" t="s">
        <v>5164</v>
      </c>
      <c r="T2195" s="87" t="s">
        <v>4885</v>
      </c>
      <c r="U2195" s="85">
        <v>44506.020185185182</v>
      </c>
      <c r="V2195" s="88">
        <v>44506</v>
      </c>
      <c r="W2195" s="86" t="s">
        <v>5165</v>
      </c>
      <c r="X2195" s="87" t="s">
        <v>5166</v>
      </c>
      <c r="AA2195" s="86" t="s">
        <v>4909</v>
      </c>
      <c r="AB2195" s="86" t="s">
        <v>5163</v>
      </c>
      <c r="AC2195" s="72" t="b">
        <v>0</v>
      </c>
      <c r="AD2195" s="72">
        <v>37</v>
      </c>
      <c r="AE2195" s="86" t="s">
        <v>4910</v>
      </c>
      <c r="AF2195" s="72" t="b">
        <v>0</v>
      </c>
      <c r="AG2195" s="72" t="s">
        <v>1484</v>
      </c>
      <c r="AI2195" s="86" t="s">
        <v>1483</v>
      </c>
      <c r="AJ2195" s="72" t="b">
        <v>0</v>
      </c>
      <c r="AK2195" s="72">
        <v>7</v>
      </c>
      <c r="AL2195" s="86" t="s">
        <v>1483</v>
      </c>
      <c r="AM2195" s="86" t="s">
        <v>1504</v>
      </c>
      <c r="AN2195" s="72" t="b">
        <v>0</v>
      </c>
      <c r="AO2195" s="86" t="s">
        <v>5163</v>
      </c>
      <c r="AQ2195" s="72">
        <v>0</v>
      </c>
      <c r="AR2195" s="72">
        <v>0</v>
      </c>
    </row>
    <row r="2196" spans="1:44" x14ac:dyDescent="0.35">
      <c r="A2196" s="73" t="s">
        <v>774</v>
      </c>
      <c r="B2196" s="73" t="s">
        <v>774</v>
      </c>
      <c r="C2196" s="82"/>
      <c r="D2196" s="83"/>
      <c r="E2196" s="82"/>
      <c r="F2196" s="84"/>
      <c r="G2196" s="82"/>
      <c r="H2196" s="77"/>
      <c r="I2196" s="78"/>
      <c r="J2196" s="78"/>
      <c r="K2196" s="79"/>
      <c r="M2196" s="72" t="s">
        <v>177</v>
      </c>
      <c r="N2196" s="85">
        <v>44506.512418981481</v>
      </c>
      <c r="O2196" s="72" t="s">
        <v>5167</v>
      </c>
      <c r="P2196" s="87" t="s">
        <v>5168</v>
      </c>
      <c r="Q2196" s="72" t="s">
        <v>1723</v>
      </c>
      <c r="S2196" s="87" t="s">
        <v>5169</v>
      </c>
      <c r="T2196" s="87" t="s">
        <v>5169</v>
      </c>
      <c r="U2196" s="85">
        <v>44506.512418981481</v>
      </c>
      <c r="V2196" s="88">
        <v>44506</v>
      </c>
      <c r="W2196" s="86" t="s">
        <v>5170</v>
      </c>
      <c r="X2196" s="87" t="s">
        <v>5171</v>
      </c>
      <c r="AA2196" s="86" t="s">
        <v>4978</v>
      </c>
      <c r="AC2196" s="72" t="b">
        <v>0</v>
      </c>
      <c r="AD2196" s="72">
        <v>138</v>
      </c>
      <c r="AE2196" s="86" t="s">
        <v>1483</v>
      </c>
      <c r="AF2196" s="72" t="b">
        <v>0</v>
      </c>
      <c r="AG2196" s="72" t="s">
        <v>1484</v>
      </c>
      <c r="AI2196" s="86" t="s">
        <v>1483</v>
      </c>
      <c r="AJ2196" s="72" t="b">
        <v>0</v>
      </c>
      <c r="AK2196" s="72">
        <v>28</v>
      </c>
      <c r="AL2196" s="86" t="s">
        <v>1483</v>
      </c>
      <c r="AM2196" s="86" t="s">
        <v>1504</v>
      </c>
      <c r="AN2196" s="72" t="b">
        <v>0</v>
      </c>
      <c r="AO2196" s="86" t="s">
        <v>4978</v>
      </c>
      <c r="AQ2196" s="72">
        <v>0</v>
      </c>
      <c r="AR2196" s="72">
        <v>0</v>
      </c>
    </row>
    <row r="2197" spans="1:44" x14ac:dyDescent="0.35">
      <c r="A2197" s="73" t="s">
        <v>774</v>
      </c>
      <c r="B2197" s="73" t="s">
        <v>774</v>
      </c>
      <c r="C2197" s="82"/>
      <c r="D2197" s="83"/>
      <c r="E2197" s="82"/>
      <c r="F2197" s="84"/>
      <c r="G2197" s="82"/>
      <c r="H2197" s="77"/>
      <c r="I2197" s="78"/>
      <c r="J2197" s="78"/>
      <c r="K2197" s="79"/>
      <c r="M2197" s="72" t="s">
        <v>177</v>
      </c>
      <c r="N2197" s="85">
        <v>44511.513310185182</v>
      </c>
      <c r="O2197" s="72" t="s">
        <v>5172</v>
      </c>
      <c r="S2197" s="87" t="s">
        <v>5173</v>
      </c>
      <c r="T2197" s="87" t="s">
        <v>5173</v>
      </c>
      <c r="U2197" s="85">
        <v>44511.513310185182</v>
      </c>
      <c r="V2197" s="88">
        <v>44511</v>
      </c>
      <c r="W2197" s="86" t="s">
        <v>5174</v>
      </c>
      <c r="X2197" s="87" t="s">
        <v>5175</v>
      </c>
      <c r="AA2197" s="86" t="s">
        <v>5176</v>
      </c>
      <c r="AC2197" s="72" t="b">
        <v>0</v>
      </c>
      <c r="AD2197" s="72">
        <v>126</v>
      </c>
      <c r="AE2197" s="86" t="s">
        <v>1483</v>
      </c>
      <c r="AF2197" s="72" t="b">
        <v>0</v>
      </c>
      <c r="AG2197" s="72" t="s">
        <v>1484</v>
      </c>
      <c r="AI2197" s="86" t="s">
        <v>1483</v>
      </c>
      <c r="AJ2197" s="72" t="b">
        <v>0</v>
      </c>
      <c r="AK2197" s="72">
        <v>19</v>
      </c>
      <c r="AL2197" s="86" t="s">
        <v>1483</v>
      </c>
      <c r="AM2197" s="86" t="s">
        <v>1504</v>
      </c>
      <c r="AN2197" s="72" t="b">
        <v>0</v>
      </c>
      <c r="AO2197" s="86" t="s">
        <v>5176</v>
      </c>
      <c r="AQ2197" s="72">
        <v>0</v>
      </c>
      <c r="AR2197" s="72">
        <v>0</v>
      </c>
    </row>
    <row r="2198" spans="1:44" x14ac:dyDescent="0.35">
      <c r="A2198" s="73" t="s">
        <v>774</v>
      </c>
      <c r="B2198" s="73" t="s">
        <v>774</v>
      </c>
      <c r="C2198" s="82"/>
      <c r="D2198" s="83"/>
      <c r="E2198" s="82"/>
      <c r="F2198" s="84"/>
      <c r="G2198" s="82"/>
      <c r="H2198" s="77"/>
      <c r="I2198" s="78"/>
      <c r="J2198" s="78"/>
      <c r="K2198" s="79"/>
      <c r="M2198" s="72" t="s">
        <v>177</v>
      </c>
      <c r="N2198" s="85">
        <v>44511.742048611108</v>
      </c>
      <c r="O2198" s="72" t="s">
        <v>5177</v>
      </c>
      <c r="P2198" s="87" t="s">
        <v>5178</v>
      </c>
      <c r="Q2198" s="72" t="s">
        <v>1491</v>
      </c>
      <c r="T2198" s="87" t="s">
        <v>4885</v>
      </c>
      <c r="U2198" s="85">
        <v>44511.742048611108</v>
      </c>
      <c r="V2198" s="88">
        <v>44511</v>
      </c>
      <c r="W2198" s="86" t="s">
        <v>5179</v>
      </c>
      <c r="X2198" s="87" t="s">
        <v>5180</v>
      </c>
      <c r="AA2198" s="86" t="s">
        <v>5181</v>
      </c>
      <c r="AC2198" s="72" t="b">
        <v>0</v>
      </c>
      <c r="AD2198" s="72">
        <v>68</v>
      </c>
      <c r="AE2198" s="86" t="s">
        <v>1483</v>
      </c>
      <c r="AF2198" s="72" t="b">
        <v>1</v>
      </c>
      <c r="AG2198" s="72" t="s">
        <v>1484</v>
      </c>
      <c r="AI2198" s="86" t="s">
        <v>5182</v>
      </c>
      <c r="AJ2198" s="72" t="b">
        <v>0</v>
      </c>
      <c r="AK2198" s="72">
        <v>13</v>
      </c>
      <c r="AL2198" s="86" t="s">
        <v>1483</v>
      </c>
      <c r="AM2198" s="86" t="s">
        <v>1504</v>
      </c>
      <c r="AN2198" s="72" t="b">
        <v>0</v>
      </c>
      <c r="AO2198" s="86" t="s">
        <v>5181</v>
      </c>
      <c r="AQ2198" s="72">
        <v>0</v>
      </c>
      <c r="AR2198" s="72">
        <v>0</v>
      </c>
    </row>
    <row r="2199" spans="1:44" x14ac:dyDescent="0.35">
      <c r="A2199" s="73" t="s">
        <v>774</v>
      </c>
      <c r="B2199" s="73" t="s">
        <v>774</v>
      </c>
      <c r="C2199" s="82"/>
      <c r="D2199" s="83"/>
      <c r="E2199" s="82"/>
      <c r="F2199" s="84"/>
      <c r="G2199" s="82"/>
      <c r="H2199" s="77"/>
      <c r="I2199" s="78"/>
      <c r="J2199" s="78"/>
      <c r="K2199" s="79"/>
      <c r="M2199" s="72" t="s">
        <v>177</v>
      </c>
      <c r="N2199" s="85">
        <v>44515.988171296296</v>
      </c>
      <c r="O2199" s="72" t="s">
        <v>5183</v>
      </c>
      <c r="S2199" s="87" t="s">
        <v>5184</v>
      </c>
      <c r="T2199" s="87" t="s">
        <v>5184</v>
      </c>
      <c r="U2199" s="85">
        <v>44515.988171296296</v>
      </c>
      <c r="V2199" s="88">
        <v>44515</v>
      </c>
      <c r="W2199" s="86" t="s">
        <v>5185</v>
      </c>
      <c r="X2199" s="87" t="s">
        <v>5186</v>
      </c>
      <c r="AA2199" s="86" t="s">
        <v>5187</v>
      </c>
      <c r="AC2199" s="72" t="b">
        <v>0</v>
      </c>
      <c r="AD2199" s="72">
        <v>1568</v>
      </c>
      <c r="AE2199" s="86" t="s">
        <v>1483</v>
      </c>
      <c r="AF2199" s="72" t="b">
        <v>0</v>
      </c>
      <c r="AG2199" s="72" t="s">
        <v>1484</v>
      </c>
      <c r="AI2199" s="86" t="s">
        <v>1483</v>
      </c>
      <c r="AJ2199" s="72" t="b">
        <v>0</v>
      </c>
      <c r="AK2199" s="72">
        <v>152</v>
      </c>
      <c r="AL2199" s="86" t="s">
        <v>1483</v>
      </c>
      <c r="AM2199" s="86" t="s">
        <v>1504</v>
      </c>
      <c r="AN2199" s="72" t="b">
        <v>0</v>
      </c>
      <c r="AO2199" s="86" t="s">
        <v>5187</v>
      </c>
      <c r="AQ2199" s="72">
        <v>0</v>
      </c>
      <c r="AR2199" s="72">
        <v>0</v>
      </c>
    </row>
    <row r="2200" spans="1:44" x14ac:dyDescent="0.35">
      <c r="A2200" s="73" t="s">
        <v>774</v>
      </c>
      <c r="B2200" s="73" t="s">
        <v>774</v>
      </c>
      <c r="C2200" s="82"/>
      <c r="D2200" s="83"/>
      <c r="E2200" s="82"/>
      <c r="F2200" s="84"/>
      <c r="G2200" s="82"/>
      <c r="H2200" s="77"/>
      <c r="I2200" s="78"/>
      <c r="J2200" s="78"/>
      <c r="K2200" s="79"/>
      <c r="M2200" s="72" t="s">
        <v>177</v>
      </c>
      <c r="N2200" s="85">
        <v>44515.988182870373</v>
      </c>
      <c r="O2200" s="72" t="s">
        <v>5188</v>
      </c>
      <c r="T2200" s="87" t="s">
        <v>4885</v>
      </c>
      <c r="U2200" s="85">
        <v>44515.988182870373</v>
      </c>
      <c r="V2200" s="88">
        <v>44515</v>
      </c>
      <c r="W2200" s="86" t="s">
        <v>4980</v>
      </c>
      <c r="X2200" s="87" t="s">
        <v>5189</v>
      </c>
      <c r="AA2200" s="86" t="s">
        <v>4983</v>
      </c>
      <c r="AB2200" s="86" t="s">
        <v>5187</v>
      </c>
      <c r="AC2200" s="72" t="b">
        <v>0</v>
      </c>
      <c r="AD2200" s="72">
        <v>278</v>
      </c>
      <c r="AE2200" s="86" t="s">
        <v>4910</v>
      </c>
      <c r="AF2200" s="72" t="b">
        <v>0</v>
      </c>
      <c r="AG2200" s="72" t="s">
        <v>1484</v>
      </c>
      <c r="AI2200" s="86" t="s">
        <v>1483</v>
      </c>
      <c r="AJ2200" s="72" t="b">
        <v>0</v>
      </c>
      <c r="AK2200" s="72">
        <v>45</v>
      </c>
      <c r="AL2200" s="86" t="s">
        <v>1483</v>
      </c>
      <c r="AM2200" s="86" t="s">
        <v>1504</v>
      </c>
      <c r="AN2200" s="72" t="b">
        <v>0</v>
      </c>
      <c r="AO2200" s="86" t="s">
        <v>5187</v>
      </c>
      <c r="AQ2200" s="72">
        <v>0</v>
      </c>
      <c r="AR2200" s="72">
        <v>0</v>
      </c>
    </row>
    <row r="2201" spans="1:44" x14ac:dyDescent="0.35">
      <c r="A2201" s="73" t="s">
        <v>774</v>
      </c>
      <c r="B2201" s="73" t="s">
        <v>774</v>
      </c>
      <c r="C2201" s="82"/>
      <c r="D2201" s="83"/>
      <c r="E2201" s="82"/>
      <c r="F2201" s="84"/>
      <c r="G2201" s="82"/>
      <c r="H2201" s="77"/>
      <c r="I2201" s="78"/>
      <c r="J2201" s="78"/>
      <c r="K2201" s="79"/>
      <c r="M2201" s="72" t="s">
        <v>177</v>
      </c>
      <c r="N2201" s="85">
        <v>44516.100995370369</v>
      </c>
      <c r="O2201" s="72" t="s">
        <v>5190</v>
      </c>
      <c r="T2201" s="87" t="s">
        <v>4885</v>
      </c>
      <c r="U2201" s="85">
        <v>44516.100995370369</v>
      </c>
      <c r="V2201" s="88">
        <v>44516</v>
      </c>
      <c r="W2201" s="86" t="s">
        <v>5191</v>
      </c>
      <c r="X2201" s="87" t="s">
        <v>5192</v>
      </c>
      <c r="AA2201" s="86" t="s">
        <v>5193</v>
      </c>
      <c r="AB2201" s="86" t="s">
        <v>4916</v>
      </c>
      <c r="AC2201" s="72" t="b">
        <v>0</v>
      </c>
      <c r="AD2201" s="72">
        <v>40</v>
      </c>
      <c r="AE2201" s="86" t="s">
        <v>4910</v>
      </c>
      <c r="AF2201" s="72" t="b">
        <v>0</v>
      </c>
      <c r="AG2201" s="72" t="s">
        <v>1484</v>
      </c>
      <c r="AI2201" s="86" t="s">
        <v>1483</v>
      </c>
      <c r="AJ2201" s="72" t="b">
        <v>0</v>
      </c>
      <c r="AK2201" s="72">
        <v>4</v>
      </c>
      <c r="AL2201" s="86" t="s">
        <v>1483</v>
      </c>
      <c r="AM2201" s="86" t="s">
        <v>1504</v>
      </c>
      <c r="AN2201" s="72" t="b">
        <v>0</v>
      </c>
      <c r="AO2201" s="86" t="s">
        <v>4916</v>
      </c>
      <c r="AQ2201" s="72">
        <v>0</v>
      </c>
      <c r="AR2201" s="72">
        <v>0</v>
      </c>
    </row>
    <row r="2202" spans="1:44" x14ac:dyDescent="0.35">
      <c r="A2202" s="73" t="s">
        <v>774</v>
      </c>
      <c r="B2202" s="73" t="s">
        <v>774</v>
      </c>
      <c r="C2202" s="82"/>
      <c r="D2202" s="83"/>
      <c r="E2202" s="82"/>
      <c r="F2202" s="84"/>
      <c r="G2202" s="82"/>
      <c r="H2202" s="77"/>
      <c r="I2202" s="78"/>
      <c r="J2202" s="78"/>
      <c r="K2202" s="79"/>
      <c r="M2202" s="72" t="s">
        <v>177</v>
      </c>
      <c r="N2202" s="85">
        <v>44516.558564814812</v>
      </c>
      <c r="O2202" s="72" t="s">
        <v>5194</v>
      </c>
      <c r="P2202" s="87" t="s">
        <v>5195</v>
      </c>
      <c r="Q2202" s="72" t="s">
        <v>5050</v>
      </c>
      <c r="T2202" s="87" t="s">
        <v>4885</v>
      </c>
      <c r="U2202" s="85">
        <v>44516.558564814812</v>
      </c>
      <c r="V2202" s="88">
        <v>44516</v>
      </c>
      <c r="W2202" s="86" t="s">
        <v>5196</v>
      </c>
      <c r="X2202" s="87" t="s">
        <v>5197</v>
      </c>
      <c r="AA2202" s="86" t="s">
        <v>5198</v>
      </c>
      <c r="AC2202" s="72" t="b">
        <v>0</v>
      </c>
      <c r="AD2202" s="72">
        <v>78</v>
      </c>
      <c r="AE2202" s="86" t="s">
        <v>1483</v>
      </c>
      <c r="AF2202" s="72" t="b">
        <v>0</v>
      </c>
      <c r="AG2202" s="72" t="s">
        <v>1484</v>
      </c>
      <c r="AI2202" s="86" t="s">
        <v>1483</v>
      </c>
      <c r="AJ2202" s="72" t="b">
        <v>0</v>
      </c>
      <c r="AK2202" s="72">
        <v>11</v>
      </c>
      <c r="AL2202" s="86" t="s">
        <v>1483</v>
      </c>
      <c r="AM2202" s="86" t="s">
        <v>1504</v>
      </c>
      <c r="AN2202" s="72" t="b">
        <v>0</v>
      </c>
      <c r="AO2202" s="86" t="s">
        <v>5198</v>
      </c>
      <c r="AQ2202" s="72">
        <v>0</v>
      </c>
      <c r="AR2202" s="72">
        <v>0</v>
      </c>
    </row>
    <row r="2203" spans="1:44" x14ac:dyDescent="0.35">
      <c r="A2203" s="73" t="s">
        <v>774</v>
      </c>
      <c r="B2203" s="73" t="s">
        <v>774</v>
      </c>
      <c r="C2203" s="82"/>
      <c r="D2203" s="83"/>
      <c r="E2203" s="82"/>
      <c r="F2203" s="84"/>
      <c r="G2203" s="82"/>
      <c r="H2203" s="77"/>
      <c r="I2203" s="78"/>
      <c r="J2203" s="78"/>
      <c r="K2203" s="79"/>
      <c r="M2203" s="72" t="s">
        <v>177</v>
      </c>
      <c r="N2203" s="85">
        <v>44516.749965277777</v>
      </c>
      <c r="O2203" s="72" t="s">
        <v>5199</v>
      </c>
      <c r="P2203" s="87" t="s">
        <v>5200</v>
      </c>
      <c r="Q2203" s="72" t="s">
        <v>5050</v>
      </c>
      <c r="T2203" s="87" t="s">
        <v>4885</v>
      </c>
      <c r="U2203" s="85">
        <v>44516.749965277777</v>
      </c>
      <c r="V2203" s="88">
        <v>44516</v>
      </c>
      <c r="W2203" s="86" t="s">
        <v>5201</v>
      </c>
      <c r="X2203" s="87" t="s">
        <v>5202</v>
      </c>
      <c r="AA2203" s="86" t="s">
        <v>5203</v>
      </c>
      <c r="AC2203" s="72" t="b">
        <v>0</v>
      </c>
      <c r="AD2203" s="72">
        <v>41</v>
      </c>
      <c r="AE2203" s="86" t="s">
        <v>1483</v>
      </c>
      <c r="AF2203" s="72" t="b">
        <v>0</v>
      </c>
      <c r="AG2203" s="72" t="s">
        <v>1484</v>
      </c>
      <c r="AI2203" s="86" t="s">
        <v>1483</v>
      </c>
      <c r="AJ2203" s="72" t="b">
        <v>0</v>
      </c>
      <c r="AK2203" s="72">
        <v>10</v>
      </c>
      <c r="AL2203" s="86" t="s">
        <v>1483</v>
      </c>
      <c r="AM2203" s="86" t="s">
        <v>1504</v>
      </c>
      <c r="AN2203" s="72" t="b">
        <v>0</v>
      </c>
      <c r="AO2203" s="86" t="s">
        <v>5203</v>
      </c>
      <c r="AQ2203" s="72">
        <v>0</v>
      </c>
      <c r="AR2203" s="72">
        <v>0</v>
      </c>
    </row>
    <row r="2204" spans="1:44" x14ac:dyDescent="0.35">
      <c r="A2204" s="73" t="s">
        <v>774</v>
      </c>
      <c r="B2204" s="73" t="s">
        <v>774</v>
      </c>
      <c r="C2204" s="82"/>
      <c r="D2204" s="83"/>
      <c r="E2204" s="82"/>
      <c r="F2204" s="84"/>
      <c r="G2204" s="82"/>
      <c r="H2204" s="77"/>
      <c r="I2204" s="78"/>
      <c r="J2204" s="78"/>
      <c r="K2204" s="79"/>
      <c r="M2204" s="72" t="s">
        <v>177</v>
      </c>
      <c r="N2204" s="85">
        <v>44535.760740740741</v>
      </c>
      <c r="O2204" s="72" t="s">
        <v>5204</v>
      </c>
      <c r="S2204" s="87" t="s">
        <v>5205</v>
      </c>
      <c r="T2204" s="87" t="s">
        <v>5205</v>
      </c>
      <c r="U2204" s="85">
        <v>44535.760740740741</v>
      </c>
      <c r="V2204" s="88">
        <v>44535</v>
      </c>
      <c r="W2204" s="86" t="s">
        <v>5206</v>
      </c>
      <c r="X2204" s="87" t="s">
        <v>5207</v>
      </c>
      <c r="AA2204" s="86" t="s">
        <v>5208</v>
      </c>
      <c r="AC2204" s="72" t="b">
        <v>0</v>
      </c>
      <c r="AD2204" s="72">
        <v>815</v>
      </c>
      <c r="AE2204" s="86" t="s">
        <v>1483</v>
      </c>
      <c r="AF2204" s="72" t="b">
        <v>0</v>
      </c>
      <c r="AG2204" s="72" t="s">
        <v>1484</v>
      </c>
      <c r="AI2204" s="86" t="s">
        <v>1483</v>
      </c>
      <c r="AJ2204" s="72" t="b">
        <v>0</v>
      </c>
      <c r="AK2204" s="72">
        <v>63</v>
      </c>
      <c r="AL2204" s="86" t="s">
        <v>1483</v>
      </c>
      <c r="AM2204" s="86" t="s">
        <v>1504</v>
      </c>
      <c r="AN2204" s="72" t="b">
        <v>0</v>
      </c>
      <c r="AO2204" s="86" t="s">
        <v>5208</v>
      </c>
      <c r="AQ2204" s="72">
        <v>0</v>
      </c>
      <c r="AR2204" s="72">
        <v>0</v>
      </c>
    </row>
    <row r="2205" spans="1:44" x14ac:dyDescent="0.35">
      <c r="A2205" s="73" t="s">
        <v>774</v>
      </c>
      <c r="B2205" s="73" t="s">
        <v>774</v>
      </c>
      <c r="C2205" s="82"/>
      <c r="D2205" s="83"/>
      <c r="E2205" s="82"/>
      <c r="F2205" s="84"/>
      <c r="G2205" s="82"/>
      <c r="H2205" s="77"/>
      <c r="I2205" s="78"/>
      <c r="J2205" s="78"/>
      <c r="K2205" s="79"/>
      <c r="M2205" s="72" t="s">
        <v>177</v>
      </c>
      <c r="N2205" s="85">
        <v>44535.760740740741</v>
      </c>
      <c r="O2205" s="72" t="s">
        <v>5209</v>
      </c>
      <c r="P2205" s="87" t="s">
        <v>5210</v>
      </c>
      <c r="Q2205" s="72" t="s">
        <v>1723</v>
      </c>
      <c r="S2205" s="87" t="s">
        <v>5211</v>
      </c>
      <c r="T2205" s="87" t="s">
        <v>5211</v>
      </c>
      <c r="U2205" s="85">
        <v>44535.760740740741</v>
      </c>
      <c r="V2205" s="88">
        <v>44535</v>
      </c>
      <c r="W2205" s="86" t="s">
        <v>5206</v>
      </c>
      <c r="X2205" s="87" t="s">
        <v>5212</v>
      </c>
      <c r="AA2205" s="86" t="s">
        <v>5213</v>
      </c>
      <c r="AB2205" s="86" t="s">
        <v>5208</v>
      </c>
      <c r="AC2205" s="72" t="b">
        <v>0</v>
      </c>
      <c r="AD2205" s="72">
        <v>67</v>
      </c>
      <c r="AE2205" s="86" t="s">
        <v>4910</v>
      </c>
      <c r="AF2205" s="72" t="b">
        <v>0</v>
      </c>
      <c r="AG2205" s="72" t="s">
        <v>1484</v>
      </c>
      <c r="AI2205" s="86" t="s">
        <v>1483</v>
      </c>
      <c r="AJ2205" s="72" t="b">
        <v>0</v>
      </c>
      <c r="AK2205" s="72">
        <v>15</v>
      </c>
      <c r="AL2205" s="86" t="s">
        <v>1483</v>
      </c>
      <c r="AM2205" s="86" t="s">
        <v>1504</v>
      </c>
      <c r="AN2205" s="72" t="b">
        <v>0</v>
      </c>
      <c r="AO2205" s="86" t="s">
        <v>5208</v>
      </c>
      <c r="AQ2205" s="72">
        <v>0</v>
      </c>
      <c r="AR2205" s="72">
        <v>0</v>
      </c>
    </row>
    <row r="2206" spans="1:44" x14ac:dyDescent="0.35">
      <c r="A2206" s="73" t="s">
        <v>774</v>
      </c>
      <c r="B2206" s="73" t="s">
        <v>774</v>
      </c>
      <c r="C2206" s="82"/>
      <c r="D2206" s="83"/>
      <c r="E2206" s="82"/>
      <c r="F2206" s="84"/>
      <c r="G2206" s="82"/>
      <c r="H2206" s="77"/>
      <c r="I2206" s="78"/>
      <c r="J2206" s="78"/>
      <c r="K2206" s="79"/>
      <c r="M2206" s="72" t="s">
        <v>177</v>
      </c>
      <c r="N2206" s="85">
        <v>44539.751435185186</v>
      </c>
      <c r="O2206" s="72" t="s">
        <v>5214</v>
      </c>
      <c r="S2206" s="87" t="s">
        <v>5215</v>
      </c>
      <c r="T2206" s="87" t="s">
        <v>5215</v>
      </c>
      <c r="U2206" s="85">
        <v>44539.751435185186</v>
      </c>
      <c r="V2206" s="88">
        <v>44539</v>
      </c>
      <c r="W2206" s="86" t="s">
        <v>5216</v>
      </c>
      <c r="X2206" s="87" t="s">
        <v>5217</v>
      </c>
      <c r="AA2206" s="86" t="s">
        <v>5218</v>
      </c>
      <c r="AC2206" s="72" t="b">
        <v>0</v>
      </c>
      <c r="AD2206" s="72">
        <v>635</v>
      </c>
      <c r="AE2206" s="86" t="s">
        <v>1483</v>
      </c>
      <c r="AF2206" s="72" t="b">
        <v>0</v>
      </c>
      <c r="AG2206" s="72" t="s">
        <v>1484</v>
      </c>
      <c r="AI2206" s="86" t="s">
        <v>1483</v>
      </c>
      <c r="AJ2206" s="72" t="b">
        <v>0</v>
      </c>
      <c r="AK2206" s="72">
        <v>52</v>
      </c>
      <c r="AL2206" s="86" t="s">
        <v>1483</v>
      </c>
      <c r="AM2206" s="86" t="s">
        <v>1504</v>
      </c>
      <c r="AN2206" s="72" t="b">
        <v>0</v>
      </c>
      <c r="AO2206" s="86" t="s">
        <v>5218</v>
      </c>
      <c r="AQ2206" s="72">
        <v>0</v>
      </c>
      <c r="AR2206" s="72">
        <v>0</v>
      </c>
    </row>
    <row r="2207" spans="1:44" x14ac:dyDescent="0.35">
      <c r="A2207" s="73" t="s">
        <v>774</v>
      </c>
      <c r="B2207" s="73" t="s">
        <v>774</v>
      </c>
      <c r="C2207" s="82"/>
      <c r="D2207" s="83"/>
      <c r="E2207" s="82"/>
      <c r="F2207" s="84"/>
      <c r="G2207" s="82"/>
      <c r="H2207" s="77"/>
      <c r="I2207" s="78"/>
      <c r="J2207" s="78"/>
      <c r="K2207" s="79"/>
      <c r="M2207" s="72" t="s">
        <v>177</v>
      </c>
      <c r="N2207" s="85">
        <v>44540.903726851851</v>
      </c>
      <c r="O2207" s="72" t="s">
        <v>5219</v>
      </c>
      <c r="T2207" s="87" t="s">
        <v>4885</v>
      </c>
      <c r="U2207" s="85">
        <v>44540.903726851851</v>
      </c>
      <c r="V2207" s="88">
        <v>44540</v>
      </c>
      <c r="W2207" s="86" t="s">
        <v>5220</v>
      </c>
      <c r="X2207" s="87" t="s">
        <v>5221</v>
      </c>
      <c r="AA2207" s="86" t="s">
        <v>5222</v>
      </c>
      <c r="AC2207" s="72" t="b">
        <v>0</v>
      </c>
      <c r="AD2207" s="72">
        <v>351</v>
      </c>
      <c r="AE2207" s="86" t="s">
        <v>1483</v>
      </c>
      <c r="AF2207" s="72" t="b">
        <v>0</v>
      </c>
      <c r="AG2207" s="72" t="s">
        <v>1484</v>
      </c>
      <c r="AI2207" s="86" t="s">
        <v>1483</v>
      </c>
      <c r="AJ2207" s="72" t="b">
        <v>0</v>
      </c>
      <c r="AK2207" s="72">
        <v>40</v>
      </c>
      <c r="AL2207" s="86" t="s">
        <v>1483</v>
      </c>
      <c r="AM2207" s="86" t="s">
        <v>1504</v>
      </c>
      <c r="AN2207" s="72" t="b">
        <v>0</v>
      </c>
      <c r="AO2207" s="86" t="s">
        <v>5222</v>
      </c>
      <c r="AQ2207" s="72">
        <v>0</v>
      </c>
      <c r="AR2207" s="72">
        <v>0</v>
      </c>
    </row>
    <row r="2208" spans="1:44" x14ac:dyDescent="0.35">
      <c r="A2208" s="73" t="s">
        <v>774</v>
      </c>
      <c r="B2208" s="73" t="s">
        <v>774</v>
      </c>
      <c r="C2208" s="82"/>
      <c r="D2208" s="83"/>
      <c r="E2208" s="82"/>
      <c r="F2208" s="84"/>
      <c r="G2208" s="82"/>
      <c r="H2208" s="77"/>
      <c r="I2208" s="78"/>
      <c r="J2208" s="78"/>
      <c r="K2208" s="79"/>
      <c r="M2208" s="72" t="s">
        <v>177</v>
      </c>
      <c r="N2208" s="85">
        <v>44545.801122685189</v>
      </c>
      <c r="O2208" s="72" t="s">
        <v>5223</v>
      </c>
      <c r="P2208" s="87" t="s">
        <v>5224</v>
      </c>
      <c r="Q2208" s="72" t="s">
        <v>5009</v>
      </c>
      <c r="T2208" s="87" t="s">
        <v>4885</v>
      </c>
      <c r="U2208" s="85">
        <v>44545.801122685189</v>
      </c>
      <c r="V2208" s="88">
        <v>44545</v>
      </c>
      <c r="W2208" s="86" t="s">
        <v>5225</v>
      </c>
      <c r="X2208" s="87" t="s">
        <v>5226</v>
      </c>
      <c r="AA2208" s="86" t="s">
        <v>5227</v>
      </c>
      <c r="AC2208" s="72" t="b">
        <v>0</v>
      </c>
      <c r="AD2208" s="72">
        <v>27</v>
      </c>
      <c r="AE2208" s="86" t="s">
        <v>1483</v>
      </c>
      <c r="AF2208" s="72" t="b">
        <v>0</v>
      </c>
      <c r="AG2208" s="72" t="s">
        <v>1484</v>
      </c>
      <c r="AI2208" s="86" t="s">
        <v>1483</v>
      </c>
      <c r="AJ2208" s="72" t="b">
        <v>0</v>
      </c>
      <c r="AK2208" s="72">
        <v>6</v>
      </c>
      <c r="AL2208" s="86" t="s">
        <v>1483</v>
      </c>
      <c r="AM2208" s="86" t="s">
        <v>1504</v>
      </c>
      <c r="AN2208" s="72" t="b">
        <v>0</v>
      </c>
      <c r="AO2208" s="86" t="s">
        <v>5227</v>
      </c>
      <c r="AQ2208" s="72">
        <v>0</v>
      </c>
      <c r="AR2208" s="72">
        <v>0</v>
      </c>
    </row>
    <row r="2209" spans="1:44" x14ac:dyDescent="0.35">
      <c r="A2209" s="73" t="s">
        <v>774</v>
      </c>
      <c r="B2209" s="73" t="s">
        <v>774</v>
      </c>
      <c r="C2209" s="82"/>
      <c r="D2209" s="83"/>
      <c r="E2209" s="82"/>
      <c r="F2209" s="84"/>
      <c r="G2209" s="82"/>
      <c r="H2209" s="77"/>
      <c r="I2209" s="78"/>
      <c r="J2209" s="78"/>
      <c r="K2209" s="79"/>
      <c r="M2209" s="72" t="s">
        <v>177</v>
      </c>
      <c r="N2209" s="85">
        <v>44546.613275462965</v>
      </c>
      <c r="O2209" s="72" t="s">
        <v>5228</v>
      </c>
      <c r="P2209" s="87" t="s">
        <v>5229</v>
      </c>
      <c r="Q2209" s="72" t="s">
        <v>5050</v>
      </c>
      <c r="T2209" s="87" t="s">
        <v>4885</v>
      </c>
      <c r="U2209" s="85">
        <v>44546.613275462965</v>
      </c>
      <c r="V2209" s="88">
        <v>44546</v>
      </c>
      <c r="W2209" s="86" t="s">
        <v>5230</v>
      </c>
      <c r="X2209" s="87" t="s">
        <v>5231</v>
      </c>
      <c r="AA2209" s="86" t="s">
        <v>5232</v>
      </c>
      <c r="AC2209" s="72" t="b">
        <v>0</v>
      </c>
      <c r="AD2209" s="72">
        <v>53</v>
      </c>
      <c r="AE2209" s="86" t="s">
        <v>1483</v>
      </c>
      <c r="AF2209" s="72" t="b">
        <v>0</v>
      </c>
      <c r="AG2209" s="72" t="s">
        <v>1484</v>
      </c>
      <c r="AI2209" s="86" t="s">
        <v>1483</v>
      </c>
      <c r="AJ2209" s="72" t="b">
        <v>0</v>
      </c>
      <c r="AK2209" s="72">
        <v>8</v>
      </c>
      <c r="AL2209" s="86" t="s">
        <v>1483</v>
      </c>
      <c r="AM2209" s="86" t="s">
        <v>1504</v>
      </c>
      <c r="AN2209" s="72" t="b">
        <v>0</v>
      </c>
      <c r="AO2209" s="86" t="s">
        <v>5232</v>
      </c>
      <c r="AQ2209" s="72">
        <v>0</v>
      </c>
      <c r="AR2209" s="72">
        <v>0</v>
      </c>
    </row>
    <row r="2210" spans="1:44" x14ac:dyDescent="0.35">
      <c r="A2210" s="73" t="s">
        <v>774</v>
      </c>
      <c r="B2210" s="73" t="s">
        <v>774</v>
      </c>
      <c r="C2210" s="82"/>
      <c r="D2210" s="83"/>
      <c r="E2210" s="82"/>
      <c r="F2210" s="84"/>
      <c r="G2210" s="82"/>
      <c r="H2210" s="77"/>
      <c r="I2210" s="78"/>
      <c r="J2210" s="78"/>
      <c r="K2210" s="79"/>
      <c r="M2210" s="72" t="s">
        <v>177</v>
      </c>
      <c r="N2210" s="85">
        <v>44547.727430555555</v>
      </c>
      <c r="O2210" s="72" t="s">
        <v>5233</v>
      </c>
      <c r="P2210" s="87" t="s">
        <v>5234</v>
      </c>
      <c r="Q2210" s="72" t="s">
        <v>1805</v>
      </c>
      <c r="T2210" s="87" t="s">
        <v>4885</v>
      </c>
      <c r="U2210" s="85">
        <v>44547.727430555555</v>
      </c>
      <c r="V2210" s="88">
        <v>44547</v>
      </c>
      <c r="W2210" s="86" t="s">
        <v>5235</v>
      </c>
      <c r="X2210" s="87" t="s">
        <v>5236</v>
      </c>
      <c r="AA2210" s="86" t="s">
        <v>5237</v>
      </c>
      <c r="AC2210" s="72" t="b">
        <v>0</v>
      </c>
      <c r="AD2210" s="72">
        <v>38</v>
      </c>
      <c r="AE2210" s="86" t="s">
        <v>1483</v>
      </c>
      <c r="AF2210" s="72" t="b">
        <v>0</v>
      </c>
      <c r="AG2210" s="72" t="s">
        <v>1484</v>
      </c>
      <c r="AI2210" s="86" t="s">
        <v>1483</v>
      </c>
      <c r="AJ2210" s="72" t="b">
        <v>0</v>
      </c>
      <c r="AK2210" s="72">
        <v>9</v>
      </c>
      <c r="AL2210" s="86" t="s">
        <v>1483</v>
      </c>
      <c r="AM2210" s="86" t="s">
        <v>1504</v>
      </c>
      <c r="AN2210" s="72" t="b">
        <v>0</v>
      </c>
      <c r="AO2210" s="86" t="s">
        <v>5237</v>
      </c>
      <c r="AQ2210" s="72">
        <v>0</v>
      </c>
      <c r="AR2210" s="72">
        <v>0</v>
      </c>
    </row>
    <row r="2211" spans="1:44" x14ac:dyDescent="0.35">
      <c r="A2211" s="73" t="s">
        <v>774</v>
      </c>
      <c r="B2211" s="73" t="s">
        <v>774</v>
      </c>
      <c r="C2211" s="82"/>
      <c r="D2211" s="83"/>
      <c r="E2211" s="82"/>
      <c r="F2211" s="84"/>
      <c r="G2211" s="82"/>
      <c r="H2211" s="77"/>
      <c r="I2211" s="78"/>
      <c r="J2211" s="78"/>
      <c r="K2211" s="79"/>
      <c r="M2211" s="72" t="s">
        <v>177</v>
      </c>
      <c r="N2211" s="85">
        <v>44549.722025462965</v>
      </c>
      <c r="O2211" s="72" t="s">
        <v>5238</v>
      </c>
      <c r="T2211" s="87" t="s">
        <v>4885</v>
      </c>
      <c r="U2211" s="85">
        <v>44549.722025462965</v>
      </c>
      <c r="V2211" s="88">
        <v>44549</v>
      </c>
      <c r="W2211" s="86" t="s">
        <v>5239</v>
      </c>
      <c r="X2211" s="87" t="s">
        <v>5240</v>
      </c>
      <c r="AA2211" s="86" t="s">
        <v>5241</v>
      </c>
      <c r="AC2211" s="72" t="b">
        <v>0</v>
      </c>
      <c r="AD2211" s="72">
        <v>343</v>
      </c>
      <c r="AE2211" s="86" t="s">
        <v>1483</v>
      </c>
      <c r="AF2211" s="72" t="b">
        <v>0</v>
      </c>
      <c r="AG2211" s="72" t="s">
        <v>1484</v>
      </c>
      <c r="AI2211" s="86" t="s">
        <v>1483</v>
      </c>
      <c r="AJ2211" s="72" t="b">
        <v>0</v>
      </c>
      <c r="AK2211" s="72">
        <v>28</v>
      </c>
      <c r="AL2211" s="86" t="s">
        <v>1483</v>
      </c>
      <c r="AM2211" s="86" t="s">
        <v>1504</v>
      </c>
      <c r="AN2211" s="72" t="b">
        <v>0</v>
      </c>
      <c r="AO2211" s="86" t="s">
        <v>5241</v>
      </c>
      <c r="AQ2211" s="72">
        <v>0</v>
      </c>
      <c r="AR2211" s="72">
        <v>0</v>
      </c>
    </row>
    <row r="2212" spans="1:44" x14ac:dyDescent="0.35">
      <c r="A2212" s="73" t="s">
        <v>774</v>
      </c>
      <c r="B2212" s="73" t="s">
        <v>774</v>
      </c>
      <c r="C2212" s="82"/>
      <c r="D2212" s="83"/>
      <c r="E2212" s="82"/>
      <c r="F2212" s="84"/>
      <c r="G2212" s="82"/>
      <c r="H2212" s="77"/>
      <c r="I2212" s="78"/>
      <c r="J2212" s="78"/>
      <c r="K2212" s="79"/>
      <c r="M2212" s="72" t="s">
        <v>177</v>
      </c>
      <c r="N2212" s="85">
        <v>44550.680451388886</v>
      </c>
      <c r="O2212" s="72" t="s">
        <v>5242</v>
      </c>
      <c r="T2212" s="87" t="s">
        <v>4885</v>
      </c>
      <c r="U2212" s="85">
        <v>44550.680451388886</v>
      </c>
      <c r="V2212" s="88">
        <v>44550</v>
      </c>
      <c r="W2212" s="86" t="s">
        <v>5243</v>
      </c>
      <c r="X2212" s="87" t="s">
        <v>5244</v>
      </c>
      <c r="AA2212" s="86" t="s">
        <v>5245</v>
      </c>
      <c r="AC2212" s="72" t="b">
        <v>0</v>
      </c>
      <c r="AD2212" s="72">
        <v>103</v>
      </c>
      <c r="AE2212" s="86" t="s">
        <v>1483</v>
      </c>
      <c r="AF2212" s="72" t="b">
        <v>0</v>
      </c>
      <c r="AG2212" s="72" t="s">
        <v>1484</v>
      </c>
      <c r="AI2212" s="86" t="s">
        <v>1483</v>
      </c>
      <c r="AJ2212" s="72" t="b">
        <v>0</v>
      </c>
      <c r="AK2212" s="72">
        <v>7</v>
      </c>
      <c r="AL2212" s="86" t="s">
        <v>1483</v>
      </c>
      <c r="AM2212" s="86" t="s">
        <v>1504</v>
      </c>
      <c r="AN2212" s="72" t="b">
        <v>0</v>
      </c>
      <c r="AO2212" s="86" t="s">
        <v>5245</v>
      </c>
      <c r="AQ2212" s="72">
        <v>0</v>
      </c>
      <c r="AR2212" s="72">
        <v>0</v>
      </c>
    </row>
    <row r="2213" spans="1:44" x14ac:dyDescent="0.35">
      <c r="A2213" s="73" t="s">
        <v>774</v>
      </c>
      <c r="B2213" s="73" t="s">
        <v>774</v>
      </c>
      <c r="C2213" s="82"/>
      <c r="D2213" s="83"/>
      <c r="E2213" s="82"/>
      <c r="F2213" s="84"/>
      <c r="G2213" s="82"/>
      <c r="H2213" s="77"/>
      <c r="I2213" s="78"/>
      <c r="J2213" s="78"/>
      <c r="K2213" s="79"/>
      <c r="M2213" s="72" t="s">
        <v>177</v>
      </c>
      <c r="N2213" s="85">
        <v>44557.675937499997</v>
      </c>
      <c r="O2213" s="72" t="s">
        <v>5246</v>
      </c>
      <c r="T2213" s="87" t="s">
        <v>4885</v>
      </c>
      <c r="U2213" s="85">
        <v>44557.675937499997</v>
      </c>
      <c r="V2213" s="88">
        <v>44557</v>
      </c>
      <c r="W2213" s="86" t="s">
        <v>5247</v>
      </c>
      <c r="X2213" s="87" t="s">
        <v>5248</v>
      </c>
      <c r="AA2213" s="86" t="s">
        <v>5249</v>
      </c>
      <c r="AC2213" s="72" t="b">
        <v>0</v>
      </c>
      <c r="AD2213" s="72">
        <v>101</v>
      </c>
      <c r="AE2213" s="86" t="s">
        <v>1483</v>
      </c>
      <c r="AF2213" s="72" t="b">
        <v>0</v>
      </c>
      <c r="AG2213" s="72" t="s">
        <v>1484</v>
      </c>
      <c r="AI2213" s="86" t="s">
        <v>1483</v>
      </c>
      <c r="AJ2213" s="72" t="b">
        <v>0</v>
      </c>
      <c r="AK2213" s="72">
        <v>11</v>
      </c>
      <c r="AL2213" s="86" t="s">
        <v>1483</v>
      </c>
      <c r="AM2213" s="86" t="s">
        <v>1504</v>
      </c>
      <c r="AN2213" s="72" t="b">
        <v>0</v>
      </c>
      <c r="AO2213" s="86" t="s">
        <v>5249</v>
      </c>
      <c r="AQ2213" s="72">
        <v>0</v>
      </c>
      <c r="AR2213" s="72">
        <v>0</v>
      </c>
    </row>
    <row r="2214" spans="1:44" x14ac:dyDescent="0.35">
      <c r="A2214" s="73" t="s">
        <v>774</v>
      </c>
      <c r="B2214" s="73" t="s">
        <v>774</v>
      </c>
      <c r="C2214" s="82"/>
      <c r="D2214" s="83"/>
      <c r="E2214" s="82"/>
      <c r="F2214" s="84"/>
      <c r="G2214" s="82"/>
      <c r="H2214" s="77"/>
      <c r="I2214" s="78"/>
      <c r="J2214" s="78"/>
      <c r="K2214" s="79"/>
      <c r="M2214" s="72" t="s">
        <v>177</v>
      </c>
      <c r="N2214" s="85">
        <v>44557.675937499997</v>
      </c>
      <c r="O2214" s="72" t="s">
        <v>5250</v>
      </c>
      <c r="T2214" s="87" t="s">
        <v>4885</v>
      </c>
      <c r="U2214" s="85">
        <v>44557.675937499997</v>
      </c>
      <c r="V2214" s="88">
        <v>44557</v>
      </c>
      <c r="W2214" s="86" t="s">
        <v>5247</v>
      </c>
      <c r="X2214" s="87" t="s">
        <v>5251</v>
      </c>
      <c r="AA2214" s="86" t="s">
        <v>5252</v>
      </c>
      <c r="AB2214" s="86" t="s">
        <v>5249</v>
      </c>
      <c r="AC2214" s="72" t="b">
        <v>0</v>
      </c>
      <c r="AD2214" s="72">
        <v>43</v>
      </c>
      <c r="AE2214" s="86" t="s">
        <v>4910</v>
      </c>
      <c r="AF2214" s="72" t="b">
        <v>0</v>
      </c>
      <c r="AG2214" s="72" t="s">
        <v>1484</v>
      </c>
      <c r="AI2214" s="86" t="s">
        <v>1483</v>
      </c>
      <c r="AJ2214" s="72" t="b">
        <v>0</v>
      </c>
      <c r="AK2214" s="72">
        <v>4</v>
      </c>
      <c r="AL2214" s="86" t="s">
        <v>1483</v>
      </c>
      <c r="AM2214" s="86" t="s">
        <v>1504</v>
      </c>
      <c r="AN2214" s="72" t="b">
        <v>0</v>
      </c>
      <c r="AO2214" s="86" t="s">
        <v>5249</v>
      </c>
      <c r="AQ2214" s="72">
        <v>0</v>
      </c>
      <c r="AR2214" s="72">
        <v>0</v>
      </c>
    </row>
    <row r="2215" spans="1:44" x14ac:dyDescent="0.35">
      <c r="A2215" s="73" t="s">
        <v>774</v>
      </c>
      <c r="B2215" s="73" t="s">
        <v>774</v>
      </c>
      <c r="C2215" s="82"/>
      <c r="D2215" s="83"/>
      <c r="E2215" s="82"/>
      <c r="F2215" s="84"/>
      <c r="G2215" s="82"/>
      <c r="H2215" s="77"/>
      <c r="I2215" s="78"/>
      <c r="J2215" s="78"/>
      <c r="K2215" s="79"/>
      <c r="M2215" s="72" t="s">
        <v>177</v>
      </c>
      <c r="N2215" s="85">
        <v>44559.772800925923</v>
      </c>
      <c r="O2215" s="72" t="s">
        <v>5253</v>
      </c>
      <c r="T2215" s="87" t="s">
        <v>4885</v>
      </c>
      <c r="U2215" s="85">
        <v>44559.772800925923</v>
      </c>
      <c r="V2215" s="88">
        <v>44559</v>
      </c>
      <c r="W2215" s="86" t="s">
        <v>5254</v>
      </c>
      <c r="X2215" s="87" t="s">
        <v>5255</v>
      </c>
      <c r="AA2215" s="86" t="s">
        <v>5256</v>
      </c>
      <c r="AC2215" s="72" t="b">
        <v>0</v>
      </c>
      <c r="AD2215" s="72">
        <v>163</v>
      </c>
      <c r="AE2215" s="86" t="s">
        <v>1483</v>
      </c>
      <c r="AF2215" s="72" t="b">
        <v>0</v>
      </c>
      <c r="AG2215" s="72" t="s">
        <v>1484</v>
      </c>
      <c r="AI2215" s="86" t="s">
        <v>1483</v>
      </c>
      <c r="AJ2215" s="72" t="b">
        <v>0</v>
      </c>
      <c r="AK2215" s="72">
        <v>13</v>
      </c>
      <c r="AL2215" s="86" t="s">
        <v>1483</v>
      </c>
      <c r="AM2215" s="86" t="s">
        <v>1504</v>
      </c>
      <c r="AN2215" s="72" t="b">
        <v>0</v>
      </c>
      <c r="AO2215" s="86" t="s">
        <v>5256</v>
      </c>
      <c r="AQ2215" s="72">
        <v>0</v>
      </c>
      <c r="AR2215" s="72">
        <v>0</v>
      </c>
    </row>
    <row r="2216" spans="1:44" x14ac:dyDescent="0.35">
      <c r="A2216" s="73" t="s">
        <v>774</v>
      </c>
      <c r="B2216" s="73" t="s">
        <v>774</v>
      </c>
      <c r="C2216" s="82"/>
      <c r="D2216" s="83"/>
      <c r="E2216" s="82"/>
      <c r="F2216" s="84"/>
      <c r="G2216" s="82"/>
      <c r="H2216" s="77"/>
      <c r="I2216" s="78"/>
      <c r="J2216" s="78"/>
      <c r="K2216" s="79"/>
      <c r="M2216" s="72" t="s">
        <v>177</v>
      </c>
      <c r="N2216" s="85">
        <v>44560.093506944446</v>
      </c>
      <c r="O2216" s="72" t="s">
        <v>5257</v>
      </c>
      <c r="S2216" s="87" t="s">
        <v>5258</v>
      </c>
      <c r="T2216" s="87" t="s">
        <v>5258</v>
      </c>
      <c r="U2216" s="85">
        <v>44560.093506944446</v>
      </c>
      <c r="V2216" s="88">
        <v>44560</v>
      </c>
      <c r="W2216" s="86" t="s">
        <v>5259</v>
      </c>
      <c r="X2216" s="87" t="s">
        <v>5260</v>
      </c>
      <c r="AA2216" s="86" t="s">
        <v>5261</v>
      </c>
      <c r="AC2216" s="72" t="b">
        <v>0</v>
      </c>
      <c r="AD2216" s="72">
        <v>598</v>
      </c>
      <c r="AE2216" s="86" t="s">
        <v>1483</v>
      </c>
      <c r="AF2216" s="72" t="b">
        <v>0</v>
      </c>
      <c r="AG2216" s="72" t="s">
        <v>1484</v>
      </c>
      <c r="AI2216" s="86" t="s">
        <v>1483</v>
      </c>
      <c r="AJ2216" s="72" t="b">
        <v>0</v>
      </c>
      <c r="AK2216" s="72">
        <v>39</v>
      </c>
      <c r="AL2216" s="86" t="s">
        <v>1483</v>
      </c>
      <c r="AM2216" s="86" t="s">
        <v>1504</v>
      </c>
      <c r="AN2216" s="72" t="b">
        <v>0</v>
      </c>
      <c r="AO2216" s="86" t="s">
        <v>5261</v>
      </c>
      <c r="AQ2216" s="72">
        <v>0</v>
      </c>
      <c r="AR2216" s="72">
        <v>0</v>
      </c>
    </row>
    <row r="2217" spans="1:44" x14ac:dyDescent="0.35">
      <c r="A2217" s="73" t="s">
        <v>774</v>
      </c>
      <c r="B2217" s="73" t="s">
        <v>774</v>
      </c>
      <c r="C2217" s="82"/>
      <c r="D2217" s="83"/>
      <c r="E2217" s="82"/>
      <c r="F2217" s="84"/>
      <c r="G2217" s="82"/>
      <c r="H2217" s="77"/>
      <c r="I2217" s="78"/>
      <c r="J2217" s="78"/>
      <c r="K2217" s="79"/>
      <c r="M2217" s="72" t="s">
        <v>177</v>
      </c>
      <c r="N2217" s="85">
        <v>44566.858749999999</v>
      </c>
      <c r="O2217" s="72" t="s">
        <v>5262</v>
      </c>
      <c r="S2217" s="87" t="s">
        <v>5263</v>
      </c>
      <c r="T2217" s="87" t="s">
        <v>5263</v>
      </c>
      <c r="U2217" s="85">
        <v>44566.858749999999</v>
      </c>
      <c r="V2217" s="88">
        <v>44566</v>
      </c>
      <c r="W2217" s="86" t="s">
        <v>5264</v>
      </c>
      <c r="X2217" s="87" t="s">
        <v>5265</v>
      </c>
      <c r="AA2217" s="86" t="s">
        <v>5266</v>
      </c>
      <c r="AC2217" s="72" t="b">
        <v>0</v>
      </c>
      <c r="AD2217" s="72">
        <v>71</v>
      </c>
      <c r="AE2217" s="86" t="s">
        <v>1483</v>
      </c>
      <c r="AF2217" s="72" t="b">
        <v>0</v>
      </c>
      <c r="AG2217" s="72" t="s">
        <v>1484</v>
      </c>
      <c r="AI2217" s="86" t="s">
        <v>1483</v>
      </c>
      <c r="AJ2217" s="72" t="b">
        <v>0</v>
      </c>
      <c r="AK2217" s="72">
        <v>13</v>
      </c>
      <c r="AL2217" s="86" t="s">
        <v>1483</v>
      </c>
      <c r="AM2217" s="86" t="s">
        <v>1504</v>
      </c>
      <c r="AN2217" s="72" t="b">
        <v>0</v>
      </c>
      <c r="AO2217" s="86" t="s">
        <v>5266</v>
      </c>
      <c r="AQ2217" s="72">
        <v>0</v>
      </c>
      <c r="AR2217" s="72">
        <v>0</v>
      </c>
    </row>
    <row r="2218" spans="1:44" x14ac:dyDescent="0.35">
      <c r="A2218" s="73" t="s">
        <v>774</v>
      </c>
      <c r="B2218" s="73" t="s">
        <v>774</v>
      </c>
      <c r="C2218" s="82"/>
      <c r="D2218" s="83"/>
      <c r="E2218" s="82"/>
      <c r="F2218" s="84"/>
      <c r="G2218" s="82"/>
      <c r="H2218" s="77"/>
      <c r="I2218" s="78"/>
      <c r="J2218" s="78"/>
      <c r="K2218" s="79"/>
      <c r="M2218" s="72" t="s">
        <v>177</v>
      </c>
      <c r="N2218" s="85">
        <v>44597.647060185183</v>
      </c>
      <c r="O2218" s="72" t="s">
        <v>5267</v>
      </c>
      <c r="P2218" s="87" t="s">
        <v>5268</v>
      </c>
      <c r="Q2218" s="72" t="s">
        <v>5009</v>
      </c>
      <c r="T2218" s="87" t="s">
        <v>4885</v>
      </c>
      <c r="U2218" s="85">
        <v>44597.647060185183</v>
      </c>
      <c r="V2218" s="88">
        <v>44597</v>
      </c>
      <c r="W2218" s="86" t="s">
        <v>5269</v>
      </c>
      <c r="X2218" s="87" t="s">
        <v>5270</v>
      </c>
      <c r="AA2218" s="86" t="s">
        <v>5271</v>
      </c>
      <c r="AC2218" s="72" t="b">
        <v>0</v>
      </c>
      <c r="AD2218" s="72">
        <v>54</v>
      </c>
      <c r="AE2218" s="86" t="s">
        <v>1483</v>
      </c>
      <c r="AF2218" s="72" t="b">
        <v>0</v>
      </c>
      <c r="AG2218" s="72" t="s">
        <v>1484</v>
      </c>
      <c r="AI2218" s="86" t="s">
        <v>1483</v>
      </c>
      <c r="AJ2218" s="72" t="b">
        <v>0</v>
      </c>
      <c r="AK2218" s="72">
        <v>5</v>
      </c>
      <c r="AL2218" s="86" t="s">
        <v>1483</v>
      </c>
      <c r="AM2218" s="86" t="s">
        <v>1486</v>
      </c>
      <c r="AN2218" s="72" t="b">
        <v>0</v>
      </c>
      <c r="AO2218" s="86" t="s">
        <v>5271</v>
      </c>
      <c r="AQ2218" s="72">
        <v>0</v>
      </c>
      <c r="AR2218" s="72">
        <v>0</v>
      </c>
    </row>
    <row r="2219" spans="1:44" x14ac:dyDescent="0.35">
      <c r="A2219" s="73" t="s">
        <v>774</v>
      </c>
      <c r="B2219" s="73" t="s">
        <v>774</v>
      </c>
      <c r="C2219" s="82"/>
      <c r="D2219" s="83"/>
      <c r="E2219" s="82"/>
      <c r="F2219" s="84"/>
      <c r="G2219" s="82"/>
      <c r="H2219" s="77"/>
      <c r="I2219" s="78"/>
      <c r="J2219" s="78"/>
      <c r="K2219" s="79"/>
      <c r="M2219" s="72" t="s">
        <v>177</v>
      </c>
      <c r="N2219" s="85">
        <v>44611.514976851853</v>
      </c>
      <c r="O2219" s="72" t="s">
        <v>5272</v>
      </c>
      <c r="S2219" s="87" t="s">
        <v>5273</v>
      </c>
      <c r="T2219" s="87" t="s">
        <v>5273</v>
      </c>
      <c r="U2219" s="85">
        <v>44611.514976851853</v>
      </c>
      <c r="V2219" s="88">
        <v>44611</v>
      </c>
      <c r="W2219" s="86" t="s">
        <v>5274</v>
      </c>
      <c r="X2219" s="87" t="s">
        <v>5275</v>
      </c>
      <c r="AA2219" s="86" t="s">
        <v>4957</v>
      </c>
      <c r="AC2219" s="72" t="b">
        <v>0</v>
      </c>
      <c r="AD2219" s="72">
        <v>56</v>
      </c>
      <c r="AE2219" s="86" t="s">
        <v>1483</v>
      </c>
      <c r="AF2219" s="72" t="b">
        <v>0</v>
      </c>
      <c r="AG2219" s="72" t="s">
        <v>1484</v>
      </c>
      <c r="AI2219" s="86" t="s">
        <v>1483</v>
      </c>
      <c r="AJ2219" s="72" t="b">
        <v>0</v>
      </c>
      <c r="AK2219" s="72">
        <v>9</v>
      </c>
      <c r="AL2219" s="86" t="s">
        <v>1483</v>
      </c>
      <c r="AM2219" s="86" t="s">
        <v>1504</v>
      </c>
      <c r="AN2219" s="72" t="b">
        <v>0</v>
      </c>
      <c r="AO2219" s="86" t="s">
        <v>4957</v>
      </c>
      <c r="AQ2219" s="72">
        <v>0</v>
      </c>
      <c r="AR2219" s="72">
        <v>0</v>
      </c>
    </row>
    <row r="2220" spans="1:44" x14ac:dyDescent="0.35">
      <c r="A2220" s="73" t="s">
        <v>774</v>
      </c>
      <c r="B2220" s="73" t="s">
        <v>774</v>
      </c>
      <c r="C2220" s="82"/>
      <c r="D2220" s="83"/>
      <c r="E2220" s="82"/>
      <c r="F2220" s="84"/>
      <c r="G2220" s="82"/>
      <c r="H2220" s="77"/>
      <c r="I2220" s="78"/>
      <c r="J2220" s="78"/>
      <c r="K2220" s="79"/>
      <c r="M2220" s="72" t="s">
        <v>177</v>
      </c>
      <c r="N2220" s="85">
        <v>44612.51017361111</v>
      </c>
      <c r="O2220" s="72" t="s">
        <v>5276</v>
      </c>
      <c r="T2220" s="87" t="s">
        <v>4885</v>
      </c>
      <c r="U2220" s="85">
        <v>44612.51017361111</v>
      </c>
      <c r="V2220" s="88">
        <v>44612</v>
      </c>
      <c r="W2220" s="86" t="s">
        <v>5277</v>
      </c>
      <c r="X2220" s="87" t="s">
        <v>5278</v>
      </c>
      <c r="AA2220" s="86" t="s">
        <v>5279</v>
      </c>
      <c r="AC2220" s="72" t="b">
        <v>0</v>
      </c>
      <c r="AD2220" s="72">
        <v>83</v>
      </c>
      <c r="AE2220" s="86" t="s">
        <v>1483</v>
      </c>
      <c r="AF2220" s="72" t="b">
        <v>0</v>
      </c>
      <c r="AG2220" s="72" t="s">
        <v>1484</v>
      </c>
      <c r="AI2220" s="86" t="s">
        <v>1483</v>
      </c>
      <c r="AJ2220" s="72" t="b">
        <v>0</v>
      </c>
      <c r="AK2220" s="72">
        <v>10</v>
      </c>
      <c r="AL2220" s="86" t="s">
        <v>1483</v>
      </c>
      <c r="AM2220" s="86" t="s">
        <v>1504</v>
      </c>
      <c r="AN2220" s="72" t="b">
        <v>0</v>
      </c>
      <c r="AO2220" s="86" t="s">
        <v>5279</v>
      </c>
      <c r="AQ2220" s="72">
        <v>0</v>
      </c>
      <c r="AR2220" s="72">
        <v>0</v>
      </c>
    </row>
    <row r="2221" spans="1:44" x14ac:dyDescent="0.35">
      <c r="A2221" s="73" t="s">
        <v>774</v>
      </c>
      <c r="B2221" s="73" t="s">
        <v>774</v>
      </c>
      <c r="C2221" s="82"/>
      <c r="D2221" s="83"/>
      <c r="E2221" s="82"/>
      <c r="F2221" s="84"/>
      <c r="G2221" s="82"/>
      <c r="H2221" s="77"/>
      <c r="I2221" s="78"/>
      <c r="J2221" s="78"/>
      <c r="K2221" s="79"/>
      <c r="M2221" s="72" t="s">
        <v>177</v>
      </c>
      <c r="N2221" s="85">
        <v>44612.51017361111</v>
      </c>
      <c r="O2221" s="72" t="s">
        <v>5280</v>
      </c>
      <c r="P2221" s="87" t="s">
        <v>5281</v>
      </c>
      <c r="Q2221" s="72" t="s">
        <v>5282</v>
      </c>
      <c r="T2221" s="87" t="s">
        <v>4885</v>
      </c>
      <c r="U2221" s="85">
        <v>44612.51017361111</v>
      </c>
      <c r="V2221" s="88">
        <v>44612</v>
      </c>
      <c r="W2221" s="86" t="s">
        <v>5277</v>
      </c>
      <c r="X2221" s="87" t="s">
        <v>5283</v>
      </c>
      <c r="AA2221" s="86" t="s">
        <v>5284</v>
      </c>
      <c r="AB2221" s="86" t="s">
        <v>5279</v>
      </c>
      <c r="AC2221" s="72" t="b">
        <v>0</v>
      </c>
      <c r="AD2221" s="72">
        <v>40</v>
      </c>
      <c r="AE2221" s="86" t="s">
        <v>4910</v>
      </c>
      <c r="AF2221" s="72" t="b">
        <v>0</v>
      </c>
      <c r="AG2221" s="72" t="s">
        <v>1484</v>
      </c>
      <c r="AI2221" s="86" t="s">
        <v>1483</v>
      </c>
      <c r="AJ2221" s="72" t="b">
        <v>0</v>
      </c>
      <c r="AK2221" s="72">
        <v>9</v>
      </c>
      <c r="AL2221" s="86" t="s">
        <v>1483</v>
      </c>
      <c r="AM2221" s="86" t="s">
        <v>1504</v>
      </c>
      <c r="AN2221" s="72" t="b">
        <v>0</v>
      </c>
      <c r="AO2221" s="86" t="s">
        <v>5279</v>
      </c>
      <c r="AQ2221" s="72">
        <v>0</v>
      </c>
      <c r="AR2221" s="72">
        <v>0</v>
      </c>
    </row>
    <row r="2222" spans="1:44" x14ac:dyDescent="0.35">
      <c r="A2222" s="73" t="s">
        <v>774</v>
      </c>
      <c r="B2222" s="73" t="s">
        <v>774</v>
      </c>
      <c r="C2222" s="82"/>
      <c r="D2222" s="83"/>
      <c r="E2222" s="82"/>
      <c r="F2222" s="84"/>
      <c r="G2222" s="82"/>
      <c r="H2222" s="77"/>
      <c r="I2222" s="78"/>
      <c r="J2222" s="78"/>
      <c r="K2222" s="79"/>
      <c r="M2222" s="72" t="s">
        <v>177</v>
      </c>
      <c r="N2222" s="85">
        <v>44625.914837962962</v>
      </c>
      <c r="O2222" s="72" t="s">
        <v>5285</v>
      </c>
      <c r="T2222" s="87" t="s">
        <v>4885</v>
      </c>
      <c r="U2222" s="85">
        <v>44625.914837962962</v>
      </c>
      <c r="V2222" s="88">
        <v>44625</v>
      </c>
      <c r="W2222" s="86" t="s">
        <v>5286</v>
      </c>
      <c r="X2222" s="87" t="s">
        <v>5287</v>
      </c>
      <c r="AA2222" s="86" t="s">
        <v>5288</v>
      </c>
      <c r="AC2222" s="72" t="b">
        <v>0</v>
      </c>
      <c r="AD2222" s="72">
        <v>394</v>
      </c>
      <c r="AE2222" s="86" t="s">
        <v>1483</v>
      </c>
      <c r="AF2222" s="72" t="b">
        <v>0</v>
      </c>
      <c r="AG2222" s="72" t="s">
        <v>1484</v>
      </c>
      <c r="AI2222" s="86" t="s">
        <v>1483</v>
      </c>
      <c r="AJ2222" s="72" t="b">
        <v>0</v>
      </c>
      <c r="AK2222" s="72">
        <v>39</v>
      </c>
      <c r="AL2222" s="86" t="s">
        <v>1483</v>
      </c>
      <c r="AM2222" s="86" t="s">
        <v>1504</v>
      </c>
      <c r="AN2222" s="72" t="b">
        <v>0</v>
      </c>
      <c r="AO2222" s="86" t="s">
        <v>5288</v>
      </c>
      <c r="AQ2222" s="72">
        <v>0</v>
      </c>
      <c r="AR2222" s="72">
        <v>0</v>
      </c>
    </row>
    <row r="2223" spans="1:44" x14ac:dyDescent="0.35">
      <c r="A2223" s="73" t="s">
        <v>774</v>
      </c>
      <c r="B2223" s="73" t="s">
        <v>774</v>
      </c>
      <c r="C2223" s="82"/>
      <c r="D2223" s="83"/>
      <c r="E2223" s="82"/>
      <c r="F2223" s="84"/>
      <c r="G2223" s="82"/>
      <c r="H2223" s="77"/>
      <c r="I2223" s="78"/>
      <c r="J2223" s="78"/>
      <c r="K2223" s="79"/>
      <c r="M2223" s="72" t="s">
        <v>177</v>
      </c>
      <c r="N2223" s="85">
        <v>44625.914837962962</v>
      </c>
      <c r="O2223" s="72" t="s">
        <v>5289</v>
      </c>
      <c r="T2223" s="87" t="s">
        <v>4885</v>
      </c>
      <c r="U2223" s="85">
        <v>44625.914837962962</v>
      </c>
      <c r="V2223" s="88">
        <v>44625</v>
      </c>
      <c r="W2223" s="86" t="s">
        <v>5286</v>
      </c>
      <c r="X2223" s="87" t="s">
        <v>5290</v>
      </c>
      <c r="AA2223" s="86" t="s">
        <v>5291</v>
      </c>
      <c r="AB2223" s="86" t="s">
        <v>5288</v>
      </c>
      <c r="AC2223" s="72" t="b">
        <v>0</v>
      </c>
      <c r="AD2223" s="72">
        <v>153</v>
      </c>
      <c r="AE2223" s="86" t="s">
        <v>4910</v>
      </c>
      <c r="AF2223" s="72" t="b">
        <v>0</v>
      </c>
      <c r="AG2223" s="72" t="s">
        <v>1484</v>
      </c>
      <c r="AI2223" s="86" t="s">
        <v>1483</v>
      </c>
      <c r="AJ2223" s="72" t="b">
        <v>0</v>
      </c>
      <c r="AK2223" s="72">
        <v>16</v>
      </c>
      <c r="AL2223" s="86" t="s">
        <v>1483</v>
      </c>
      <c r="AM2223" s="86" t="s">
        <v>1504</v>
      </c>
      <c r="AN2223" s="72" t="b">
        <v>0</v>
      </c>
      <c r="AO2223" s="86" t="s">
        <v>5288</v>
      </c>
      <c r="AQ2223" s="72">
        <v>0</v>
      </c>
      <c r="AR2223" s="72">
        <v>0</v>
      </c>
    </row>
    <row r="2224" spans="1:44" x14ac:dyDescent="0.35">
      <c r="A2224" s="73" t="s">
        <v>774</v>
      </c>
      <c r="B2224" s="73" t="s">
        <v>774</v>
      </c>
      <c r="C2224" s="82"/>
      <c r="D2224" s="83"/>
      <c r="E2224" s="82"/>
      <c r="F2224" s="84"/>
      <c r="G2224" s="82"/>
      <c r="H2224" s="77"/>
      <c r="I2224" s="78"/>
      <c r="J2224" s="78"/>
      <c r="K2224" s="79"/>
      <c r="M2224" s="72" t="s">
        <v>177</v>
      </c>
      <c r="N2224" s="85">
        <v>44625.914849537039</v>
      </c>
      <c r="O2224" s="72" t="s">
        <v>5292</v>
      </c>
      <c r="T2224" s="87" t="s">
        <v>4885</v>
      </c>
      <c r="U2224" s="85">
        <v>44625.914849537039</v>
      </c>
      <c r="V2224" s="88">
        <v>44625</v>
      </c>
      <c r="W2224" s="86" t="s">
        <v>5293</v>
      </c>
      <c r="X2224" s="87" t="s">
        <v>5294</v>
      </c>
      <c r="AA2224" s="86" t="s">
        <v>5295</v>
      </c>
      <c r="AB2224" s="86" t="s">
        <v>5291</v>
      </c>
      <c r="AC2224" s="72" t="b">
        <v>0</v>
      </c>
      <c r="AD2224" s="72">
        <v>245</v>
      </c>
      <c r="AE2224" s="86" t="s">
        <v>4910</v>
      </c>
      <c r="AF2224" s="72" t="b">
        <v>0</v>
      </c>
      <c r="AG2224" s="72" t="s">
        <v>1484</v>
      </c>
      <c r="AI2224" s="86" t="s">
        <v>1483</v>
      </c>
      <c r="AJ2224" s="72" t="b">
        <v>0</v>
      </c>
      <c r="AK2224" s="72">
        <v>35</v>
      </c>
      <c r="AL2224" s="86" t="s">
        <v>1483</v>
      </c>
      <c r="AM2224" s="86" t="s">
        <v>1504</v>
      </c>
      <c r="AN2224" s="72" t="b">
        <v>0</v>
      </c>
      <c r="AO2224" s="86" t="s">
        <v>5291</v>
      </c>
      <c r="AQ2224" s="72">
        <v>0</v>
      </c>
      <c r="AR2224" s="72">
        <v>0</v>
      </c>
    </row>
    <row r="2225" spans="1:44" x14ac:dyDescent="0.35">
      <c r="A2225" s="73" t="s">
        <v>774</v>
      </c>
      <c r="B2225" s="73" t="s">
        <v>774</v>
      </c>
      <c r="C2225" s="82"/>
      <c r="D2225" s="83"/>
      <c r="E2225" s="82"/>
      <c r="F2225" s="84"/>
      <c r="G2225" s="82"/>
      <c r="H2225" s="77"/>
      <c r="I2225" s="78"/>
      <c r="J2225" s="78"/>
      <c r="K2225" s="79"/>
      <c r="M2225" s="72" t="s">
        <v>177</v>
      </c>
      <c r="N2225" s="85">
        <v>44628.729525462964</v>
      </c>
      <c r="O2225" s="72" t="s">
        <v>5296</v>
      </c>
      <c r="T2225" s="87" t="s">
        <v>4885</v>
      </c>
      <c r="U2225" s="85">
        <v>44628.729525462964</v>
      </c>
      <c r="V2225" s="88">
        <v>44628</v>
      </c>
      <c r="W2225" s="86" t="s">
        <v>5297</v>
      </c>
      <c r="X2225" s="87" t="s">
        <v>5298</v>
      </c>
      <c r="AA2225" s="86" t="s">
        <v>5299</v>
      </c>
      <c r="AC2225" s="72" t="b">
        <v>0</v>
      </c>
      <c r="AD2225" s="72">
        <v>254</v>
      </c>
      <c r="AE2225" s="86" t="s">
        <v>1483</v>
      </c>
      <c r="AF2225" s="72" t="b">
        <v>0</v>
      </c>
      <c r="AG2225" s="72" t="s">
        <v>1484</v>
      </c>
      <c r="AI2225" s="86" t="s">
        <v>1483</v>
      </c>
      <c r="AJ2225" s="72" t="b">
        <v>0</v>
      </c>
      <c r="AK2225" s="72">
        <v>34</v>
      </c>
      <c r="AL2225" s="86" t="s">
        <v>1483</v>
      </c>
      <c r="AM2225" s="86" t="s">
        <v>1504</v>
      </c>
      <c r="AN2225" s="72" t="b">
        <v>0</v>
      </c>
      <c r="AO2225" s="86" t="s">
        <v>5299</v>
      </c>
      <c r="AQ2225" s="72">
        <v>0</v>
      </c>
      <c r="AR2225" s="72">
        <v>0</v>
      </c>
    </row>
    <row r="2226" spans="1:44" x14ac:dyDescent="0.35">
      <c r="A2226" s="73" t="s">
        <v>774</v>
      </c>
      <c r="B2226" s="73" t="s">
        <v>774</v>
      </c>
      <c r="C2226" s="82"/>
      <c r="D2226" s="83"/>
      <c r="E2226" s="82"/>
      <c r="F2226" s="84"/>
      <c r="G2226" s="82"/>
      <c r="H2226" s="77"/>
      <c r="I2226" s="78"/>
      <c r="J2226" s="78"/>
      <c r="K2226" s="79"/>
      <c r="M2226" s="72" t="s">
        <v>177</v>
      </c>
      <c r="N2226" s="85">
        <v>44628.729537037034</v>
      </c>
      <c r="O2226" s="72" t="s">
        <v>5300</v>
      </c>
      <c r="T2226" s="87" t="s">
        <v>4885</v>
      </c>
      <c r="U2226" s="85">
        <v>44628.729537037034</v>
      </c>
      <c r="V2226" s="88">
        <v>44628</v>
      </c>
      <c r="W2226" s="86" t="s">
        <v>5301</v>
      </c>
      <c r="X2226" s="87" t="s">
        <v>5302</v>
      </c>
      <c r="AA2226" s="86" t="s">
        <v>5303</v>
      </c>
      <c r="AB2226" s="86" t="s">
        <v>5299</v>
      </c>
      <c r="AC2226" s="72" t="b">
        <v>0</v>
      </c>
      <c r="AD2226" s="72">
        <v>131</v>
      </c>
      <c r="AE2226" s="86" t="s">
        <v>4910</v>
      </c>
      <c r="AF2226" s="72" t="b">
        <v>0</v>
      </c>
      <c r="AG2226" s="72" t="s">
        <v>1484</v>
      </c>
      <c r="AI2226" s="86" t="s">
        <v>1483</v>
      </c>
      <c r="AJ2226" s="72" t="b">
        <v>0</v>
      </c>
      <c r="AK2226" s="72">
        <v>20</v>
      </c>
      <c r="AL2226" s="86" t="s">
        <v>1483</v>
      </c>
      <c r="AM2226" s="86" t="s">
        <v>1504</v>
      </c>
      <c r="AN2226" s="72" t="b">
        <v>0</v>
      </c>
      <c r="AO2226" s="86" t="s">
        <v>5299</v>
      </c>
      <c r="AQ2226" s="72">
        <v>0</v>
      </c>
      <c r="AR2226" s="72">
        <v>0</v>
      </c>
    </row>
    <row r="2227" spans="1:44" x14ac:dyDescent="0.35">
      <c r="A2227" s="73" t="s">
        <v>774</v>
      </c>
      <c r="B2227" s="73" t="s">
        <v>774</v>
      </c>
      <c r="C2227" s="82"/>
      <c r="D2227" s="83"/>
      <c r="E2227" s="82"/>
      <c r="F2227" s="84"/>
      <c r="G2227" s="82"/>
      <c r="H2227" s="77"/>
      <c r="I2227" s="78"/>
      <c r="J2227" s="78"/>
      <c r="K2227" s="79"/>
      <c r="M2227" s="72" t="s">
        <v>177</v>
      </c>
      <c r="N2227" s="85">
        <v>44630.945208333331</v>
      </c>
      <c r="O2227" s="72" t="s">
        <v>5304</v>
      </c>
      <c r="S2227" s="87" t="s">
        <v>5305</v>
      </c>
      <c r="T2227" s="87" t="s">
        <v>5305</v>
      </c>
      <c r="U2227" s="85">
        <v>44630.945208333331</v>
      </c>
      <c r="V2227" s="88">
        <v>44630</v>
      </c>
      <c r="W2227" s="86" t="s">
        <v>5306</v>
      </c>
      <c r="X2227" s="87" t="s">
        <v>5307</v>
      </c>
      <c r="AA2227" s="86" t="s">
        <v>5308</v>
      </c>
      <c r="AC2227" s="72" t="b">
        <v>0</v>
      </c>
      <c r="AD2227" s="72">
        <v>157</v>
      </c>
      <c r="AE2227" s="86" t="s">
        <v>1483</v>
      </c>
      <c r="AF2227" s="72" t="b">
        <v>0</v>
      </c>
      <c r="AG2227" s="72" t="s">
        <v>1484</v>
      </c>
      <c r="AI2227" s="86" t="s">
        <v>1483</v>
      </c>
      <c r="AJ2227" s="72" t="b">
        <v>0</v>
      </c>
      <c r="AK2227" s="72">
        <v>43</v>
      </c>
      <c r="AL2227" s="86" t="s">
        <v>1483</v>
      </c>
      <c r="AM2227" s="86" t="s">
        <v>1511</v>
      </c>
      <c r="AN2227" s="72" t="b">
        <v>0</v>
      </c>
      <c r="AO2227" s="86" t="s">
        <v>5308</v>
      </c>
      <c r="AQ2227" s="72">
        <v>0</v>
      </c>
      <c r="AR2227" s="72">
        <v>0</v>
      </c>
    </row>
    <row r="2228" spans="1:44" x14ac:dyDescent="0.35">
      <c r="A2228" s="73" t="s">
        <v>774</v>
      </c>
      <c r="B2228" s="73" t="s">
        <v>774</v>
      </c>
      <c r="C2228" s="82"/>
      <c r="D2228" s="83"/>
      <c r="E2228" s="82"/>
      <c r="F2228" s="84"/>
      <c r="G2228" s="82"/>
      <c r="H2228" s="77"/>
      <c r="I2228" s="78"/>
      <c r="J2228" s="78"/>
      <c r="K2228" s="79"/>
      <c r="M2228" s="72" t="s">
        <v>177</v>
      </c>
      <c r="N2228" s="85">
        <v>44630.945277777777</v>
      </c>
      <c r="O2228" s="72" t="s">
        <v>5309</v>
      </c>
      <c r="T2228" s="87" t="s">
        <v>4885</v>
      </c>
      <c r="U2228" s="85">
        <v>44630.945277777777</v>
      </c>
      <c r="V2228" s="88">
        <v>44630</v>
      </c>
      <c r="W2228" s="86" t="s">
        <v>5310</v>
      </c>
      <c r="X2228" s="87" t="s">
        <v>5311</v>
      </c>
      <c r="AA2228" s="86" t="s">
        <v>5312</v>
      </c>
      <c r="AB2228" s="86" t="s">
        <v>5308</v>
      </c>
      <c r="AC2228" s="72" t="b">
        <v>0</v>
      </c>
      <c r="AD2228" s="72">
        <v>88</v>
      </c>
      <c r="AE2228" s="86" t="s">
        <v>4910</v>
      </c>
      <c r="AF2228" s="72" t="b">
        <v>0</v>
      </c>
      <c r="AG2228" s="72" t="s">
        <v>1484</v>
      </c>
      <c r="AI2228" s="86" t="s">
        <v>1483</v>
      </c>
      <c r="AJ2228" s="72" t="b">
        <v>0</v>
      </c>
      <c r="AK2228" s="72">
        <v>16</v>
      </c>
      <c r="AL2228" s="86" t="s">
        <v>1483</v>
      </c>
      <c r="AM2228" s="86" t="s">
        <v>1504</v>
      </c>
      <c r="AN2228" s="72" t="b">
        <v>0</v>
      </c>
      <c r="AO2228" s="86" t="s">
        <v>5308</v>
      </c>
      <c r="AQ2228" s="72">
        <v>0</v>
      </c>
      <c r="AR2228" s="72">
        <v>0</v>
      </c>
    </row>
    <row r="2229" spans="1:44" x14ac:dyDescent="0.35">
      <c r="A2229" s="73" t="s">
        <v>774</v>
      </c>
      <c r="B2229" s="73" t="s">
        <v>774</v>
      </c>
      <c r="C2229" s="82"/>
      <c r="D2229" s="83"/>
      <c r="E2229" s="82"/>
      <c r="F2229" s="84"/>
      <c r="G2229" s="82"/>
      <c r="H2229" s="77"/>
      <c r="I2229" s="78"/>
      <c r="J2229" s="78"/>
      <c r="K2229" s="79"/>
      <c r="M2229" s="72" t="s">
        <v>177</v>
      </c>
      <c r="N2229" s="85">
        <v>44639.660451388889</v>
      </c>
      <c r="O2229" s="72" t="s">
        <v>5313</v>
      </c>
      <c r="P2229" s="87" t="s">
        <v>5314</v>
      </c>
      <c r="Q2229" s="72" t="s">
        <v>5315</v>
      </c>
      <c r="T2229" s="87" t="s">
        <v>4885</v>
      </c>
      <c r="U2229" s="85">
        <v>44639.660451388889</v>
      </c>
      <c r="V2229" s="88">
        <v>44639</v>
      </c>
      <c r="W2229" s="86" t="s">
        <v>5316</v>
      </c>
      <c r="X2229" s="87" t="s">
        <v>5317</v>
      </c>
      <c r="AA2229" s="86" t="s">
        <v>5318</v>
      </c>
      <c r="AC2229" s="72" t="b">
        <v>0</v>
      </c>
      <c r="AD2229" s="72">
        <v>119</v>
      </c>
      <c r="AE2229" s="86" t="s">
        <v>1483</v>
      </c>
      <c r="AF2229" s="72" t="b">
        <v>0</v>
      </c>
      <c r="AG2229" s="72" t="s">
        <v>1484</v>
      </c>
      <c r="AI2229" s="86" t="s">
        <v>1483</v>
      </c>
      <c r="AJ2229" s="72" t="b">
        <v>0</v>
      </c>
      <c r="AK2229" s="72">
        <v>14</v>
      </c>
      <c r="AL2229" s="86" t="s">
        <v>1483</v>
      </c>
      <c r="AM2229" s="86" t="s">
        <v>1504</v>
      </c>
      <c r="AN2229" s="72" t="b">
        <v>0</v>
      </c>
      <c r="AO2229" s="86" t="s">
        <v>5318</v>
      </c>
      <c r="AQ2229" s="72">
        <v>0</v>
      </c>
      <c r="AR2229" s="72">
        <v>0</v>
      </c>
    </row>
    <row r="2230" spans="1:44" x14ac:dyDescent="0.35">
      <c r="A2230" s="73" t="s">
        <v>774</v>
      </c>
      <c r="B2230" s="73" t="s">
        <v>774</v>
      </c>
      <c r="C2230" s="82"/>
      <c r="D2230" s="83"/>
      <c r="E2230" s="82"/>
      <c r="F2230" s="84"/>
      <c r="G2230" s="82"/>
      <c r="H2230" s="77"/>
      <c r="I2230" s="78"/>
      <c r="J2230" s="78"/>
      <c r="K2230" s="79"/>
      <c r="M2230" s="72" t="s">
        <v>177</v>
      </c>
      <c r="N2230" s="85">
        <v>44642.717245370368</v>
      </c>
      <c r="O2230" s="72" t="s">
        <v>5319</v>
      </c>
      <c r="S2230" s="87" t="s">
        <v>5320</v>
      </c>
      <c r="T2230" s="87" t="s">
        <v>5320</v>
      </c>
      <c r="U2230" s="85">
        <v>44642.717245370368</v>
      </c>
      <c r="V2230" s="88">
        <v>44642</v>
      </c>
      <c r="W2230" s="86" t="s">
        <v>5321</v>
      </c>
      <c r="X2230" s="87" t="s">
        <v>5322</v>
      </c>
      <c r="AA2230" s="86" t="s">
        <v>5323</v>
      </c>
      <c r="AC2230" s="72" t="b">
        <v>0</v>
      </c>
      <c r="AD2230" s="72">
        <v>94</v>
      </c>
      <c r="AE2230" s="86" t="s">
        <v>1483</v>
      </c>
      <c r="AF2230" s="72" t="b">
        <v>0</v>
      </c>
      <c r="AG2230" s="72" t="s">
        <v>1484</v>
      </c>
      <c r="AI2230" s="86" t="s">
        <v>1483</v>
      </c>
      <c r="AJ2230" s="72" t="b">
        <v>0</v>
      </c>
      <c r="AK2230" s="72">
        <v>9</v>
      </c>
      <c r="AL2230" s="86" t="s">
        <v>1483</v>
      </c>
      <c r="AM2230" s="86" t="s">
        <v>1504</v>
      </c>
      <c r="AN2230" s="72" t="b">
        <v>0</v>
      </c>
      <c r="AO2230" s="86" t="s">
        <v>5323</v>
      </c>
      <c r="AQ2230" s="72">
        <v>0</v>
      </c>
      <c r="AR2230" s="72">
        <v>0</v>
      </c>
    </row>
    <row r="2231" spans="1:44" x14ac:dyDescent="0.35">
      <c r="A2231" s="73" t="s">
        <v>774</v>
      </c>
      <c r="B2231" s="73" t="s">
        <v>774</v>
      </c>
      <c r="C2231" s="82"/>
      <c r="D2231" s="83"/>
      <c r="E2231" s="82"/>
      <c r="F2231" s="84"/>
      <c r="G2231" s="82"/>
      <c r="H2231" s="77"/>
      <c r="I2231" s="78"/>
      <c r="J2231" s="78"/>
      <c r="K2231" s="79"/>
      <c r="M2231" s="72" t="s">
        <v>177</v>
      </c>
      <c r="N2231" s="85">
        <v>44642.717280092591</v>
      </c>
      <c r="O2231" s="72" t="s">
        <v>5324</v>
      </c>
      <c r="S2231" s="87" t="s">
        <v>5325</v>
      </c>
      <c r="T2231" s="87" t="s">
        <v>5325</v>
      </c>
      <c r="U2231" s="85">
        <v>44642.717280092591</v>
      </c>
      <c r="V2231" s="88">
        <v>44642</v>
      </c>
      <c r="W2231" s="86" t="s">
        <v>5326</v>
      </c>
      <c r="X2231" s="87" t="s">
        <v>5327</v>
      </c>
      <c r="AA2231" s="86" t="s">
        <v>5328</v>
      </c>
      <c r="AB2231" s="86" t="s">
        <v>5323</v>
      </c>
      <c r="AC2231" s="72" t="b">
        <v>0</v>
      </c>
      <c r="AD2231" s="72">
        <v>66</v>
      </c>
      <c r="AE2231" s="86" t="s">
        <v>4910</v>
      </c>
      <c r="AF2231" s="72" t="b">
        <v>0</v>
      </c>
      <c r="AG2231" s="72" t="s">
        <v>1484</v>
      </c>
      <c r="AI2231" s="86" t="s">
        <v>1483</v>
      </c>
      <c r="AJ2231" s="72" t="b">
        <v>0</v>
      </c>
      <c r="AK2231" s="72">
        <v>8</v>
      </c>
      <c r="AL2231" s="86" t="s">
        <v>1483</v>
      </c>
      <c r="AM2231" s="86" t="s">
        <v>1504</v>
      </c>
      <c r="AN2231" s="72" t="b">
        <v>0</v>
      </c>
      <c r="AO2231" s="86" t="s">
        <v>5323</v>
      </c>
      <c r="AQ2231" s="72">
        <v>0</v>
      </c>
      <c r="AR2231" s="72">
        <v>0</v>
      </c>
    </row>
    <row r="2232" spans="1:44" x14ac:dyDescent="0.35">
      <c r="A2232" s="73" t="s">
        <v>774</v>
      </c>
      <c r="B2232" s="73" t="s">
        <v>774</v>
      </c>
      <c r="C2232" s="82"/>
      <c r="D2232" s="83"/>
      <c r="E2232" s="82"/>
      <c r="F2232" s="84"/>
      <c r="G2232" s="82"/>
      <c r="H2232" s="77"/>
      <c r="I2232" s="78"/>
      <c r="J2232" s="78"/>
      <c r="K2232" s="79"/>
      <c r="M2232" s="72" t="s">
        <v>177</v>
      </c>
      <c r="N2232" s="85">
        <v>44642.717291666668</v>
      </c>
      <c r="O2232" s="72" t="s">
        <v>5329</v>
      </c>
      <c r="S2232" s="87" t="s">
        <v>5330</v>
      </c>
      <c r="T2232" s="87" t="s">
        <v>5330</v>
      </c>
      <c r="U2232" s="85">
        <v>44642.717291666668</v>
      </c>
      <c r="V2232" s="88">
        <v>44642</v>
      </c>
      <c r="W2232" s="86" t="s">
        <v>5331</v>
      </c>
      <c r="X2232" s="87" t="s">
        <v>5332</v>
      </c>
      <c r="AA2232" s="86" t="s">
        <v>5333</v>
      </c>
      <c r="AB2232" s="86" t="s">
        <v>5328</v>
      </c>
      <c r="AC2232" s="72" t="b">
        <v>0</v>
      </c>
      <c r="AD2232" s="72">
        <v>39</v>
      </c>
      <c r="AE2232" s="86" t="s">
        <v>4910</v>
      </c>
      <c r="AF2232" s="72" t="b">
        <v>0</v>
      </c>
      <c r="AG2232" s="72" t="s">
        <v>1484</v>
      </c>
      <c r="AI2232" s="86" t="s">
        <v>1483</v>
      </c>
      <c r="AJ2232" s="72" t="b">
        <v>0</v>
      </c>
      <c r="AK2232" s="72">
        <v>8</v>
      </c>
      <c r="AL2232" s="86" t="s">
        <v>1483</v>
      </c>
      <c r="AM2232" s="86" t="s">
        <v>1504</v>
      </c>
      <c r="AN2232" s="72" t="b">
        <v>0</v>
      </c>
      <c r="AO2232" s="86" t="s">
        <v>5328</v>
      </c>
      <c r="AQ2232" s="72">
        <v>0</v>
      </c>
      <c r="AR2232" s="72">
        <v>0</v>
      </c>
    </row>
    <row r="2233" spans="1:44" x14ac:dyDescent="0.35">
      <c r="A2233" s="73" t="s">
        <v>774</v>
      </c>
      <c r="B2233" s="73" t="s">
        <v>774</v>
      </c>
      <c r="C2233" s="82"/>
      <c r="D2233" s="83"/>
      <c r="E2233" s="82"/>
      <c r="F2233" s="84"/>
      <c r="G2233" s="82"/>
      <c r="H2233" s="77"/>
      <c r="I2233" s="78"/>
      <c r="J2233" s="78"/>
      <c r="K2233" s="79"/>
      <c r="M2233" s="72" t="s">
        <v>177</v>
      </c>
      <c r="N2233" s="85">
        <v>44644.008634259262</v>
      </c>
      <c r="O2233" s="72" t="s">
        <v>5334</v>
      </c>
      <c r="S2233" s="87" t="s">
        <v>5335</v>
      </c>
      <c r="T2233" s="87" t="s">
        <v>5335</v>
      </c>
      <c r="U2233" s="85">
        <v>44644.008634259262</v>
      </c>
      <c r="V2233" s="88">
        <v>44644</v>
      </c>
      <c r="W2233" s="86" t="s">
        <v>5336</v>
      </c>
      <c r="X2233" s="87" t="s">
        <v>5337</v>
      </c>
      <c r="AA2233" s="86" t="s">
        <v>5338</v>
      </c>
      <c r="AC2233" s="72" t="b">
        <v>0</v>
      </c>
      <c r="AD2233" s="72">
        <v>306</v>
      </c>
      <c r="AE2233" s="86" t="s">
        <v>1483</v>
      </c>
      <c r="AF2233" s="72" t="b">
        <v>0</v>
      </c>
      <c r="AG2233" s="72" t="s">
        <v>1484</v>
      </c>
      <c r="AI2233" s="86" t="s">
        <v>1483</v>
      </c>
      <c r="AJ2233" s="72" t="b">
        <v>0</v>
      </c>
      <c r="AK2233" s="72">
        <v>34</v>
      </c>
      <c r="AL2233" s="86" t="s">
        <v>1483</v>
      </c>
      <c r="AM2233" s="86" t="s">
        <v>1511</v>
      </c>
      <c r="AN2233" s="72" t="b">
        <v>0</v>
      </c>
      <c r="AO2233" s="86" t="s">
        <v>5338</v>
      </c>
      <c r="AQ2233" s="72">
        <v>0</v>
      </c>
      <c r="AR2233" s="72">
        <v>0</v>
      </c>
    </row>
    <row r="2234" spans="1:44" x14ac:dyDescent="0.35">
      <c r="A2234" s="73" t="s">
        <v>774</v>
      </c>
      <c r="B2234" s="73" t="s">
        <v>774</v>
      </c>
      <c r="C2234" s="82"/>
      <c r="D2234" s="83"/>
      <c r="E2234" s="82"/>
      <c r="F2234" s="84"/>
      <c r="G2234" s="82"/>
      <c r="H2234" s="77"/>
      <c r="I2234" s="78"/>
      <c r="J2234" s="78"/>
      <c r="K2234" s="79"/>
      <c r="M2234" s="72" t="s">
        <v>177</v>
      </c>
      <c r="N2234" s="85">
        <v>44644.79724537037</v>
      </c>
      <c r="O2234" s="72" t="s">
        <v>5339</v>
      </c>
      <c r="S2234" s="87" t="s">
        <v>5340</v>
      </c>
      <c r="T2234" s="87" t="s">
        <v>5340</v>
      </c>
      <c r="U2234" s="85">
        <v>44644.79724537037</v>
      </c>
      <c r="V2234" s="88">
        <v>44644</v>
      </c>
      <c r="W2234" s="86" t="s">
        <v>5341</v>
      </c>
      <c r="X2234" s="87" t="s">
        <v>5342</v>
      </c>
      <c r="AA2234" s="86" t="s">
        <v>5343</v>
      </c>
      <c r="AC2234" s="72" t="b">
        <v>0</v>
      </c>
      <c r="AD2234" s="72">
        <v>89</v>
      </c>
      <c r="AE2234" s="86" t="s">
        <v>1483</v>
      </c>
      <c r="AF2234" s="72" t="b">
        <v>0</v>
      </c>
      <c r="AG2234" s="72" t="s">
        <v>1484</v>
      </c>
      <c r="AI2234" s="86" t="s">
        <v>1483</v>
      </c>
      <c r="AJ2234" s="72" t="b">
        <v>0</v>
      </c>
      <c r="AK2234" s="72">
        <v>11</v>
      </c>
      <c r="AL2234" s="86" t="s">
        <v>1483</v>
      </c>
      <c r="AM2234" s="86" t="s">
        <v>1511</v>
      </c>
      <c r="AN2234" s="72" t="b">
        <v>0</v>
      </c>
      <c r="AO2234" s="86" t="s">
        <v>5343</v>
      </c>
      <c r="AQ2234" s="72">
        <v>0</v>
      </c>
      <c r="AR2234" s="72">
        <v>0</v>
      </c>
    </row>
  </sheetData>
  <dataConsolidate/>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3"/>
  <sheetViews>
    <sheetView workbookViewId="0">
      <pane xSplit="1" ySplit="2" topLeftCell="B3" activePane="bottomRight" state="frozen"/>
      <selection pane="topRight" activeCell="B1" sqref="B1"/>
      <selection pane="bottomLeft" activeCell="A3" sqref="A3"/>
      <selection pane="bottomRight" activeCell="A2" sqref="A2:AC2"/>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0.54296875"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hidden="1" customWidth="1"/>
    <col min="19" max="19" width="9.36328125" hidden="1" customWidth="1"/>
    <col min="20" max="20" width="9.54296875" hidden="1" customWidth="1"/>
    <col min="21" max="23" width="14.36328125" hidden="1" customWidth="1"/>
    <col min="24" max="24" width="11.90625" hidden="1" customWidth="1"/>
    <col min="25" max="25" width="14.453125" hidden="1" customWidth="1"/>
    <col min="26" max="26" width="18.36328125" hidden="1" customWidth="1"/>
    <col min="27" max="27" width="5" hidden="1" customWidth="1"/>
    <col min="28" max="28" width="16" hidden="1" customWidth="1"/>
    <col min="29" max="29" width="16" style="5" bestFit="1" customWidth="1"/>
    <col min="30" max="30" width="14.36328125" style="2" customWidth="1"/>
    <col min="31" max="32" width="14.36328125" customWidth="1"/>
    <col min="33" max="33" width="11.90625" customWidth="1"/>
    <col min="34" max="34" width="14.453125" customWidth="1"/>
    <col min="35" max="35" width="5" customWidth="1"/>
    <col min="36" max="36" width="16" customWidth="1"/>
    <col min="37" max="37" width="16" bestFit="1" customWidth="1"/>
    <col min="38" max="39" width="9.08984375" customWidth="1"/>
  </cols>
  <sheetData>
    <row r="1" spans="1:30" x14ac:dyDescent="0.35">
      <c r="B1" s="20" t="s">
        <v>40</v>
      </c>
      <c r="C1" s="14"/>
      <c r="D1" s="14"/>
      <c r="E1" s="14"/>
      <c r="F1" s="14"/>
      <c r="G1" s="14"/>
      <c r="H1" s="22" t="s">
        <v>44</v>
      </c>
      <c r="I1" s="21"/>
      <c r="J1" s="21"/>
      <c r="K1" s="21"/>
      <c r="L1" s="24" t="s">
        <v>45</v>
      </c>
      <c r="M1" s="23"/>
      <c r="N1" s="23"/>
      <c r="O1" s="23"/>
      <c r="P1" s="23"/>
      <c r="Q1" s="23"/>
      <c r="R1" s="19" t="s">
        <v>43</v>
      </c>
      <c r="S1" s="16"/>
      <c r="T1" s="17"/>
      <c r="U1" s="18"/>
      <c r="V1" s="16"/>
      <c r="W1" s="16"/>
      <c r="X1" s="16"/>
      <c r="Y1" s="16"/>
      <c r="Z1" s="16"/>
      <c r="AA1" s="25" t="s">
        <v>41</v>
      </c>
      <c r="AB1" s="15"/>
      <c r="AC1" s="26" t="s">
        <v>42</v>
      </c>
      <c r="AD1"/>
    </row>
    <row r="2" spans="1:30" ht="30" customHeight="1" x14ac:dyDescent="0.35">
      <c r="A2" s="10" t="s">
        <v>5</v>
      </c>
      <c r="B2" s="7" t="s">
        <v>2</v>
      </c>
      <c r="C2" s="7" t="s">
        <v>8</v>
      </c>
      <c r="D2" s="8" t="s">
        <v>46</v>
      </c>
      <c r="E2" s="9" t="s">
        <v>4</v>
      </c>
      <c r="F2" s="7" t="s">
        <v>49</v>
      </c>
      <c r="G2" s="7" t="s">
        <v>11</v>
      </c>
      <c r="H2" s="7" t="s">
        <v>47</v>
      </c>
      <c r="I2" s="7" t="s">
        <v>48</v>
      </c>
      <c r="J2" s="7" t="s">
        <v>78</v>
      </c>
      <c r="K2" s="7" t="s">
        <v>10</v>
      </c>
      <c r="L2" s="7" t="s">
        <v>27</v>
      </c>
      <c r="M2" s="7" t="s">
        <v>15</v>
      </c>
      <c r="N2" s="7" t="s">
        <v>16</v>
      </c>
      <c r="O2" s="7" t="s">
        <v>13</v>
      </c>
      <c r="P2" s="7" t="s">
        <v>28</v>
      </c>
      <c r="Q2" s="7" t="s">
        <v>29</v>
      </c>
      <c r="R2" s="7" t="s">
        <v>32</v>
      </c>
      <c r="S2" s="7" t="s">
        <v>33</v>
      </c>
      <c r="T2" s="7" t="s">
        <v>34</v>
      </c>
      <c r="U2" s="7" t="s">
        <v>35</v>
      </c>
      <c r="V2" s="7" t="s">
        <v>36</v>
      </c>
      <c r="W2" s="7" t="s">
        <v>37</v>
      </c>
      <c r="X2" s="7" t="s">
        <v>138</v>
      </c>
      <c r="Y2" s="7" t="s">
        <v>38</v>
      </c>
      <c r="Z2" s="7" t="s">
        <v>171</v>
      </c>
      <c r="AA2" s="10" t="s">
        <v>12</v>
      </c>
      <c r="AB2" s="10" t="s">
        <v>39</v>
      </c>
      <c r="AC2" s="7" t="s">
        <v>26</v>
      </c>
      <c r="AD2"/>
    </row>
    <row r="3" spans="1:30" ht="15" customHeight="1" x14ac:dyDescent="0.35">
      <c r="A3" s="44"/>
      <c r="B3" s="48"/>
      <c r="C3" s="48"/>
      <c r="D3" s="49"/>
      <c r="E3" s="50"/>
      <c r="F3" s="48"/>
      <c r="G3" s="48"/>
      <c r="H3" s="52"/>
      <c r="I3" s="51"/>
      <c r="J3" s="51"/>
      <c r="K3" s="52"/>
      <c r="L3" s="54"/>
      <c r="M3" s="55"/>
      <c r="N3" s="55"/>
      <c r="O3" s="53"/>
      <c r="P3" s="56"/>
      <c r="Q3" s="56"/>
      <c r="R3" s="45"/>
      <c r="S3" s="45"/>
      <c r="T3" s="45"/>
      <c r="U3" s="45"/>
      <c r="V3" s="46"/>
      <c r="W3" s="46"/>
      <c r="X3" s="47"/>
      <c r="Y3" s="46"/>
      <c r="Z3" s="46"/>
      <c r="AA3" s="57"/>
      <c r="AB3" s="57"/>
      <c r="AC3" s="58"/>
      <c r="AD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 xr:uid="{00000000-0002-0000-0100-000007000000}"/>
    <dataValidation allowBlank="1" showInputMessage="1" errorTitle="Invalid Vertex Image Key" promptTitle="Vertex Tooltip" prompt="Enter optional text that will pop up when the mouse is hovered over the vertex." sqref="K3"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 xr:uid="{00000000-0002-0000-0100-00000B000000}"/>
    <dataValidation allowBlank="1" showInputMessage="1" promptTitle="Vertex Label Fill Color" prompt="To select an optional fill color for the Label shape, right-click and select Select Color on the right-click menu." sqref="I3" xr:uid="{00000000-0002-0000-0100-00000C000000}"/>
    <dataValidation allowBlank="1" showInputMessage="1" errorTitle="Invalid Vertex Image Key" promptTitle="Vertex Image File" prompt="Enter the path to an image file.  Hover over the column header for examples." sqref="F3" xr:uid="{00000000-0002-0000-0100-00000D000000}"/>
    <dataValidation allowBlank="1" showInputMessage="1" promptTitle="Vertex Color" prompt="To select an optional vertex color, right-click and select Select Color on the right-click menu." sqref="B3"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 xr:uid="{00000000-0002-0000-0100-000012000000}">
      <formula1>ValidVertexLabelPositions</formula1>
    </dataValidation>
    <dataValidation allowBlank="1" showInputMessage="1" showErrorMessage="1" promptTitle="Vertex Name" prompt="Enter the name of the vertex." sqref="A3"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90625" bestFit="1" customWidth="1"/>
    <col min="2" max="2" width="16.90625" bestFit="1" customWidth="1"/>
    <col min="4" max="5" width="9.08984375" customWidth="1"/>
  </cols>
  <sheetData>
    <row r="1" spans="1:1" x14ac:dyDescent="0.35">
      <c r="A1" t="s">
        <v>50</v>
      </c>
    </row>
    <row r="2" spans="1:1" ht="15" customHeight="1" x14ac:dyDescent="0.35"/>
    <row r="3" spans="1:1" ht="15" customHeight="1" x14ac:dyDescent="0.35">
      <c r="A3" s="27" t="s">
        <v>51</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6328125" hidden="1" customWidth="1"/>
    <col min="13" max="13" width="13.08984375" hidden="1" customWidth="1"/>
    <col min="14" max="15" width="8.453125" hidden="1" customWidth="1"/>
    <col min="16" max="16" width="18.36328125" hidden="1" customWidth="1"/>
    <col min="17" max="17" width="14.90625" hidden="1" customWidth="1"/>
    <col min="18" max="18" width="14.54296875" hidden="1" customWidth="1"/>
    <col min="19" max="21" width="24.08984375" hidden="1" customWidth="1"/>
    <col min="22" max="22" width="21.36328125" hidden="1" customWidth="1"/>
    <col min="23" max="23" width="19.36328125" hidden="1" customWidth="1"/>
    <col min="24" max="24" width="10" hidden="1" customWidth="1"/>
    <col min="25" max="25" width="13" customWidth="1"/>
  </cols>
  <sheetData>
    <row r="1" spans="1:24" x14ac:dyDescent="0.35">
      <c r="B1" s="61" t="s">
        <v>40</v>
      </c>
      <c r="C1" s="62"/>
      <c r="D1" s="62"/>
      <c r="E1" s="63"/>
      <c r="F1" s="60" t="s">
        <v>44</v>
      </c>
      <c r="G1" s="64" t="s">
        <v>45</v>
      </c>
      <c r="H1" s="65"/>
      <c r="I1" s="66" t="s">
        <v>41</v>
      </c>
      <c r="J1" s="67"/>
      <c r="K1" s="68" t="s">
        <v>43</v>
      </c>
      <c r="L1" s="69"/>
      <c r="M1" s="69"/>
      <c r="N1" s="69"/>
      <c r="O1" s="69"/>
      <c r="P1" s="69"/>
      <c r="Q1" s="69"/>
      <c r="R1" s="69"/>
      <c r="S1" s="69"/>
      <c r="T1" s="69"/>
      <c r="U1" s="69"/>
      <c r="V1" s="69"/>
      <c r="W1" s="69"/>
      <c r="X1" s="69"/>
    </row>
    <row r="2" spans="1:24" s="7" customFormat="1" ht="30" customHeight="1" x14ac:dyDescent="0.35">
      <c r="A2" s="10" t="s">
        <v>145</v>
      </c>
      <c r="B2" s="7" t="s">
        <v>21</v>
      </c>
      <c r="C2" s="7" t="s">
        <v>20</v>
      </c>
      <c r="D2" s="7" t="s">
        <v>11</v>
      </c>
      <c r="E2" s="7" t="s">
        <v>146</v>
      </c>
      <c r="F2" s="7" t="s">
        <v>47</v>
      </c>
      <c r="G2" s="7" t="s">
        <v>168</v>
      </c>
      <c r="H2" s="7" t="s">
        <v>169</v>
      </c>
      <c r="I2" s="7" t="s">
        <v>12</v>
      </c>
      <c r="J2" s="7" t="s">
        <v>167</v>
      </c>
      <c r="K2" s="7" t="s">
        <v>147</v>
      </c>
      <c r="L2" s="7" t="s">
        <v>149</v>
      </c>
      <c r="M2" s="7" t="s">
        <v>150</v>
      </c>
      <c r="N2" s="7" t="s">
        <v>151</v>
      </c>
      <c r="O2" s="7" t="s">
        <v>152</v>
      </c>
      <c r="P2" s="7" t="s">
        <v>171</v>
      </c>
      <c r="Q2" s="7" t="s">
        <v>172</v>
      </c>
      <c r="R2" s="7" t="s">
        <v>153</v>
      </c>
      <c r="S2" s="7" t="s">
        <v>154</v>
      </c>
      <c r="T2" s="7" t="s">
        <v>155</v>
      </c>
      <c r="U2" s="7" t="s">
        <v>156</v>
      </c>
      <c r="V2" s="7" t="s">
        <v>157</v>
      </c>
      <c r="W2" s="7" t="s">
        <v>158</v>
      </c>
      <c r="X2" s="7" t="s">
        <v>159</v>
      </c>
    </row>
    <row r="3" spans="1:24" x14ac:dyDescent="0.35">
      <c r="A3" s="11"/>
      <c r="B3" s="12"/>
      <c r="C3" s="12"/>
      <c r="D3" s="12"/>
      <c r="E3" s="12"/>
      <c r="F3" s="13"/>
      <c r="G3" s="70"/>
      <c r="H3" s="70"/>
      <c r="I3" s="59"/>
      <c r="J3" s="59"/>
      <c r="K3" s="42"/>
      <c r="L3" s="42"/>
      <c r="M3" s="42"/>
      <c r="N3" s="42"/>
      <c r="O3" s="42"/>
      <c r="P3" s="42"/>
      <c r="Q3" s="42"/>
      <c r="R3" s="42"/>
      <c r="S3" s="42"/>
      <c r="T3" s="42"/>
      <c r="U3" s="42"/>
      <c r="V3" s="42"/>
      <c r="W3" s="43"/>
      <c r="X3" s="43"/>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x14ac:dyDescent="0.35">
      <c r="A1" s="1" t="s">
        <v>145</v>
      </c>
      <c r="B1" s="1" t="s">
        <v>5</v>
      </c>
      <c r="C1" s="1" t="s">
        <v>148</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workbookViewId="0">
      <selection activeCell="A56" sqref="A56:XFD56"/>
    </sheetView>
  </sheetViews>
  <sheetFormatPr defaultRowHeight="14.5" x14ac:dyDescent="0.35"/>
  <cols>
    <col min="1" max="1" width="43.08984375" customWidth="1"/>
    <col min="2" max="2" width="13.9062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7" t="s">
        <v>163</v>
      </c>
      <c r="B1" s="7" t="s">
        <v>17</v>
      </c>
      <c r="D1" t="s">
        <v>80</v>
      </c>
      <c r="E1" t="s">
        <v>81</v>
      </c>
      <c r="F1" s="31" t="s">
        <v>87</v>
      </c>
      <c r="G1" s="32" t="s">
        <v>88</v>
      </c>
      <c r="H1" s="31" t="s">
        <v>93</v>
      </c>
      <c r="I1" s="32" t="s">
        <v>94</v>
      </c>
      <c r="J1" s="31" t="s">
        <v>99</v>
      </c>
      <c r="K1" s="32" t="s">
        <v>100</v>
      </c>
      <c r="L1" s="31" t="s">
        <v>105</v>
      </c>
      <c r="M1" s="32" t="s">
        <v>106</v>
      </c>
      <c r="N1" s="31" t="s">
        <v>111</v>
      </c>
      <c r="O1" s="32" t="s">
        <v>112</v>
      </c>
      <c r="P1" s="32" t="s">
        <v>139</v>
      </c>
      <c r="Q1" s="32" t="s">
        <v>140</v>
      </c>
      <c r="R1" s="31" t="s">
        <v>117</v>
      </c>
      <c r="S1" s="31" t="s">
        <v>118</v>
      </c>
      <c r="T1" s="31" t="s">
        <v>123</v>
      </c>
      <c r="U1" s="32" t="s">
        <v>124</v>
      </c>
      <c r="W1" t="s">
        <v>128</v>
      </c>
      <c r="X1" t="s">
        <v>17</v>
      </c>
    </row>
    <row r="2" spans="1:24" ht="15" thickTop="1" x14ac:dyDescent="0.35">
      <c r="A2" s="30"/>
      <c r="B2" s="30"/>
      <c r="D2" s="28">
        <f>MIN(Vertices[Degree])</f>
        <v>0</v>
      </c>
      <c r="E2">
        <f>COUNTIF(Vertices[Degree], "&gt;= " &amp; D2) - COUNTIF(Vertices[Degree], "&gt;=" &amp; D3)</f>
        <v>0</v>
      </c>
      <c r="F2" s="33">
        <f>MIN(Vertices[In-Degree])</f>
        <v>0</v>
      </c>
      <c r="G2" s="34">
        <f>COUNTIF(Vertices[In-Degree], "&gt;= " &amp; F2) - COUNTIF(Vertices[In-Degree], "&gt;=" &amp; F3)</f>
        <v>0</v>
      </c>
      <c r="H2" s="33">
        <f>MIN(Vertices[Out-Degree])</f>
        <v>0</v>
      </c>
      <c r="I2" s="34">
        <f>COUNTIF(Vertices[Out-Degree], "&gt;= " &amp; H2) - COUNTIF(Vertices[Out-Degree], "&gt;=" &amp; H3)</f>
        <v>0</v>
      </c>
      <c r="J2" s="33">
        <f>MIN(Vertices[Betweenness Centrality])</f>
        <v>0</v>
      </c>
      <c r="K2" s="34">
        <f>COUNTIF(Vertices[Betweenness Centrality], "&gt;= " &amp; J2) - COUNTIF(Vertices[Betweenness Centrality], "&gt;=" &amp; J3)</f>
        <v>0</v>
      </c>
      <c r="L2" s="33">
        <f>MIN(Vertices[Closeness Centrality])</f>
        <v>0</v>
      </c>
      <c r="M2" s="34">
        <f>COUNTIF(Vertices[Closeness Centrality], "&gt;= " &amp; L2) - COUNTIF(Vertices[Closeness Centrality], "&gt;=" &amp; L3)</f>
        <v>0</v>
      </c>
      <c r="N2" s="33">
        <f>MIN(Vertices[Eigenvector Centrality])</f>
        <v>0</v>
      </c>
      <c r="O2" s="34">
        <f>COUNTIF(Vertices[Eigenvector Centrality], "&gt;= " &amp; N2) - COUNTIF(Vertices[Eigenvector Centrality], "&gt;=" &amp; N3)</f>
        <v>0</v>
      </c>
      <c r="P2" s="33">
        <f>MIN(Vertices[PageRank])</f>
        <v>0</v>
      </c>
      <c r="Q2" s="34">
        <f>COUNTIF(Vertices[PageRank], "&gt;= " &amp; P2) - COUNTIF(Vertices[PageRank], "&gt;=" &amp; P3)</f>
        <v>0</v>
      </c>
      <c r="R2" s="33">
        <f>MIN(Vertices[Clustering Coefficient])</f>
        <v>0</v>
      </c>
      <c r="S2" s="39">
        <f>COUNTIF(Vertices[Clustering Coefficient], "&gt;= " &amp; R2) - COUNTIF(Vertices[Clustering Coefficient], "&gt;=" &amp; R3)</f>
        <v>0</v>
      </c>
      <c r="T2" s="33" t="e">
        <f ca="1">MIN(INDIRECT(DynamicFilterSourceColumnRange))</f>
        <v>#REF!</v>
      </c>
      <c r="U2" s="34" t="e">
        <f t="shared" ref="U2:U25" ca="1" si="0">COUNTIF(INDIRECT(DynamicFilterSourceColumnRange), "&gt;= " &amp; T2) - COUNTIF(INDIRECT(DynamicFilterSourceColumnRange), "&gt;=" &amp; T3)</f>
        <v>#REF!</v>
      </c>
      <c r="W2" t="s">
        <v>125</v>
      </c>
      <c r="X2">
        <f>ROWS(HistogramBins[Degree Bin]) - 1</f>
        <v>34</v>
      </c>
    </row>
    <row r="3" spans="1:24" x14ac:dyDescent="0.35">
      <c r="A3" s="30"/>
      <c r="B3" s="30"/>
      <c r="D3" s="28">
        <f t="shared" ref="D3:D35" si="1">D2+($D$36-$D$2)/BinDivisor</f>
        <v>0</v>
      </c>
      <c r="E3">
        <f>COUNTIF(Vertices[Degree], "&gt;= " &amp; D3) - COUNTIF(Vertices[Degree], "&gt;=" &amp; D4)</f>
        <v>0</v>
      </c>
      <c r="F3" s="35">
        <f t="shared" ref="F3:F35" si="2">F2+($F$36-$F$2)/BinDivisor</f>
        <v>0</v>
      </c>
      <c r="G3" s="36">
        <f>COUNTIF(Vertices[In-Degree], "&gt;= " &amp; F3) - COUNTIF(Vertices[In-Degree], "&gt;=" &amp; F4)</f>
        <v>0</v>
      </c>
      <c r="H3" s="35">
        <f t="shared" ref="H3:H35" si="3">H2+($H$36-$H$2)/BinDivisor</f>
        <v>0</v>
      </c>
      <c r="I3" s="36">
        <f>COUNTIF(Vertices[Out-Degree], "&gt;= " &amp; H3) - COUNTIF(Vertices[Out-Degree], "&gt;=" &amp; H4)</f>
        <v>0</v>
      </c>
      <c r="J3" s="35">
        <f t="shared" ref="J3:J35" si="4">J2+($J$36-$J$2)/BinDivisor</f>
        <v>0</v>
      </c>
      <c r="K3" s="36">
        <f>COUNTIF(Vertices[Betweenness Centrality], "&gt;= " &amp; J3) - COUNTIF(Vertices[Betweenness Centrality], "&gt;=" &amp; J4)</f>
        <v>0</v>
      </c>
      <c r="L3" s="35">
        <f t="shared" ref="L3:L35" si="5">L2+($L$36-$L$2)/BinDivisor</f>
        <v>0</v>
      </c>
      <c r="M3" s="36">
        <f>COUNTIF(Vertices[Closeness Centrality], "&gt;= " &amp; L3) - COUNTIF(Vertices[Closeness Centrality], "&gt;=" &amp; L4)</f>
        <v>0</v>
      </c>
      <c r="N3" s="35">
        <f t="shared" ref="N3:N35" si="6">N2+($N$36-$N$2)/BinDivisor</f>
        <v>0</v>
      </c>
      <c r="O3" s="36">
        <f>COUNTIF(Vertices[Eigenvector Centrality], "&gt;= " &amp; N3) - COUNTIF(Vertices[Eigenvector Centrality], "&gt;=" &amp; N4)</f>
        <v>0</v>
      </c>
      <c r="P3" s="35">
        <f t="shared" ref="P3:P35" si="7">P2+($P$36-$P$2)/BinDivisor</f>
        <v>0</v>
      </c>
      <c r="Q3" s="36">
        <f>COUNTIF(Vertices[PageRank], "&gt;= " &amp; P3) - COUNTIF(Vertices[PageRank], "&gt;=" &amp; P4)</f>
        <v>0</v>
      </c>
      <c r="R3" s="35">
        <f t="shared" ref="R3:R35" si="8">R2+($R$36-$R$2)/BinDivisor</f>
        <v>0</v>
      </c>
      <c r="S3" s="40">
        <f>COUNTIF(Vertices[Clustering Coefficient], "&gt;= " &amp; R3) - COUNTIF(Vertices[Clustering Coefficient], "&gt;=" &amp; R4)</f>
        <v>0</v>
      </c>
      <c r="T3" s="35" t="e">
        <f t="shared" ref="T3:T35" ca="1" si="9">T2+($T$36-$T$2)/BinDivisor</f>
        <v>#REF!</v>
      </c>
      <c r="U3" s="36" t="e">
        <f t="shared" ca="1" si="0"/>
        <v>#REF!</v>
      </c>
      <c r="W3" t="s">
        <v>126</v>
      </c>
      <c r="X3" t="s">
        <v>86</v>
      </c>
    </row>
    <row r="4" spans="1:24" x14ac:dyDescent="0.35">
      <c r="A4" s="30"/>
      <c r="B4" s="30"/>
      <c r="D4" s="28">
        <f t="shared" si="1"/>
        <v>0</v>
      </c>
      <c r="E4">
        <f>COUNTIF(Vertices[Degree], "&gt;= " &amp; D4) - COUNTIF(Vertices[Degree], "&gt;=" &amp; D5)</f>
        <v>0</v>
      </c>
      <c r="F4" s="33">
        <f t="shared" si="2"/>
        <v>0</v>
      </c>
      <c r="G4" s="34">
        <f>COUNTIF(Vertices[In-Degree], "&gt;= " &amp; F4) - COUNTIF(Vertices[In-Degree], "&gt;=" &amp; F5)</f>
        <v>0</v>
      </c>
      <c r="H4" s="33">
        <f t="shared" si="3"/>
        <v>0</v>
      </c>
      <c r="I4" s="34">
        <f>COUNTIF(Vertices[Out-Degree], "&gt;= " &amp; H4) - COUNTIF(Vertices[Out-Degree], "&gt;=" &amp; H5)</f>
        <v>0</v>
      </c>
      <c r="J4" s="33">
        <f t="shared" si="4"/>
        <v>0</v>
      </c>
      <c r="K4" s="34">
        <f>COUNTIF(Vertices[Betweenness Centrality], "&gt;= " &amp; J4) - COUNTIF(Vertices[Betweenness Centrality], "&gt;=" &amp; J5)</f>
        <v>0</v>
      </c>
      <c r="L4" s="33">
        <f t="shared" si="5"/>
        <v>0</v>
      </c>
      <c r="M4" s="34">
        <f>COUNTIF(Vertices[Closeness Centrality], "&gt;= " &amp; L4) - COUNTIF(Vertices[Closeness Centrality], "&gt;=" &amp; L5)</f>
        <v>0</v>
      </c>
      <c r="N4" s="33">
        <f t="shared" si="6"/>
        <v>0</v>
      </c>
      <c r="O4" s="34">
        <f>COUNTIF(Vertices[Eigenvector Centrality], "&gt;= " &amp; N4) - COUNTIF(Vertices[Eigenvector Centrality], "&gt;=" &amp; N5)</f>
        <v>0</v>
      </c>
      <c r="P4" s="33">
        <f t="shared" si="7"/>
        <v>0</v>
      </c>
      <c r="Q4" s="34">
        <f>COUNTIF(Vertices[PageRank], "&gt;= " &amp; P4) - COUNTIF(Vertices[PageRank], "&gt;=" &amp; P5)</f>
        <v>0</v>
      </c>
      <c r="R4" s="33">
        <f t="shared" si="8"/>
        <v>0</v>
      </c>
      <c r="S4" s="39">
        <f>COUNTIF(Vertices[Clustering Coefficient], "&gt;= " &amp; R4) - COUNTIF(Vertices[Clustering Coefficient], "&gt;=" &amp; R5)</f>
        <v>0</v>
      </c>
      <c r="T4" s="33" t="e">
        <f t="shared" ca="1" si="9"/>
        <v>#REF!</v>
      </c>
      <c r="U4" s="34" t="e">
        <f t="shared" ca="1" si="0"/>
        <v>#REF!</v>
      </c>
      <c r="W4" t="s">
        <v>127</v>
      </c>
      <c r="X4" t="s">
        <v>129</v>
      </c>
    </row>
    <row r="5" spans="1:24" x14ac:dyDescent="0.35">
      <c r="A5" s="30"/>
      <c r="B5" s="30"/>
      <c r="D5" s="28">
        <f t="shared" si="1"/>
        <v>0</v>
      </c>
      <c r="E5">
        <f>COUNTIF(Vertices[Degree], "&gt;= " &amp; D5) - COUNTIF(Vertices[Degree], "&gt;=" &amp; D6)</f>
        <v>0</v>
      </c>
      <c r="F5" s="35">
        <f t="shared" si="2"/>
        <v>0</v>
      </c>
      <c r="G5" s="36">
        <f>COUNTIF(Vertices[In-Degree], "&gt;= " &amp; F5) - COUNTIF(Vertices[In-Degree], "&gt;=" &amp; F6)</f>
        <v>0</v>
      </c>
      <c r="H5" s="35">
        <f t="shared" si="3"/>
        <v>0</v>
      </c>
      <c r="I5" s="36">
        <f>COUNTIF(Vertices[Out-Degree], "&gt;= " &amp; H5) - COUNTIF(Vertices[Out-Degree], "&gt;=" &amp; H6)</f>
        <v>0</v>
      </c>
      <c r="J5" s="35">
        <f t="shared" si="4"/>
        <v>0</v>
      </c>
      <c r="K5" s="36">
        <f>COUNTIF(Vertices[Betweenness Centrality], "&gt;= " &amp; J5) - COUNTIF(Vertices[Betweenness Centrality], "&gt;=" &amp; J6)</f>
        <v>0</v>
      </c>
      <c r="L5" s="35">
        <f t="shared" si="5"/>
        <v>0</v>
      </c>
      <c r="M5" s="36">
        <f>COUNTIF(Vertices[Closeness Centrality], "&gt;= " &amp; L5) - COUNTIF(Vertices[Closeness Centrality], "&gt;=" &amp; L6)</f>
        <v>0</v>
      </c>
      <c r="N5" s="35">
        <f t="shared" si="6"/>
        <v>0</v>
      </c>
      <c r="O5" s="36">
        <f>COUNTIF(Vertices[Eigenvector Centrality], "&gt;= " &amp; N5) - COUNTIF(Vertices[Eigenvector Centrality], "&gt;=" &amp; N6)</f>
        <v>0</v>
      </c>
      <c r="P5" s="35">
        <f t="shared" si="7"/>
        <v>0</v>
      </c>
      <c r="Q5" s="36">
        <f>COUNTIF(Vertices[PageRank], "&gt;= " &amp; P5) - COUNTIF(Vertices[PageRank], "&gt;=" &amp; P6)</f>
        <v>0</v>
      </c>
      <c r="R5" s="35">
        <f t="shared" si="8"/>
        <v>0</v>
      </c>
      <c r="S5" s="40">
        <f>COUNTIF(Vertices[Clustering Coefficient], "&gt;= " &amp; R5) - COUNTIF(Vertices[Clustering Coefficient], "&gt;=" &amp; R6)</f>
        <v>0</v>
      </c>
      <c r="T5" s="35" t="e">
        <f t="shared" ca="1" si="9"/>
        <v>#REF!</v>
      </c>
      <c r="U5" s="36" t="e">
        <f t="shared" ca="1" si="0"/>
        <v>#REF!</v>
      </c>
    </row>
    <row r="6" spans="1:24" x14ac:dyDescent="0.35">
      <c r="A6" s="30"/>
      <c r="B6" s="30"/>
      <c r="D6" s="28">
        <f t="shared" si="1"/>
        <v>0</v>
      </c>
      <c r="E6">
        <f>COUNTIF(Vertices[Degree], "&gt;= " &amp; D6) - COUNTIF(Vertices[Degree], "&gt;=" &amp; D7)</f>
        <v>0</v>
      </c>
      <c r="F6" s="33">
        <f t="shared" si="2"/>
        <v>0</v>
      </c>
      <c r="G6" s="34">
        <f>COUNTIF(Vertices[In-Degree], "&gt;= " &amp; F6) - COUNTIF(Vertices[In-Degree], "&gt;=" &amp; F7)</f>
        <v>0</v>
      </c>
      <c r="H6" s="33">
        <f t="shared" si="3"/>
        <v>0</v>
      </c>
      <c r="I6" s="34">
        <f>COUNTIF(Vertices[Out-Degree], "&gt;= " &amp; H6) - COUNTIF(Vertices[Out-Degree], "&gt;=" &amp; H7)</f>
        <v>0</v>
      </c>
      <c r="J6" s="33">
        <f t="shared" si="4"/>
        <v>0</v>
      </c>
      <c r="K6" s="34">
        <f>COUNTIF(Vertices[Betweenness Centrality], "&gt;= " &amp; J6) - COUNTIF(Vertices[Betweenness Centrality], "&gt;=" &amp; J7)</f>
        <v>0</v>
      </c>
      <c r="L6" s="33">
        <f t="shared" si="5"/>
        <v>0</v>
      </c>
      <c r="M6" s="34">
        <f>COUNTIF(Vertices[Closeness Centrality], "&gt;= " &amp; L6) - COUNTIF(Vertices[Closeness Centrality], "&gt;=" &amp; L7)</f>
        <v>0</v>
      </c>
      <c r="N6" s="33">
        <f t="shared" si="6"/>
        <v>0</v>
      </c>
      <c r="O6" s="34">
        <f>COUNTIF(Vertices[Eigenvector Centrality], "&gt;= " &amp; N6) - COUNTIF(Vertices[Eigenvector Centrality], "&gt;=" &amp; N7)</f>
        <v>0</v>
      </c>
      <c r="P6" s="33">
        <f t="shared" si="7"/>
        <v>0</v>
      </c>
      <c r="Q6" s="34">
        <f>COUNTIF(Vertices[PageRank], "&gt;= " &amp; P6) - COUNTIF(Vertices[PageRank], "&gt;=" &amp; P7)</f>
        <v>0</v>
      </c>
      <c r="R6" s="33">
        <f t="shared" si="8"/>
        <v>0</v>
      </c>
      <c r="S6" s="39">
        <f>COUNTIF(Vertices[Clustering Coefficient], "&gt;= " &amp; R6) - COUNTIF(Vertices[Clustering Coefficient], "&gt;=" &amp; R7)</f>
        <v>0</v>
      </c>
      <c r="T6" s="33" t="e">
        <f t="shared" ca="1" si="9"/>
        <v>#REF!</v>
      </c>
      <c r="U6" s="34" t="e">
        <f t="shared" ca="1" si="0"/>
        <v>#REF!</v>
      </c>
    </row>
    <row r="7" spans="1:24" x14ac:dyDescent="0.35">
      <c r="A7" s="30"/>
      <c r="B7" s="30"/>
      <c r="D7" s="28">
        <f t="shared" si="1"/>
        <v>0</v>
      </c>
      <c r="E7">
        <f>COUNTIF(Vertices[Degree], "&gt;= " &amp; D7) - COUNTIF(Vertices[Degree], "&gt;=" &amp; D8)</f>
        <v>0</v>
      </c>
      <c r="F7" s="35">
        <f t="shared" si="2"/>
        <v>0</v>
      </c>
      <c r="G7" s="36">
        <f>COUNTIF(Vertices[In-Degree], "&gt;= " &amp; F7) - COUNTIF(Vertices[In-Degree], "&gt;=" &amp; F8)</f>
        <v>0</v>
      </c>
      <c r="H7" s="35">
        <f t="shared" si="3"/>
        <v>0</v>
      </c>
      <c r="I7" s="36">
        <f>COUNTIF(Vertices[Out-Degree], "&gt;= " &amp; H7) - COUNTIF(Vertices[Out-Degree], "&gt;=" &amp; H8)</f>
        <v>0</v>
      </c>
      <c r="J7" s="35">
        <f t="shared" si="4"/>
        <v>0</v>
      </c>
      <c r="K7" s="36">
        <f>COUNTIF(Vertices[Betweenness Centrality], "&gt;= " &amp; J7) - COUNTIF(Vertices[Betweenness Centrality], "&gt;=" &amp; J8)</f>
        <v>0</v>
      </c>
      <c r="L7" s="35">
        <f t="shared" si="5"/>
        <v>0</v>
      </c>
      <c r="M7" s="36">
        <f>COUNTIF(Vertices[Closeness Centrality], "&gt;= " &amp; L7) - COUNTIF(Vertices[Closeness Centrality], "&gt;=" &amp; L8)</f>
        <v>0</v>
      </c>
      <c r="N7" s="35">
        <f t="shared" si="6"/>
        <v>0</v>
      </c>
      <c r="O7" s="36">
        <f>COUNTIF(Vertices[Eigenvector Centrality], "&gt;= " &amp; N7) - COUNTIF(Vertices[Eigenvector Centrality], "&gt;=" &amp; N8)</f>
        <v>0</v>
      </c>
      <c r="P7" s="35">
        <f t="shared" si="7"/>
        <v>0</v>
      </c>
      <c r="Q7" s="36">
        <f>COUNTIF(Vertices[PageRank], "&gt;= " &amp; P7) - COUNTIF(Vertices[PageRank], "&gt;=" &amp; P8)</f>
        <v>0</v>
      </c>
      <c r="R7" s="35">
        <f t="shared" si="8"/>
        <v>0</v>
      </c>
      <c r="S7" s="40">
        <f>COUNTIF(Vertices[Clustering Coefficient], "&gt;= " &amp; R7) - COUNTIF(Vertices[Clustering Coefficient], "&gt;=" &amp; R8)</f>
        <v>0</v>
      </c>
      <c r="T7" s="35" t="e">
        <f t="shared" ca="1" si="9"/>
        <v>#REF!</v>
      </c>
      <c r="U7" s="36" t="e">
        <f t="shared" ca="1" si="0"/>
        <v>#REF!</v>
      </c>
    </row>
    <row r="8" spans="1:24" x14ac:dyDescent="0.35">
      <c r="A8" s="30"/>
      <c r="B8" s="30"/>
      <c r="D8" s="28">
        <f t="shared" si="1"/>
        <v>0</v>
      </c>
      <c r="E8">
        <f>COUNTIF(Vertices[Degree], "&gt;= " &amp; D8) - COUNTIF(Vertices[Degree], "&gt;=" &amp; D9)</f>
        <v>0</v>
      </c>
      <c r="F8" s="33">
        <f t="shared" si="2"/>
        <v>0</v>
      </c>
      <c r="G8" s="34">
        <f>COUNTIF(Vertices[In-Degree], "&gt;= " &amp; F8) - COUNTIF(Vertices[In-Degree], "&gt;=" &amp; F9)</f>
        <v>0</v>
      </c>
      <c r="H8" s="33">
        <f t="shared" si="3"/>
        <v>0</v>
      </c>
      <c r="I8" s="34">
        <f>COUNTIF(Vertices[Out-Degree], "&gt;= " &amp; H8) - COUNTIF(Vertices[Out-Degree], "&gt;=" &amp; H9)</f>
        <v>0</v>
      </c>
      <c r="J8" s="33">
        <f t="shared" si="4"/>
        <v>0</v>
      </c>
      <c r="K8" s="34">
        <f>COUNTIF(Vertices[Betweenness Centrality], "&gt;= " &amp; J8) - COUNTIF(Vertices[Betweenness Centrality], "&gt;=" &amp; J9)</f>
        <v>0</v>
      </c>
      <c r="L8" s="33">
        <f t="shared" si="5"/>
        <v>0</v>
      </c>
      <c r="M8" s="34">
        <f>COUNTIF(Vertices[Closeness Centrality], "&gt;= " &amp; L8) - COUNTIF(Vertices[Closeness Centrality], "&gt;=" &amp; L9)</f>
        <v>0</v>
      </c>
      <c r="N8" s="33">
        <f t="shared" si="6"/>
        <v>0</v>
      </c>
      <c r="O8" s="34">
        <f>COUNTIF(Vertices[Eigenvector Centrality], "&gt;= " &amp; N8) - COUNTIF(Vertices[Eigenvector Centrality], "&gt;=" &amp; N9)</f>
        <v>0</v>
      </c>
      <c r="P8" s="33">
        <f t="shared" si="7"/>
        <v>0</v>
      </c>
      <c r="Q8" s="34">
        <f>COUNTIF(Vertices[PageRank], "&gt;= " &amp; P8) - COUNTIF(Vertices[PageRank], "&gt;=" &amp; P9)</f>
        <v>0</v>
      </c>
      <c r="R8" s="33">
        <f t="shared" si="8"/>
        <v>0</v>
      </c>
      <c r="S8" s="39">
        <f>COUNTIF(Vertices[Clustering Coefficient], "&gt;= " &amp; R8) - COUNTIF(Vertices[Clustering Coefficient], "&gt;=" &amp; R9)</f>
        <v>0</v>
      </c>
      <c r="T8" s="33" t="e">
        <f t="shared" ca="1" si="9"/>
        <v>#REF!</v>
      </c>
      <c r="U8" s="34" t="e">
        <f t="shared" ca="1" si="0"/>
        <v>#REF!</v>
      </c>
    </row>
    <row r="9" spans="1:24" x14ac:dyDescent="0.35">
      <c r="A9" s="30"/>
      <c r="B9" s="30"/>
      <c r="D9" s="28">
        <f t="shared" si="1"/>
        <v>0</v>
      </c>
      <c r="E9">
        <f>COUNTIF(Vertices[Degree], "&gt;= " &amp; D9) - COUNTIF(Vertices[Degree], "&gt;=" &amp; D10)</f>
        <v>0</v>
      </c>
      <c r="F9" s="35">
        <f t="shared" si="2"/>
        <v>0</v>
      </c>
      <c r="G9" s="36">
        <f>COUNTIF(Vertices[In-Degree], "&gt;= " &amp; F9) - COUNTIF(Vertices[In-Degree], "&gt;=" &amp; F10)</f>
        <v>0</v>
      </c>
      <c r="H9" s="35">
        <f t="shared" si="3"/>
        <v>0</v>
      </c>
      <c r="I9" s="36">
        <f>COUNTIF(Vertices[Out-Degree], "&gt;= " &amp; H9) - COUNTIF(Vertices[Out-Degree], "&gt;=" &amp; H10)</f>
        <v>0</v>
      </c>
      <c r="J9" s="35">
        <f t="shared" si="4"/>
        <v>0</v>
      </c>
      <c r="K9" s="36">
        <f>COUNTIF(Vertices[Betweenness Centrality], "&gt;= " &amp; J9) - COUNTIF(Vertices[Betweenness Centrality], "&gt;=" &amp; J10)</f>
        <v>0</v>
      </c>
      <c r="L9" s="35">
        <f t="shared" si="5"/>
        <v>0</v>
      </c>
      <c r="M9" s="36">
        <f>COUNTIF(Vertices[Closeness Centrality], "&gt;= " &amp; L9) - COUNTIF(Vertices[Closeness Centrality], "&gt;=" &amp; L10)</f>
        <v>0</v>
      </c>
      <c r="N9" s="35">
        <f t="shared" si="6"/>
        <v>0</v>
      </c>
      <c r="O9" s="36">
        <f>COUNTIF(Vertices[Eigenvector Centrality], "&gt;= " &amp; N9) - COUNTIF(Vertices[Eigenvector Centrality], "&gt;=" &amp; N10)</f>
        <v>0</v>
      </c>
      <c r="P9" s="35">
        <f t="shared" si="7"/>
        <v>0</v>
      </c>
      <c r="Q9" s="36">
        <f>COUNTIF(Vertices[PageRank], "&gt;= " &amp; P9) - COUNTIF(Vertices[PageRank], "&gt;=" &amp; P10)</f>
        <v>0</v>
      </c>
      <c r="R9" s="35">
        <f t="shared" si="8"/>
        <v>0</v>
      </c>
      <c r="S9" s="40">
        <f>COUNTIF(Vertices[Clustering Coefficient], "&gt;= " &amp; R9) - COUNTIF(Vertices[Clustering Coefficient], "&gt;=" &amp; R10)</f>
        <v>0</v>
      </c>
      <c r="T9" s="35" t="e">
        <f t="shared" ca="1" si="9"/>
        <v>#REF!</v>
      </c>
      <c r="U9" s="36" t="e">
        <f t="shared" ca="1" si="0"/>
        <v>#REF!</v>
      </c>
    </row>
    <row r="10" spans="1:24" x14ac:dyDescent="0.35">
      <c r="A10" s="30"/>
      <c r="B10" s="30"/>
      <c r="D10" s="28">
        <f t="shared" si="1"/>
        <v>0</v>
      </c>
      <c r="E10">
        <f>COUNTIF(Vertices[Degree], "&gt;= " &amp; D10) - COUNTIF(Vertices[Degree], "&gt;=" &amp; D11)</f>
        <v>0</v>
      </c>
      <c r="F10" s="33">
        <f t="shared" si="2"/>
        <v>0</v>
      </c>
      <c r="G10" s="34">
        <f>COUNTIF(Vertices[In-Degree], "&gt;= " &amp; F10) - COUNTIF(Vertices[In-Degree], "&gt;=" &amp; F11)</f>
        <v>0</v>
      </c>
      <c r="H10" s="33">
        <f t="shared" si="3"/>
        <v>0</v>
      </c>
      <c r="I10" s="34">
        <f>COUNTIF(Vertices[Out-Degree], "&gt;= " &amp; H10) - COUNTIF(Vertices[Out-Degree], "&gt;=" &amp; H11)</f>
        <v>0</v>
      </c>
      <c r="J10" s="33">
        <f t="shared" si="4"/>
        <v>0</v>
      </c>
      <c r="K10" s="34">
        <f>COUNTIF(Vertices[Betweenness Centrality], "&gt;= " &amp; J10) - COUNTIF(Vertices[Betweenness Centrality], "&gt;=" &amp; J11)</f>
        <v>0</v>
      </c>
      <c r="L10" s="33">
        <f t="shared" si="5"/>
        <v>0</v>
      </c>
      <c r="M10" s="34">
        <f>COUNTIF(Vertices[Closeness Centrality], "&gt;= " &amp; L10) - COUNTIF(Vertices[Closeness Centrality], "&gt;=" &amp; L11)</f>
        <v>0</v>
      </c>
      <c r="N10" s="33">
        <f t="shared" si="6"/>
        <v>0</v>
      </c>
      <c r="O10" s="34">
        <f>COUNTIF(Vertices[Eigenvector Centrality], "&gt;= " &amp; N10) - COUNTIF(Vertices[Eigenvector Centrality], "&gt;=" &amp; N11)</f>
        <v>0</v>
      </c>
      <c r="P10" s="33">
        <f t="shared" si="7"/>
        <v>0</v>
      </c>
      <c r="Q10" s="34">
        <f>COUNTIF(Vertices[PageRank], "&gt;= " &amp; P10) - COUNTIF(Vertices[PageRank], "&gt;=" &amp; P11)</f>
        <v>0</v>
      </c>
      <c r="R10" s="33">
        <f t="shared" si="8"/>
        <v>0</v>
      </c>
      <c r="S10" s="39">
        <f>COUNTIF(Vertices[Clustering Coefficient], "&gt;= " &amp; R10) - COUNTIF(Vertices[Clustering Coefficient], "&gt;=" &amp; R11)</f>
        <v>0</v>
      </c>
      <c r="T10" s="33" t="e">
        <f t="shared" ca="1" si="9"/>
        <v>#REF!</v>
      </c>
      <c r="U10" s="34" t="e">
        <f t="shared" ca="1" si="0"/>
        <v>#REF!</v>
      </c>
    </row>
    <row r="11" spans="1:24" x14ac:dyDescent="0.35">
      <c r="A11" s="30"/>
      <c r="B11" s="30"/>
      <c r="D11" s="28">
        <f t="shared" si="1"/>
        <v>0</v>
      </c>
      <c r="E11">
        <f>COUNTIF(Vertices[Degree], "&gt;= " &amp; D11) - COUNTIF(Vertices[Degree], "&gt;=" &amp; D12)</f>
        <v>0</v>
      </c>
      <c r="F11" s="35">
        <f t="shared" si="2"/>
        <v>0</v>
      </c>
      <c r="G11" s="36">
        <f>COUNTIF(Vertices[In-Degree], "&gt;= " &amp; F11) - COUNTIF(Vertices[In-Degree], "&gt;=" &amp; F12)</f>
        <v>0</v>
      </c>
      <c r="H11" s="35">
        <f t="shared" si="3"/>
        <v>0</v>
      </c>
      <c r="I11" s="36">
        <f>COUNTIF(Vertices[Out-Degree], "&gt;= " &amp; H11) - COUNTIF(Vertices[Out-Degree], "&gt;=" &amp; H12)</f>
        <v>0</v>
      </c>
      <c r="J11" s="35">
        <f t="shared" si="4"/>
        <v>0</v>
      </c>
      <c r="K11" s="36">
        <f>COUNTIF(Vertices[Betweenness Centrality], "&gt;= " &amp; J11) - COUNTIF(Vertices[Betweenness Centrality], "&gt;=" &amp; J12)</f>
        <v>0</v>
      </c>
      <c r="L11" s="35">
        <f t="shared" si="5"/>
        <v>0</v>
      </c>
      <c r="M11" s="36">
        <f>COUNTIF(Vertices[Closeness Centrality], "&gt;= " &amp; L11) - COUNTIF(Vertices[Closeness Centrality], "&gt;=" &amp; L12)</f>
        <v>0</v>
      </c>
      <c r="N11" s="35">
        <f t="shared" si="6"/>
        <v>0</v>
      </c>
      <c r="O11" s="36">
        <f>COUNTIF(Vertices[Eigenvector Centrality], "&gt;= " &amp; N11) - COUNTIF(Vertices[Eigenvector Centrality], "&gt;=" &amp; N12)</f>
        <v>0</v>
      </c>
      <c r="P11" s="35">
        <f t="shared" si="7"/>
        <v>0</v>
      </c>
      <c r="Q11" s="36">
        <f>COUNTIF(Vertices[PageRank], "&gt;= " &amp; P11) - COUNTIF(Vertices[PageRank], "&gt;=" &amp; P12)</f>
        <v>0</v>
      </c>
      <c r="R11" s="35">
        <f t="shared" si="8"/>
        <v>0</v>
      </c>
      <c r="S11" s="40">
        <f>COUNTIF(Vertices[Clustering Coefficient], "&gt;= " &amp; R11) - COUNTIF(Vertices[Clustering Coefficient], "&gt;=" &amp; R12)</f>
        <v>0</v>
      </c>
      <c r="T11" s="35" t="e">
        <f t="shared" ca="1" si="9"/>
        <v>#REF!</v>
      </c>
      <c r="U11" s="36" t="e">
        <f t="shared" ca="1" si="0"/>
        <v>#REF!</v>
      </c>
    </row>
    <row r="12" spans="1:24" x14ac:dyDescent="0.35">
      <c r="A12" s="30"/>
      <c r="B12" s="30"/>
      <c r="D12" s="28">
        <f t="shared" si="1"/>
        <v>0</v>
      </c>
      <c r="E12">
        <f>COUNTIF(Vertices[Degree], "&gt;= " &amp; D12) - COUNTIF(Vertices[Degree], "&gt;=" &amp; D13)</f>
        <v>0</v>
      </c>
      <c r="F12" s="33">
        <f t="shared" si="2"/>
        <v>0</v>
      </c>
      <c r="G12" s="34">
        <f>COUNTIF(Vertices[In-Degree], "&gt;= " &amp; F12) - COUNTIF(Vertices[In-Degree], "&gt;=" &amp; F13)</f>
        <v>0</v>
      </c>
      <c r="H12" s="33">
        <f t="shared" si="3"/>
        <v>0</v>
      </c>
      <c r="I12" s="34">
        <f>COUNTIF(Vertices[Out-Degree], "&gt;= " &amp; H12) - COUNTIF(Vertices[Out-Degree], "&gt;=" &amp; H13)</f>
        <v>0</v>
      </c>
      <c r="J12" s="33">
        <f t="shared" si="4"/>
        <v>0</v>
      </c>
      <c r="K12" s="34">
        <f>COUNTIF(Vertices[Betweenness Centrality], "&gt;= " &amp; J12) - COUNTIF(Vertices[Betweenness Centrality], "&gt;=" &amp; J13)</f>
        <v>0</v>
      </c>
      <c r="L12" s="33">
        <f t="shared" si="5"/>
        <v>0</v>
      </c>
      <c r="M12" s="34">
        <f>COUNTIF(Vertices[Closeness Centrality], "&gt;= " &amp; L12) - COUNTIF(Vertices[Closeness Centrality], "&gt;=" &amp; L13)</f>
        <v>0</v>
      </c>
      <c r="N12" s="33">
        <f t="shared" si="6"/>
        <v>0</v>
      </c>
      <c r="O12" s="34">
        <f>COUNTIF(Vertices[Eigenvector Centrality], "&gt;= " &amp; N12) - COUNTIF(Vertices[Eigenvector Centrality], "&gt;=" &amp; N13)</f>
        <v>0</v>
      </c>
      <c r="P12" s="33">
        <f t="shared" si="7"/>
        <v>0</v>
      </c>
      <c r="Q12" s="34">
        <f>COUNTIF(Vertices[PageRank], "&gt;= " &amp; P12) - COUNTIF(Vertices[PageRank], "&gt;=" &amp; P13)</f>
        <v>0</v>
      </c>
      <c r="R12" s="33">
        <f t="shared" si="8"/>
        <v>0</v>
      </c>
      <c r="S12" s="39">
        <f>COUNTIF(Vertices[Clustering Coefficient], "&gt;= " &amp; R12) - COUNTIF(Vertices[Clustering Coefficient], "&gt;=" &amp; R13)</f>
        <v>0</v>
      </c>
      <c r="T12" s="33" t="e">
        <f t="shared" ca="1" si="9"/>
        <v>#REF!</v>
      </c>
      <c r="U12" s="34" t="e">
        <f t="shared" ca="1" si="0"/>
        <v>#REF!</v>
      </c>
    </row>
    <row r="13" spans="1:24" x14ac:dyDescent="0.35">
      <c r="A13" s="30"/>
      <c r="B13" s="30"/>
      <c r="D13" s="28">
        <f t="shared" si="1"/>
        <v>0</v>
      </c>
      <c r="E13">
        <f>COUNTIF(Vertices[Degree], "&gt;= " &amp; D13) - COUNTIF(Vertices[Degree], "&gt;=" &amp; D14)</f>
        <v>0</v>
      </c>
      <c r="F13" s="35">
        <f t="shared" si="2"/>
        <v>0</v>
      </c>
      <c r="G13" s="36">
        <f>COUNTIF(Vertices[In-Degree], "&gt;= " &amp; F13) - COUNTIF(Vertices[In-Degree], "&gt;=" &amp; F14)</f>
        <v>0</v>
      </c>
      <c r="H13" s="35">
        <f t="shared" si="3"/>
        <v>0</v>
      </c>
      <c r="I13" s="36">
        <f>COUNTIF(Vertices[Out-Degree], "&gt;= " &amp; H13) - COUNTIF(Vertices[Out-Degree], "&gt;=" &amp; H14)</f>
        <v>0</v>
      </c>
      <c r="J13" s="35">
        <f t="shared" si="4"/>
        <v>0</v>
      </c>
      <c r="K13" s="36">
        <f>COUNTIF(Vertices[Betweenness Centrality], "&gt;= " &amp; J13) - COUNTIF(Vertices[Betweenness Centrality], "&gt;=" &amp; J14)</f>
        <v>0</v>
      </c>
      <c r="L13" s="35">
        <f t="shared" si="5"/>
        <v>0</v>
      </c>
      <c r="M13" s="36">
        <f>COUNTIF(Vertices[Closeness Centrality], "&gt;= " &amp; L13) - COUNTIF(Vertices[Closeness Centrality], "&gt;=" &amp; L14)</f>
        <v>0</v>
      </c>
      <c r="N13" s="35">
        <f t="shared" si="6"/>
        <v>0</v>
      </c>
      <c r="O13" s="36">
        <f>COUNTIF(Vertices[Eigenvector Centrality], "&gt;= " &amp; N13) - COUNTIF(Vertices[Eigenvector Centrality], "&gt;=" &amp; N14)</f>
        <v>0</v>
      </c>
      <c r="P13" s="35">
        <f t="shared" si="7"/>
        <v>0</v>
      </c>
      <c r="Q13" s="36">
        <f>COUNTIF(Vertices[PageRank], "&gt;= " &amp; P13) - COUNTIF(Vertices[PageRank], "&gt;=" &amp; P14)</f>
        <v>0</v>
      </c>
      <c r="R13" s="35">
        <f t="shared" si="8"/>
        <v>0</v>
      </c>
      <c r="S13" s="40">
        <f>COUNTIF(Vertices[Clustering Coefficient], "&gt;= " &amp; R13) - COUNTIF(Vertices[Clustering Coefficient], "&gt;=" &amp; R14)</f>
        <v>0</v>
      </c>
      <c r="T13" s="35" t="e">
        <f t="shared" ca="1" si="9"/>
        <v>#REF!</v>
      </c>
      <c r="U13" s="36" t="e">
        <f t="shared" ca="1" si="0"/>
        <v>#REF!</v>
      </c>
    </row>
    <row r="14" spans="1:24" x14ac:dyDescent="0.35">
      <c r="A14" s="30"/>
      <c r="B14" s="30"/>
      <c r="D14" s="28">
        <f t="shared" si="1"/>
        <v>0</v>
      </c>
      <c r="E14">
        <f>COUNTIF(Vertices[Degree], "&gt;= " &amp; D14) - COUNTIF(Vertices[Degree], "&gt;=" &amp; D15)</f>
        <v>0</v>
      </c>
      <c r="F14" s="33">
        <f t="shared" si="2"/>
        <v>0</v>
      </c>
      <c r="G14" s="34">
        <f>COUNTIF(Vertices[In-Degree], "&gt;= " &amp; F14) - COUNTIF(Vertices[In-Degree], "&gt;=" &amp; F15)</f>
        <v>0</v>
      </c>
      <c r="H14" s="33">
        <f t="shared" si="3"/>
        <v>0</v>
      </c>
      <c r="I14" s="34">
        <f>COUNTIF(Vertices[Out-Degree], "&gt;= " &amp; H14) - COUNTIF(Vertices[Out-Degree], "&gt;=" &amp; H15)</f>
        <v>0</v>
      </c>
      <c r="J14" s="33">
        <f t="shared" si="4"/>
        <v>0</v>
      </c>
      <c r="K14" s="34">
        <f>COUNTIF(Vertices[Betweenness Centrality], "&gt;= " &amp; J14) - COUNTIF(Vertices[Betweenness Centrality], "&gt;=" &amp; J15)</f>
        <v>0</v>
      </c>
      <c r="L14" s="33">
        <f t="shared" si="5"/>
        <v>0</v>
      </c>
      <c r="M14" s="34">
        <f>COUNTIF(Vertices[Closeness Centrality], "&gt;= " &amp; L14) - COUNTIF(Vertices[Closeness Centrality], "&gt;=" &amp; L15)</f>
        <v>0</v>
      </c>
      <c r="N14" s="33">
        <f t="shared" si="6"/>
        <v>0</v>
      </c>
      <c r="O14" s="34">
        <f>COUNTIF(Vertices[Eigenvector Centrality], "&gt;= " &amp; N14) - COUNTIF(Vertices[Eigenvector Centrality], "&gt;=" &amp; N15)</f>
        <v>0</v>
      </c>
      <c r="P14" s="33">
        <f t="shared" si="7"/>
        <v>0</v>
      </c>
      <c r="Q14" s="34">
        <f>COUNTIF(Vertices[PageRank], "&gt;= " &amp; P14) - COUNTIF(Vertices[PageRank], "&gt;=" &amp; P15)</f>
        <v>0</v>
      </c>
      <c r="R14" s="33">
        <f t="shared" si="8"/>
        <v>0</v>
      </c>
      <c r="S14" s="39">
        <f>COUNTIF(Vertices[Clustering Coefficient], "&gt;= " &amp; R14) - COUNTIF(Vertices[Clustering Coefficient], "&gt;=" &amp; R15)</f>
        <v>0</v>
      </c>
      <c r="T14" s="33" t="e">
        <f t="shared" ca="1" si="9"/>
        <v>#REF!</v>
      </c>
      <c r="U14" s="34" t="e">
        <f t="shared" ca="1" si="0"/>
        <v>#REF!</v>
      </c>
    </row>
    <row r="15" spans="1:24" x14ac:dyDescent="0.35">
      <c r="A15" s="30"/>
      <c r="B15" s="30"/>
      <c r="D15" s="28">
        <f t="shared" si="1"/>
        <v>0</v>
      </c>
      <c r="E15">
        <f>COUNTIF(Vertices[Degree], "&gt;= " &amp; D15) - COUNTIF(Vertices[Degree], "&gt;=" &amp; D16)</f>
        <v>0</v>
      </c>
      <c r="F15" s="35">
        <f t="shared" si="2"/>
        <v>0</v>
      </c>
      <c r="G15" s="36">
        <f>COUNTIF(Vertices[In-Degree], "&gt;= " &amp; F15) - COUNTIF(Vertices[In-Degree], "&gt;=" &amp; F16)</f>
        <v>0</v>
      </c>
      <c r="H15" s="35">
        <f t="shared" si="3"/>
        <v>0</v>
      </c>
      <c r="I15" s="36">
        <f>COUNTIF(Vertices[Out-Degree], "&gt;= " &amp; H15) - COUNTIF(Vertices[Out-Degree], "&gt;=" &amp; H16)</f>
        <v>0</v>
      </c>
      <c r="J15" s="35">
        <f t="shared" si="4"/>
        <v>0</v>
      </c>
      <c r="K15" s="36">
        <f>COUNTIF(Vertices[Betweenness Centrality], "&gt;= " &amp; J15) - COUNTIF(Vertices[Betweenness Centrality], "&gt;=" &amp; J16)</f>
        <v>0</v>
      </c>
      <c r="L15" s="35">
        <f t="shared" si="5"/>
        <v>0</v>
      </c>
      <c r="M15" s="36">
        <f>COUNTIF(Vertices[Closeness Centrality], "&gt;= " &amp; L15) - COUNTIF(Vertices[Closeness Centrality], "&gt;=" &amp; L16)</f>
        <v>0</v>
      </c>
      <c r="N15" s="35">
        <f t="shared" si="6"/>
        <v>0</v>
      </c>
      <c r="O15" s="36">
        <f>COUNTIF(Vertices[Eigenvector Centrality], "&gt;= " &amp; N15) - COUNTIF(Vertices[Eigenvector Centrality], "&gt;=" &amp; N16)</f>
        <v>0</v>
      </c>
      <c r="P15" s="35">
        <f t="shared" si="7"/>
        <v>0</v>
      </c>
      <c r="Q15" s="36">
        <f>COUNTIF(Vertices[PageRank], "&gt;= " &amp; P15) - COUNTIF(Vertices[PageRank], "&gt;=" &amp; P16)</f>
        <v>0</v>
      </c>
      <c r="R15" s="35">
        <f t="shared" si="8"/>
        <v>0</v>
      </c>
      <c r="S15" s="40">
        <f>COUNTIF(Vertices[Clustering Coefficient], "&gt;= " &amp; R15) - COUNTIF(Vertices[Clustering Coefficient], "&gt;=" &amp; R16)</f>
        <v>0</v>
      </c>
      <c r="T15" s="35" t="e">
        <f t="shared" ca="1" si="9"/>
        <v>#REF!</v>
      </c>
      <c r="U15" s="36" t="e">
        <f t="shared" ca="1" si="0"/>
        <v>#REF!</v>
      </c>
    </row>
    <row r="16" spans="1:24" x14ac:dyDescent="0.35">
      <c r="A16" s="30"/>
      <c r="B16" s="30"/>
      <c r="D16" s="28">
        <f t="shared" si="1"/>
        <v>0</v>
      </c>
      <c r="E16">
        <f>COUNTIF(Vertices[Degree], "&gt;= " &amp; D16) - COUNTIF(Vertices[Degree], "&gt;=" &amp; D17)</f>
        <v>0</v>
      </c>
      <c r="F16" s="33">
        <f t="shared" si="2"/>
        <v>0</v>
      </c>
      <c r="G16" s="34">
        <f>COUNTIF(Vertices[In-Degree], "&gt;= " &amp; F16) - COUNTIF(Vertices[In-Degree], "&gt;=" &amp; F17)</f>
        <v>0</v>
      </c>
      <c r="H16" s="33">
        <f t="shared" si="3"/>
        <v>0</v>
      </c>
      <c r="I16" s="34">
        <f>COUNTIF(Vertices[Out-Degree], "&gt;= " &amp; H16) - COUNTIF(Vertices[Out-Degree], "&gt;=" &amp; H17)</f>
        <v>0</v>
      </c>
      <c r="J16" s="33">
        <f t="shared" si="4"/>
        <v>0</v>
      </c>
      <c r="K16" s="34">
        <f>COUNTIF(Vertices[Betweenness Centrality], "&gt;= " &amp; J16) - COUNTIF(Vertices[Betweenness Centrality], "&gt;=" &amp; J17)</f>
        <v>0</v>
      </c>
      <c r="L16" s="33">
        <f t="shared" si="5"/>
        <v>0</v>
      </c>
      <c r="M16" s="34">
        <f>COUNTIF(Vertices[Closeness Centrality], "&gt;= " &amp; L16) - COUNTIF(Vertices[Closeness Centrality], "&gt;=" &amp; L17)</f>
        <v>0</v>
      </c>
      <c r="N16" s="33">
        <f t="shared" si="6"/>
        <v>0</v>
      </c>
      <c r="O16" s="34">
        <f>COUNTIF(Vertices[Eigenvector Centrality], "&gt;= " &amp; N16) - COUNTIF(Vertices[Eigenvector Centrality], "&gt;=" &amp; N17)</f>
        <v>0</v>
      </c>
      <c r="P16" s="33">
        <f t="shared" si="7"/>
        <v>0</v>
      </c>
      <c r="Q16" s="34">
        <f>COUNTIF(Vertices[PageRank], "&gt;= " &amp; P16) - COUNTIF(Vertices[PageRank], "&gt;=" &amp; P17)</f>
        <v>0</v>
      </c>
      <c r="R16" s="33">
        <f t="shared" si="8"/>
        <v>0</v>
      </c>
      <c r="S16" s="39">
        <f>COUNTIF(Vertices[Clustering Coefficient], "&gt;= " &amp; R16) - COUNTIF(Vertices[Clustering Coefficient], "&gt;=" &amp; R17)</f>
        <v>0</v>
      </c>
      <c r="T16" s="33" t="e">
        <f t="shared" ca="1" si="9"/>
        <v>#REF!</v>
      </c>
      <c r="U16" s="34" t="e">
        <f t="shared" ca="1" si="0"/>
        <v>#REF!</v>
      </c>
    </row>
    <row r="17" spans="1:21" x14ac:dyDescent="0.35">
      <c r="A17" s="30"/>
      <c r="B17" s="30"/>
      <c r="D17" s="28">
        <f t="shared" si="1"/>
        <v>0</v>
      </c>
      <c r="E17">
        <f>COUNTIF(Vertices[Degree], "&gt;= " &amp; D17) - COUNTIF(Vertices[Degree], "&gt;=" &amp; D18)</f>
        <v>0</v>
      </c>
      <c r="F17" s="35">
        <f t="shared" si="2"/>
        <v>0</v>
      </c>
      <c r="G17" s="36">
        <f>COUNTIF(Vertices[In-Degree], "&gt;= " &amp; F17) - COUNTIF(Vertices[In-Degree], "&gt;=" &amp; F18)</f>
        <v>0</v>
      </c>
      <c r="H17" s="35">
        <f t="shared" si="3"/>
        <v>0</v>
      </c>
      <c r="I17" s="36">
        <f>COUNTIF(Vertices[Out-Degree], "&gt;= " &amp; H17) - COUNTIF(Vertices[Out-Degree], "&gt;=" &amp; H18)</f>
        <v>0</v>
      </c>
      <c r="J17" s="35">
        <f t="shared" si="4"/>
        <v>0</v>
      </c>
      <c r="K17" s="36">
        <f>COUNTIF(Vertices[Betweenness Centrality], "&gt;= " &amp; J17) - COUNTIF(Vertices[Betweenness Centrality], "&gt;=" &amp; J18)</f>
        <v>0</v>
      </c>
      <c r="L17" s="35">
        <f t="shared" si="5"/>
        <v>0</v>
      </c>
      <c r="M17" s="36">
        <f>COUNTIF(Vertices[Closeness Centrality], "&gt;= " &amp; L17) - COUNTIF(Vertices[Closeness Centrality], "&gt;=" &amp; L18)</f>
        <v>0</v>
      </c>
      <c r="N17" s="35">
        <f t="shared" si="6"/>
        <v>0</v>
      </c>
      <c r="O17" s="36">
        <f>COUNTIF(Vertices[Eigenvector Centrality], "&gt;= " &amp; N17) - COUNTIF(Vertices[Eigenvector Centrality], "&gt;=" &amp; N18)</f>
        <v>0</v>
      </c>
      <c r="P17" s="35">
        <f t="shared" si="7"/>
        <v>0</v>
      </c>
      <c r="Q17" s="36">
        <f>COUNTIF(Vertices[PageRank], "&gt;= " &amp; P17) - COUNTIF(Vertices[PageRank], "&gt;=" &amp; P18)</f>
        <v>0</v>
      </c>
      <c r="R17" s="35">
        <f t="shared" si="8"/>
        <v>0</v>
      </c>
      <c r="S17" s="40">
        <f>COUNTIF(Vertices[Clustering Coefficient], "&gt;= " &amp; R17) - COUNTIF(Vertices[Clustering Coefficient], "&gt;=" &amp; R18)</f>
        <v>0</v>
      </c>
      <c r="T17" s="35" t="e">
        <f t="shared" ca="1" si="9"/>
        <v>#REF!</v>
      </c>
      <c r="U17" s="36" t="e">
        <f t="shared" ca="1" si="0"/>
        <v>#REF!</v>
      </c>
    </row>
    <row r="18" spans="1:21" x14ac:dyDescent="0.35">
      <c r="A18" s="30"/>
      <c r="B18" s="30"/>
      <c r="D18" s="28">
        <f t="shared" si="1"/>
        <v>0</v>
      </c>
      <c r="E18">
        <f>COUNTIF(Vertices[Degree], "&gt;= " &amp; D18) - COUNTIF(Vertices[Degree], "&gt;=" &amp; D19)</f>
        <v>0</v>
      </c>
      <c r="F18" s="33">
        <f t="shared" si="2"/>
        <v>0</v>
      </c>
      <c r="G18" s="34">
        <f>COUNTIF(Vertices[In-Degree], "&gt;= " &amp; F18) - COUNTIF(Vertices[In-Degree], "&gt;=" &amp; F19)</f>
        <v>0</v>
      </c>
      <c r="H18" s="33">
        <f t="shared" si="3"/>
        <v>0</v>
      </c>
      <c r="I18" s="34">
        <f>COUNTIF(Vertices[Out-Degree], "&gt;= " &amp; H18) - COUNTIF(Vertices[Out-Degree], "&gt;=" &amp; H19)</f>
        <v>0</v>
      </c>
      <c r="J18" s="33">
        <f t="shared" si="4"/>
        <v>0</v>
      </c>
      <c r="K18" s="34">
        <f>COUNTIF(Vertices[Betweenness Centrality], "&gt;= " &amp; J18) - COUNTIF(Vertices[Betweenness Centrality], "&gt;=" &amp; J19)</f>
        <v>0</v>
      </c>
      <c r="L18" s="33">
        <f t="shared" si="5"/>
        <v>0</v>
      </c>
      <c r="M18" s="34">
        <f>COUNTIF(Vertices[Closeness Centrality], "&gt;= " &amp; L18) - COUNTIF(Vertices[Closeness Centrality], "&gt;=" &amp; L19)</f>
        <v>0</v>
      </c>
      <c r="N18" s="33">
        <f t="shared" si="6"/>
        <v>0</v>
      </c>
      <c r="O18" s="34">
        <f>COUNTIF(Vertices[Eigenvector Centrality], "&gt;= " &amp; N18) - COUNTIF(Vertices[Eigenvector Centrality], "&gt;=" &amp; N19)</f>
        <v>0</v>
      </c>
      <c r="P18" s="33">
        <f t="shared" si="7"/>
        <v>0</v>
      </c>
      <c r="Q18" s="34">
        <f>COUNTIF(Vertices[PageRank], "&gt;= " &amp; P18) - COUNTIF(Vertices[PageRank], "&gt;=" &amp; P19)</f>
        <v>0</v>
      </c>
      <c r="R18" s="33">
        <f t="shared" si="8"/>
        <v>0</v>
      </c>
      <c r="S18" s="39">
        <f>COUNTIF(Vertices[Clustering Coefficient], "&gt;= " &amp; R18) - COUNTIF(Vertices[Clustering Coefficient], "&gt;=" &amp; R19)</f>
        <v>0</v>
      </c>
      <c r="T18" s="33" t="e">
        <f t="shared" ca="1" si="9"/>
        <v>#REF!</v>
      </c>
      <c r="U18" s="34" t="e">
        <f t="shared" ca="1" si="0"/>
        <v>#REF!</v>
      </c>
    </row>
    <row r="19" spans="1:21" x14ac:dyDescent="0.35">
      <c r="A19" s="30"/>
      <c r="B19" s="30"/>
      <c r="D19" s="28">
        <f t="shared" si="1"/>
        <v>0</v>
      </c>
      <c r="E19">
        <f>COUNTIF(Vertices[Degree], "&gt;= " &amp; D19) - COUNTIF(Vertices[Degree], "&gt;=" &amp; D20)</f>
        <v>0</v>
      </c>
      <c r="F19" s="35">
        <f t="shared" si="2"/>
        <v>0</v>
      </c>
      <c r="G19" s="36">
        <f>COUNTIF(Vertices[In-Degree], "&gt;= " &amp; F19) - COUNTIF(Vertices[In-Degree], "&gt;=" &amp; F20)</f>
        <v>0</v>
      </c>
      <c r="H19" s="35">
        <f t="shared" si="3"/>
        <v>0</v>
      </c>
      <c r="I19" s="36">
        <f>COUNTIF(Vertices[Out-Degree], "&gt;= " &amp; H19) - COUNTIF(Vertices[Out-Degree], "&gt;=" &amp; H20)</f>
        <v>0</v>
      </c>
      <c r="J19" s="35">
        <f t="shared" si="4"/>
        <v>0</v>
      </c>
      <c r="K19" s="36">
        <f>COUNTIF(Vertices[Betweenness Centrality], "&gt;= " &amp; J19) - COUNTIF(Vertices[Betweenness Centrality], "&gt;=" &amp; J20)</f>
        <v>0</v>
      </c>
      <c r="L19" s="35">
        <f t="shared" si="5"/>
        <v>0</v>
      </c>
      <c r="M19" s="36">
        <f>COUNTIF(Vertices[Closeness Centrality], "&gt;= " &amp; L19) - COUNTIF(Vertices[Closeness Centrality], "&gt;=" &amp; L20)</f>
        <v>0</v>
      </c>
      <c r="N19" s="35">
        <f t="shared" si="6"/>
        <v>0</v>
      </c>
      <c r="O19" s="36">
        <f>COUNTIF(Vertices[Eigenvector Centrality], "&gt;= " &amp; N19) - COUNTIF(Vertices[Eigenvector Centrality], "&gt;=" &amp; N20)</f>
        <v>0</v>
      </c>
      <c r="P19" s="35">
        <f t="shared" si="7"/>
        <v>0</v>
      </c>
      <c r="Q19" s="36">
        <f>COUNTIF(Vertices[PageRank], "&gt;= " &amp; P19) - COUNTIF(Vertices[PageRank], "&gt;=" &amp; P20)</f>
        <v>0</v>
      </c>
      <c r="R19" s="35">
        <f t="shared" si="8"/>
        <v>0</v>
      </c>
      <c r="S19" s="40">
        <f>COUNTIF(Vertices[Clustering Coefficient], "&gt;= " &amp; R19) - COUNTIF(Vertices[Clustering Coefficient], "&gt;=" &amp; R20)</f>
        <v>0</v>
      </c>
      <c r="T19" s="35" t="e">
        <f t="shared" ca="1" si="9"/>
        <v>#REF!</v>
      </c>
      <c r="U19" s="36" t="e">
        <f t="shared" ca="1" si="0"/>
        <v>#REF!</v>
      </c>
    </row>
    <row r="20" spans="1:21" x14ac:dyDescent="0.35">
      <c r="A20" s="30"/>
      <c r="B20" s="30"/>
      <c r="D20" s="28">
        <f t="shared" si="1"/>
        <v>0</v>
      </c>
      <c r="E20">
        <f>COUNTIF(Vertices[Degree], "&gt;= " &amp; D20) - COUNTIF(Vertices[Degree], "&gt;=" &amp; D21)</f>
        <v>0</v>
      </c>
      <c r="F20" s="33">
        <f t="shared" si="2"/>
        <v>0</v>
      </c>
      <c r="G20" s="34">
        <f>COUNTIF(Vertices[In-Degree], "&gt;= " &amp; F20) - COUNTIF(Vertices[In-Degree], "&gt;=" &amp; F21)</f>
        <v>0</v>
      </c>
      <c r="H20" s="33">
        <f t="shared" si="3"/>
        <v>0</v>
      </c>
      <c r="I20" s="34">
        <f>COUNTIF(Vertices[Out-Degree], "&gt;= " &amp; H20) - COUNTIF(Vertices[Out-Degree], "&gt;=" &amp; H21)</f>
        <v>0</v>
      </c>
      <c r="J20" s="33">
        <f t="shared" si="4"/>
        <v>0</v>
      </c>
      <c r="K20" s="34">
        <f>COUNTIF(Vertices[Betweenness Centrality], "&gt;= " &amp; J20) - COUNTIF(Vertices[Betweenness Centrality], "&gt;=" &amp; J21)</f>
        <v>0</v>
      </c>
      <c r="L20" s="33">
        <f t="shared" si="5"/>
        <v>0</v>
      </c>
      <c r="M20" s="34">
        <f>COUNTIF(Vertices[Closeness Centrality], "&gt;= " &amp; L20) - COUNTIF(Vertices[Closeness Centrality], "&gt;=" &amp; L21)</f>
        <v>0</v>
      </c>
      <c r="N20" s="33">
        <f t="shared" si="6"/>
        <v>0</v>
      </c>
      <c r="O20" s="34">
        <f>COUNTIF(Vertices[Eigenvector Centrality], "&gt;= " &amp; N20) - COUNTIF(Vertices[Eigenvector Centrality], "&gt;=" &amp; N21)</f>
        <v>0</v>
      </c>
      <c r="P20" s="33">
        <f t="shared" si="7"/>
        <v>0</v>
      </c>
      <c r="Q20" s="34">
        <f>COUNTIF(Vertices[PageRank], "&gt;= " &amp; P20) - COUNTIF(Vertices[PageRank], "&gt;=" &amp; P21)</f>
        <v>0</v>
      </c>
      <c r="R20" s="33">
        <f t="shared" si="8"/>
        <v>0</v>
      </c>
      <c r="S20" s="39">
        <f>COUNTIF(Vertices[Clustering Coefficient], "&gt;= " &amp; R20) - COUNTIF(Vertices[Clustering Coefficient], "&gt;=" &amp; R21)</f>
        <v>0</v>
      </c>
      <c r="T20" s="33" t="e">
        <f t="shared" ca="1" si="9"/>
        <v>#REF!</v>
      </c>
      <c r="U20" s="34" t="e">
        <f t="shared" ca="1" si="0"/>
        <v>#REF!</v>
      </c>
    </row>
    <row r="21" spans="1:21" x14ac:dyDescent="0.35">
      <c r="A21" s="30"/>
      <c r="B21" s="30"/>
      <c r="D21" s="28">
        <f t="shared" si="1"/>
        <v>0</v>
      </c>
      <c r="E21">
        <f>COUNTIF(Vertices[Degree], "&gt;= " &amp; D21) - COUNTIF(Vertices[Degree], "&gt;=" &amp; D22)</f>
        <v>0</v>
      </c>
      <c r="F21" s="35">
        <f t="shared" si="2"/>
        <v>0</v>
      </c>
      <c r="G21" s="36">
        <f>COUNTIF(Vertices[In-Degree], "&gt;= " &amp; F21) - COUNTIF(Vertices[In-Degree], "&gt;=" &amp; F22)</f>
        <v>0</v>
      </c>
      <c r="H21" s="35">
        <f t="shared" si="3"/>
        <v>0</v>
      </c>
      <c r="I21" s="36">
        <f>COUNTIF(Vertices[Out-Degree], "&gt;= " &amp; H21) - COUNTIF(Vertices[Out-Degree], "&gt;=" &amp; H22)</f>
        <v>0</v>
      </c>
      <c r="J21" s="35">
        <f t="shared" si="4"/>
        <v>0</v>
      </c>
      <c r="K21" s="36">
        <f>COUNTIF(Vertices[Betweenness Centrality], "&gt;= " &amp; J21) - COUNTIF(Vertices[Betweenness Centrality], "&gt;=" &amp; J22)</f>
        <v>0</v>
      </c>
      <c r="L21" s="35">
        <f t="shared" si="5"/>
        <v>0</v>
      </c>
      <c r="M21" s="36">
        <f>COUNTIF(Vertices[Closeness Centrality], "&gt;= " &amp; L21) - COUNTIF(Vertices[Closeness Centrality], "&gt;=" &amp; L22)</f>
        <v>0</v>
      </c>
      <c r="N21" s="35">
        <f t="shared" si="6"/>
        <v>0</v>
      </c>
      <c r="O21" s="36">
        <f>COUNTIF(Vertices[Eigenvector Centrality], "&gt;= " &amp; N21) - COUNTIF(Vertices[Eigenvector Centrality], "&gt;=" &amp; N22)</f>
        <v>0</v>
      </c>
      <c r="P21" s="35">
        <f t="shared" si="7"/>
        <v>0</v>
      </c>
      <c r="Q21" s="36">
        <f>COUNTIF(Vertices[PageRank], "&gt;= " &amp; P21) - COUNTIF(Vertices[PageRank], "&gt;=" &amp; P22)</f>
        <v>0</v>
      </c>
      <c r="R21" s="35">
        <f t="shared" si="8"/>
        <v>0</v>
      </c>
      <c r="S21" s="40">
        <f>COUNTIF(Vertices[Clustering Coefficient], "&gt;= " &amp; R21) - COUNTIF(Vertices[Clustering Coefficient], "&gt;=" &amp; R22)</f>
        <v>0</v>
      </c>
      <c r="T21" s="35" t="e">
        <f t="shared" ca="1" si="9"/>
        <v>#REF!</v>
      </c>
      <c r="U21" s="36" t="e">
        <f t="shared" ca="1" si="0"/>
        <v>#REF!</v>
      </c>
    </row>
    <row r="22" spans="1:21" x14ac:dyDescent="0.35">
      <c r="A22" s="30"/>
      <c r="B22" s="30"/>
      <c r="D22" s="28">
        <f t="shared" si="1"/>
        <v>0</v>
      </c>
      <c r="E22">
        <f>COUNTIF(Vertices[Degree], "&gt;= " &amp; D22) - COUNTIF(Vertices[Degree], "&gt;=" &amp; D23)</f>
        <v>0</v>
      </c>
      <c r="F22" s="33">
        <f t="shared" si="2"/>
        <v>0</v>
      </c>
      <c r="G22" s="34">
        <f>COUNTIF(Vertices[In-Degree], "&gt;= " &amp; F22) - COUNTIF(Vertices[In-Degree], "&gt;=" &amp; F23)</f>
        <v>0</v>
      </c>
      <c r="H22" s="33">
        <f t="shared" si="3"/>
        <v>0</v>
      </c>
      <c r="I22" s="34">
        <f>COUNTIF(Vertices[Out-Degree], "&gt;= " &amp; H22) - COUNTIF(Vertices[Out-Degree], "&gt;=" &amp; H23)</f>
        <v>0</v>
      </c>
      <c r="J22" s="33">
        <f t="shared" si="4"/>
        <v>0</v>
      </c>
      <c r="K22" s="34">
        <f>COUNTIF(Vertices[Betweenness Centrality], "&gt;= " &amp; J22) - COUNTIF(Vertices[Betweenness Centrality], "&gt;=" &amp; J23)</f>
        <v>0</v>
      </c>
      <c r="L22" s="33">
        <f t="shared" si="5"/>
        <v>0</v>
      </c>
      <c r="M22" s="34">
        <f>COUNTIF(Vertices[Closeness Centrality], "&gt;= " &amp; L22) - COUNTIF(Vertices[Closeness Centrality], "&gt;=" &amp; L23)</f>
        <v>0</v>
      </c>
      <c r="N22" s="33">
        <f t="shared" si="6"/>
        <v>0</v>
      </c>
      <c r="O22" s="34">
        <f>COUNTIF(Vertices[Eigenvector Centrality], "&gt;= " &amp; N22) - COUNTIF(Vertices[Eigenvector Centrality], "&gt;=" &amp; N23)</f>
        <v>0</v>
      </c>
      <c r="P22" s="33">
        <f t="shared" si="7"/>
        <v>0</v>
      </c>
      <c r="Q22" s="34">
        <f>COUNTIF(Vertices[PageRank], "&gt;= " &amp; P22) - COUNTIF(Vertices[PageRank], "&gt;=" &amp; P23)</f>
        <v>0</v>
      </c>
      <c r="R22" s="33">
        <f t="shared" si="8"/>
        <v>0</v>
      </c>
      <c r="S22" s="39">
        <f>COUNTIF(Vertices[Clustering Coefficient], "&gt;= " &amp; R22) - COUNTIF(Vertices[Clustering Coefficient], "&gt;=" &amp; R23)</f>
        <v>0</v>
      </c>
      <c r="T22" s="33" t="e">
        <f t="shared" ca="1" si="9"/>
        <v>#REF!</v>
      </c>
      <c r="U22" s="34" t="e">
        <f t="shared" ca="1" si="0"/>
        <v>#REF!</v>
      </c>
    </row>
    <row r="23" spans="1:21" x14ac:dyDescent="0.35">
      <c r="A23" s="30"/>
      <c r="B23" s="30"/>
      <c r="D23" s="28">
        <f t="shared" si="1"/>
        <v>0</v>
      </c>
      <c r="E23">
        <f>COUNTIF(Vertices[Degree], "&gt;= " &amp; D23) - COUNTIF(Vertices[Degree], "&gt;=" &amp; D24)</f>
        <v>0</v>
      </c>
      <c r="F23" s="35">
        <f t="shared" si="2"/>
        <v>0</v>
      </c>
      <c r="G23" s="36">
        <f>COUNTIF(Vertices[In-Degree], "&gt;= " &amp; F23) - COUNTIF(Vertices[In-Degree], "&gt;=" &amp; F24)</f>
        <v>0</v>
      </c>
      <c r="H23" s="35">
        <f t="shared" si="3"/>
        <v>0</v>
      </c>
      <c r="I23" s="36">
        <f>COUNTIF(Vertices[Out-Degree], "&gt;= " &amp; H23) - COUNTIF(Vertices[Out-Degree], "&gt;=" &amp; H24)</f>
        <v>0</v>
      </c>
      <c r="J23" s="35">
        <f t="shared" si="4"/>
        <v>0</v>
      </c>
      <c r="K23" s="36">
        <f>COUNTIF(Vertices[Betweenness Centrality], "&gt;= " &amp; J23) - COUNTIF(Vertices[Betweenness Centrality], "&gt;=" &amp; J24)</f>
        <v>0</v>
      </c>
      <c r="L23" s="35">
        <f t="shared" si="5"/>
        <v>0</v>
      </c>
      <c r="M23" s="36">
        <f>COUNTIF(Vertices[Closeness Centrality], "&gt;= " &amp; L23) - COUNTIF(Vertices[Closeness Centrality], "&gt;=" &amp; L24)</f>
        <v>0</v>
      </c>
      <c r="N23" s="35">
        <f t="shared" si="6"/>
        <v>0</v>
      </c>
      <c r="O23" s="36">
        <f>COUNTIF(Vertices[Eigenvector Centrality], "&gt;= " &amp; N23) - COUNTIF(Vertices[Eigenvector Centrality], "&gt;=" &amp; N24)</f>
        <v>0</v>
      </c>
      <c r="P23" s="35">
        <f t="shared" si="7"/>
        <v>0</v>
      </c>
      <c r="Q23" s="36">
        <f>COUNTIF(Vertices[PageRank], "&gt;= " &amp; P23) - COUNTIF(Vertices[PageRank], "&gt;=" &amp; P24)</f>
        <v>0</v>
      </c>
      <c r="R23" s="35">
        <f t="shared" si="8"/>
        <v>0</v>
      </c>
      <c r="S23" s="40">
        <f>COUNTIF(Vertices[Clustering Coefficient], "&gt;= " &amp; R23) - COUNTIF(Vertices[Clustering Coefficient], "&gt;=" &amp; R24)</f>
        <v>0</v>
      </c>
      <c r="T23" s="35" t="e">
        <f t="shared" ca="1" si="9"/>
        <v>#REF!</v>
      </c>
      <c r="U23" s="36" t="e">
        <f t="shared" ca="1" si="0"/>
        <v>#REF!</v>
      </c>
    </row>
    <row r="24" spans="1:21" x14ac:dyDescent="0.35">
      <c r="A24" s="30"/>
      <c r="B24" s="30"/>
      <c r="D24" s="28">
        <f t="shared" si="1"/>
        <v>0</v>
      </c>
      <c r="E24">
        <f>COUNTIF(Vertices[Degree], "&gt;= " &amp; D24) - COUNTIF(Vertices[Degree], "&gt;=" &amp; D25)</f>
        <v>0</v>
      </c>
      <c r="F24" s="33">
        <f t="shared" si="2"/>
        <v>0</v>
      </c>
      <c r="G24" s="34">
        <f>COUNTIF(Vertices[In-Degree], "&gt;= " &amp; F24) - COUNTIF(Vertices[In-Degree], "&gt;=" &amp; F25)</f>
        <v>0</v>
      </c>
      <c r="H24" s="33">
        <f t="shared" si="3"/>
        <v>0</v>
      </c>
      <c r="I24" s="34">
        <f>COUNTIF(Vertices[Out-Degree], "&gt;= " &amp; H24) - COUNTIF(Vertices[Out-Degree], "&gt;=" &amp; H25)</f>
        <v>0</v>
      </c>
      <c r="J24" s="33">
        <f t="shared" si="4"/>
        <v>0</v>
      </c>
      <c r="K24" s="34">
        <f>COUNTIF(Vertices[Betweenness Centrality], "&gt;= " &amp; J24) - COUNTIF(Vertices[Betweenness Centrality], "&gt;=" &amp; J25)</f>
        <v>0</v>
      </c>
      <c r="L24" s="33">
        <f t="shared" si="5"/>
        <v>0</v>
      </c>
      <c r="M24" s="34">
        <f>COUNTIF(Vertices[Closeness Centrality], "&gt;= " &amp; L24) - COUNTIF(Vertices[Closeness Centrality], "&gt;=" &amp; L25)</f>
        <v>0</v>
      </c>
      <c r="N24" s="33">
        <f t="shared" si="6"/>
        <v>0</v>
      </c>
      <c r="O24" s="34">
        <f>COUNTIF(Vertices[Eigenvector Centrality], "&gt;= " &amp; N24) - COUNTIF(Vertices[Eigenvector Centrality], "&gt;=" &amp; N25)</f>
        <v>0</v>
      </c>
      <c r="P24" s="33">
        <f t="shared" si="7"/>
        <v>0</v>
      </c>
      <c r="Q24" s="34">
        <f>COUNTIF(Vertices[PageRank], "&gt;= " &amp; P24) - COUNTIF(Vertices[PageRank], "&gt;=" &amp; P25)</f>
        <v>0</v>
      </c>
      <c r="R24" s="33">
        <f t="shared" si="8"/>
        <v>0</v>
      </c>
      <c r="S24" s="39">
        <f>COUNTIF(Vertices[Clustering Coefficient], "&gt;= " &amp; R24) - COUNTIF(Vertices[Clustering Coefficient], "&gt;=" &amp; R25)</f>
        <v>0</v>
      </c>
      <c r="T24" s="33" t="e">
        <f t="shared" ca="1" si="9"/>
        <v>#REF!</v>
      </c>
      <c r="U24" s="34" t="e">
        <f t="shared" ca="1" si="0"/>
        <v>#REF!</v>
      </c>
    </row>
    <row r="25" spans="1:21" x14ac:dyDescent="0.35">
      <c r="A25" s="30"/>
      <c r="B25" s="30"/>
      <c r="D25" s="28">
        <f t="shared" si="1"/>
        <v>0</v>
      </c>
      <c r="E25">
        <f>COUNTIF(Vertices[Degree], "&gt;= " &amp; D25) - COUNTIF(Vertices[Degree], "&gt;=" &amp; D26)</f>
        <v>0</v>
      </c>
      <c r="F25" s="35">
        <f t="shared" si="2"/>
        <v>0</v>
      </c>
      <c r="G25" s="36">
        <f>COUNTIF(Vertices[In-Degree], "&gt;= " &amp; F25) - COUNTIF(Vertices[In-Degree], "&gt;=" &amp; F26)</f>
        <v>0</v>
      </c>
      <c r="H25" s="35">
        <f t="shared" si="3"/>
        <v>0</v>
      </c>
      <c r="I25" s="36">
        <f>COUNTIF(Vertices[Out-Degree], "&gt;= " &amp; H25) - COUNTIF(Vertices[Out-Degree], "&gt;=" &amp; H26)</f>
        <v>0</v>
      </c>
      <c r="J25" s="35">
        <f t="shared" si="4"/>
        <v>0</v>
      </c>
      <c r="K25" s="36">
        <f>COUNTIF(Vertices[Betweenness Centrality], "&gt;= " &amp; J25) - COUNTIF(Vertices[Betweenness Centrality], "&gt;=" &amp; J26)</f>
        <v>0</v>
      </c>
      <c r="L25" s="35">
        <f t="shared" si="5"/>
        <v>0</v>
      </c>
      <c r="M25" s="36">
        <f>COUNTIF(Vertices[Closeness Centrality], "&gt;= " &amp; L25) - COUNTIF(Vertices[Closeness Centrality], "&gt;=" &amp; L26)</f>
        <v>0</v>
      </c>
      <c r="N25" s="35">
        <f t="shared" si="6"/>
        <v>0</v>
      </c>
      <c r="O25" s="36">
        <f>COUNTIF(Vertices[Eigenvector Centrality], "&gt;= " &amp; N25) - COUNTIF(Vertices[Eigenvector Centrality], "&gt;=" &amp; N26)</f>
        <v>0</v>
      </c>
      <c r="P25" s="35">
        <f t="shared" si="7"/>
        <v>0</v>
      </c>
      <c r="Q25" s="36">
        <f>COUNTIF(Vertices[PageRank], "&gt;= " &amp; P25) - COUNTIF(Vertices[PageRank], "&gt;=" &amp; P26)</f>
        <v>0</v>
      </c>
      <c r="R25" s="35">
        <f t="shared" si="8"/>
        <v>0</v>
      </c>
      <c r="S25" s="40">
        <f>COUNTIF(Vertices[Clustering Coefficient], "&gt;= " &amp; R25) - COUNTIF(Vertices[Clustering Coefficient], "&gt;=" &amp; R26)</f>
        <v>0</v>
      </c>
      <c r="T25" s="35" t="e">
        <f t="shared" ca="1" si="9"/>
        <v>#REF!</v>
      </c>
      <c r="U25" s="36" t="e">
        <f t="shared" ca="1" si="0"/>
        <v>#REF!</v>
      </c>
    </row>
    <row r="26" spans="1:21" x14ac:dyDescent="0.35">
      <c r="A26" s="30"/>
      <c r="B26" s="30"/>
      <c r="D26" s="28">
        <f t="shared" si="1"/>
        <v>0</v>
      </c>
      <c r="E26">
        <f>COUNTIF(Vertices[Degree], "&gt;= " &amp; D26) - COUNTIF(Vertices[Degree], "&gt;=" &amp; D27)</f>
        <v>0</v>
      </c>
      <c r="F26" s="33">
        <f t="shared" si="2"/>
        <v>0</v>
      </c>
      <c r="G26" s="34">
        <f>COUNTIF(Vertices[In-Degree], "&gt;= " &amp; F26) - COUNTIF(Vertices[In-Degree], "&gt;=" &amp; F27)</f>
        <v>0</v>
      </c>
      <c r="H26" s="33">
        <f t="shared" si="3"/>
        <v>0</v>
      </c>
      <c r="I26" s="34">
        <f>COUNTIF(Vertices[Out-Degree], "&gt;= " &amp; H26) - COUNTIF(Vertices[Out-Degree], "&gt;=" &amp; H27)</f>
        <v>0</v>
      </c>
      <c r="J26" s="33">
        <f t="shared" si="4"/>
        <v>0</v>
      </c>
      <c r="K26" s="34">
        <f>COUNTIF(Vertices[Betweenness Centrality], "&gt;= " &amp; J26) - COUNTIF(Vertices[Betweenness Centrality], "&gt;=" &amp; J27)</f>
        <v>0</v>
      </c>
      <c r="L26" s="33">
        <f t="shared" si="5"/>
        <v>0</v>
      </c>
      <c r="M26" s="34">
        <f>COUNTIF(Vertices[Closeness Centrality], "&gt;= " &amp; L26) - COUNTIF(Vertices[Closeness Centrality], "&gt;=" &amp; L27)</f>
        <v>0</v>
      </c>
      <c r="N26" s="33">
        <f t="shared" si="6"/>
        <v>0</v>
      </c>
      <c r="O26" s="34">
        <f>COUNTIF(Vertices[Eigenvector Centrality], "&gt;= " &amp; N26) - COUNTIF(Vertices[Eigenvector Centrality], "&gt;=" &amp; N27)</f>
        <v>0</v>
      </c>
      <c r="P26" s="33">
        <f t="shared" si="7"/>
        <v>0</v>
      </c>
      <c r="Q26" s="34">
        <f>COUNTIF(Vertices[PageRank], "&gt;= " &amp; P26) - COUNTIF(Vertices[PageRank], "&gt;=" &amp; P27)</f>
        <v>0</v>
      </c>
      <c r="R26" s="33">
        <f t="shared" si="8"/>
        <v>0</v>
      </c>
      <c r="S26" s="39">
        <f>COUNTIF(Vertices[Clustering Coefficient], "&gt;= " &amp; R26) - COUNTIF(Vertices[Clustering Coefficient], "&gt;=" &amp; R27)</f>
        <v>0</v>
      </c>
      <c r="T26" s="33" t="e">
        <f t="shared" ca="1" si="9"/>
        <v>#REF!</v>
      </c>
      <c r="U26" s="34" t="e">
        <f t="shared" ref="U26:U35" ca="1" si="10">COUNTIF(INDIRECT(DynamicFilterSourceColumnRange), "&gt;= " &amp; T26) - COUNTIF(INDIRECT(DynamicFilterSourceColumnRange), "&gt;=" &amp; T27)</f>
        <v>#REF!</v>
      </c>
    </row>
    <row r="27" spans="1:21" x14ac:dyDescent="0.35">
      <c r="A27" s="71"/>
      <c r="B27" s="71"/>
      <c r="D27" s="28">
        <f t="shared" si="1"/>
        <v>0</v>
      </c>
      <c r="E27">
        <f>COUNTIF(Vertices[Degree], "&gt;= " &amp; D27) - COUNTIF(Vertices[Degree], "&gt;=" &amp; D28)</f>
        <v>0</v>
      </c>
      <c r="F27" s="35">
        <f t="shared" si="2"/>
        <v>0</v>
      </c>
      <c r="G27" s="36">
        <f>COUNTIF(Vertices[In-Degree], "&gt;= " &amp; F27) - COUNTIF(Vertices[In-Degree], "&gt;=" &amp; F28)</f>
        <v>0</v>
      </c>
      <c r="H27" s="35">
        <f t="shared" si="3"/>
        <v>0</v>
      </c>
      <c r="I27" s="36">
        <f>COUNTIF(Vertices[Out-Degree], "&gt;= " &amp; H27) - COUNTIF(Vertices[Out-Degree], "&gt;=" &amp; H28)</f>
        <v>0</v>
      </c>
      <c r="J27" s="35">
        <f t="shared" si="4"/>
        <v>0</v>
      </c>
      <c r="K27" s="36">
        <f>COUNTIF(Vertices[Betweenness Centrality], "&gt;= " &amp; J27) - COUNTIF(Vertices[Betweenness Centrality], "&gt;=" &amp; J28)</f>
        <v>0</v>
      </c>
      <c r="L27" s="35">
        <f t="shared" si="5"/>
        <v>0</v>
      </c>
      <c r="M27" s="36">
        <f>COUNTIF(Vertices[Closeness Centrality], "&gt;= " &amp; L27) - COUNTIF(Vertices[Closeness Centrality], "&gt;=" &amp; L28)</f>
        <v>0</v>
      </c>
      <c r="N27" s="35">
        <f t="shared" si="6"/>
        <v>0</v>
      </c>
      <c r="O27" s="36">
        <f>COUNTIF(Vertices[Eigenvector Centrality], "&gt;= " &amp; N27) - COUNTIF(Vertices[Eigenvector Centrality], "&gt;=" &amp; N28)</f>
        <v>0</v>
      </c>
      <c r="P27" s="35">
        <f t="shared" si="7"/>
        <v>0</v>
      </c>
      <c r="Q27" s="36">
        <f>COUNTIF(Vertices[PageRank], "&gt;= " &amp; P27) - COUNTIF(Vertices[PageRank], "&gt;=" &amp; P28)</f>
        <v>0</v>
      </c>
      <c r="R27" s="35">
        <f t="shared" si="8"/>
        <v>0</v>
      </c>
      <c r="S27" s="40">
        <f>COUNTIF(Vertices[Clustering Coefficient], "&gt;= " &amp; R27) - COUNTIF(Vertices[Clustering Coefficient], "&gt;=" &amp; R28)</f>
        <v>0</v>
      </c>
      <c r="T27" s="35" t="e">
        <f t="shared" ca="1" si="9"/>
        <v>#REF!</v>
      </c>
      <c r="U27" s="36" t="e">
        <f t="shared" ca="1" si="10"/>
        <v>#REF!</v>
      </c>
    </row>
    <row r="28" spans="1:21" x14ac:dyDescent="0.35">
      <c r="A28" s="30"/>
      <c r="B28" s="30"/>
      <c r="D28" s="28">
        <f t="shared" si="1"/>
        <v>0</v>
      </c>
      <c r="E28">
        <f>COUNTIF(Vertices[Degree], "&gt;= " &amp; D28) - COUNTIF(Vertices[Degree], "&gt;=" &amp; D29)</f>
        <v>0</v>
      </c>
      <c r="F28" s="33">
        <f t="shared" si="2"/>
        <v>0</v>
      </c>
      <c r="G28" s="34">
        <f>COUNTIF(Vertices[In-Degree], "&gt;= " &amp; F28) - COUNTIF(Vertices[In-Degree], "&gt;=" &amp; F29)</f>
        <v>0</v>
      </c>
      <c r="H28" s="33">
        <f t="shared" si="3"/>
        <v>0</v>
      </c>
      <c r="I28" s="34">
        <f>COUNTIF(Vertices[Out-Degree], "&gt;= " &amp; H28) - COUNTIF(Vertices[Out-Degree], "&gt;=" &amp; H29)</f>
        <v>0</v>
      </c>
      <c r="J28" s="33">
        <f t="shared" si="4"/>
        <v>0</v>
      </c>
      <c r="K28" s="34">
        <f>COUNTIF(Vertices[Betweenness Centrality], "&gt;= " &amp; J28) - COUNTIF(Vertices[Betweenness Centrality], "&gt;=" &amp; J29)</f>
        <v>0</v>
      </c>
      <c r="L28" s="33">
        <f t="shared" si="5"/>
        <v>0</v>
      </c>
      <c r="M28" s="34">
        <f>COUNTIF(Vertices[Closeness Centrality], "&gt;= " &amp; L28) - COUNTIF(Vertices[Closeness Centrality], "&gt;=" &amp; L29)</f>
        <v>0</v>
      </c>
      <c r="N28" s="33">
        <f t="shared" si="6"/>
        <v>0</v>
      </c>
      <c r="O28" s="34">
        <f>COUNTIF(Vertices[Eigenvector Centrality], "&gt;= " &amp; N28) - COUNTIF(Vertices[Eigenvector Centrality], "&gt;=" &amp; N29)</f>
        <v>0</v>
      </c>
      <c r="P28" s="33">
        <f t="shared" si="7"/>
        <v>0</v>
      </c>
      <c r="Q28" s="34">
        <f>COUNTIF(Vertices[PageRank], "&gt;= " &amp; P28) - COUNTIF(Vertices[PageRank], "&gt;=" &amp; P29)</f>
        <v>0</v>
      </c>
      <c r="R28" s="33">
        <f t="shared" si="8"/>
        <v>0</v>
      </c>
      <c r="S28" s="39">
        <f>COUNTIF(Vertices[Clustering Coefficient], "&gt;= " &amp; R28) - COUNTIF(Vertices[Clustering Coefficient], "&gt;=" &amp; R29)</f>
        <v>0</v>
      </c>
      <c r="T28" s="33" t="e">
        <f t="shared" ca="1" si="9"/>
        <v>#REF!</v>
      </c>
      <c r="U28" s="34" t="e">
        <f t="shared" ca="1" si="10"/>
        <v>#REF!</v>
      </c>
    </row>
    <row r="29" spans="1:21" x14ac:dyDescent="0.35">
      <c r="A29" s="30"/>
      <c r="B29" s="30"/>
      <c r="D29" s="28">
        <f t="shared" si="1"/>
        <v>0</v>
      </c>
      <c r="E29">
        <f>COUNTIF(Vertices[Degree], "&gt;= " &amp; D29) - COUNTIF(Vertices[Degree], "&gt;=" &amp; D30)</f>
        <v>0</v>
      </c>
      <c r="F29" s="35">
        <f t="shared" si="2"/>
        <v>0</v>
      </c>
      <c r="G29" s="36">
        <f>COUNTIF(Vertices[In-Degree], "&gt;= " &amp; F29) - COUNTIF(Vertices[In-Degree], "&gt;=" &amp; F30)</f>
        <v>0</v>
      </c>
      <c r="H29" s="35">
        <f t="shared" si="3"/>
        <v>0</v>
      </c>
      <c r="I29" s="36">
        <f>COUNTIF(Vertices[Out-Degree], "&gt;= " &amp; H29) - COUNTIF(Vertices[Out-Degree], "&gt;=" &amp; H30)</f>
        <v>0</v>
      </c>
      <c r="J29" s="35">
        <f t="shared" si="4"/>
        <v>0</v>
      </c>
      <c r="K29" s="36">
        <f>COUNTIF(Vertices[Betweenness Centrality], "&gt;= " &amp; J29) - COUNTIF(Vertices[Betweenness Centrality], "&gt;=" &amp; J30)</f>
        <v>0</v>
      </c>
      <c r="L29" s="35">
        <f t="shared" si="5"/>
        <v>0</v>
      </c>
      <c r="M29" s="36">
        <f>COUNTIF(Vertices[Closeness Centrality], "&gt;= " &amp; L29) - COUNTIF(Vertices[Closeness Centrality], "&gt;=" &amp; L30)</f>
        <v>0</v>
      </c>
      <c r="N29" s="35">
        <f t="shared" si="6"/>
        <v>0</v>
      </c>
      <c r="O29" s="36">
        <f>COUNTIF(Vertices[Eigenvector Centrality], "&gt;= " &amp; N29) - COUNTIF(Vertices[Eigenvector Centrality], "&gt;=" &amp; N30)</f>
        <v>0</v>
      </c>
      <c r="P29" s="35">
        <f t="shared" si="7"/>
        <v>0</v>
      </c>
      <c r="Q29" s="36">
        <f>COUNTIF(Vertices[PageRank], "&gt;= " &amp; P29) - COUNTIF(Vertices[PageRank], "&gt;=" &amp; P30)</f>
        <v>0</v>
      </c>
      <c r="R29" s="35">
        <f t="shared" si="8"/>
        <v>0</v>
      </c>
      <c r="S29" s="40">
        <f>COUNTIF(Vertices[Clustering Coefficient], "&gt;= " &amp; R29) - COUNTIF(Vertices[Clustering Coefficient], "&gt;=" &amp; R30)</f>
        <v>0</v>
      </c>
      <c r="T29" s="35" t="e">
        <f t="shared" ca="1" si="9"/>
        <v>#REF!</v>
      </c>
      <c r="U29" s="36" t="e">
        <f t="shared" ca="1" si="10"/>
        <v>#REF!</v>
      </c>
    </row>
    <row r="30" spans="1:21" x14ac:dyDescent="0.35">
      <c r="A30" s="30"/>
      <c r="B30" s="30"/>
      <c r="D30" s="28">
        <f t="shared" si="1"/>
        <v>0</v>
      </c>
      <c r="E30">
        <f>COUNTIF(Vertices[Degree], "&gt;= " &amp; D30) - COUNTIF(Vertices[Degree], "&gt;=" &amp; D31)</f>
        <v>0</v>
      </c>
      <c r="F30" s="33">
        <f t="shared" si="2"/>
        <v>0</v>
      </c>
      <c r="G30" s="34">
        <f>COUNTIF(Vertices[In-Degree], "&gt;= " &amp; F30) - COUNTIF(Vertices[In-Degree], "&gt;=" &amp; F31)</f>
        <v>0</v>
      </c>
      <c r="H30" s="33">
        <f t="shared" si="3"/>
        <v>0</v>
      </c>
      <c r="I30" s="34">
        <f>COUNTIF(Vertices[Out-Degree], "&gt;= " &amp; H30) - COUNTIF(Vertices[Out-Degree], "&gt;=" &amp; H31)</f>
        <v>0</v>
      </c>
      <c r="J30" s="33">
        <f t="shared" si="4"/>
        <v>0</v>
      </c>
      <c r="K30" s="34">
        <f>COUNTIF(Vertices[Betweenness Centrality], "&gt;= " &amp; J30) - COUNTIF(Vertices[Betweenness Centrality], "&gt;=" &amp; J31)</f>
        <v>0</v>
      </c>
      <c r="L30" s="33">
        <f t="shared" si="5"/>
        <v>0</v>
      </c>
      <c r="M30" s="34">
        <f>COUNTIF(Vertices[Closeness Centrality], "&gt;= " &amp; L30) - COUNTIF(Vertices[Closeness Centrality], "&gt;=" &amp; L31)</f>
        <v>0</v>
      </c>
      <c r="N30" s="33">
        <f t="shared" si="6"/>
        <v>0</v>
      </c>
      <c r="O30" s="34">
        <f>COUNTIF(Vertices[Eigenvector Centrality], "&gt;= " &amp; N30) - COUNTIF(Vertices[Eigenvector Centrality], "&gt;=" &amp; N31)</f>
        <v>0</v>
      </c>
      <c r="P30" s="33">
        <f t="shared" si="7"/>
        <v>0</v>
      </c>
      <c r="Q30" s="34">
        <f>COUNTIF(Vertices[PageRank], "&gt;= " &amp; P30) - COUNTIF(Vertices[PageRank], "&gt;=" &amp; P31)</f>
        <v>0</v>
      </c>
      <c r="R30" s="33">
        <f t="shared" si="8"/>
        <v>0</v>
      </c>
      <c r="S30" s="39">
        <f>COUNTIF(Vertices[Clustering Coefficient], "&gt;= " &amp; R30) - COUNTIF(Vertices[Clustering Coefficient], "&gt;=" &amp; R31)</f>
        <v>0</v>
      </c>
      <c r="T30" s="33" t="e">
        <f t="shared" ca="1" si="9"/>
        <v>#REF!</v>
      </c>
      <c r="U30" s="34" t="e">
        <f t="shared" ca="1" si="10"/>
        <v>#REF!</v>
      </c>
    </row>
    <row r="31" spans="1:21" x14ac:dyDescent="0.35">
      <c r="A31" s="30"/>
      <c r="B31" s="30"/>
      <c r="D31" s="28">
        <f t="shared" si="1"/>
        <v>0</v>
      </c>
      <c r="E31">
        <f>COUNTIF(Vertices[Degree], "&gt;= " &amp; D31) - COUNTIF(Vertices[Degree], "&gt;=" &amp; D32)</f>
        <v>0</v>
      </c>
      <c r="F31" s="35">
        <f t="shared" si="2"/>
        <v>0</v>
      </c>
      <c r="G31" s="36">
        <f>COUNTIF(Vertices[In-Degree], "&gt;= " &amp; F31) - COUNTIF(Vertices[In-Degree], "&gt;=" &amp; F32)</f>
        <v>0</v>
      </c>
      <c r="H31" s="35">
        <f t="shared" si="3"/>
        <v>0</v>
      </c>
      <c r="I31" s="36">
        <f>COUNTIF(Vertices[Out-Degree], "&gt;= " &amp; H31) - COUNTIF(Vertices[Out-Degree], "&gt;=" &amp; H32)</f>
        <v>0</v>
      </c>
      <c r="J31" s="35">
        <f t="shared" si="4"/>
        <v>0</v>
      </c>
      <c r="K31" s="36">
        <f>COUNTIF(Vertices[Betweenness Centrality], "&gt;= " &amp; J31) - COUNTIF(Vertices[Betweenness Centrality], "&gt;=" &amp; J32)</f>
        <v>0</v>
      </c>
      <c r="L31" s="35">
        <f t="shared" si="5"/>
        <v>0</v>
      </c>
      <c r="M31" s="36">
        <f>COUNTIF(Vertices[Closeness Centrality], "&gt;= " &amp; L31) - COUNTIF(Vertices[Closeness Centrality], "&gt;=" &amp; L32)</f>
        <v>0</v>
      </c>
      <c r="N31" s="35">
        <f t="shared" si="6"/>
        <v>0</v>
      </c>
      <c r="O31" s="36">
        <f>COUNTIF(Vertices[Eigenvector Centrality], "&gt;= " &amp; N31) - COUNTIF(Vertices[Eigenvector Centrality], "&gt;=" &amp; N32)</f>
        <v>0</v>
      </c>
      <c r="P31" s="35">
        <f t="shared" si="7"/>
        <v>0</v>
      </c>
      <c r="Q31" s="36">
        <f>COUNTIF(Vertices[PageRank], "&gt;= " &amp; P31) - COUNTIF(Vertices[PageRank], "&gt;=" &amp; P32)</f>
        <v>0</v>
      </c>
      <c r="R31" s="35">
        <f t="shared" si="8"/>
        <v>0</v>
      </c>
      <c r="S31" s="40">
        <f>COUNTIF(Vertices[Clustering Coefficient], "&gt;= " &amp; R31) - COUNTIF(Vertices[Clustering Coefficient], "&gt;=" &amp; R32)</f>
        <v>0</v>
      </c>
      <c r="T31" s="35" t="e">
        <f t="shared" ca="1" si="9"/>
        <v>#REF!</v>
      </c>
      <c r="U31" s="36" t="e">
        <f t="shared" ca="1" si="10"/>
        <v>#REF!</v>
      </c>
    </row>
    <row r="32" spans="1:21" x14ac:dyDescent="0.35">
      <c r="A32" s="30"/>
      <c r="B32" s="30"/>
      <c r="D32" s="28">
        <f t="shared" si="1"/>
        <v>0</v>
      </c>
      <c r="E32">
        <f>COUNTIF(Vertices[Degree], "&gt;= " &amp; D32) - COUNTIF(Vertices[Degree], "&gt;=" &amp; D33)</f>
        <v>0</v>
      </c>
      <c r="F32" s="33">
        <f t="shared" si="2"/>
        <v>0</v>
      </c>
      <c r="G32" s="34">
        <f>COUNTIF(Vertices[In-Degree], "&gt;= " &amp; F32) - COUNTIF(Vertices[In-Degree], "&gt;=" &amp; F33)</f>
        <v>0</v>
      </c>
      <c r="H32" s="33">
        <f t="shared" si="3"/>
        <v>0</v>
      </c>
      <c r="I32" s="34">
        <f>COUNTIF(Vertices[Out-Degree], "&gt;= " &amp; H32) - COUNTIF(Vertices[Out-Degree], "&gt;=" &amp; H33)</f>
        <v>0</v>
      </c>
      <c r="J32" s="33">
        <f t="shared" si="4"/>
        <v>0</v>
      </c>
      <c r="K32" s="34">
        <f>COUNTIF(Vertices[Betweenness Centrality], "&gt;= " &amp; J32) - COUNTIF(Vertices[Betweenness Centrality], "&gt;=" &amp; J33)</f>
        <v>0</v>
      </c>
      <c r="L32" s="33">
        <f t="shared" si="5"/>
        <v>0</v>
      </c>
      <c r="M32" s="34">
        <f>COUNTIF(Vertices[Closeness Centrality], "&gt;= " &amp; L32) - COUNTIF(Vertices[Closeness Centrality], "&gt;=" &amp; L33)</f>
        <v>0</v>
      </c>
      <c r="N32" s="33">
        <f t="shared" si="6"/>
        <v>0</v>
      </c>
      <c r="O32" s="34">
        <f>COUNTIF(Vertices[Eigenvector Centrality], "&gt;= " &amp; N32) - COUNTIF(Vertices[Eigenvector Centrality], "&gt;=" &amp; N33)</f>
        <v>0</v>
      </c>
      <c r="P32" s="33">
        <f t="shared" si="7"/>
        <v>0</v>
      </c>
      <c r="Q32" s="34">
        <f>COUNTIF(Vertices[PageRank], "&gt;= " &amp; P32) - COUNTIF(Vertices[PageRank], "&gt;=" &amp; P33)</f>
        <v>0</v>
      </c>
      <c r="R32" s="33">
        <f t="shared" si="8"/>
        <v>0</v>
      </c>
      <c r="S32" s="39">
        <f>COUNTIF(Vertices[Clustering Coefficient], "&gt;= " &amp; R32) - COUNTIF(Vertices[Clustering Coefficient], "&gt;=" &amp; R33)</f>
        <v>0</v>
      </c>
      <c r="T32" s="33" t="e">
        <f t="shared" ca="1" si="9"/>
        <v>#REF!</v>
      </c>
      <c r="U32" s="34" t="e">
        <f t="shared" ca="1" si="10"/>
        <v>#REF!</v>
      </c>
    </row>
    <row r="33" spans="1:21" x14ac:dyDescent="0.35">
      <c r="A33" s="71"/>
      <c r="B33" s="71"/>
      <c r="D33" s="28">
        <f t="shared" si="1"/>
        <v>0</v>
      </c>
      <c r="E33">
        <f>COUNTIF(Vertices[Degree], "&gt;= " &amp; D33) - COUNTIF(Vertices[Degree], "&gt;=" &amp; D34)</f>
        <v>0</v>
      </c>
      <c r="F33" s="35">
        <f t="shared" si="2"/>
        <v>0</v>
      </c>
      <c r="G33" s="36">
        <f>COUNTIF(Vertices[In-Degree], "&gt;= " &amp; F33) - COUNTIF(Vertices[In-Degree], "&gt;=" &amp; F34)</f>
        <v>0</v>
      </c>
      <c r="H33" s="35">
        <f t="shared" si="3"/>
        <v>0</v>
      </c>
      <c r="I33" s="36">
        <f>COUNTIF(Vertices[Out-Degree], "&gt;= " &amp; H33) - COUNTIF(Vertices[Out-Degree], "&gt;=" &amp; H34)</f>
        <v>0</v>
      </c>
      <c r="J33" s="35">
        <f t="shared" si="4"/>
        <v>0</v>
      </c>
      <c r="K33" s="36">
        <f>COUNTIF(Vertices[Betweenness Centrality], "&gt;= " &amp; J33) - COUNTIF(Vertices[Betweenness Centrality], "&gt;=" &amp; J34)</f>
        <v>0</v>
      </c>
      <c r="L33" s="35">
        <f t="shared" si="5"/>
        <v>0</v>
      </c>
      <c r="M33" s="36">
        <f>COUNTIF(Vertices[Closeness Centrality], "&gt;= " &amp; L33) - COUNTIF(Vertices[Closeness Centrality], "&gt;=" &amp; L34)</f>
        <v>0</v>
      </c>
      <c r="N33" s="35">
        <f t="shared" si="6"/>
        <v>0</v>
      </c>
      <c r="O33" s="36">
        <f>COUNTIF(Vertices[Eigenvector Centrality], "&gt;= " &amp; N33) - COUNTIF(Vertices[Eigenvector Centrality], "&gt;=" &amp; N34)</f>
        <v>0</v>
      </c>
      <c r="P33" s="35">
        <f t="shared" si="7"/>
        <v>0</v>
      </c>
      <c r="Q33" s="36">
        <f>COUNTIF(Vertices[PageRank], "&gt;= " &amp; P33) - COUNTIF(Vertices[PageRank], "&gt;=" &amp; P34)</f>
        <v>0</v>
      </c>
      <c r="R33" s="35">
        <f t="shared" si="8"/>
        <v>0</v>
      </c>
      <c r="S33" s="40">
        <f>COUNTIF(Vertices[Clustering Coefficient], "&gt;= " &amp; R33) - COUNTIF(Vertices[Clustering Coefficient], "&gt;=" &amp; R34)</f>
        <v>0</v>
      </c>
      <c r="T33" s="35" t="e">
        <f t="shared" ca="1" si="9"/>
        <v>#REF!</v>
      </c>
      <c r="U33" s="36" t="e">
        <f t="shared" ca="1" si="10"/>
        <v>#REF!</v>
      </c>
    </row>
    <row r="34" spans="1:21" x14ac:dyDescent="0.35">
      <c r="A34" s="30"/>
      <c r="B34" s="30"/>
      <c r="D34" s="28">
        <f t="shared" si="1"/>
        <v>0</v>
      </c>
      <c r="E34">
        <f>COUNTIF(Vertices[Degree], "&gt;= " &amp; D34) - COUNTIF(Vertices[Degree], "&gt;=" &amp; D35)</f>
        <v>0</v>
      </c>
      <c r="F34" s="33">
        <f t="shared" si="2"/>
        <v>0</v>
      </c>
      <c r="G34" s="34">
        <f>COUNTIF(Vertices[In-Degree], "&gt;= " &amp; F34) - COUNTIF(Vertices[In-Degree], "&gt;=" &amp; F35)</f>
        <v>0</v>
      </c>
      <c r="H34" s="33">
        <f t="shared" si="3"/>
        <v>0</v>
      </c>
      <c r="I34" s="34">
        <f>COUNTIF(Vertices[Out-Degree], "&gt;= " &amp; H34) - COUNTIF(Vertices[Out-Degree], "&gt;=" &amp; H35)</f>
        <v>0</v>
      </c>
      <c r="J34" s="33">
        <f t="shared" si="4"/>
        <v>0</v>
      </c>
      <c r="K34" s="34">
        <f>COUNTIF(Vertices[Betweenness Centrality], "&gt;= " &amp; J34) - COUNTIF(Vertices[Betweenness Centrality], "&gt;=" &amp; J35)</f>
        <v>0</v>
      </c>
      <c r="L34" s="33">
        <f t="shared" si="5"/>
        <v>0</v>
      </c>
      <c r="M34" s="34">
        <f>COUNTIF(Vertices[Closeness Centrality], "&gt;= " &amp; L34) - COUNTIF(Vertices[Closeness Centrality], "&gt;=" &amp; L35)</f>
        <v>0</v>
      </c>
      <c r="N34" s="33">
        <f t="shared" si="6"/>
        <v>0</v>
      </c>
      <c r="O34" s="34">
        <f>COUNTIF(Vertices[Eigenvector Centrality], "&gt;= " &amp; N34) - COUNTIF(Vertices[Eigenvector Centrality], "&gt;=" &amp; N35)</f>
        <v>0</v>
      </c>
      <c r="P34" s="33">
        <f t="shared" si="7"/>
        <v>0</v>
      </c>
      <c r="Q34" s="34">
        <f>COUNTIF(Vertices[PageRank], "&gt;= " &amp; P34) - COUNTIF(Vertices[PageRank], "&gt;=" &amp; P35)</f>
        <v>0</v>
      </c>
      <c r="R34" s="33">
        <f t="shared" si="8"/>
        <v>0</v>
      </c>
      <c r="S34" s="39">
        <f>COUNTIF(Vertices[Clustering Coefficient], "&gt;= " &amp; R34) - COUNTIF(Vertices[Clustering Coefficient], "&gt;=" &amp; R35)</f>
        <v>0</v>
      </c>
      <c r="T34" s="33" t="e">
        <f t="shared" ca="1" si="9"/>
        <v>#REF!</v>
      </c>
      <c r="U34" s="34" t="e">
        <f t="shared" ca="1" si="10"/>
        <v>#REF!</v>
      </c>
    </row>
    <row r="35" spans="1:21" x14ac:dyDescent="0.35">
      <c r="A35" s="30"/>
      <c r="B35" s="30"/>
      <c r="D35" s="28">
        <f t="shared" si="1"/>
        <v>0</v>
      </c>
      <c r="E35">
        <f>COUNTIF(Vertices[Degree], "&gt;= " &amp; D35) - COUNTIF(Vertices[Degree], "&gt;=" &amp; D36)</f>
        <v>0</v>
      </c>
      <c r="F35" s="35">
        <f t="shared" si="2"/>
        <v>0</v>
      </c>
      <c r="G35" s="36">
        <f>COUNTIF(Vertices[In-Degree], "&gt;= " &amp; F35) - COUNTIF(Vertices[In-Degree], "&gt;=" &amp; F36)</f>
        <v>0</v>
      </c>
      <c r="H35" s="35">
        <f t="shared" si="3"/>
        <v>0</v>
      </c>
      <c r="I35" s="36">
        <f>COUNTIF(Vertices[Out-Degree], "&gt;= " &amp; H35) - COUNTIF(Vertices[Out-Degree], "&gt;=" &amp; H36)</f>
        <v>0</v>
      </c>
      <c r="J35" s="35">
        <f t="shared" si="4"/>
        <v>0</v>
      </c>
      <c r="K35" s="36">
        <f>COUNTIF(Vertices[Betweenness Centrality], "&gt;= " &amp; J35) - COUNTIF(Vertices[Betweenness Centrality], "&gt;=" &amp; J36)</f>
        <v>0</v>
      </c>
      <c r="L35" s="35">
        <f t="shared" si="5"/>
        <v>0</v>
      </c>
      <c r="M35" s="36">
        <f>COUNTIF(Vertices[Closeness Centrality], "&gt;= " &amp; L35) - COUNTIF(Vertices[Closeness Centrality], "&gt;=" &amp; L36)</f>
        <v>0</v>
      </c>
      <c r="N35" s="35">
        <f t="shared" si="6"/>
        <v>0</v>
      </c>
      <c r="O35" s="36">
        <f>COUNTIF(Vertices[Eigenvector Centrality], "&gt;= " &amp; N35) - COUNTIF(Vertices[Eigenvector Centrality], "&gt;=" &amp; N36)</f>
        <v>0</v>
      </c>
      <c r="P35" s="35">
        <f t="shared" si="7"/>
        <v>0</v>
      </c>
      <c r="Q35" s="36">
        <f>COUNTIF(Vertices[PageRank], "&gt;= " &amp; P35) - COUNTIF(Vertices[PageRank], "&gt;=" &amp; P36)</f>
        <v>0</v>
      </c>
      <c r="R35" s="35">
        <f t="shared" si="8"/>
        <v>0</v>
      </c>
      <c r="S35" s="40">
        <f>COUNTIF(Vertices[Clustering Coefficient], "&gt;= " &amp; R35) - COUNTIF(Vertices[Clustering Coefficient], "&gt;=" &amp; R36)</f>
        <v>0</v>
      </c>
      <c r="T35" s="35" t="e">
        <f t="shared" ca="1" si="9"/>
        <v>#REF!</v>
      </c>
      <c r="U35" s="36" t="e">
        <f t="shared" ca="1" si="10"/>
        <v>#REF!</v>
      </c>
    </row>
    <row r="36" spans="1:21" x14ac:dyDescent="0.35">
      <c r="A36" s="30"/>
      <c r="B36" s="30"/>
      <c r="D36" s="28">
        <f>MAX(Vertices[Degree])</f>
        <v>0</v>
      </c>
      <c r="E36">
        <f>COUNTIF(Vertices[Degree], "&gt;= " &amp; D36) - COUNTIF(Vertices[Degree], "&gt;=" &amp;#REF!)</f>
        <v>0</v>
      </c>
      <c r="F36" s="37">
        <f>MAX(Vertices[In-Degree])</f>
        <v>0</v>
      </c>
      <c r="G36" s="38">
        <f>COUNTIF(Vertices[In-Degree], "&gt;= " &amp; F36) - COUNTIF(Vertices[In-Degree], "&gt;=" &amp;#REF!)</f>
        <v>0</v>
      </c>
      <c r="H36" s="37">
        <f>MAX(Vertices[Out-Degree])</f>
        <v>0</v>
      </c>
      <c r="I36" s="38">
        <f>COUNTIF(Vertices[Out-Degree], "&gt;= " &amp; H36) - COUNTIF(Vertices[Out-Degree], "&gt;=" &amp;#REF!)</f>
        <v>0</v>
      </c>
      <c r="J36" s="37">
        <f>MAX(Vertices[Betweenness Centrality])</f>
        <v>0</v>
      </c>
      <c r="K36" s="38">
        <f>COUNTIF(Vertices[Betweenness Centrality], "&gt;= " &amp; J36) - COUNTIF(Vertices[Betweenness Centrality], "&gt;=" &amp;#REF!)</f>
        <v>0</v>
      </c>
      <c r="L36" s="37">
        <f>MAX(Vertices[Closeness Centrality])</f>
        <v>0</v>
      </c>
      <c r="M36" s="38">
        <f>COUNTIF(Vertices[Closeness Centrality], "&gt;= " &amp; L36) - COUNTIF(Vertices[Closeness Centrality], "&gt;=" &amp;#REF!)</f>
        <v>0</v>
      </c>
      <c r="N36" s="37">
        <f>MAX(Vertices[Eigenvector Centrality])</f>
        <v>0</v>
      </c>
      <c r="O36" s="38">
        <f>COUNTIF(Vertices[Eigenvector Centrality], "&gt;= " &amp; N36) - COUNTIF(Vertices[Eigenvector Centrality], "&gt;=" &amp;#REF!)</f>
        <v>0</v>
      </c>
      <c r="P36" s="37">
        <f>MAX(Vertices[PageRank])</f>
        <v>0</v>
      </c>
      <c r="Q36" s="38">
        <f>COUNTIF(Vertices[PageRank], "&gt;= " &amp; P36) - COUNTIF(Vertices[PageRank], "&gt;=" &amp;#REF!)</f>
        <v>0</v>
      </c>
      <c r="R36" s="37">
        <f>MAX(Vertices[Clustering Coefficient])</f>
        <v>0</v>
      </c>
      <c r="S36" s="41">
        <f>COUNTIF(Vertices[Clustering Coefficient], "&gt;= " &amp; R36) - COUNTIF(Vertices[Clustering Coefficient], "&gt;=" &amp;#REF!)</f>
        <v>0</v>
      </c>
      <c r="T36" s="37" t="e">
        <f ca="1">MAX(INDIRECT(DynamicFilterSourceColumnRange))</f>
        <v>#REF!</v>
      </c>
      <c r="U36" s="38" t="e">
        <f ca="1">COUNTIF(INDIRECT(DynamicFilterSourceColumnRange), "&gt;= " &amp; T36) - COUNTIF(INDIRECT(DynamicFilterSourceColumnRange), "&gt;=" &amp;#REF!)</f>
        <v>#REF!</v>
      </c>
    </row>
    <row r="37" spans="1:21" x14ac:dyDescent="0.35">
      <c r="A37" s="71"/>
      <c r="B37" s="71"/>
    </row>
    <row r="38" spans="1:21" x14ac:dyDescent="0.35">
      <c r="A38" s="71"/>
      <c r="B38" s="71"/>
    </row>
    <row r="39" spans="1:21" x14ac:dyDescent="0.35">
      <c r="A39" s="71"/>
      <c r="B39" s="71"/>
    </row>
    <row r="40" spans="1:21" x14ac:dyDescent="0.35">
      <c r="A40" s="71"/>
      <c r="B40" s="71"/>
    </row>
    <row r="41" spans="1:21" x14ac:dyDescent="0.35">
      <c r="A41" s="71"/>
      <c r="B41" s="71"/>
    </row>
    <row r="42" spans="1:21" x14ac:dyDescent="0.35">
      <c r="A42" s="30"/>
      <c r="B42" s="30"/>
    </row>
    <row r="43" spans="1:21" x14ac:dyDescent="0.35">
      <c r="A43" s="30"/>
      <c r="B43" s="30"/>
    </row>
    <row r="44" spans="1:21" x14ac:dyDescent="0.35">
      <c r="A44" s="30"/>
      <c r="B44" s="30"/>
    </row>
    <row r="45" spans="1:21" x14ac:dyDescent="0.35">
      <c r="A45" s="30"/>
      <c r="B45" s="30"/>
    </row>
    <row r="46" spans="1:21" x14ac:dyDescent="0.35">
      <c r="A46" s="30"/>
      <c r="B46" s="30"/>
    </row>
    <row r="47" spans="1:21" x14ac:dyDescent="0.35">
      <c r="A47" s="30"/>
      <c r="B47" s="30"/>
    </row>
    <row r="48" spans="1:21" x14ac:dyDescent="0.35">
      <c r="A48" s="30"/>
      <c r="B48" s="30"/>
    </row>
    <row r="49" spans="1:2" x14ac:dyDescent="0.35">
      <c r="A49" s="30"/>
      <c r="B49" s="30"/>
    </row>
    <row r="50" spans="1:2" x14ac:dyDescent="0.35">
      <c r="A50" s="71"/>
      <c r="B50" s="71"/>
    </row>
    <row r="51" spans="1:2" x14ac:dyDescent="0.35">
      <c r="A51" s="71"/>
      <c r="B51" s="71"/>
    </row>
    <row r="52" spans="1:2" x14ac:dyDescent="0.35">
      <c r="A52" s="30"/>
      <c r="B52" s="30"/>
    </row>
    <row r="53" spans="1:2" x14ac:dyDescent="0.35">
      <c r="A53" s="71"/>
      <c r="B53" s="71"/>
    </row>
    <row r="54" spans="1:2" x14ac:dyDescent="0.35">
      <c r="A54" s="30"/>
      <c r="B54" s="30"/>
    </row>
    <row r="55" spans="1:2" x14ac:dyDescent="0.35">
      <c r="A55" s="30"/>
      <c r="B55" s="30"/>
    </row>
    <row r="56" spans="1:2" x14ac:dyDescent="0.35">
      <c r="A56" s="30"/>
      <c r="B56" s="30"/>
    </row>
    <row r="57" spans="1:2" x14ac:dyDescent="0.35">
      <c r="A57" s="71"/>
      <c r="B57" s="71"/>
    </row>
    <row r="60" spans="1:2" x14ac:dyDescent="0.35">
      <c r="A60" t="s">
        <v>164</v>
      </c>
      <c r="B60" t="s">
        <v>17</v>
      </c>
    </row>
    <row r="61" spans="1:2" x14ac:dyDescent="0.35">
      <c r="A61" s="29"/>
      <c r="B61" s="29"/>
    </row>
    <row r="62" spans="1:2" x14ac:dyDescent="0.35">
      <c r="A62" s="29"/>
      <c r="B62" s="29"/>
    </row>
    <row r="63" spans="1:2" x14ac:dyDescent="0.35">
      <c r="A63" s="29"/>
      <c r="B63" s="29"/>
    </row>
    <row r="74" spans="1:2" x14ac:dyDescent="0.35">
      <c r="A74" s="29" t="s">
        <v>82</v>
      </c>
      <c r="B74" s="42" t="str">
        <f>IF(COUNT(Vertices[Degree])&gt;0, D2, NoMetricMessage)</f>
        <v>Not Available</v>
      </c>
    </row>
    <row r="75" spans="1:2" x14ac:dyDescent="0.35">
      <c r="A75" s="29" t="s">
        <v>83</v>
      </c>
      <c r="B75" s="42" t="str">
        <f>IF(COUNT(Vertices[Degree])&gt;0, D36, NoMetricMessage)</f>
        <v>Not Available</v>
      </c>
    </row>
    <row r="76" spans="1:2" x14ac:dyDescent="0.35">
      <c r="A76" s="29" t="s">
        <v>84</v>
      </c>
      <c r="B76" s="43" t="str">
        <f>IFERROR(AVERAGE(Vertices[Degree]),NoMetricMessage)</f>
        <v>Not Available</v>
      </c>
    </row>
    <row r="77" spans="1:2" x14ac:dyDescent="0.35">
      <c r="A77" s="29" t="s">
        <v>85</v>
      </c>
      <c r="B77" s="43" t="str">
        <f>IFERROR(MEDIAN(Vertices[Degree]),NoMetricMessage)</f>
        <v>Not Available</v>
      </c>
    </row>
    <row r="88" spans="1:2" x14ac:dyDescent="0.35">
      <c r="A88" s="29" t="s">
        <v>89</v>
      </c>
      <c r="B88" s="42" t="str">
        <f>IF(COUNT(Vertices[In-Degree])&gt;0, F2, NoMetricMessage)</f>
        <v>Not Available</v>
      </c>
    </row>
    <row r="89" spans="1:2" x14ac:dyDescent="0.35">
      <c r="A89" s="29" t="s">
        <v>90</v>
      </c>
      <c r="B89" s="42" t="str">
        <f>IF(COUNT(Vertices[In-Degree])&gt;0, F36, NoMetricMessage)</f>
        <v>Not Available</v>
      </c>
    </row>
    <row r="90" spans="1:2" x14ac:dyDescent="0.35">
      <c r="A90" s="29" t="s">
        <v>91</v>
      </c>
      <c r="B90" s="43" t="str">
        <f>IFERROR(AVERAGE(Vertices[In-Degree]),NoMetricMessage)</f>
        <v>Not Available</v>
      </c>
    </row>
    <row r="91" spans="1:2" x14ac:dyDescent="0.35">
      <c r="A91" s="29" t="s">
        <v>92</v>
      </c>
      <c r="B91" s="43" t="str">
        <f>IFERROR(MEDIAN(Vertices[In-Degree]),NoMetricMessage)</f>
        <v>Not Available</v>
      </c>
    </row>
    <row r="102" spans="1:2" x14ac:dyDescent="0.35">
      <c r="A102" s="29" t="s">
        <v>95</v>
      </c>
      <c r="B102" s="42" t="str">
        <f>IF(COUNT(Vertices[Out-Degree])&gt;0, H2, NoMetricMessage)</f>
        <v>Not Available</v>
      </c>
    </row>
    <row r="103" spans="1:2" x14ac:dyDescent="0.35">
      <c r="A103" s="29" t="s">
        <v>96</v>
      </c>
      <c r="B103" s="42" t="str">
        <f>IF(COUNT(Vertices[Out-Degree])&gt;0, H36, NoMetricMessage)</f>
        <v>Not Available</v>
      </c>
    </row>
    <row r="104" spans="1:2" x14ac:dyDescent="0.35">
      <c r="A104" s="29" t="s">
        <v>97</v>
      </c>
      <c r="B104" s="43" t="str">
        <f>IFERROR(AVERAGE(Vertices[Out-Degree]),NoMetricMessage)</f>
        <v>Not Available</v>
      </c>
    </row>
    <row r="105" spans="1:2" x14ac:dyDescent="0.35">
      <c r="A105" s="29" t="s">
        <v>98</v>
      </c>
      <c r="B105" s="43" t="str">
        <f>IFERROR(MEDIAN(Vertices[Out-Degree]),NoMetricMessage)</f>
        <v>Not Available</v>
      </c>
    </row>
    <row r="116" spans="1:2" x14ac:dyDescent="0.35">
      <c r="A116" s="29" t="s">
        <v>101</v>
      </c>
      <c r="B116" s="43" t="str">
        <f>IF(COUNT(Vertices[Betweenness Centrality])&gt;0, J2, NoMetricMessage)</f>
        <v>Not Available</v>
      </c>
    </row>
    <row r="117" spans="1:2" x14ac:dyDescent="0.35">
      <c r="A117" s="29" t="s">
        <v>102</v>
      </c>
      <c r="B117" s="43" t="str">
        <f>IF(COUNT(Vertices[Betweenness Centrality])&gt;0, J36, NoMetricMessage)</f>
        <v>Not Available</v>
      </c>
    </row>
    <row r="118" spans="1:2" x14ac:dyDescent="0.35">
      <c r="A118" s="29" t="s">
        <v>103</v>
      </c>
      <c r="B118" s="43" t="str">
        <f>IFERROR(AVERAGE(Vertices[Betweenness Centrality]),NoMetricMessage)</f>
        <v>Not Available</v>
      </c>
    </row>
    <row r="119" spans="1:2" x14ac:dyDescent="0.35">
      <c r="A119" s="29" t="s">
        <v>104</v>
      </c>
      <c r="B119" s="43" t="str">
        <f>IFERROR(MEDIAN(Vertices[Betweenness Centrality]),NoMetricMessage)</f>
        <v>Not Available</v>
      </c>
    </row>
    <row r="130" spans="1:2" x14ac:dyDescent="0.35">
      <c r="A130" s="29" t="s">
        <v>107</v>
      </c>
      <c r="B130" s="43" t="str">
        <f>IF(COUNT(Vertices[Closeness Centrality])&gt;0, L2, NoMetricMessage)</f>
        <v>Not Available</v>
      </c>
    </row>
    <row r="131" spans="1:2" x14ac:dyDescent="0.35">
      <c r="A131" s="29" t="s">
        <v>108</v>
      </c>
      <c r="B131" s="43" t="str">
        <f>IF(COUNT(Vertices[Closeness Centrality])&gt;0, L36, NoMetricMessage)</f>
        <v>Not Available</v>
      </c>
    </row>
    <row r="132" spans="1:2" x14ac:dyDescent="0.35">
      <c r="A132" s="29" t="s">
        <v>109</v>
      </c>
      <c r="B132" s="43" t="str">
        <f>IFERROR(AVERAGE(Vertices[Closeness Centrality]),NoMetricMessage)</f>
        <v>Not Available</v>
      </c>
    </row>
    <row r="133" spans="1:2" x14ac:dyDescent="0.35">
      <c r="A133" s="29" t="s">
        <v>110</v>
      </c>
      <c r="B133" s="43" t="str">
        <f>IFERROR(MEDIAN(Vertices[Closeness Centrality]),NoMetricMessage)</f>
        <v>Not Available</v>
      </c>
    </row>
    <row r="144" spans="1:2" x14ac:dyDescent="0.35">
      <c r="A144" s="29" t="s">
        <v>113</v>
      </c>
      <c r="B144" s="43" t="str">
        <f>IF(COUNT(Vertices[Eigenvector Centrality])&gt;0, N2, NoMetricMessage)</f>
        <v>Not Available</v>
      </c>
    </row>
    <row r="145" spans="1:2" x14ac:dyDescent="0.35">
      <c r="A145" s="29" t="s">
        <v>114</v>
      </c>
      <c r="B145" s="43" t="str">
        <f>IF(COUNT(Vertices[Eigenvector Centrality])&gt;0, N36, NoMetricMessage)</f>
        <v>Not Available</v>
      </c>
    </row>
    <row r="146" spans="1:2" x14ac:dyDescent="0.35">
      <c r="A146" s="29" t="s">
        <v>115</v>
      </c>
      <c r="B146" s="43" t="str">
        <f>IFERROR(AVERAGE(Vertices[Eigenvector Centrality]),NoMetricMessage)</f>
        <v>Not Available</v>
      </c>
    </row>
    <row r="147" spans="1:2" x14ac:dyDescent="0.35">
      <c r="A147" s="29" t="s">
        <v>116</v>
      </c>
      <c r="B147" s="43" t="str">
        <f>IFERROR(MEDIAN(Vertices[Eigenvector Centrality]),NoMetricMessage)</f>
        <v>Not Available</v>
      </c>
    </row>
    <row r="158" spans="1:2" x14ac:dyDescent="0.35">
      <c r="A158" s="29" t="s">
        <v>141</v>
      </c>
      <c r="B158" s="43" t="str">
        <f>IF(COUNT(Vertices[PageRank])&gt;0, P2, NoMetricMessage)</f>
        <v>Not Available</v>
      </c>
    </row>
    <row r="159" spans="1:2" x14ac:dyDescent="0.35">
      <c r="A159" s="29" t="s">
        <v>142</v>
      </c>
      <c r="B159" s="43" t="str">
        <f>IF(COUNT(Vertices[PageRank])&gt;0, P36, NoMetricMessage)</f>
        <v>Not Available</v>
      </c>
    </row>
    <row r="160" spans="1:2" x14ac:dyDescent="0.35">
      <c r="A160" s="29" t="s">
        <v>143</v>
      </c>
      <c r="B160" s="43" t="str">
        <f>IFERROR(AVERAGE(Vertices[PageRank]),NoMetricMessage)</f>
        <v>Not Available</v>
      </c>
    </row>
    <row r="161" spans="1:2" x14ac:dyDescent="0.35">
      <c r="A161" s="29" t="s">
        <v>144</v>
      </c>
      <c r="B161" s="43" t="str">
        <f>IFERROR(MEDIAN(Vertices[PageRank]),NoMetricMessage)</f>
        <v>Not Available</v>
      </c>
    </row>
    <row r="172" spans="1:2" x14ac:dyDescent="0.35">
      <c r="A172" s="29" t="s">
        <v>119</v>
      </c>
      <c r="B172" s="43" t="str">
        <f>IF(COUNT(Vertices[Clustering Coefficient])&gt;0, R2, NoMetricMessage)</f>
        <v>Not Available</v>
      </c>
    </row>
    <row r="173" spans="1:2" x14ac:dyDescent="0.35">
      <c r="A173" s="29" t="s">
        <v>120</v>
      </c>
      <c r="B173" s="43" t="str">
        <f>IF(COUNT(Vertices[Clustering Coefficient])&gt;0, R36, NoMetricMessage)</f>
        <v>Not Available</v>
      </c>
    </row>
    <row r="174" spans="1:2" x14ac:dyDescent="0.35">
      <c r="A174" s="29" t="s">
        <v>121</v>
      </c>
      <c r="B174" s="43" t="str">
        <f>IFERROR(AVERAGE(Vertices[Clustering Coefficient]),NoMetricMessage)</f>
        <v>Not Available</v>
      </c>
    </row>
    <row r="175" spans="1:2" x14ac:dyDescent="0.35">
      <c r="A175" s="29" t="s">
        <v>122</v>
      </c>
      <c r="B175" s="43"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3" customFormat="1" ht="36" customHeight="1" x14ac:dyDescent="0.35">
      <c r="A1" s="4" t="s">
        <v>6</v>
      </c>
      <c r="B1" s="4" t="s">
        <v>132</v>
      </c>
      <c r="C1" s="3" t="s">
        <v>7</v>
      </c>
      <c r="D1" s="3" t="s">
        <v>9</v>
      </c>
      <c r="E1" s="3" t="s">
        <v>165</v>
      </c>
      <c r="F1" s="4" t="s">
        <v>170</v>
      </c>
      <c r="G1" s="3" t="s">
        <v>14</v>
      </c>
      <c r="H1" s="3" t="s">
        <v>68</v>
      </c>
      <c r="J1" s="3" t="s">
        <v>18</v>
      </c>
      <c r="K1" s="3" t="s">
        <v>17</v>
      </c>
      <c r="M1" s="3" t="s">
        <v>22</v>
      </c>
      <c r="N1" s="3" t="s">
        <v>23</v>
      </c>
      <c r="O1" s="3" t="s">
        <v>24</v>
      </c>
      <c r="P1" s="3" t="s">
        <v>25</v>
      </c>
    </row>
    <row r="2" spans="1:18" x14ac:dyDescent="0.35">
      <c r="A2" s="1" t="s">
        <v>52</v>
      </c>
      <c r="B2" s="1" t="s">
        <v>133</v>
      </c>
      <c r="C2" t="s">
        <v>55</v>
      </c>
      <c r="D2" t="s">
        <v>56</v>
      </c>
      <c r="E2" t="s">
        <v>56</v>
      </c>
      <c r="F2" s="1" t="s">
        <v>52</v>
      </c>
      <c r="G2" t="s">
        <v>66</v>
      </c>
      <c r="H2" t="s">
        <v>160</v>
      </c>
      <c r="J2" t="s">
        <v>19</v>
      </c>
      <c r="K2">
        <v>108</v>
      </c>
    </row>
    <row r="3" spans="1:18" x14ac:dyDescent="0.35">
      <c r="A3" s="1" t="s">
        <v>53</v>
      </c>
      <c r="B3" s="1" t="s">
        <v>134</v>
      </c>
      <c r="C3" t="s">
        <v>53</v>
      </c>
      <c r="D3" t="s">
        <v>57</v>
      </c>
      <c r="E3" t="s">
        <v>57</v>
      </c>
      <c r="F3" s="1" t="s">
        <v>53</v>
      </c>
      <c r="G3" t="s">
        <v>67</v>
      </c>
      <c r="H3" t="s">
        <v>69</v>
      </c>
      <c r="J3" t="s">
        <v>30</v>
      </c>
      <c r="K3" t="s">
        <v>31</v>
      </c>
    </row>
    <row r="4" spans="1:18" x14ac:dyDescent="0.35">
      <c r="A4" s="1" t="s">
        <v>54</v>
      </c>
      <c r="B4" s="1" t="s">
        <v>135</v>
      </c>
      <c r="C4" t="s">
        <v>54</v>
      </c>
      <c r="D4" t="s">
        <v>58</v>
      </c>
      <c r="E4" t="s">
        <v>58</v>
      </c>
      <c r="F4" s="1" t="s">
        <v>54</v>
      </c>
      <c r="G4">
        <v>0</v>
      </c>
      <c r="H4" t="s">
        <v>70</v>
      </c>
      <c r="J4" t="s">
        <v>79</v>
      </c>
    </row>
    <row r="5" spans="1:18" ht="409.5" x14ac:dyDescent="0.35">
      <c r="A5">
        <v>1</v>
      </c>
      <c r="B5" s="1" t="s">
        <v>136</v>
      </c>
      <c r="C5" t="s">
        <v>52</v>
      </c>
      <c r="D5" t="s">
        <v>59</v>
      </c>
      <c r="E5" t="s">
        <v>59</v>
      </c>
      <c r="F5">
        <v>1</v>
      </c>
      <c r="G5">
        <v>1</v>
      </c>
      <c r="H5" t="s">
        <v>71</v>
      </c>
      <c r="J5" t="s">
        <v>173</v>
      </c>
      <c r="K5" s="7" t="s">
        <v>5344</v>
      </c>
    </row>
    <row r="6" spans="1:18" x14ac:dyDescent="0.35">
      <c r="A6">
        <v>0</v>
      </c>
      <c r="B6" s="1" t="s">
        <v>137</v>
      </c>
      <c r="C6">
        <v>1</v>
      </c>
      <c r="D6" t="s">
        <v>60</v>
      </c>
      <c r="E6" t="s">
        <v>60</v>
      </c>
      <c r="F6">
        <v>0</v>
      </c>
      <c r="H6" t="s">
        <v>72</v>
      </c>
      <c r="J6" t="s">
        <v>174</v>
      </c>
      <c r="K6">
        <v>1</v>
      </c>
      <c r="R6" t="s">
        <v>130</v>
      </c>
    </row>
    <row r="7" spans="1:18" x14ac:dyDescent="0.35">
      <c r="A7">
        <v>2</v>
      </c>
      <c r="B7">
        <v>1</v>
      </c>
      <c r="C7">
        <v>0</v>
      </c>
      <c r="D7" t="s">
        <v>61</v>
      </c>
      <c r="E7" t="s">
        <v>61</v>
      </c>
      <c r="F7">
        <v>2</v>
      </c>
      <c r="H7" t="s">
        <v>73</v>
      </c>
    </row>
    <row r="8" spans="1:18" x14ac:dyDescent="0.35">
      <c r="A8"/>
      <c r="B8">
        <v>2</v>
      </c>
      <c r="C8">
        <v>2</v>
      </c>
      <c r="D8" t="s">
        <v>62</v>
      </c>
      <c r="E8" t="s">
        <v>62</v>
      </c>
      <c r="H8" t="s">
        <v>74</v>
      </c>
    </row>
    <row r="9" spans="1:18" x14ac:dyDescent="0.35">
      <c r="A9"/>
      <c r="B9">
        <v>3</v>
      </c>
      <c r="C9">
        <v>4</v>
      </c>
      <c r="D9" t="s">
        <v>63</v>
      </c>
      <c r="E9" t="s">
        <v>63</v>
      </c>
      <c r="H9" t="s">
        <v>75</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459C204D-7179-4F61-B9F3-A671A255EB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Srikanth Reddy Narra</cp:lastModifiedBy>
  <dcterms:created xsi:type="dcterms:W3CDTF">2008-01-30T00:41:58Z</dcterms:created>
  <dcterms:modified xsi:type="dcterms:W3CDTF">2023-04-21T02:59:18Z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