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namedSheetViews/namedSheetView2.xml" ContentType="application/vnd.ms-excel.namedsheetviews+xml"/>
  <Override PartName="/xl/comments3.xml" ContentType="application/vnd.openxmlformats-officedocument.spreadsheetml.comments+xml"/>
  <Override PartName="/xl/threadedComments/threadedComment3.xml" ContentType="application/vnd.ms-excel.threadedcomments+xml"/>
  <Override PartName="/xl/documenttasks/documenttask3.xml" ContentType="application/vnd.ms-excel.documenttasks+xml"/>
  <Override PartName="/xl/namedSheetViews/namedSheetView3.xml" ContentType="application/vnd.ms-excel.namedsheetviews+xml"/>
  <Override PartName="/xl/comments4.xml" ContentType="application/vnd.openxmlformats-officedocument.spreadsheetml.comments+xml"/>
  <Override PartName="/xl/threadedComments/threadedComment4.xml" ContentType="application/vnd.ms-excel.threadedcomments+xml"/>
  <Override PartName="/xl/documenttasks/documenttask4.xml" ContentType="application/vnd.ms-excel.documenttasks+xml"/>
  <Override PartName="/xl/namedSheetViews/namedSheetView4.xml" ContentType="application/vnd.ms-excel.namedsheetviews+xml"/>
  <Override PartName="/xl/comments5.xml" ContentType="application/vnd.openxmlformats-officedocument.spreadsheetml.comments+xml"/>
  <Override PartName="/xl/threadedComments/threadedComment5.xml" ContentType="application/vnd.ms-excel.threadedcomments+xml"/>
  <Override PartName="/xl/documenttasks/documenttask5.xml" ContentType="application/vnd.ms-excel.documenttasks+xml"/>
  <Override PartName="/xl/namedSheetViews/namedSheetView5.xml" ContentType="application/vnd.ms-excel.namedsheetviews+xml"/>
  <Override PartName="/xl/comments6.xml" ContentType="application/vnd.openxmlformats-officedocument.spreadsheetml.comments+xml"/>
  <Override PartName="/xl/threadedComments/threadedComment6.xml" ContentType="application/vnd.ms-excel.threadedcomments+xml"/>
  <Override PartName="/xl/documenttasks/documenttask6.xml" ContentType="application/vnd.ms-excel.documenttasks+xml"/>
  <Override PartName="/xl/namedSheetViews/namedSheetView6.xml" ContentType="application/vnd.ms-excel.namedsheetviews+xml"/>
  <Override PartName="/xl/comments7.xml" ContentType="application/vnd.openxmlformats-officedocument.spreadsheetml.comments+xml"/>
  <Override PartName="/xl/threadedComments/threadedComment7.xml" ContentType="application/vnd.ms-excel.threadedcomments+xml"/>
  <Override PartName="/xl/documenttasks/documenttask7.xml" ContentType="application/vnd.ms-excel.documenttask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documenttasks/documenttask8.xml" ContentType="application/vnd.ms-excel.documenttasks+xml"/>
  <Override PartName="/xl/namedSheetViews/namedSheetView7.xml" ContentType="application/vnd.ms-excel.namedsheetviews+xml"/>
  <Override PartName="/xl/comments10.xml" ContentType="application/vnd.openxmlformats-officedocument.spreadsheetml.comments+xml"/>
  <Override PartName="/xl/threadedComments/threadedComment10.xml" ContentType="application/vnd.ms-excel.threadedcomments+xml"/>
  <Override PartName="/xl/documenttasks/documenttask9.xml" ContentType="application/vnd.ms-excel.documenttasks+xml"/>
  <Override PartName="/xl/comments11.xml" ContentType="application/vnd.openxmlformats-officedocument.spreadsheetml.comments+xml"/>
  <Override PartName="/xl/threadedComments/threadedComment11.xml" ContentType="application/vnd.ms-excel.threadedcomments+xml"/>
  <Override PartName="/xl/namedSheetViews/namedSheetView8.xml" ContentType="application/vnd.ms-excel.namedsheetview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799\AC\Temp\"/>
    </mc:Choice>
  </mc:AlternateContent>
  <xr:revisionPtr revIDLastSave="0" documentId="8_{BDA500A5-74F2-4EBD-86D7-987594B9F5A7}" xr6:coauthVersionLast="47" xr6:coauthVersionMax="47" xr10:uidLastSave="{00000000-0000-0000-0000-000000000000}"/>
  <bookViews>
    <workbookView xWindow="28680" yWindow="-120" windowWidth="51840" windowHeight="21240" tabRatio="858" firstSheet="5" activeTab="5" xr2:uid="{00000000-000D-0000-FFFF-FFFF00000000}"/>
  </bookViews>
  <sheets>
    <sheet name="Fulfillment Quarterly Planning" sheetId="15" r:id="rId1"/>
    <sheet name="Loyalty Quarterly Planning" sheetId="6" r:id="rId2"/>
    <sheet name="Data Quarterly Planning" sheetId="7" r:id="rId3"/>
    <sheet name="CS Quarterly Planning" sheetId="8" r:id="rId4"/>
    <sheet name="Sheet2" sheetId="26" r:id="rId5"/>
    <sheet name="Shopper X Quarterly Planning" sheetId="24" r:id="rId6"/>
    <sheet name="Digital Pricing" sheetId="14" r:id="rId7"/>
    <sheet name="Pharmacy Planning" sheetId="12" r:id="rId8"/>
    <sheet name="Payments Quarterly Planning" sheetId="9" r:id="rId9"/>
    <sheet name="Quarterly Planning" sheetId="1" r:id="rId10"/>
    <sheet name="Marketing Quarterly Planning" sheetId="4" r:id="rId11"/>
    <sheet name="Meals Planning" sheetId="11" r:id="rId12"/>
    <sheet name="Partnerships Planning" sheetId="10" r:id="rId13"/>
    <sheet name="Analytics" sheetId="16" state="hidden" r:id="rId14"/>
    <sheet name="Guidelines and Timeline" sheetId="2" r:id="rId15"/>
    <sheet name="Sheet1" sheetId="25" r:id="rId16"/>
    <sheet name="UMA Q2 Dependent Initiatives" sheetId="18" r:id="rId17"/>
  </sheets>
  <definedNames>
    <definedName name="_xlnm._FilterDatabase" localSheetId="13" hidden="1">Analytics!$B$1:$BP$90</definedName>
    <definedName name="_xlnm._FilterDatabase" localSheetId="3" hidden="1">'CS Quarterly Planning'!$A$3:$BO$83</definedName>
    <definedName name="_xlnm._FilterDatabase" localSheetId="2" hidden="1">'Data Quarterly Planning'!$A$3:$BU$66</definedName>
    <definedName name="_xlnm._FilterDatabase" localSheetId="6" hidden="1">'Digital Pricing'!$A$3:$BK$19</definedName>
    <definedName name="_xlnm._FilterDatabase" localSheetId="0" hidden="1">'Fulfillment Quarterly Planning'!$A$1:$DG$1</definedName>
    <definedName name="_xlnm._FilterDatabase" localSheetId="1" hidden="1">'Loyalty Quarterly Planning'!$A$3:$XEY$3</definedName>
    <definedName name="_xlnm._FilterDatabase" localSheetId="10" hidden="1">'Marketing Quarterly Planning'!$A$3:$CK$138</definedName>
    <definedName name="_xlnm._FilterDatabase" localSheetId="11" hidden="1">'Meals Planning'!$A$1:$BI$3</definedName>
    <definedName name="_xlnm._FilterDatabase" localSheetId="12" hidden="1">'Partnerships Planning'!$A$3:$BI$3</definedName>
    <definedName name="_xlnm._FilterDatabase" localSheetId="8" hidden="1">'Payments Quarterly Planning'!$A$3:$BK$13</definedName>
    <definedName name="_xlnm._FilterDatabase" localSheetId="7" hidden="1">'Pharmacy Planning'!$A$3:$BI$3</definedName>
    <definedName name="_xlnm._FilterDatabase" localSheetId="9" hidden="1">'Quarterly Planning'!$A$3:$BH$3</definedName>
    <definedName name="_xlnm._FilterDatabase" localSheetId="16" hidden="1">'UMA Q2 Dependent Initiatives'!$A$3:$O$65</definedName>
    <definedName name="_xlnm._FilterDatabase" localSheetId="5" hidden="1">'Shopper X Quarterly Planning'!$A$3:$BM$168</definedName>
    <definedName name="Z_B44FAAB8_1398_4FF6_84E3_95F16EE53712_.wvu.Cols" localSheetId="3" hidden="1">'CS Quarterly Planning'!$U:$U</definedName>
    <definedName name="Z_B44FAAB8_1398_4FF6_84E3_95F16EE53712_.wvu.Cols" localSheetId="2" hidden="1">'Data Quarterly Planning'!$U:$U</definedName>
    <definedName name="Z_B44FAAB8_1398_4FF6_84E3_95F16EE53712_.wvu.Cols" localSheetId="6" hidden="1">'Digital Pricing'!$U:$U</definedName>
    <definedName name="Z_B44FAAB8_1398_4FF6_84E3_95F16EE53712_.wvu.Cols" localSheetId="10" hidden="1">'Marketing Quarterly Planning'!$U:$U</definedName>
    <definedName name="Z_B44FAAB8_1398_4FF6_84E3_95F16EE53712_.wvu.FilterData" localSheetId="3" hidden="1">'CS Quarterly Planning'!$A$3:$BM$83</definedName>
    <definedName name="Z_B44FAAB8_1398_4FF6_84E3_95F16EE53712_.wvu.FilterData" localSheetId="2" hidden="1">'Data Quarterly Planning'!$A$3:$BK$55</definedName>
    <definedName name="Z_B44FAAB8_1398_4FF6_84E3_95F16EE53712_.wvu.FilterData" localSheetId="6" hidden="1">'Digital Pricing'!$A$3:$BK$19</definedName>
    <definedName name="Z_B44FAAB8_1398_4FF6_84E3_95F16EE53712_.wvu.FilterData" localSheetId="0" hidden="1">'Fulfillment Quarterly Planning'!$A$1:$BM$126</definedName>
    <definedName name="Z_B44FAAB8_1398_4FF6_84E3_95F16EE53712_.wvu.FilterData" localSheetId="1" hidden="1">'Loyalty Quarterly Planning'!$A$3:$BM$105</definedName>
    <definedName name="Z_B44FAAB8_1398_4FF6_84E3_95F16EE53712_.wvu.FilterData" localSheetId="10" hidden="1">'Marketing Quarterly Planning'!$A$3:$BL$138</definedName>
    <definedName name="Z_B44FAAB8_1398_4FF6_84E3_95F16EE53712_.wvu.FilterData" localSheetId="11" hidden="1">'Meals Planning'!$A$1:$BI$3</definedName>
    <definedName name="Z_B44FAAB8_1398_4FF6_84E3_95F16EE53712_.wvu.FilterData" localSheetId="12" hidden="1">'Partnerships Planning'!$A$1:$BI$3</definedName>
    <definedName name="Z_B44FAAB8_1398_4FF6_84E3_95F16EE53712_.wvu.FilterData" localSheetId="8" hidden="1">'Payments Quarterly Planning'!$AN$1:$AN$13</definedName>
    <definedName name="Z_B44FAAB8_1398_4FF6_84E3_95F16EE53712_.wvu.FilterData" localSheetId="7" hidden="1">'Pharmacy Planning'!$A$3:$BI$5</definedName>
    <definedName name="Z_B44FAAB8_1398_4FF6_84E3_95F16EE53712_.wvu.FilterData" localSheetId="9" hidden="1">'Quarterly Planning'!$A$1:$BI$3</definedName>
    <definedName name="Z_B44FAAB8_1398_4FF6_84E3_95F16EE53712_.wvu.FilterData" localSheetId="5" hidden="1">'Shopper X Quarterly Planning'!$A$3:$BM$166</definedName>
    <definedName name="Z_B44FAAB8_1398_4FF6_84E3_95F16EE53712_.wvu.FilterData" localSheetId="16" hidden="1">'UMA Q2 Dependent Initiatives'!$A$3:$O$65</definedName>
  </definedNames>
  <calcPr calcId="191028"/>
  <customWorkbookViews>
    <customWorkbookView name="Gayle Shop CX 2" guid="{B44FAAB8-1398-4FF6-84E3-95F16EE53712}" maximized="1" xWindow="-11" yWindow="-11" windowWidth="1942" windowHeight="1042" tabRatio="858" activeSheetId="1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L61" i="4" l="1"/>
  <c r="BL53" i="4"/>
  <c r="BL46" i="4"/>
  <c r="BL47" i="4"/>
  <c r="BL48" i="4"/>
  <c r="BL49" i="4"/>
  <c r="BL50" i="4"/>
  <c r="BU143" i="6"/>
  <c r="BV144" i="6"/>
  <c r="BT146" i="6"/>
  <c r="BU146" i="6"/>
  <c r="BV146" i="6"/>
  <c r="BV143" i="6"/>
  <c r="BV148" i="6"/>
  <c r="BS148" i="6"/>
  <c r="BS144" i="6"/>
  <c r="BS143" i="6"/>
  <c r="BS146" i="6"/>
  <c r="BS145" i="6"/>
  <c r="BS147" i="6"/>
  <c r="BU148" i="6" l="1"/>
  <c r="CB180" i="24"/>
  <c r="CC180" i="24"/>
  <c r="CB179" i="24"/>
  <c r="CC179" i="24"/>
  <c r="CB178" i="24"/>
  <c r="CC178" i="24"/>
  <c r="CA178" i="24"/>
  <c r="CA179" i="24"/>
  <c r="CA180" i="24"/>
  <c r="CA181" i="24"/>
  <c r="CA182" i="24"/>
  <c r="CA183" i="24"/>
  <c r="CA185" i="24"/>
  <c r="BX183" i="24"/>
  <c r="BY183" i="24"/>
  <c r="BZ183" i="24"/>
  <c r="CB183" i="24"/>
  <c r="CC183" i="24"/>
  <c r="BS183" i="24"/>
  <c r="BT183" i="24"/>
  <c r="BU183" i="24"/>
  <c r="BV183" i="24"/>
  <c r="BW183" i="24"/>
  <c r="BX182" i="24"/>
  <c r="BY182" i="24"/>
  <c r="BZ182" i="24"/>
  <c r="CB182" i="24"/>
  <c r="CC182" i="24"/>
  <c r="BS182" i="24"/>
  <c r="BT182" i="24"/>
  <c r="BU182" i="24"/>
  <c r="BV182" i="24"/>
  <c r="BW182" i="24"/>
  <c r="CC181" i="24"/>
  <c r="BX181" i="24"/>
  <c r="BY181" i="24"/>
  <c r="BZ181" i="24"/>
  <c r="CB181" i="24"/>
  <c r="BS181" i="24"/>
  <c r="BT181" i="24"/>
  <c r="BU181" i="24"/>
  <c r="BV181" i="24"/>
  <c r="BW181" i="24"/>
  <c r="BS180" i="24"/>
  <c r="BT180" i="24"/>
  <c r="BU180" i="24"/>
  <c r="BV180" i="24"/>
  <c r="BW180" i="24"/>
  <c r="BX180" i="24"/>
  <c r="BY180" i="24"/>
  <c r="BZ180" i="24"/>
  <c r="BS179" i="24"/>
  <c r="BT179" i="24"/>
  <c r="BU179" i="24"/>
  <c r="BV179" i="24"/>
  <c r="BW179" i="24"/>
  <c r="BX179" i="24"/>
  <c r="BY179" i="24"/>
  <c r="BZ179" i="24"/>
  <c r="BR183" i="24"/>
  <c r="BR182" i="24"/>
  <c r="BR181" i="24"/>
  <c r="BR180" i="24"/>
  <c r="BR179" i="24"/>
  <c r="BS185" i="24"/>
  <c r="BR184" i="24"/>
  <c r="BR185" i="24" s="1"/>
  <c r="BR178" i="24"/>
  <c r="BW178" i="24"/>
  <c r="BX178" i="24"/>
  <c r="BY178" i="24"/>
  <c r="BZ178" i="24"/>
  <c r="BV178" i="24"/>
  <c r="BS178" i="24"/>
  <c r="BT178" i="24"/>
  <c r="BU178" i="24"/>
  <c r="BZ185" i="24"/>
  <c r="CB185" i="24"/>
  <c r="CC185" i="24"/>
  <c r="BW185" i="24"/>
  <c r="BX185" i="24"/>
  <c r="BY185" i="24"/>
  <c r="BT185" i="24"/>
  <c r="BU185" i="24"/>
  <c r="BV185" i="24"/>
  <c r="BS124" i="6"/>
  <c r="BT124" i="6"/>
  <c r="BU124" i="6"/>
  <c r="BV124" i="6"/>
  <c r="BR124" i="6"/>
  <c r="BR185" i="6"/>
  <c r="BS185" i="6"/>
  <c r="BT185" i="6"/>
  <c r="BU185" i="6"/>
  <c r="BV185" i="6"/>
  <c r="BR186" i="6"/>
  <c r="BS186" i="6"/>
  <c r="BT186" i="6"/>
  <c r="BU186" i="6"/>
  <c r="BV186" i="6"/>
  <c r="BS196" i="6"/>
  <c r="BT196" i="6"/>
  <c r="BU196" i="6"/>
  <c r="BV196" i="6"/>
  <c r="BS197" i="6"/>
  <c r="BT197" i="6"/>
  <c r="BU197" i="6"/>
  <c r="BV197" i="6"/>
  <c r="BS198" i="6"/>
  <c r="BT198" i="6"/>
  <c r="BU198" i="6"/>
  <c r="BV198" i="6"/>
  <c r="BS199" i="6"/>
  <c r="BT199" i="6"/>
  <c r="BU199" i="6"/>
  <c r="BV199" i="6"/>
  <c r="BS200" i="6"/>
  <c r="BT200" i="6"/>
  <c r="BU200" i="6"/>
  <c r="BV200" i="6"/>
  <c r="BR200" i="6"/>
  <c r="BR199" i="6"/>
  <c r="BR198" i="6"/>
  <c r="BR197" i="6"/>
  <c r="BR196" i="6"/>
  <c r="BS195" i="6"/>
  <c r="BT195" i="6"/>
  <c r="BU195" i="6"/>
  <c r="BV195" i="6"/>
  <c r="BR195" i="6"/>
  <c r="BS187" i="6"/>
  <c r="BT187" i="6"/>
  <c r="BU187" i="6"/>
  <c r="BV187" i="6"/>
  <c r="BR187" i="6"/>
  <c r="BS188" i="6"/>
  <c r="BT188" i="6"/>
  <c r="BU188" i="6"/>
  <c r="BV188" i="6"/>
  <c r="BS189" i="6"/>
  <c r="BT189" i="6"/>
  <c r="BU189" i="6"/>
  <c r="BV189" i="6"/>
  <c r="BS190" i="6"/>
  <c r="BT190" i="6"/>
  <c r="BU190" i="6"/>
  <c r="BV190" i="6"/>
  <c r="BR190" i="6"/>
  <c r="BR189" i="6"/>
  <c r="BR188" i="6"/>
  <c r="BS180" i="6"/>
  <c r="BT180" i="6"/>
  <c r="BU180" i="6"/>
  <c r="BV180" i="6"/>
  <c r="BR180" i="6"/>
  <c r="BS179" i="6"/>
  <c r="BT179" i="6"/>
  <c r="BU179" i="6"/>
  <c r="BV179" i="6"/>
  <c r="BR179" i="6"/>
  <c r="BS178" i="6"/>
  <c r="BT178" i="6"/>
  <c r="BU178" i="6"/>
  <c r="BV178" i="6"/>
  <c r="BR178" i="6"/>
  <c r="BS177" i="6"/>
  <c r="BT177" i="6"/>
  <c r="BU177" i="6"/>
  <c r="BV177" i="6"/>
  <c r="BR177" i="6"/>
  <c r="BS176" i="6"/>
  <c r="BT176" i="6"/>
  <c r="BU176" i="6"/>
  <c r="BV176" i="6"/>
  <c r="BR176" i="6"/>
  <c r="BS175" i="6"/>
  <c r="BT175" i="6"/>
  <c r="BU175" i="6"/>
  <c r="BV175" i="6"/>
  <c r="BR175" i="6"/>
  <c r="BT170" i="6"/>
  <c r="BU170" i="6"/>
  <c r="BV170" i="6"/>
  <c r="BT169" i="6"/>
  <c r="BU169" i="6"/>
  <c r="BV169" i="6"/>
  <c r="BT168" i="6"/>
  <c r="BU168" i="6"/>
  <c r="BV168" i="6"/>
  <c r="BT167" i="6"/>
  <c r="BU167" i="6"/>
  <c r="BV167" i="6"/>
  <c r="BT166" i="6"/>
  <c r="BU166" i="6"/>
  <c r="BV166" i="6"/>
  <c r="BS170" i="6"/>
  <c r="BS169" i="6"/>
  <c r="BS168" i="6"/>
  <c r="BS167" i="6"/>
  <c r="BS166" i="6"/>
  <c r="BR170" i="6"/>
  <c r="BR169" i="6"/>
  <c r="BR167" i="6"/>
  <c r="BR166" i="6"/>
  <c r="BR168" i="6"/>
  <c r="BS165" i="6"/>
  <c r="BT165" i="6"/>
  <c r="BU165" i="6"/>
  <c r="BV165" i="6"/>
  <c r="BR165" i="6"/>
  <c r="BS159" i="6"/>
  <c r="BT159" i="6"/>
  <c r="BU159" i="6"/>
  <c r="BV159" i="6"/>
  <c r="BR159" i="6"/>
  <c r="BS158" i="6"/>
  <c r="BT158" i="6"/>
  <c r="BU158" i="6"/>
  <c r="BV158" i="6"/>
  <c r="BR158" i="6"/>
  <c r="BS157" i="6"/>
  <c r="BT157" i="6"/>
  <c r="BU157" i="6"/>
  <c r="BV157" i="6"/>
  <c r="BR157" i="6"/>
  <c r="BS156" i="6"/>
  <c r="BT156" i="6"/>
  <c r="BU156" i="6"/>
  <c r="BV156" i="6"/>
  <c r="BR156" i="6"/>
  <c r="BS155" i="6"/>
  <c r="BT155" i="6"/>
  <c r="BU155" i="6"/>
  <c r="BV155" i="6"/>
  <c r="BR155" i="6"/>
  <c r="BV154" i="6"/>
  <c r="BU154" i="6"/>
  <c r="BT154" i="6"/>
  <c r="BS154" i="6"/>
  <c r="BR154" i="6"/>
  <c r="BT148" i="6"/>
  <c r="BR148" i="6"/>
  <c r="BV147" i="6"/>
  <c r="BU147" i="6"/>
  <c r="BT147" i="6"/>
  <c r="BR147" i="6"/>
  <c r="BR146" i="6"/>
  <c r="BV145" i="6"/>
  <c r="BU145" i="6"/>
  <c r="BT145" i="6"/>
  <c r="BR145" i="6"/>
  <c r="BU144" i="6"/>
  <c r="BT144" i="6"/>
  <c r="BR144" i="6"/>
  <c r="BT143" i="6"/>
  <c r="BR143" i="6"/>
  <c r="BV137" i="6"/>
  <c r="BU137" i="6"/>
  <c r="BT137" i="6"/>
  <c r="BS137" i="6"/>
  <c r="BR137" i="6"/>
  <c r="BV136" i="6"/>
  <c r="BU136" i="6"/>
  <c r="BT136" i="6"/>
  <c r="BS136" i="6"/>
  <c r="BR136" i="6"/>
  <c r="BV135" i="6"/>
  <c r="BU135" i="6"/>
  <c r="BT135" i="6"/>
  <c r="BS135" i="6"/>
  <c r="BR135" i="6"/>
  <c r="BV134" i="6"/>
  <c r="BU134" i="6"/>
  <c r="BT134" i="6"/>
  <c r="BS134" i="6"/>
  <c r="BR134" i="6"/>
  <c r="BV133" i="6"/>
  <c r="BU133" i="6"/>
  <c r="BT133" i="6"/>
  <c r="BS133" i="6"/>
  <c r="BR133" i="6"/>
  <c r="BV132" i="6"/>
  <c r="BU132" i="6"/>
  <c r="BT132" i="6"/>
  <c r="BS132" i="6"/>
  <c r="BR132" i="6"/>
  <c r="BV122" i="6"/>
  <c r="BU122" i="6"/>
  <c r="BT122" i="6"/>
  <c r="BS122" i="6"/>
  <c r="BR122" i="6"/>
  <c r="BV121" i="6"/>
  <c r="BU121" i="6"/>
  <c r="BT121" i="6"/>
  <c r="BS121" i="6"/>
  <c r="BR121" i="6"/>
  <c r="BV120" i="6"/>
  <c r="BU120" i="6"/>
  <c r="BT120" i="6"/>
  <c r="BS120" i="6"/>
  <c r="BR120" i="6"/>
  <c r="BV119" i="6"/>
  <c r="BU119" i="6"/>
  <c r="BT119" i="6"/>
  <c r="BS119" i="6"/>
  <c r="BR119" i="6"/>
  <c r="BV118" i="6"/>
  <c r="BU118" i="6"/>
  <c r="BT118" i="6"/>
  <c r="BS118" i="6"/>
  <c r="BR118" i="6"/>
  <c r="BV117" i="6"/>
  <c r="BU117" i="6"/>
  <c r="BT117" i="6"/>
  <c r="BS117" i="6"/>
  <c r="BR117" i="6"/>
  <c r="CD157" i="15"/>
  <c r="CH186" i="15"/>
  <c r="CI186" i="15"/>
  <c r="CJ186" i="15"/>
  <c r="CK186" i="15"/>
  <c r="CL186" i="15"/>
  <c r="CM186" i="15"/>
  <c r="CH187" i="15"/>
  <c r="CI187" i="15"/>
  <c r="CJ187" i="15"/>
  <c r="CK187" i="15"/>
  <c r="CL187" i="15"/>
  <c r="CM187" i="15"/>
  <c r="CH188" i="15"/>
  <c r="CI188" i="15"/>
  <c r="CJ188" i="15"/>
  <c r="CK188" i="15"/>
  <c r="CL188" i="15"/>
  <c r="CM188" i="15"/>
  <c r="CH189" i="15"/>
  <c r="CI189" i="15"/>
  <c r="CJ189" i="15"/>
  <c r="CK189" i="15"/>
  <c r="CL189" i="15"/>
  <c r="CM189" i="15"/>
  <c r="CH190" i="15"/>
  <c r="CI190" i="15"/>
  <c r="CJ190" i="15"/>
  <c r="CK190" i="15"/>
  <c r="CL190" i="15"/>
  <c r="CM190" i="15"/>
  <c r="CH191" i="15"/>
  <c r="CI191" i="15"/>
  <c r="CJ191" i="15"/>
  <c r="CK191" i="15"/>
  <c r="CL191" i="15"/>
  <c r="CM191" i="15"/>
  <c r="CE186" i="15"/>
  <c r="CG186" i="15"/>
  <c r="CE187" i="15"/>
  <c r="CG187" i="15"/>
  <c r="CE188" i="15"/>
  <c r="CG188" i="15"/>
  <c r="CE189" i="15"/>
  <c r="CG189" i="15"/>
  <c r="CE190" i="15"/>
  <c r="CG190" i="15"/>
  <c r="CE191" i="15"/>
  <c r="CG191" i="15"/>
  <c r="CD189" i="15"/>
  <c r="CH210" i="15"/>
  <c r="CI210" i="15"/>
  <c r="CJ210" i="15"/>
  <c r="CK210" i="15"/>
  <c r="CL210" i="15"/>
  <c r="CM210" i="15"/>
  <c r="CH211" i="15"/>
  <c r="CI211" i="15"/>
  <c r="CJ211" i="15"/>
  <c r="CK211" i="15"/>
  <c r="CL211" i="15"/>
  <c r="CM211" i="15"/>
  <c r="CH212" i="15"/>
  <c r="CI212" i="15"/>
  <c r="CJ212" i="15"/>
  <c r="CK212" i="15"/>
  <c r="CL212" i="15"/>
  <c r="CM212" i="15"/>
  <c r="CH213" i="15"/>
  <c r="CI213" i="15"/>
  <c r="CJ213" i="15"/>
  <c r="CK213" i="15"/>
  <c r="CL213" i="15"/>
  <c r="CM213" i="15"/>
  <c r="CH214" i="15"/>
  <c r="CI214" i="15"/>
  <c r="CJ214" i="15"/>
  <c r="CK214" i="15"/>
  <c r="CL214" i="15"/>
  <c r="CM214" i="15"/>
  <c r="CH215" i="15"/>
  <c r="CI215" i="15"/>
  <c r="CJ215" i="15"/>
  <c r="CK215" i="15"/>
  <c r="CL215" i="15"/>
  <c r="CM215" i="15"/>
  <c r="CE210" i="15"/>
  <c r="CG210" i="15"/>
  <c r="CE211" i="15"/>
  <c r="CG211" i="15"/>
  <c r="CE212" i="15"/>
  <c r="CG212" i="15"/>
  <c r="CE213" i="15"/>
  <c r="CG213" i="15"/>
  <c r="CE214" i="15"/>
  <c r="CG214" i="15"/>
  <c r="CE215" i="15"/>
  <c r="CG215" i="15"/>
  <c r="CD215" i="15"/>
  <c r="CD214" i="15"/>
  <c r="CD213" i="15"/>
  <c r="CD212" i="15"/>
  <c r="CD211" i="15"/>
  <c r="CD210" i="15"/>
  <c r="CH202" i="15"/>
  <c r="CI202" i="15"/>
  <c r="CJ202" i="15"/>
  <c r="CK202" i="15"/>
  <c r="CL202" i="15"/>
  <c r="CM202" i="15"/>
  <c r="CH203" i="15"/>
  <c r="CI203" i="15"/>
  <c r="CJ203" i="15"/>
  <c r="CK203" i="15"/>
  <c r="CL203" i="15"/>
  <c r="CM203" i="15"/>
  <c r="CH204" i="15"/>
  <c r="CI204" i="15"/>
  <c r="CJ204" i="15"/>
  <c r="CK204" i="15"/>
  <c r="CL204" i="15"/>
  <c r="CM204" i="15"/>
  <c r="CH205" i="15"/>
  <c r="CI205" i="15"/>
  <c r="CJ205" i="15"/>
  <c r="CK205" i="15"/>
  <c r="CL205" i="15"/>
  <c r="CM205" i="15"/>
  <c r="CH206" i="15"/>
  <c r="CI206" i="15"/>
  <c r="CJ206" i="15"/>
  <c r="CK206" i="15"/>
  <c r="CL206" i="15"/>
  <c r="CM206" i="15"/>
  <c r="CH207" i="15"/>
  <c r="CI207" i="15"/>
  <c r="CJ207" i="15"/>
  <c r="CK207" i="15"/>
  <c r="CL207" i="15"/>
  <c r="CM207" i="15"/>
  <c r="CE202" i="15"/>
  <c r="CG202" i="15"/>
  <c r="CE203" i="15"/>
  <c r="CG203" i="15"/>
  <c r="CE204" i="15"/>
  <c r="CG204" i="15"/>
  <c r="CE205" i="15"/>
  <c r="CG205" i="15"/>
  <c r="CE206" i="15"/>
  <c r="CG206" i="15"/>
  <c r="CE207" i="15"/>
  <c r="CG207" i="15"/>
  <c r="CD207" i="15"/>
  <c r="CD206" i="15"/>
  <c r="CD205" i="15"/>
  <c r="CD204" i="15"/>
  <c r="CD203" i="15"/>
  <c r="CD202" i="15"/>
  <c r="CH194" i="15"/>
  <c r="CI194" i="15"/>
  <c r="CJ194" i="15"/>
  <c r="CK194" i="15"/>
  <c r="CL194" i="15"/>
  <c r="CM194" i="15"/>
  <c r="CH195" i="15"/>
  <c r="CI195" i="15"/>
  <c r="CJ195" i="15"/>
  <c r="CK195" i="15"/>
  <c r="CL195" i="15"/>
  <c r="CM195" i="15"/>
  <c r="CH196" i="15"/>
  <c r="CI196" i="15"/>
  <c r="CJ196" i="15"/>
  <c r="CK196" i="15"/>
  <c r="CL196" i="15"/>
  <c r="CM196" i="15"/>
  <c r="CH197" i="15"/>
  <c r="CI197" i="15"/>
  <c r="CJ197" i="15"/>
  <c r="CK197" i="15"/>
  <c r="CL197" i="15"/>
  <c r="CM197" i="15"/>
  <c r="CH198" i="15"/>
  <c r="CI198" i="15"/>
  <c r="CJ198" i="15"/>
  <c r="CK198" i="15"/>
  <c r="CL198" i="15"/>
  <c r="CM198" i="15"/>
  <c r="CH199" i="15"/>
  <c r="CI199" i="15"/>
  <c r="CJ199" i="15"/>
  <c r="CK199" i="15"/>
  <c r="CL199" i="15"/>
  <c r="CM199" i="15"/>
  <c r="CE194" i="15"/>
  <c r="CG194" i="15"/>
  <c r="CE195" i="15"/>
  <c r="CG195" i="15"/>
  <c r="CE196" i="15"/>
  <c r="CG196" i="15"/>
  <c r="CE197" i="15"/>
  <c r="CG197" i="15"/>
  <c r="CE198" i="15"/>
  <c r="CG198" i="15"/>
  <c r="CE199" i="15"/>
  <c r="CG199" i="15"/>
  <c r="CD199" i="15"/>
  <c r="CD198" i="15"/>
  <c r="CD197" i="15"/>
  <c r="CD196" i="15"/>
  <c r="CD195" i="15"/>
  <c r="CD194" i="15"/>
  <c r="CD191" i="15"/>
  <c r="CD190" i="15"/>
  <c r="CD188" i="15"/>
  <c r="CD187" i="15"/>
  <c r="CD186" i="15"/>
  <c r="CH162" i="15"/>
  <c r="CI162" i="15"/>
  <c r="CJ162" i="15"/>
  <c r="CK162" i="15"/>
  <c r="CL162" i="15"/>
  <c r="CM162" i="15"/>
  <c r="CH163" i="15"/>
  <c r="CI163" i="15"/>
  <c r="CJ163" i="15"/>
  <c r="CK163" i="15"/>
  <c r="CL163" i="15"/>
  <c r="CM163" i="15"/>
  <c r="CH164" i="15"/>
  <c r="CI164" i="15"/>
  <c r="CJ164" i="15"/>
  <c r="CK164" i="15"/>
  <c r="CL164" i="15"/>
  <c r="CM164" i="15"/>
  <c r="CH165" i="15"/>
  <c r="CI165" i="15"/>
  <c r="CJ165" i="15"/>
  <c r="CK165" i="15"/>
  <c r="CL165" i="15"/>
  <c r="CM165" i="15"/>
  <c r="CH166" i="15"/>
  <c r="CI166" i="15"/>
  <c r="CJ166" i="15"/>
  <c r="CK166" i="15"/>
  <c r="CL166" i="15"/>
  <c r="CM166" i="15"/>
  <c r="CH167" i="15"/>
  <c r="CI167" i="15"/>
  <c r="CJ167" i="15"/>
  <c r="CK167" i="15"/>
  <c r="CL167" i="15"/>
  <c r="CM167" i="15"/>
  <c r="CH170" i="15"/>
  <c r="CI170" i="15"/>
  <c r="CJ170" i="15"/>
  <c r="CK170" i="15"/>
  <c r="CL170" i="15"/>
  <c r="CM170" i="15"/>
  <c r="CH171" i="15"/>
  <c r="CI171" i="15"/>
  <c r="CJ171" i="15"/>
  <c r="CK171" i="15"/>
  <c r="CL171" i="15"/>
  <c r="CM171" i="15"/>
  <c r="CH172" i="15"/>
  <c r="CI172" i="15"/>
  <c r="CJ172" i="15"/>
  <c r="CK172" i="15"/>
  <c r="CL172" i="15"/>
  <c r="CM172" i="15"/>
  <c r="CH173" i="15"/>
  <c r="CI173" i="15"/>
  <c r="CJ173" i="15"/>
  <c r="CK173" i="15"/>
  <c r="CL173" i="15"/>
  <c r="CM173" i="15"/>
  <c r="CH174" i="15"/>
  <c r="CI174" i="15"/>
  <c r="CJ174" i="15"/>
  <c r="CK174" i="15"/>
  <c r="CL174" i="15"/>
  <c r="CM174" i="15"/>
  <c r="CH175" i="15"/>
  <c r="CI175" i="15"/>
  <c r="CJ175" i="15"/>
  <c r="CK175" i="15"/>
  <c r="CL175" i="15"/>
  <c r="CM175" i="15"/>
  <c r="CH178" i="15"/>
  <c r="CI178" i="15"/>
  <c r="CJ178" i="15"/>
  <c r="CK178" i="15"/>
  <c r="CL178" i="15"/>
  <c r="CM178" i="15"/>
  <c r="CH179" i="15"/>
  <c r="CI179" i="15"/>
  <c r="CJ179" i="15"/>
  <c r="CK179" i="15"/>
  <c r="CL179" i="15"/>
  <c r="CM179" i="15"/>
  <c r="CH180" i="15"/>
  <c r="CI180" i="15"/>
  <c r="CJ180" i="15"/>
  <c r="CK180" i="15"/>
  <c r="CL180" i="15"/>
  <c r="CM180" i="15"/>
  <c r="CH181" i="15"/>
  <c r="CI181" i="15"/>
  <c r="CJ181" i="15"/>
  <c r="CK181" i="15"/>
  <c r="CL181" i="15"/>
  <c r="CM181" i="15"/>
  <c r="CH182" i="15"/>
  <c r="CI182" i="15"/>
  <c r="CJ182" i="15"/>
  <c r="CK182" i="15"/>
  <c r="CL182" i="15"/>
  <c r="CM182" i="15"/>
  <c r="CH183" i="15"/>
  <c r="CI183" i="15"/>
  <c r="CJ183" i="15"/>
  <c r="CK183" i="15"/>
  <c r="CL183" i="15"/>
  <c r="CM183" i="15"/>
  <c r="CE178" i="15"/>
  <c r="CG178" i="15"/>
  <c r="CE179" i="15"/>
  <c r="CG179" i="15"/>
  <c r="CE180" i="15"/>
  <c r="CG180" i="15"/>
  <c r="CE181" i="15"/>
  <c r="CG181" i="15"/>
  <c r="CE182" i="15"/>
  <c r="CG182" i="15"/>
  <c r="CE183" i="15"/>
  <c r="CG183" i="15"/>
  <c r="CD183" i="15"/>
  <c r="CD182" i="15"/>
  <c r="CD181" i="15"/>
  <c r="CD180" i="15"/>
  <c r="CD179" i="15"/>
  <c r="CD178" i="15"/>
  <c r="CE170" i="15"/>
  <c r="CG170" i="15"/>
  <c r="CE171" i="15"/>
  <c r="CG171" i="15"/>
  <c r="CE172" i="15"/>
  <c r="CG172" i="15"/>
  <c r="CE173" i="15"/>
  <c r="CG173" i="15"/>
  <c r="CE174" i="15"/>
  <c r="CG174" i="15"/>
  <c r="CE175" i="15"/>
  <c r="CG175" i="15"/>
  <c r="CD175" i="15"/>
  <c r="CD174" i="15"/>
  <c r="CD173" i="15"/>
  <c r="CD172" i="15"/>
  <c r="CD171" i="15"/>
  <c r="CD170" i="15"/>
  <c r="CE162" i="15"/>
  <c r="CG162" i="15"/>
  <c r="CE163" i="15"/>
  <c r="CG163" i="15"/>
  <c r="CE164" i="15"/>
  <c r="CG164" i="15"/>
  <c r="CE165" i="15"/>
  <c r="CG165" i="15"/>
  <c r="CE166" i="15"/>
  <c r="CG166" i="15"/>
  <c r="CE167" i="15"/>
  <c r="CG167" i="15"/>
  <c r="CD166" i="15"/>
  <c r="CD165" i="15"/>
  <c r="CD164" i="15"/>
  <c r="CD163" i="15"/>
  <c r="CD167" i="15"/>
  <c r="CD162" i="15"/>
  <c r="CA186" i="24" l="1"/>
  <c r="CA187" i="24" s="1"/>
  <c r="BV186" i="24"/>
  <c r="BV187" i="24" s="1"/>
  <c r="BS186" i="24"/>
  <c r="BS187" i="24" s="1"/>
  <c r="BZ186" i="24"/>
  <c r="BZ187" i="24" s="1"/>
  <c r="BR186" i="24"/>
  <c r="BR187" i="24" s="1"/>
  <c r="BT186" i="24"/>
  <c r="BT187" i="24" s="1"/>
  <c r="BW186" i="24"/>
  <c r="BW187" i="24" s="1"/>
  <c r="CC186" i="24"/>
  <c r="CC187" i="24" s="1"/>
  <c r="BX186" i="24"/>
  <c r="BX187" i="24" s="1"/>
  <c r="CB186" i="24"/>
  <c r="CB187" i="24" s="1"/>
  <c r="BU186" i="24"/>
  <c r="BU187" i="24" s="1"/>
  <c r="BY186" i="24"/>
  <c r="BY187" i="24" s="1"/>
  <c r="BR201" i="6"/>
  <c r="BR138" i="6"/>
  <c r="BV201" i="6"/>
  <c r="BT201" i="6"/>
  <c r="BV138" i="6"/>
  <c r="BS138" i="6"/>
  <c r="BT138" i="6"/>
  <c r="BU138" i="6"/>
  <c r="BR149" i="6"/>
  <c r="BR125" i="6"/>
  <c r="BR126" i="6" s="1"/>
  <c r="BT171" i="6"/>
  <c r="BR171" i="6"/>
  <c r="BU201" i="6"/>
  <c r="BS201" i="6"/>
  <c r="BV171" i="6"/>
  <c r="BU171" i="6"/>
  <c r="BS171" i="6"/>
  <c r="BS125" i="6"/>
  <c r="BS126" i="6" s="1"/>
  <c r="BT125" i="6"/>
  <c r="BT126" i="6" s="1"/>
  <c r="BU125" i="6"/>
  <c r="BU126" i="6" s="1"/>
  <c r="BV125" i="6"/>
  <c r="BV126" i="6" s="1"/>
  <c r="BT181" i="6"/>
  <c r="BS160" i="6"/>
  <c r="BT160" i="6"/>
  <c r="BV160" i="6"/>
  <c r="BU160" i="6"/>
  <c r="BR160" i="6"/>
  <c r="BS181" i="6"/>
  <c r="BR181" i="6"/>
  <c r="BV181" i="6"/>
  <c r="BU181" i="6"/>
  <c r="BT149" i="6"/>
  <c r="BU149" i="6"/>
  <c r="BV149" i="6"/>
  <c r="BS149" i="6"/>
  <c r="BV191" i="6"/>
  <c r="BU191" i="6"/>
  <c r="BT191" i="6"/>
  <c r="BS191" i="6"/>
  <c r="BR191" i="6"/>
  <c r="BL14" i="7"/>
  <c r="CE157" i="15"/>
  <c r="CF157" i="15"/>
  <c r="CG157" i="15"/>
  <c r="CH157" i="15"/>
  <c r="CI157" i="15"/>
  <c r="CJ157" i="15"/>
  <c r="CK157" i="15"/>
  <c r="CL157" i="15"/>
  <c r="CM157" i="15"/>
  <c r="CE150" i="15"/>
  <c r="CF150" i="15"/>
  <c r="CG150" i="15"/>
  <c r="CH150" i="15"/>
  <c r="CI150" i="15"/>
  <c r="CJ150" i="15"/>
  <c r="CK150" i="15"/>
  <c r="CL150" i="15"/>
  <c r="CM150" i="15"/>
  <c r="CE151" i="15"/>
  <c r="CF151" i="15"/>
  <c r="CG151" i="15"/>
  <c r="CH151" i="15"/>
  <c r="CI151" i="15"/>
  <c r="CJ151" i="15"/>
  <c r="CK151" i="15"/>
  <c r="CL151" i="15"/>
  <c r="CM151" i="15"/>
  <c r="CE152" i="15"/>
  <c r="CF152" i="15"/>
  <c r="CG152" i="15"/>
  <c r="CH152" i="15"/>
  <c r="CI152" i="15"/>
  <c r="CJ152" i="15"/>
  <c r="CK152" i="15"/>
  <c r="CL152" i="15"/>
  <c r="CM152" i="15"/>
  <c r="CE153" i="15"/>
  <c r="CF153" i="15"/>
  <c r="CG153" i="15"/>
  <c r="CH153" i="15"/>
  <c r="CI153" i="15"/>
  <c r="CJ153" i="15"/>
  <c r="CK153" i="15"/>
  <c r="CL153" i="15"/>
  <c r="CM153" i="15"/>
  <c r="CE154" i="15"/>
  <c r="CF154" i="15"/>
  <c r="CG154" i="15"/>
  <c r="CH154" i="15"/>
  <c r="CI154" i="15"/>
  <c r="CJ154" i="15"/>
  <c r="CK154" i="15"/>
  <c r="CL154" i="15"/>
  <c r="CM154" i="15"/>
  <c r="CE155" i="15"/>
  <c r="CF155" i="15"/>
  <c r="CG155" i="15"/>
  <c r="CH155" i="15"/>
  <c r="CI155" i="15"/>
  <c r="CJ155" i="15"/>
  <c r="CK155" i="15"/>
  <c r="CL155" i="15"/>
  <c r="CM155" i="15"/>
  <c r="CD155" i="15"/>
  <c r="CD154" i="15"/>
  <c r="CD153" i="15"/>
  <c r="CD152" i="15"/>
  <c r="CD151" i="15"/>
  <c r="CD150" i="15"/>
  <c r="BT127" i="6" l="1"/>
  <c r="BT128" i="6" s="1"/>
  <c r="BT129" i="6" s="1"/>
  <c r="BR127" i="6"/>
  <c r="BR128" i="6" s="1"/>
  <c r="BR129" i="6" s="1"/>
  <c r="BU127" i="6"/>
  <c r="BU128" i="6" s="1"/>
  <c r="BU129" i="6" s="1"/>
  <c r="BV127" i="6"/>
  <c r="BV128" i="6" s="1"/>
  <c r="BV129" i="6" s="1"/>
  <c r="BS127" i="6"/>
  <c r="BS128" i="6" s="1"/>
  <c r="BS129" i="6" s="1"/>
  <c r="CD158" i="15"/>
  <c r="CD159" i="15" s="1"/>
  <c r="CF158" i="15"/>
  <c r="CF159" i="15" s="1"/>
  <c r="CM158" i="15"/>
  <c r="CM159" i="15" s="1"/>
  <c r="CE158" i="15"/>
  <c r="CE159" i="15" s="1"/>
  <c r="CL158" i="15"/>
  <c r="CL159" i="15" s="1"/>
  <c r="CH158" i="15"/>
  <c r="CH159" i="15" s="1"/>
  <c r="CJ158" i="15"/>
  <c r="CJ159" i="15" s="1"/>
  <c r="CI158" i="15"/>
  <c r="CI159" i="15" s="1"/>
  <c r="CK158" i="15"/>
  <c r="CK159" i="15" s="1"/>
  <c r="CG158" i="15"/>
  <c r="CG159" i="15" s="1"/>
  <c r="L19" i="6" l="1" a="1"/>
  <c r="L19" i="6" s="1"/>
  <c r="L96" i="6" a="1"/>
  <c r="L96" i="6" s="1"/>
  <c r="L18" i="6" a="1"/>
  <c r="L18" i="6" s="1"/>
  <c r="BL107" i="4"/>
  <c r="L22" i="6" a="1"/>
  <c r="L22" i="6" s="1"/>
  <c r="L21" i="6" a="1"/>
  <c r="L21" i="6" s="1"/>
  <c r="L20" i="6" a="1"/>
  <c r="L20" i="6" s="1"/>
  <c r="L105" i="6" a="1"/>
  <c r="L105" i="6" s="1"/>
  <c r="L34" i="6" a="1"/>
  <c r="L34" i="6" s="1"/>
  <c r="L24" i="6" a="1"/>
  <c r="L24" i="6" s="1"/>
  <c r="L97" i="6" a="1"/>
  <c r="L97" i="6" s="1"/>
  <c r="BL124" i="4"/>
  <c r="BL125" i="4"/>
  <c r="BL126" i="4"/>
  <c r="BL127" i="4"/>
  <c r="BL128" i="4"/>
  <c r="BL129" i="4"/>
  <c r="BL96" i="4"/>
  <c r="BL97" i="4"/>
  <c r="BL99" i="4"/>
  <c r="BL100" i="4"/>
  <c r="BL101" i="4"/>
  <c r="BL98" i="4"/>
  <c r="BL102" i="4"/>
  <c r="BL103" i="4"/>
  <c r="BL104" i="4"/>
  <c r="BL105" i="4"/>
  <c r="BL106" i="4"/>
  <c r="BL108" i="4"/>
  <c r="BL109" i="4"/>
  <c r="BL110" i="4"/>
  <c r="BL111" i="4"/>
  <c r="BL112" i="4"/>
  <c r="BL113" i="4"/>
  <c r="BL123" i="4"/>
  <c r="BL114" i="4"/>
  <c r="BL115" i="4"/>
  <c r="BL116" i="4"/>
  <c r="BL117" i="4"/>
  <c r="BL118" i="4"/>
  <c r="BL119" i="4"/>
  <c r="BL120" i="4"/>
  <c r="BL121" i="4"/>
  <c r="BL122" i="4"/>
  <c r="BL130" i="4"/>
  <c r="BL131" i="4"/>
  <c r="BL132" i="4"/>
  <c r="BL133" i="4"/>
  <c r="BL134" i="4"/>
  <c r="BL135" i="4"/>
  <c r="BL136" i="4"/>
  <c r="BL137" i="4"/>
  <c r="BL138" i="4"/>
  <c r="L85" i="6" a="1"/>
  <c r="L85" i="6" s="1"/>
  <c r="L98" i="6" a="1"/>
  <c r="L98" i="6" s="1"/>
  <c r="BL5" i="4" l="1"/>
  <c r="BL6" i="4"/>
  <c r="BL7" i="4"/>
  <c r="BL8" i="4"/>
  <c r="BL9" i="4"/>
  <c r="BL10" i="4"/>
  <c r="BL11" i="4"/>
  <c r="BL12" i="4"/>
  <c r="BL13" i="4"/>
  <c r="BL14" i="4"/>
  <c r="BL15" i="4"/>
  <c r="BL16" i="4"/>
  <c r="BL17" i="4"/>
  <c r="BL18" i="4"/>
  <c r="BL19" i="4"/>
  <c r="BL20" i="4"/>
  <c r="BL21" i="4"/>
  <c r="BL22" i="4"/>
  <c r="BL23" i="4"/>
  <c r="BL24" i="4"/>
  <c r="BL25" i="4"/>
  <c r="BL26" i="4"/>
  <c r="BL27" i="4"/>
  <c r="BL28" i="4"/>
  <c r="BL31" i="4"/>
  <c r="BL32" i="4"/>
  <c r="BL33" i="4"/>
  <c r="BL35" i="4"/>
  <c r="BL36" i="4"/>
  <c r="BL37" i="4"/>
  <c r="BL38" i="4"/>
  <c r="BL39" i="4"/>
  <c r="BL40" i="4"/>
  <c r="BL41" i="4"/>
  <c r="BL42" i="4"/>
  <c r="BL43" i="4"/>
  <c r="BL44" i="4"/>
  <c r="BL45" i="4"/>
  <c r="BL85" i="4"/>
  <c r="BL60" i="4"/>
  <c r="BL52" i="4"/>
  <c r="BL58" i="4"/>
  <c r="BL56" i="4"/>
  <c r="BL57" i="4"/>
  <c r="BL51" i="4"/>
  <c r="BL59" i="4"/>
  <c r="BL55" i="4"/>
  <c r="BL83" i="4"/>
  <c r="BL91" i="4"/>
  <c r="BL95" i="4"/>
  <c r="BL89" i="4"/>
  <c r="BL92" i="4"/>
  <c r="BL93" i="4"/>
  <c r="BL90" i="4"/>
  <c r="BL62" i="4"/>
  <c r="BL63" i="4"/>
  <c r="BL75" i="4"/>
  <c r="BL65" i="4"/>
  <c r="BL66" i="4"/>
  <c r="BL67" i="4"/>
  <c r="BL68" i="4"/>
  <c r="BL69" i="4"/>
  <c r="BL70" i="4"/>
  <c r="BL74" i="4"/>
  <c r="BL71" i="4"/>
  <c r="BL72" i="4"/>
  <c r="BL73" i="4"/>
  <c r="BL76" i="4"/>
  <c r="BL77" i="4"/>
  <c r="BL78" i="4"/>
  <c r="BL79" i="4"/>
  <c r="BL80" i="4"/>
  <c r="BL81" i="4"/>
  <c r="BL82" i="4"/>
  <c r="BL88" i="4"/>
  <c r="BL87" i="4"/>
  <c r="BL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tc={2A1E565D-A8C0-44FE-AA3F-F6900DE96FA1}</author>
    <author>tc={1DED9499-5E99-D24B-AEBF-212A2D00DE75}</author>
    <author>tc={515B3D3F-3E68-5B48-99AC-E130777BD0C3}</author>
    <author>tc={77CA7DD1-98E2-A149-9145-2131007F4FC3}</author>
    <author>tc={10913597-31A1-584F-A4CA-941D910758AB}</author>
    <author>tc={F0EE9CE5-4B42-2545-BF70-E63713147250}</author>
    <author>tc={29133600-7795-DE4E-86A0-F5FB220949C5}</author>
    <author>tc={02F927A3-9F6E-4F47-8523-1A575207CAE3}</author>
    <author>tc={7B337DD8-3227-1841-925A-BE2F16FFC993}</author>
    <author>tc={BFB5E0A8-4BBA-4F4B-B27C-322B23C3D047}</author>
    <author>tc={2801E470-BCAC-E245-BA6E-12290813F433}</author>
    <author>tc={8AAB62BD-E5D1-7544-B9A7-118C8109A5B8}</author>
    <author>tc={5BE5917E-9B09-5C40-8F92-FB71EBDEF4C0}</author>
    <author>tc={A58719FD-1116-404D-BBB0-851B94E9D8F4}</author>
    <author>tc={2A4A3CBC-9162-F746-8185-904F74942237}</author>
    <author>tc={E67F245B-84E6-4B10-93DC-30769390C89C}</author>
    <author>tc={AE4D2748-9D94-0D4D-9B4C-0911A2350C5E}</author>
    <author>tc={CB6274F3-DE10-4580-BDFA-E6902A0CC1F3}</author>
    <author>tc={BBA96A97-9CF4-9B4F-8670-5E0A19122A08}</author>
    <author>tc={4C14AF69-62A5-F145-8EF4-42595A423BB4}</author>
    <author>tc={DCD63927-83DD-8340-B39F-5114F887BA9F}</author>
    <author>tc={EE5EAC77-EF52-044C-BF7F-0DAE88F340DC}</author>
    <author>tc={B9902A30-C8C3-4ABC-B2D8-096F9DF97D5A}</author>
    <author>tc={BA0A6BE5-E1D2-E44F-B88C-B6DE683A8471}</author>
    <author>tc={1CC9BAA6-788A-48D2-8042-B63F9B13DA52}</author>
    <author>tc={F557351E-0CDC-B04A-AF4C-20DA6FEABEBB}</author>
    <author>tc={79E487B9-980A-B340-8BE2-740D81537060}</author>
    <author>tc={E7C2AFF9-D15B-2841-BBBB-9CFDD4135771}</author>
    <author>tc={9193857B-458B-BB43-A865-5FB3E0DE8216}</author>
    <author>tc={C9161620-FA40-4E49-9C43-B22FFC143FA3}</author>
    <author>tc={E68C4563-5994-674D-A5E1-9290B8F4005E}</author>
    <author>tc={B8B2BAAD-FE17-B349-A178-5B9DCC84114B}</author>
    <author>tc={E6010E5C-EB44-7640-9694-882FCEB71B8E}</author>
    <author>tc={151092EB-15E2-DE42-9147-D01088C5C4E0}</author>
    <author>tc={14D0FD6C-34C0-4CCF-99C3-7A033D0D0AA4}</author>
    <author>tc={C52F70C8-B84E-EE46-94CF-EF46D5C38B13}</author>
    <author>tc={D5321D75-9325-2648-8067-99A694AFC461}</author>
    <author>tc={1E62912E-2F17-5C4A-B31A-E122D2A04D25}</author>
    <author>tc={E2C25060-A04D-1F4A-B044-63B8E4C82FEB}</author>
    <author>tc={8E1FA6DF-A0A2-EB4A-859A-63B97E560169}</author>
    <author>tc={B23304D6-BA03-1543-9819-564678B8BE8A}</author>
    <author>tc={7D7CEFE5-4EE8-D645-84F2-1B262AC9AE35}</author>
    <author>tc={472D484E-6C9B-2A4E-9E74-B729D618611A}</author>
    <author>tc={A0FF8024-F442-4A48-950D-382FA23E5E28}</author>
    <author>tc={69C8E496-0951-ED4B-A032-64FEF05CE697}</author>
    <author>tc={29537851-C2A8-1F4C-9086-DCC866EF3FFB}</author>
    <author>tc={ABEEBA7F-359E-9C4D-838E-356C895B64A9}</author>
    <author>tc={3EAEEE31-6DC4-3B46-A70E-5965F6C44872}</author>
    <author>tc={CB6853D9-21C2-4A4E-8C1F-5E8D97E5F38D}</author>
    <author>tc={0C924ABA-A15C-4541-8397-792AFD430DFF}</author>
    <author>tc={21B76A89-98CE-8142-9040-F389B563959F}</author>
    <author>tc={2C0511AD-619E-2E42-8BD5-F3CE2489DBDA}</author>
    <author>tc={BC1ED7A6-E003-EC41-B2CF-1FDDA19F07B4}</author>
    <author>tc={15BD17C8-E4BC-2042-BA9C-ED9B573CD79E}</author>
    <author>tc={B2B0B10E-E73E-EB4E-BCBC-02119070D3D4}</author>
    <author>tc={916722C1-24A1-5242-8C59-09C66F57B096}</author>
    <author>tc={485DD8FB-B8F2-4550-B7E8-01C1DA737F64}</author>
    <author>tc={61003F50-DF9F-3C4A-8C84-F46C1A0EA0CB}</author>
    <author>tc={A0E9BA58-ECEE-DA47-8374-FB36030081A1}</author>
    <author>tc={0CA22EB5-AD27-4D4B-A9F1-F9F53973C5C4}</author>
    <author>tc={65AE9ACF-8C95-CB48-ABE0-CBCAF7D3CA91}</author>
    <author>tc={83D4CB93-6719-3F4F-BCB8-1A98B1C8EACD}</author>
    <author>tc={27A73365-DC99-0F45-A445-1C1FDEAA1562}</author>
    <author>tc={41755292-26B1-EF47-A916-0E0854BEC3BE}</author>
    <author>tc={47288825-1B8A-40FE-8FF8-A4D369952D2C}</author>
    <author>tc={96642F19-2E49-B04B-8FE3-626EF9CF4802}</author>
    <author>tc={1D1EDE03-DE7F-469C-BB68-4586F55F2950}</author>
    <author>tc={3B7ED5A6-96A7-3B46-8AD2-C005455BA22C}</author>
    <author>tc={C22A7DBF-7F51-4D01-9CE1-4FF4E35387EE}</author>
    <author>tc={8F022C47-ECE3-CB41-AFF7-B0D4A3F101DE}</author>
    <author>tc={29CDB085-18A7-734C-8031-A0A85E3D38CB}</author>
    <author>tc={5355CF7C-D5FD-7D4B-9FB9-141CA97CD652}</author>
    <author>tc={7B63C433-3FB7-4B48-926C-B0A1F5AD28AF}</author>
    <author>tc={CBDC4F4B-6480-EE40-B940-241EC57A83E2}</author>
    <author>tc={82753CDB-5CF1-A042-9635-55AE2B53C33E}</author>
    <author>tc={C24BCB8D-01D3-6E40-B93D-743A3BAB8D3C}</author>
    <author>tc={35BC1DF3-031B-4BDF-A89A-A69DF4D6DBBF}</author>
    <author>tc={DF36A698-19B7-154F-BB4E-1C7290613679}</author>
    <author>tc={D707A3CB-8767-F941-9B2C-D9A6910BD4BF}</author>
    <author>tc={3984B546-42E3-5C43-96B3-D52E262876F8}</author>
    <author>tc={DA1B973A-3A49-7248-9FDB-D7C35F7F48CE}</author>
    <author>tc={5D1411A7-C613-0646-8A37-5E6D02B44D24}</author>
    <author>tc={B9CDEF1E-3E8F-6E43-9716-52E673586828}</author>
    <author>tc={72C5DD7E-12F2-E044-9653-E90080447707}</author>
    <author>tc={C9DE183D-5BFC-C748-B668-995E3887D287}</author>
    <author>tc={7915F982-1B87-084B-A58C-33DC84893CF1}</author>
    <author>tc={308E238A-EF67-CE4C-8808-CC3FF985EBE5}</author>
    <author>tc={3BEF6D22-DB34-EF43-BDD3-DCE1F1D55D82}</author>
    <author>tc={90A5A429-36C7-9F4E-A33A-4B6D1A45941D}</author>
    <author>tc={8F126F1A-489D-5248-8B61-ECED44396F47}</author>
    <author>tc={64766368-1C43-448A-B5B3-06C0075DF8D8}</author>
    <author>tc={4D97CA57-2F50-4FA7-B136-ED764306357E}</author>
    <author>tc={FEF794E7-ACFA-436E-A552-6860EA9EFAE5}</author>
    <author>tc={11F34120-7BE4-48E2-9DB7-FB533E0C9CBE}</author>
    <author>tc={068CEA1B-C128-48A0-81CB-F5ADC2D12655}</author>
    <author>tc={245D7BB3-800F-4DF1-BEB0-CE1E48A6AA92}</author>
    <author>tc={B51DC8DA-E283-5946-B9F6-E81C0008EEFB}</author>
    <author>tc={169F9593-0454-604D-A2AF-5B1431F7C738}</author>
    <author>tc={75D83769-03BD-48D4-B19C-84705CB9ED13}</author>
    <author>tc={61ED3D2A-E7AA-43BA-AE44-CB903DC2E1A7}</author>
    <author>tc={1C18BE75-EE5F-4BC4-A7EF-A91CEF611135}</author>
    <author>tc={7C4E234C-0111-4965-AD2F-8680334A1CFF}</author>
    <author>tc={1BAB8169-D4D4-48F6-8447-EDC00C160B2C}</author>
    <author>Sandeep Banerjee</author>
    <author>tc={3DA94900-B339-40BD-9F58-DFA7C5D9B3E7}</author>
    <author>tc={1AE41E8B-BF0C-4B09-B390-CCD711F47598}</author>
    <author>tc={E471A08C-B20B-46C6-AEAD-F29478CFEB8D}</author>
    <author>tc={1C558AB0-474F-498A-B334-FCEC8994EF15}</author>
    <author>tc={7B71691F-10AC-436E-BFBB-BCB901787E4A}</author>
    <author>tc={2861CE06-D968-4A13-A6A7-5B4F20ADC175}</author>
    <author>tc={51D04A38-B41D-439E-9F9A-3C4D54353000}</author>
    <author>tc={B11FE2B0-1FF2-4FF2-9C28-36F1244EE313}</author>
    <author>tc={654FEAA9-E793-4491-BC08-249E7A51C280}</author>
    <author>tc={83D426A7-8CF0-4101-80C1-9781AC543198}</author>
    <author>tc={2F4C979A-9DC4-4821-BE09-EE014C1C33BD}</author>
    <author>tc={835F51C0-2C0E-4FC8-8CFD-B18CB15DE0F1}</author>
    <author>tc={303967EF-C6CE-4AE8-AF7A-3330467033CF}</author>
    <author>tc={EAE71D5D-9DE0-4DA4-838B-FA17AE09606E}</author>
    <author>tc={657C7F3B-9195-414B-8D20-1101C4A2FEA7}</author>
    <author>tc={E1E575F6-A69B-4F35-B648-220FC225AA01}</author>
    <author>tc={AD805B99-3DA4-4BB6-995E-76165525FF0D}</author>
    <author>tc={01AEDAA1-72F3-44FB-AA70-7DEA4B83A6F8}</author>
    <author>Sandeep Benerjee</author>
    <author>tc={44EAD220-F088-461F-84E6-A9FE60EE29FC}</author>
    <author>tc={2C994D5A-151D-4433-93AE-CF67C1CAC537}</author>
    <author>tc={95FC2991-7292-4917-BD9A-5008517E4801}</author>
    <author>tc={FD33951D-F3DA-45C7-B3D9-299289CFAD87}</author>
    <author>tc={0421178E-9187-4858-8ECC-9D0781546AD7}</author>
    <author>tc={0012D36F-61CB-4E64-8E7A-8584EB013BF2}</author>
    <author>tc={BC033F2E-FC60-4755-84EA-1B96999C7B15}</author>
    <author>tc={648D9BC8-B65D-492C-A103-D75D3981A991}</author>
    <author>tc={A7DA76A5-EF1F-4605-9B21-FD492A8588D2}</author>
    <author>tc={EB9B94FB-5133-4623-9D04-F259BF607FA7}</author>
    <author>tc={EDBF22A8-9599-490A-AD07-77EE2355555E}</author>
    <author>tc={230084D7-38C1-45ED-8ADC-1EFB7274474E}</author>
    <author>tc={0B8EBDC3-BBFC-440D-BA22-02F49B9E36B3}</author>
    <author>tc={5B13F605-9CAC-434E-956A-9C24A1956CAC}</author>
    <author>tc={4E36C466-A2C9-4EA1-9377-45BA10CB2BC0}</author>
    <author>tc={C28BB3A6-3589-41E6-8F95-A9E3416905E4}</author>
    <author>tc={B90C2ABB-2F40-4143-984A-61C3AF11A0BC}</author>
    <author>tc={68E86674-2A5A-4B93-BBB1-B45ABC75FC56}</author>
    <author>tc={F3C03A15-1D28-44DA-A7F9-D88E1FBB5155}</author>
    <author>tc={AE7BEDF7-BBDE-4B18-A497-C7C738E66DFE}</author>
    <author>tc={1087E8F3-8017-4AFA-AD8D-A58E2F910B47}</author>
    <author>tc={E781433C-3FC6-4025-8AAD-A32E21992E30}</author>
    <author>tc={2CAFEEC7-E703-47A5-A1D4-B9EEF26F2F4D}</author>
    <author>tc={6E31A368-10C8-4387-8DBB-AA3EC7517175}</author>
    <author>Kimberly Kingston</author>
    <author>tc={7A771272-EE54-4A6A-9A57-EA13E9D5C16D}</author>
    <author>tc={1229CBC7-2B16-4674-8454-EA6D2B6E37EA}</author>
    <author>tc={8246B118-6A3E-B546-A519-DADE7FF61E4B}</author>
    <author>tc={4A721D27-1BF3-46DF-AE6F-4AC8ABBCE75A}</author>
    <author>tc={B1D770E1-747D-9C42-BA27-A050E5287353}</author>
    <author>tc={F83BCBDF-4B06-DA48-A09D-64000E5D73DD}</author>
    <author>tc={48125DB7-D573-D544-8D86-B01A32BAA3B2}</author>
    <author>tc={B9B50AEC-4A7F-4BEC-8A09-308A502D746E}</author>
    <author>tc={62295F3F-E692-C642-B6E2-377580DCD017}</author>
    <author>tc={91680131-FFED-5446-8C41-A48F6845CF7A}</author>
    <author>tc={649C43C9-744D-4DA3-B3C0-42DF0E63D544}</author>
    <author>tc={1936446A-B978-E84E-87E6-255459E37BC3}</author>
    <author>tc={D5FB836F-A094-0845-9CD9-3D454D322305}</author>
    <author>tc={730F1E93-BCD7-F243-980D-D7DA7533B252}</author>
    <author>tc={D2E40990-9CD6-3548-8256-D67576771CB8}</author>
    <author>tc={3C42F555-F3BC-4B19-AD84-0FCA075AA1D4}</author>
    <author>tc={E705B820-8197-C148-BF66-D23D901799FB}</author>
    <author>tc={74B44163-C94D-4FC2-8DEF-F8E697DD2153}</author>
    <author>tc={C1269F2A-EA31-DE4C-9FD3-17E9F85FB069}</author>
    <author>tc={7366A2A8-C3B5-0649-9063-E4F24B32D78E}</author>
    <author>tc={B62DB436-5A61-7041-8E40-CF02B8C2D073}</author>
    <author>tc={4C823033-30E9-DF40-BD27-83BB60D14443}</author>
    <author>tc={659856AD-6868-4C33-9476-B318379C5794}</author>
    <author>tc={1AB84955-DE8E-EA48-92C2-DDC7670C77F9}</author>
    <author>tc={63E3454F-0975-4A5B-8F59-9D1EFFF4DC3F}</author>
    <author>tc={D7B23E7C-4C11-A641-B897-12848CAF1EF3}</author>
    <author>tc={2CE782C1-B90F-6E4D-AE66-0BEE05A43BC1}</author>
    <author>tc={60A66DC1-8515-4CEB-9040-C39217FCF548}</author>
    <author>tc={7772CC91-32E7-4617-9401-13E2C8FC1CB1}</author>
    <author>tc={10F56476-9B4D-4EED-804D-6C9710B3D072}</author>
    <author>tc={511FC961-20BC-7D41-AE34-AF37E761CC91}</author>
    <author>tc={23CD0322-BADD-9244-9582-D7513BA859EA}</author>
    <author>tc={552D427F-0BA3-E44C-ACDB-76D0F1D40999}</author>
    <author>tc={4B666D45-7CA4-2542-B46F-5FFCFA721BEE}</author>
    <author>tc={95337ABA-A721-4DE8-A571-519FB7A686A1}</author>
    <author>tc={69DE51FA-FB8E-C347-B1E1-7AA340F1FAF5}</author>
    <author>tc={977192C2-AE75-9345-8E5E-DD37F9A0DF72}</author>
    <author>tc={998C25E2-A3D7-46FA-8647-68FC3E7A84BF}</author>
    <author>tc={6508CCF8-EFFC-CC41-8B24-A073D93B4150}</author>
    <author>tc={BEDF5316-7934-4444-ACBC-60D57FE17199}</author>
    <author>tc={69697CA8-9997-764D-8C70-165453343D35}</author>
    <author>tc={8C66631F-215A-B146-924C-C7768713F50B}</author>
    <author>tc={A811275A-2C62-3C49-9DF6-C95A484F5044}</author>
    <author>tc={8B19B15D-514B-3E41-B497-3FB2BA30ADAD}</author>
    <author>tc={2FA3325B-6B1D-DA4D-97ED-95BF7FEC9D0A}</author>
    <author>tc={4AC30E7C-6849-9448-A75F-03C8CE06E72C}</author>
    <author>tc={F4B69120-52E2-46CB-8A5A-18AAFACF0FF8}</author>
    <author>tc={D5A9F49A-EB21-F64B-9FDE-C10A7DA38921}</author>
    <author>tc={6263E474-4C61-B14C-8446-F09D64882753}</author>
    <author>tc={9906BCEB-CAC1-594A-9A92-E9370A7AB596}</author>
    <author>tc={8D697BC4-4E49-44D6-8568-4E115C8F0C5E}</author>
    <author>tc={DBA82652-4A98-134E-96AF-90571554F4AD}</author>
    <author>tc={31D4F1ED-41B2-FF46-BBCB-EE7B35B148BB}</author>
    <author>tc={2505571D-38E6-46AC-BA7A-FBF9B6EA302C}</author>
    <author>tc={BF9066B5-3B58-9847-B9C4-AF5936DC0A9D}</author>
    <author>tc={969E0C14-BED6-D142-A3A2-8DB5D2CB834E}</author>
    <author>tc={6935CFBA-2BED-44DB-B4EC-20302BB781DA}</author>
    <author>tc={942B3E39-3DE3-644F-A0FC-135A09246D48}</author>
    <author>tc={84B8B86D-F41B-BA4F-BF5B-971FD65D2C04}</author>
    <author>tc={C7DC179D-E31B-C844-ABB1-B82040BD7BAE}</author>
    <author>tc={3B16A377-4FD5-2643-AFA9-3A19563F5447}</author>
    <author>tc={88374BB5-CD47-BA48-8102-BCC013724DC2}</author>
    <author>tc={C0A0BAF8-19BB-B74D-9CCC-E355D4774F71}</author>
    <author>tc={7B8FB6D4-FDA3-1048-B4C5-2791C41D3BD9}</author>
    <author>tc={CC17F150-D01D-AC45-86AA-A578C202E467}</author>
    <author>tc={E0821C84-2E38-9642-8135-5FE282B92277}</author>
    <author>tc={A1D85132-F7B7-4909-AF2F-BE4D1968F354}</author>
    <author>tc={4464C81F-7832-4668-B8BF-8118809C4655}</author>
    <author>tc={9EAD32ED-C43D-5641-82EE-5F841CA5A128}</author>
    <author>tc={0A7F91BE-9CB6-E74D-A080-2A8D9D5C7124}</author>
    <author>tc={A84B033E-213E-BE4E-BCDB-6C1DBD148E5D}</author>
    <author>tc={88EAE2CE-3DEF-6147-B0C7-AA17BAF20E69}</author>
    <author>tc={F26FFCFF-F017-0742-BF85-CE53867F2621}</author>
    <author>tc={2B86105C-3569-7F48-9A85-3242B03136B3}</author>
    <author>tc={63BACF4A-7871-9F40-AF42-A134DEE0A435}</author>
    <author>tc={9BC5569B-F812-1D4C-9E59-7361F2940BCB}</author>
    <author>tc={AECF8C8D-12C2-458B-89AB-DF54BDA6E6AD}</author>
    <author>tc={09880FB0-73FC-4C1B-B3D4-8DC32DB99B69}</author>
    <author>tc={E33B9024-1F6F-4AEE-8E22-831D651BA4F7}</author>
    <author>tc={DE1C14BC-9268-2249-878F-0B8E2793B1A6}</author>
    <author>tc={5A5D58E2-936B-F44D-AD2B-EA25F57C273E}</author>
    <author>tc={023EB1B6-094B-45C3-824F-BAA434FF283E}</author>
    <author>tc={6F79261A-A264-48CD-8F14-B73A23FD0E92}</author>
    <author>tc={4637AE64-DDA5-EF40-8181-4CA720EB2562}</author>
    <author>tc={E24746AF-9AD6-4359-90A0-5B4475E903EA}</author>
    <author>tc={29A26B98-2AE0-40E9-88DC-86816B768D52}</author>
    <author>tc={3DA683C1-7D47-4BEA-AFB1-ECD693E8DA9B}</author>
    <author>tc={DBB052DE-97FF-477E-992E-ADB256DAD2AD}</author>
    <author>tc={F821BF0A-AFEB-4FFF-AC80-AD11DC7B9925}</author>
    <author>tc={C02972ED-FC4F-4C7C-ABBD-3EEB407D2F6B}</author>
    <author>tc={015C13D5-26C1-4B91-8A68-21325CF3ADF3}</author>
    <author>tc={0A4DD424-38BD-47A9-9E43-92F2DF1ACE6D}</author>
    <author>tc={DCFABE82-8D36-45D5-9687-B5339A7BFB99}</author>
    <author>tc={286520F3-FEEB-A34D-AE73-5B9BADFF9599}</author>
    <author>tc={9C84FD1B-9AFD-7E40-9D2D-4D1F131F60EB}</author>
    <author>tc={4362CD55-B8C6-DA41-9260-E83EC4866064}</author>
    <author>tc={9EDC48DA-3A9C-416C-90A6-2471023D8744}</author>
    <author>tc={1668E151-F0BA-4381-AA75-1F9AE57A689B}</author>
    <author>tc={0F927A2C-7C64-154D-A871-E8D89FB0EA6E}</author>
    <author>tc={E464CBCA-A045-5E40-9BBF-3A388309D09E}</author>
    <author>tc={23864627-37C1-674F-938C-4A73665CDDF0}</author>
    <author>tc={2506D2CF-8125-A544-B186-024D966EF5FE}</author>
    <author>tc={57813B28-1499-8942-A0AF-27A662B39B9E}</author>
    <author>tc={68C13748-30AA-7E48-B006-23003F24EB06}</author>
    <author>tc={F8BA9EF1-D65A-C34E-A6F3-4F1F452500E0}</author>
    <author>tc={223164F3-300D-4C48-9767-5773D576BFF3}</author>
    <author>tc={34A23179-8FC1-4E4C-978E-DC86741A8928}</author>
    <author>tc={CFB7195C-46B2-405F-A530-F0C04A72B2C5}</author>
    <author>tc={834F17F1-C6B4-47C0-AC39-CA46BF7151F2}</author>
    <author>tc={CD9C9856-833C-4EEA-A457-8D799708F70D}</author>
    <author>tc={4C51FA4D-D116-4CF9-B1EF-6A05B1EF220B}</author>
    <author>tc={05526CC2-331B-FF46-AA63-196844C98291}</author>
    <author>tc={2161B44E-F47D-4648-BD16-FD8596B6354D}</author>
    <author>tc={B4389982-38D0-3145-A019-D0055D0A0225}</author>
    <author>tc={4B73F782-77C6-4041-A561-8DBD45DC18DB}</author>
    <author>tc={2C068426-3D0C-F247-884E-7EFA00BD3EBC}</author>
    <author>tc={11E81255-B406-4A98-B3CA-2E83E7AC9311}</author>
    <author>tc={5F8200EE-6D3C-D34E-9006-DF4BC5524F14}</author>
    <author>tc={3417C9FC-C080-764A-9EBB-C77243BD1A22}</author>
    <author>tc={AE673255-6AF8-4844-A354-C177885622CD}</author>
    <author>tc={0E6F3E07-BCA0-C741-943B-F9F426D63A67}</author>
    <author>tc={3389B9EC-4D6C-F74F-9DAF-7873044E3727}</author>
    <author>tc={5EAFBA74-0352-EA47-B731-CC88B26134D1}</author>
    <author>tc={1B624162-D946-DC4D-AC28-4B73B3A90B7D}</author>
    <author>tc={0C9BC163-CC6F-4CF4-86CE-8C135D5A6C58}</author>
    <author>tc={E9B89592-1430-4196-9AE2-C15F14020C6D}</author>
    <author>tc={DAD5F020-B946-45E4-B9C7-944A2B10E2EA}</author>
    <author>tc={0FF1400B-80FF-4E6E-8FA4-0EFA1DB4F29E}</author>
    <author>tc={845B1D05-0347-4705-A553-9D05C5A61D38}</author>
    <author>tc={A56D536F-9345-42AB-9DD7-F68104C42C27}</author>
  </authors>
  <commentList>
    <comment ref="B2" authorId="0" shapeId="0" xr:uid="{2A1E565D-A8C0-44FE-AA3F-F6900DE96FA1}">
      <text>
        <t>[Threaded comment]
Your version of Excel allows you to read this threaded comment; however, any edits to it will get removed if the file is opened in a newer version of Excel. Learn more: https://go.microsoft.com/fwlink/?linkid=870924
Comment:
    1 P Stores are exception?</t>
      </text>
    </comment>
    <comment ref="AD2" authorId="1" shapeId="0" xr:uid="{1DED9499-5E99-D24B-AEBF-212A2D00DE75}">
      <text>
        <t>[Threaded comment]
Your version of Excel allows you to read this threaded comment; however, any edits to it will get removed if the file is opened in a newer version of Excel. Learn more: https://go.microsoft.com/fwlink/?linkid=870924
Comment:
    Need to send the Hotzone flag in catalog file</t>
      </text>
    </comment>
    <comment ref="AM2" authorId="2" shapeId="0" xr:uid="{515B3D3F-3E68-5B48-99AC-E130777BD0C3}">
      <text>
        <t>[Threaded comment]
Your version of Excel allows you to read this threaded comment; however, any edits to it will get removed if the file is opened in a newer version of Excel. Learn more: https://go.microsoft.com/fwlink/?linkid=870924
Comment:
    Pass through system, so need to accept the Hotzone Value
Reply:
    order model enumeration change needed to accept hotzone item</t>
      </text>
    </comment>
    <comment ref="AQ2" authorId="3" shapeId="0" xr:uid="{77CA7DD1-98E2-A149-9145-2131007F4FC3}">
      <text>
        <t>[Threaded comment]
Your version of Excel allows you to read this threaded comment; however, any edits to it will get removed if the file is opened in a newer version of Excel. Learn more: https://go.microsoft.com/fwlink/?linkid=870924
Comment:
    If there will be a different process for delivery of hotzone items, then this information has to be consumed and passed to delivery partners</t>
      </text>
    </comment>
    <comment ref="BH2" authorId="4" shapeId="0" xr:uid="{10913597-31A1-584F-A4CA-941D910758AB}">
      <text>
        <t>[Threaded comment]
Your version of Excel allows you to read this threaded comment; however, any edits to it will get removed if the file is opened in a newer version of Excel. Learn more: https://go.microsoft.com/fwlink/?linkid=870924
Comment:
    Capture the data for hotzone items</t>
      </text>
    </comment>
    <comment ref="BJ2" authorId="5" shapeId="0" xr:uid="{F0EE9CE5-4B42-2545-BF70-E63713147250}">
      <text>
        <t>[Threaded comment]
Your version of Excel allows you to read this threaded comment; however, any edits to it will get removed if the file is opened in a newer version of Excel. Learn more: https://go.microsoft.com/fwlink/?linkid=870924
Comment:
    New reports around hotzone items OOS, Time to stage</t>
      </text>
    </comment>
    <comment ref="AU3" authorId="6" shapeId="0" xr:uid="{29133600-7795-DE4E-86A0-F5FB220949C5}">
      <text>
        <t>[Threaded comment]
Your version of Excel allows you to read this threaded comment; however, any edits to it will get removed if the file is opened in a newer version of Excel. Learn more: https://go.microsoft.com/fwlink/?linkid=870924
Comment:
    If there are use-cases for role based access, than this information can be consumed by AcuView</t>
      </text>
    </comment>
    <comment ref="BH3" authorId="7" shapeId="0" xr:uid="{02F927A3-9F6E-4F47-8523-1A575207CAE3}">
      <text>
        <t>[Threaded comment]
Your version of Excel allows you to read this threaded comment; however, any edits to it will get removed if the file is opened in a newer version of Excel. Learn more: https://go.microsoft.com/fwlink/?linkid=870924
Comment:
    Capture the data related to specific roles and associate to the user</t>
      </text>
    </comment>
    <comment ref="BJ3" authorId="8" shapeId="0" xr:uid="{7B337DD8-3227-1841-925A-BE2F16FFC993}">
      <text>
        <t xml:space="preserve">[Threaded comment]
Your version of Excel allows you to read this threaded comment; however, any edits to it will get removed if the file is opened in a newer version of Excel. Learn more: https://go.microsoft.com/fwlink/?linkid=870924
Comment:
    Reports around who cancelled the order and association of action take with the specific User Roles and permissions
</t>
      </text>
    </comment>
    <comment ref="BH4" authorId="9" shapeId="0" xr:uid="{BFB5E0A8-4BBA-4F4B-B27C-322B23C3D047}">
      <text>
        <t>[Threaded comment]
Your version of Excel allows you to read this threaded comment; however, any edits to it will get removed if the file is opened in a newer version of Excel. Learn more: https://go.microsoft.com/fwlink/?linkid=870924
Comment:
    Capture data for batch optimization changes</t>
      </text>
    </comment>
    <comment ref="BJ4" authorId="10" shapeId="0" xr:uid="{2801E470-BCAC-E245-BA6E-12290813F433}">
      <text>
        <t>[Threaded comment]
Your version of Excel allows you to read this threaded comment; however, any edits to it will get removed if the file is opened in a newer version of Excel. Learn more: https://go.microsoft.com/fwlink/?linkid=870924
Comment:
    Reports for Batch picklist around OTT, OSS, OTD, PPH</t>
      </text>
    </comment>
    <comment ref="BK4" authorId="11" shapeId="0" xr:uid="{8AAB62BD-E5D1-7544-B9A7-118C8109A5B8}">
      <text>
        <t>[Threaded comment]
Your version of Excel allows you to read this threaded comment; however, any edits to it will get removed if the file is opened in a newer version of Excel. Learn more: https://go.microsoft.com/fwlink/?linkid=870924
Comment:
    New data science modals need to be created for batch optimization</t>
      </text>
    </comment>
    <comment ref="AP9" authorId="12" shapeId="0" xr:uid="{5BE5917E-9B09-5C40-8F92-FB71EBDEF4C0}">
      <text>
        <t>[Threaded comment]
Your version of Excel allows you to read this threaded comment; however, any edits to it will get removed if the file is opened in a newer version of Excel. Learn more: https://go.microsoft.com/fwlink/?linkid=870924
Comment:
    Dependency on Device Engg and Retail network Infra team</t>
      </text>
    </comment>
    <comment ref="AR9" authorId="13" shapeId="0" xr:uid="{A58719FD-1116-404D-BBB0-851B94E9D8F4}">
      <text>
        <t>[Threaded comment]
Your version of Excel allows you to read this threaded comment; however, any edits to it will get removed if the file is opened in a newer version of Excel. Learn more: https://go.microsoft.com/fwlink/?linkid=870924
Comment:
    Testing and Support</t>
      </text>
    </comment>
    <comment ref="BH9" authorId="14" shapeId="0" xr:uid="{2A4A3CBC-9162-F746-8185-904F74942237}">
      <text>
        <t xml:space="preserve">[Threaded comment]
Your version of Excel allows you to read this threaded comment; however, any edits to it will get removed if the file is opened in a newer version of Excel. Learn more: https://go.microsoft.com/fwlink/?linkid=870924
Comment:
    To capture what time the customer arrival is notified
</t>
      </text>
    </comment>
    <comment ref="B11" authorId="15" shapeId="0" xr:uid="{E67F245B-84E6-4B10-93DC-30769390C89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confluence link is removed
Reply:
    @Sharat Babu Mandala  can we get this updated with the one-pager? </t>
      </text>
    </comment>
    <comment ref="G11" authorId="16" shapeId="0" xr:uid="{AE4D2748-9D94-0D4D-9B4C-0911A2350C5E}">
      <text>
        <t>[Threaded comment]
Your version of Excel allows you to read this threaded comment; however, any edits to it will get removed if the file is opened in a newer version of Excel. Learn more: https://go.microsoft.com/fwlink/?linkid=870924
Comment:
    need more details</t>
      </text>
    </comment>
    <comment ref="M11" authorId="17" shapeId="0" xr:uid="{CB6274F3-DE10-4580-BDFA-E6902A0CC1F3}">
      <text>
        <t>[Threaded comment]
Your version of Excel allows you to read this threaded comment; however, any edits to it will get removed if the file is opened in a newer version of Excel. Learn more: https://go.microsoft.com/fwlink/?linkid=870924
Comment:
    No new email template -- we would just need to test that emails are still being sent after changes on DOMS side
Likely doing E2E testing to ensure the full flow is working</t>
      </text>
    </comment>
    <comment ref="N11" authorId="18" shapeId="0" xr:uid="{BBA96A97-9CF4-9B4F-8670-5E0A19122A08}">
      <text>
        <t>[Threaded comment]
Your version of Excel allows you to read this threaded comment; however, any edits to it will get removed if the file is opened in a newer version of Excel. Learn more: https://go.microsoft.com/fwlink/?linkid=870924
Comment:
    Any change required to existing communications
Reply:
    Only need to do QA which will be bundled with Martech work</t>
      </text>
    </comment>
    <comment ref="AA11" authorId="19" shapeId="0" xr:uid="{4C14AF69-62A5-F145-8EF4-42595A423BB4}">
      <text>
        <t>[Threaded comment]
Your version of Excel allows you to read this threaded comment; however, any edits to it will get removed if the file is opened in a newer version of Excel. Learn more: https://go.microsoft.com/fwlink/?linkid=870924
Comment:
    To offer ability to cancel orders after being released- logic change could be required.</t>
      </text>
    </comment>
    <comment ref="AB11" authorId="20" shapeId="0" xr:uid="{DCD63927-83DD-8340-B39F-5114F887BA9F}">
      <text>
        <t>[Threaded comment]
Your version of Excel allows you to read this threaded comment; however, any edits to it will get removed if the file is opened in a newer version of Excel. Learn more: https://go.microsoft.com/fwlink/?linkid=870924
Comment:
    To offer ability to cancel orders after being released via Apps- logic change could be required.</t>
      </text>
    </comment>
    <comment ref="AP11" authorId="21" shapeId="0" xr:uid="{EE5EAC77-EF52-044C-BF7F-0DAE88F340DC}">
      <text>
        <t>[Threaded comment]
Your version of Excel allows you to read this threaded comment; however, any edits to it will get removed if the file is opened in a newer version of Excel. Learn more: https://go.microsoft.com/fwlink/?linkid=870924
Comment:
    Changes to cancel out the pick-lists that might be available/in-progress/completed, and inform the store associates in real time about the any such cancellations</t>
      </text>
    </comment>
    <comment ref="AS11" authorId="22" shapeId="0" xr:uid="{B9902A30-C8C3-4ABC-B2D8-096F9DF97D5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@Keerthi Mothukuri  @Sindhura Sannareddy Wanted to include VPOS exception and cancellations as part of this initiative. Can you provide quick sizing for this?</t>
      </text>
    </comment>
    <comment ref="AV11" authorId="23" shapeId="0" xr:uid="{BA0A6BE5-E1D2-E44F-B88C-B6DE683A8471}">
      <text>
        <t>[Threaded comment]
Your version of Excel allows you to read this threaded comment; however, any edits to it will get removed if the file is opened in a newer version of Excel. Learn more: https://go.microsoft.com/fwlink/?linkid=870924
Comment:
    @Michael Austin Tong Can you add what needs to be changed in OSS for this project?
Reply:
    No change for OSS
Cancel events from OMS are consumed for 72 hours after slot end</t>
      </text>
    </comment>
    <comment ref="BB11" authorId="24" shapeId="0" xr:uid="{1CC9BAA6-788A-48D2-8042-B63F9B13DA52}">
      <text>
        <t>[Threaded comment]
Your version of Excel allows you to read this threaded comment; however, any edits to it will get removed if the file is opened in a newer version of Excel. Learn more: https://go.microsoft.com/fwlink/?linkid=870924
Comment:
    To offer ability to cancel orders after being released- logic change may be required.</t>
      </text>
    </comment>
    <comment ref="BD11" authorId="25" shapeId="0" xr:uid="{F557351E-0CDC-B04A-AF4C-20DA6FEABEBB}">
      <text>
        <t>[Threaded comment]
Your version of Excel allows you to read this threaded comment; however, any edits to it will get removed if the file is opened in a newer version of Excel. Learn more: https://go.microsoft.com/fwlink/?linkid=870924
Comment:
    To offer ability to cancel orders after being released- logic change may be required.</t>
      </text>
    </comment>
    <comment ref="BH12" authorId="26" shapeId="0" xr:uid="{79E487B9-980A-B340-8BE2-740D81537060}">
      <text>
        <t>[Threaded comment]
Your version of Excel allows you to read this threaded comment; however, any edits to it will get removed if the file is opened in a newer version of Excel. Learn more: https://go.microsoft.com/fwlink/?linkid=870924
Comment:
    Mapping AcuPick FIelds and consuming acupick data</t>
      </text>
    </comment>
    <comment ref="BJ12" authorId="27" shapeId="0" xr:uid="{E7C2AFF9-D15B-2841-BBBB-9CFDD4135771}">
      <text>
        <t>[Threaded comment]
Your version of Excel allows you to read this threaded comment; however, any edits to it will get removed if the file is opened in a newer version of Excel. Learn more: https://go.microsoft.com/fwlink/?linkid=870924
Comment:
    provide requirements to the Data engg teams</t>
      </text>
    </comment>
    <comment ref="BK12" authorId="28" shapeId="0" xr:uid="{9193857B-458B-BB43-A865-5FB3E0DE8216}">
      <text>
        <t>[Threaded comment]
Your version of Excel allows you to read this threaded comment; however, any edits to it will get removed if the file is opened in a newer version of Excel. Learn more: https://go.microsoft.com/fwlink/?linkid=870924
Comment:
    provide requirements to the Data engg teams</t>
      </text>
    </comment>
    <comment ref="AM13" authorId="29" shapeId="0" xr:uid="{C9161620-FA40-4E49-9C43-B22FFC143FA3}">
      <text>
        <t>[Threaded comment]
Your version of Excel allows you to read this threaded comment; however, any edits to it will get removed if the file is opened in a newer version of Excel. Learn more: https://go.microsoft.com/fwlink/?linkid=870924
Comment:
    Ingestion of Instacart pickup 
orders into our DOMS</t>
      </text>
    </comment>
    <comment ref="AR13" authorId="30" shapeId="0" xr:uid="{E68C4563-5994-674D-A5E1-9290B8F4005E}">
      <text>
        <t>[Threaded comment]
Your version of Excel allows you to read this threaded comment; however, any edits to it will get removed if the file is opened in a newer version of Excel. Learn more: https://go.microsoft.com/fwlink/?linkid=870924
Comment:
    There may be impact for pick-up experience team interns of tracking and reporting on Instacart Pickup orders</t>
      </text>
    </comment>
    <comment ref="BH13" authorId="31" shapeId="0" xr:uid="{B8B2BAAD-FE17-B349-A178-5B9DCC84114B}">
      <text>
        <t>[Threaded comment]
Your version of Excel allows you to read this threaded comment; however, any edits to it will get removed if the file is opened in a newer version of Excel. Learn more: https://go.microsoft.com/fwlink/?linkid=870924
Comment:
    Transmit Instacart pick-up orders data to EDM</t>
      </text>
    </comment>
    <comment ref="BJ13" authorId="32" shapeId="0" xr:uid="{E6010E5C-EB44-7640-9694-882FCEB71B8E}">
      <text>
        <t>[Threaded comment]
Your version of Excel allows you to read this threaded comment; however, any edits to it will get removed if the file is opened in a newer version of Excel. Learn more: https://go.microsoft.com/fwlink/?linkid=870924
Comment:
    Capture Instacart order</t>
      </text>
    </comment>
    <comment ref="BK13" authorId="33" shapeId="0" xr:uid="{151092EB-15E2-DE42-9147-D01088C5C4E0}">
      <text>
        <t>[Threaded comment]
Your version of Excel allows you to read this threaded comment; however, any edits to it will get removed if the file is opened in a newer version of Excel. Learn more: https://go.microsoft.com/fwlink/?linkid=870924
Comment:
    Capture Instacart order</t>
      </text>
    </comment>
    <comment ref="M14" authorId="34" shapeId="0" xr:uid="{14D0FD6C-34C0-4CCF-99C3-7A033D0D0AA4}">
      <text>
        <t>[Threaded comment]
Your version of Excel allows you to read this threaded comment; however, any edits to it will get removed if the file is opened in a newer version of Excel. Learn more: https://go.microsoft.com/fwlink/?linkid=870924
Comment:
    During Picking process, trigger notifications if a picker marks something as a substitute.
Confirm with Sharath on the mode of communication -- email, sms, push?
We'll size this assuming there is a new email template + sms</t>
      </text>
    </comment>
    <comment ref="N14" authorId="35" shapeId="0" xr:uid="{C52F70C8-B84E-EE46-94CF-EF46D5C38B13}">
      <text>
        <t>[Threaded comment]
Your version of Excel allows you to read this threaded comment; however, any edits to it will get removed if the file is opened in a newer version of Excel. Learn more: https://go.microsoft.com/fwlink/?linkid=870924
Comment:
    Updates new communications to customers 1. Pick start events 2. Pick end events 3. summarizing the 2 way communications</t>
      </text>
    </comment>
    <comment ref="AA14" authorId="36" shapeId="0" xr:uid="{D5321D75-9325-2648-8067-99A694AFC461}">
      <text>
        <t>[Threaded comment]
Your version of Excel allows you to read this threaded comment; however, any edits to it will get removed if the file is opened in a newer version of Excel. Learn more: https://go.microsoft.com/fwlink/?linkid=870924
Comment:
    Customer confirmation on whether they want to be communicated during picking process</t>
      </text>
    </comment>
    <comment ref="AH14" authorId="37" shapeId="0" xr:uid="{1E62912E-2F17-5C4A-B31A-E122D2A04D25}">
      <text>
        <t>[Threaded comment]
Your version of Excel allows you to read this threaded comment; however, any edits to it will get removed if the file is opened in a newer version of Excel. Learn more: https://go.microsoft.com/fwlink/?linkid=870924
Comment:
    Pricing impact depending on the item that is getting Substituted
Reply:
    @Sharath Chandra Edupuganti - Is there anything different that EPE need to do per pricing call. EPE is goign to treat all products added via 2 way chat as substituted products and apply WYSIWYG logic per substituted product during the reprice call</t>
      </text>
    </comment>
    <comment ref="AM14" authorId="38" shapeId="0" xr:uid="{E2C25060-A04D-1F4A-B044-63B8E4C82FEB}">
      <text>
        <t>[Threaded comment]
Your version of Excel allows you to read this threaded comment; however, any edits to it will get removed if the file is opened in a newer version of Excel. Learn more: https://go.microsoft.com/fwlink/?linkid=870924
Comment:
    Flags on customer communication preference at order level</t>
      </text>
    </comment>
    <comment ref="BB14" authorId="39" shapeId="0" xr:uid="{8E1FA6DF-A0A2-EB4A-859A-63B97E560169}">
      <text>
        <t>[Threaded comment]
Your version of Excel allows you to read this threaded comment; however, any edits to it will get removed if the file is opened in a newer version of Excel. Learn more: https://go.microsoft.com/fwlink/?linkid=870924
Comment:
    If we use Chat as the communication medium between customers and associates then there will be lot of work involved with Nuance team
Reply:
    Effort S/M. Need Licensing budget (impact)</t>
      </text>
    </comment>
    <comment ref="BH14" authorId="40" shapeId="0" xr:uid="{B23304D6-BA03-1543-9819-564678B8BE8A}">
      <text>
        <t>[Threaded comment]
Your version of Excel allows you to read this threaded comment; however, any edits to it will get removed if the file is opened in a newer version of Excel. Learn more: https://go.microsoft.com/fwlink/?linkid=870924
Comment:
    Transmit data on what orders had communications between customer and associate</t>
      </text>
    </comment>
    <comment ref="AD25" authorId="41" shapeId="0" xr:uid="{7D7CEFE5-4EE8-D645-84F2-1B262AC9AE35}">
      <text>
        <t>[Threaded comment]
Your version of Excel allows you to read this threaded comment; however, any edits to it will get removed if the file is opened in a newer version of Excel. Learn more: https://go.microsoft.com/fwlink/?linkid=870924
Comment:
     Standalone files, Multiple ROG Sample files - by Sprint 91</t>
      </text>
    </comment>
    <comment ref="BH25" authorId="42" shapeId="0" xr:uid="{472D484E-6C9B-2A4E-9E74-B729D618611A}">
      <text>
        <t>[Threaded comment]
Your version of Excel allows you to read this threaded comment; however, any edits to it will get removed if the file is opened in a newer version of Excel. Learn more: https://go.microsoft.com/fwlink/?linkid=870924
Comment:
    Different Item attributes across ROGS. Standalone file - By Sprint 91. We will not need a new BOD but will need some attributes to generate an consolidated item file @Yavana Rani Kanagaraju
Reply:
    @Rajosh Manayilakath - Need more details - whether need new BOD or how attributed needed? 
Reply:
    @Rajosh Manayilakath Please connect with sunil sanku</t>
      </text>
    </comment>
    <comment ref="T26" authorId="43" shapeId="0" xr:uid="{A0FF8024-F442-4A48-950D-382FA23E5E28}">
      <text>
        <t>[Threaded comment]
Your version of Excel allows you to read this threaded comment; however, any edits to it will get removed if the file is opened in a newer version of Excel. Learn more: https://go.microsoft.com/fwlink/?linkid=870924
Comment:
    Multi-Banner Delivery per Zip UX, by Sprint 89</t>
      </text>
    </comment>
    <comment ref="U26" authorId="44" shapeId="0" xr:uid="{69C8E496-0951-ED4B-A032-64FEF05CE697}">
      <text>
        <t>[Threaded comment]
Your version of Excel allows you to read this threaded comment; however, any edits to it will get removed if the file is opened in a newer version of Excel. Learn more: https://go.microsoft.com/fwlink/?linkid=870924
Comment:
    Multi-Banner Delivery per Zip (SLOC), by Sprint 89
Reply:
    estimate provided. Not with recent changes, we may not be complete by 89</t>
      </text>
    </comment>
    <comment ref="W26" authorId="45" shapeId="0" xr:uid="{29537851-C2A8-1F4C-9086-DCC866EF3FFB}">
      <text>
        <t>[Threaded comment]
Your version of Excel allows you to read this threaded comment; however, any edits to it will get removed if the file is opened in a newer version of Excel. Learn more: https://go.microsoft.com/fwlink/?linkid=870924
Comment:
    Multi-Banner Delivery per Zip UX, by Sprint 89
Reply:
    Estimation updated to 'M'.  Excludes changes desired on banner unit component</t>
      </text>
    </comment>
    <comment ref="AA26" authorId="46" shapeId="0" xr:uid="{ABEEBA7F-359E-9C4D-838E-356C895B64A9}">
      <text>
        <t>[Threaded comment]
Your version of Excel allows you to read this threaded comment; however, any edits to it will get removed if the file is opened in a newer version of Excel. Learn more: https://go.microsoft.com/fwlink/?linkid=870924
Comment:
    E2E testing in Sprint 90</t>
      </text>
    </comment>
    <comment ref="AB26" authorId="47" shapeId="0" xr:uid="{3EAEEE31-6DC4-3B46-A70E-5965F6C44872}">
      <text>
        <t>[Threaded comment]
Your version of Excel allows you to read this threaded comment; however, any edits to it will get removed if the file is opened in a newer version of Excel. Learn more: https://go.microsoft.com/fwlink/?linkid=870924
Comment:
    Multi-Banner Delivery per Zip UX, by Sprint 89</t>
      </text>
    </comment>
    <comment ref="AE26" authorId="48" shapeId="0" xr:uid="{CB6853D9-21C2-4A4E-8C1F-5E8D97E5F38D}">
      <text>
        <t>[Threaded comment]
Your version of Excel allows you to read this threaded comment; however, any edits to it will get removed if the file is opened in a newer version of Excel. Learn more: https://go.microsoft.com/fwlink/?linkid=870924
Comment:
    Multi-Banner Delivery per Zip UX for Web &amp; Mobile, by Sprint 84 &amp; 85 (done).</t>
      </text>
    </comment>
    <comment ref="AF26" authorId="49" shapeId="0" xr:uid="{0C924ABA-A15C-4541-8397-792AFD430DFF}">
      <text>
        <t>[Threaded comment]
Your version of Excel allows you to read this threaded comment; however, any edits to it will get removed if the file is opened in a newer version of Excel. Learn more: https://go.microsoft.com/fwlink/?linkid=870924
Comment:
    Multi-Banner Delivery per Zip  account profile changes, by Sprint 89</t>
      </text>
    </comment>
    <comment ref="AT26" authorId="50" shapeId="0" xr:uid="{21B76A89-98CE-8142-9040-F389B563959F}">
      <text>
        <t>[Threaded comment]
Your version of Excel allows you to read this threaded comment; however, any edits to it will get removed if the file is opened in a newer version of Excel. Learn more: https://go.microsoft.com/fwlink/?linkid=870924
Comment:
    EOT UI &amp; Store Service API work for MultiBannerZipCodes by Sprint 87. Store Service is #1 dependency for P1 teams.</t>
      </text>
    </comment>
    <comment ref="BH26" authorId="51" shapeId="0" xr:uid="{2C0511AD-619E-2E42-8BD5-F3CE2489DBDA}">
      <text>
        <t>[Threaded comment]
Your version of Excel allows you to read this threaded comment; however, any edits to it will get removed if the file is opened in a newer version of Excel. Learn more: https://go.microsoft.com/fwlink/?linkid=870924
Comment:
    New attributes MappedMBzipcode &amp; FulfillmentStoreID from Store Service source in the Retail Store BOD by Sprint 87.</t>
      </text>
    </comment>
    <comment ref="BJ26" authorId="52" shapeId="0" xr:uid="{BC1ED7A6-E003-EC41-B2CF-1FDDA19F07B4}">
      <text>
        <t>[Threaded comment]
Your version of Excel allows you to read this threaded comment; however, any edits to it will get removed if the file is opened in a newer version of Excel. Learn more: https://go.microsoft.com/fwlink/?linkid=870924
Comment:
    Adobe tagging for Web &amp; Mobile by Sprint 89.</t>
      </text>
    </comment>
    <comment ref="N27" authorId="53" shapeId="0" xr:uid="{15BD17C8-E4BC-2042-BA9C-ED9B573CD79E}">
      <text>
        <t>[Threaded comment]
Your version of Excel allows you to read this threaded comment; however, any edits to it will get removed if the file is opened in a newer version of Excel. Learn more: https://go.microsoft.com/fwlink/?linkid=870924
Comment:
    Order transaction emails; regression testing only.</t>
      </text>
    </comment>
    <comment ref="AA27" authorId="54" shapeId="0" xr:uid="{B2B0B10E-E73E-EB4E-BCBC-02119070D3D4}">
      <text>
        <t>[Threaded comment]
Your version of Excel allows you to read this threaded comment; however, any edits to it will get removed if the file is opened in a newer version of Excel. Learn more: https://go.microsoft.com/fwlink/?linkid=870924
Comment:
    Integrate to Store Service to obtain FulfillmentStoreID to pass to OMS by Sprint 90.</t>
      </text>
    </comment>
    <comment ref="AD27" authorId="55" shapeId="0" xr:uid="{916722C1-24A1-5242-8C59-09C66F57B096}">
      <text>
        <t>[Threaded comment]
Your version of Excel allows you to read this threaded comment; however, any edits to it will get removed if the file is opened in a newer version of Excel. Learn more: https://go.microsoft.com/fwlink/?linkid=870924
Comment:
    Catalog API changes to reflect channel based inventory &amp; availability, API contract changes + more... by Sprint 90.</t>
      </text>
    </comment>
    <comment ref="AK27" authorId="56" shapeId="0" xr:uid="{485DD8FB-B8F2-4550-B7E8-01C1DA737F64}">
      <text>
        <t xml:space="preserve">[Threaded comment]
Your version of Excel allows you to read this threaded comment; however, any edits to it will get removed if the file is opened in a newer version of Excel. Learn more: https://go.microsoft.com/fwlink/?linkid=870924
Comment:
    6/30 - Change req for Pre-auth (RS) &amp; post auth (FS)?  </t>
      </text>
    </comment>
    <comment ref="AM27" authorId="57" shapeId="0" xr:uid="{61003F50-DF9F-3C4A-8C84-F46C1A0EA0CB}">
      <text>
        <t>[Threaded comment]
Your version of Excel allows you to read this threaded comment; however, any edits to it will get removed if the file is opened in a newer version of Excel. Learn more: https://go.microsoft.com/fwlink/?linkid=870924
Comment:
    Source of Multi-Banner Fulfillment Store Number, multiple API changes by Sprint 90.</t>
      </text>
    </comment>
    <comment ref="AN27" authorId="58" shapeId="0" xr:uid="{A0E9BA58-ECEE-DA47-8374-FB36030081A1}">
      <text>
        <t>[Threaded comment]
Your version of Excel allows you to read this threaded comment; however, any edits to it will get removed if the file is opened in a newer version of Excel. Learn more: https://go.microsoft.com/fwlink/?linkid=870924
Comment:
    Batch jobs, Div ID, Consume new catalog/ROG by Sprint 90.
Reply:
    ETA will be Sprint 92. Item Master redesign</t>
      </text>
    </comment>
    <comment ref="AS27" authorId="59" shapeId="0" xr:uid="{0CA22EB5-AD27-4D4B-A9F1-F9F53973C5C4}">
      <text>
        <t>[Threaded comment]
Your version of Excel allows you to read this threaded comment; however, any edits to it will get removed if the file is opened in a newer version of Excel. Learn more: https://go.microsoft.com/fwlink/?linkid=870924
Comment:
    Consume Fulfillment Store Number from DOMS and pass to ECHO &amp; POS.
Reply:
    Thanks Jo. When would you need it by? Regards.</t>
      </text>
    </comment>
    <comment ref="AT27" authorId="60" shapeId="0" xr:uid="{65AE9ACF-8C95-CB48-ABE0-CBCAF7D3CA91}">
      <text>
        <t xml:space="preserve">[Threaded comment]
Your version of Excel allows you to read this threaded comment; however, any edits to it will get removed if the file is opened in a newer version of Excel. Learn more: https://go.microsoft.com/fwlink/?linkid=870924
Comment:
    EOT UI &amp; Store Service API work for FulfillmentStoreID, Store Service is #1 dependency for most teams. All by Sprint 87. </t>
      </text>
    </comment>
    <comment ref="BD27" authorId="61" shapeId="0" xr:uid="{83D4CB93-6719-3F4F-BCB8-1A98B1C8EACD}">
      <text>
        <t>[Threaded comment]
Your version of Excel allows you to read this threaded comment; however, any edits to it will get removed if the file is opened in a newer version of Excel. Learn more: https://go.microsoft.com/fwlink/?linkid=870924
Comment:
    Receipt work for Fulfillment Store Number. Customer Service changes to add Fulfillment Store to the CS applications for the CSR's by Sprint 90.</t>
      </text>
    </comment>
    <comment ref="BH27" authorId="62" shapeId="0" xr:uid="{27A73365-DC99-0F45-A445-1C1FDEAA1562}">
      <text>
        <t>[Threaded comment]
Your version of Excel allows you to read this threaded comment; however, any edits to it will get removed if the file is opened in a newer version of Excel. Learn more: https://go.microsoft.com/fwlink/?linkid=870924
Comment:
    New attribute FulfillmentStoreNumber in the Grocery Order BOD (source is DOMs) by Sprint 87.</t>
      </text>
    </comment>
    <comment ref="BL27" authorId="63" shapeId="0" xr:uid="{41755292-26B1-EF47-A916-0E0854BEC3BE}">
      <text>
        <t>[Threaded comment]
Your version of Excel allows you to read this threaded comment; however, any edits to it will get removed if the file is opened in a newer version of Excel. Learn more: https://go.microsoft.com/fwlink/?linkid=870924
Comment:
    Catalog Store to Fulfillment Store mapping (from VPOS) in the TLOG for processing mark-ups and mark-downs, by Sprint 90.</t>
      </text>
    </comment>
    <comment ref="C33" authorId="64" shapeId="0" xr:uid="{47288825-1B8A-40FE-8FF8-A4D369952D2C}">
      <text>
        <t>[Threaded comment]
Your version of Excel allows you to read this threaded comment; however, any edits to it will get removed if the file is opened in a newer version of Excel. Learn more: https://go.microsoft.com/fwlink/?linkid=870924
Comment:
    MFC-FFM Implementation is pre-requisite for this initiative</t>
      </text>
    </comment>
    <comment ref="G33" authorId="65" shapeId="0" xr:uid="{96642F19-2E49-B04B-8FE3-626EF9CF4802}">
      <text>
        <t>[Threaded comment]
Your version of Excel allows you to read this threaded comment; however, any edits to it will get removed if the file is opened in a newer version of Excel. Learn more: https://go.microsoft.com/fwlink/?linkid=870924
Comment:
    Dependency on Inventory in the Manual Area</t>
      </text>
    </comment>
    <comment ref="C34" authorId="66" shapeId="0" xr:uid="{1D1EDE03-DE7F-469C-BB68-4586F55F2950}">
      <text>
        <t>[Threaded comment]
Your version of Excel allows you to read this threaded comment; however, any edits to it will get removed if the file is opened in a newer version of Excel. Learn more: https://go.microsoft.com/fwlink/?linkid=870924
Comment:
    @Kavita Chikatkar @Karthik Balasubramanian FFM will integrate with MFC Orchestrator</t>
      </text>
    </comment>
    <comment ref="AM34" authorId="67" shapeId="0" xr:uid="{3B7ED5A6-96A7-3B46-8AD2-C005455BA22C}">
      <text>
        <t xml:space="preserve">[Threaded comment]
Your version of Excel allows you to read this threaded comment; however, any edits to it will get removed if the file is opened in a newer version of Excel. Learn more: https://go.microsoft.com/fwlink/?linkid=870924
Comment:
    FFM integration phase 1 OMS dependency </t>
      </text>
    </comment>
    <comment ref="AQ35" authorId="68" shapeId="0" xr:uid="{C22A7DBF-7F51-4D01-9CE1-4FF4E35387EE}">
      <text>
        <t>[Threaded comment]
Your version of Excel allows you to read this threaded comment; however, any edits to it will get removed if the file is opened in a newer version of Excel. Learn more: https://go.microsoft.com/fwlink/?linkid=870924
Comment:
    Turn on the arrival notification flag for MFC</t>
      </text>
    </comment>
    <comment ref="AD36" authorId="69" shapeId="0" xr:uid="{8F022C47-ECE3-CB41-AFF7-B0D4A3F101DE}">
      <text>
        <t>[Threaded comment]
Your version of Excel allows you to read this threaded comment; however, any edits to it will get removed if the file is opened in a newer version of Excel. Learn more: https://go.microsoft.com/fwlink/?linkid=870924
Comment:
    Short Term solution: Next Gen. Sprint 89</t>
      </text>
    </comment>
    <comment ref="BH36" authorId="70" shapeId="0" xr:uid="{29CDB085-18A7-734C-8031-A0A85E3D38C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EDM BOD: Inventory Snapshot will be sent to Snowflake
Reply:
    @Kavita Chikatkar - need more details on attributed planned add in snowflake 
Reply:
    @Suganthi Subramanian  - To provide more details - alreadu QA</t>
      </text>
    </comment>
    <comment ref="BK36" authorId="71" shapeId="0" xr:uid="{5355CF7C-D5FD-7D4B-9FB9-141CA97CD652}">
      <text>
        <t>[Threaded comment]
Your version of Excel allows you to read this threaded comment; however, any edits to it will get removed if the file is opened in a newer version of Excel. Learn more: https://go.microsoft.com/fwlink/?linkid=870924
Comment:
    BI Reports by Sprint 89</t>
      </text>
    </comment>
    <comment ref="BM37" authorId="72" shapeId="0" xr:uid="{7B63C433-3FB7-4B48-926C-B0A1F5AD28AF}">
      <text>
        <t xml:space="preserve">[Threaded comment]
Your version of Excel allows you to read this threaded comment; however, any edits to it will get removed if the file is opened in a newer version of Excel. Learn more: https://go.microsoft.com/fwlink/?linkid=870924
Comment:
    Understand requirements from Supply chain for FaR integration </t>
      </text>
    </comment>
    <comment ref="BN37" authorId="73" shapeId="0" xr:uid="{CBDC4F4B-6480-EE40-B940-241EC57A83E2}">
      <text>
        <t xml:space="preserve">[Threaded comment]
Your version of Excel allows you to read this threaded comment; however, any edits to it will get removed if the file is opened in a newer version of Excel. Learn more: https://go.microsoft.com/fwlink/?linkid=870924
Comment:
    Replace Symphony GOLD place PO's through FaR: Discovery </t>
      </text>
    </comment>
    <comment ref="AM41" authorId="74" shapeId="0" xr:uid="{82753CDB-5CF1-A042-9635-55AE2B53C33E}">
      <text>
        <t xml:space="preserve">[Threaded comment]
Your version of Excel allows you to read this threaded comment; however, any edits to it will get removed if the file is opened in a newer version of Excel. Learn more: https://go.microsoft.com/fwlink/?linkid=870924
Comment:
    OMS team will work on FFM integration and API upgrade. Partial work OMS team Partial work by Takeoff and MFC core team.
Reply:
    @Kavita Chikatkar  Can you share more details on this, and timelines for the work?
Reply:
    @Sumit Chharia Partial FFM work will done by OMS team. I  have discussed the scope of work with Anupam. We will schedule a meeting to build more firm timelines around it
Reply:
    @Kavita Chikatkar this line item will not be required since we are going ahead with MFC Orchestator
Reply:
    @Anupam Which team is working on MFC Orchestration. 
Reply:
    @Kavita Chikatkar MFC Orchestration is IBM Team
Reply:
    This will be done by MFC Orchestration team (IBM team) as MFC Orchestration can directly integrate with V4 API (OMS team will provide any testing support needed)
Reply:
    @Kavita Chikatkar @Sumit Chharia </t>
      </text>
    </comment>
    <comment ref="AD42" authorId="75" shapeId="0" xr:uid="{C24BCB8D-01D3-6E40-B93D-743A3BAB8D3C}">
      <text>
        <t>[Threaded comment]
Your version of Excel allows you to read this threaded comment; however, any edits to it will get removed if the file is opened in a newer version of Excel. Learn more: https://go.microsoft.com/fwlink/?linkid=870924
Comment:
    Read Hazmat, Chemical from Catalog API : Syndigo by sprint: 91</t>
      </text>
    </comment>
    <comment ref="M43" authorId="76" shapeId="0" xr:uid="{35BC1DF3-031B-4BDF-A89A-A69DF4D6DBBF}">
      <text>
        <t>[Threaded comment]
Your version of Excel allows you to read this threaded comment; however, any edits to it will get removed if the file is opened in a newer version of Excel. Learn more: https://go.microsoft.com/fwlink/?linkid=870924
Comment:
    We have factored ACS dasbhoards as part of order revamp work so this will remain empty</t>
      </text>
    </comment>
    <comment ref="N43" authorId="77" shapeId="0" xr:uid="{DF36A698-19B7-154F-BB4E-1C7290613679}">
      <text>
        <t xml:space="preserve">[Threaded comment]
Your version of Excel allows you to read this threaded comment; however, any edits to it will get removed if the file is opened in a newer version of Excel. Learn more: https://go.microsoft.com/fwlink/?linkid=870924
Comment:
    Communications team will own the email and SMS of events
</t>
      </text>
    </comment>
    <comment ref="AQ43" authorId="78" shapeId="0" xr:uid="{D707A3CB-8767-F941-9B2C-D9A6910BD4BF}">
      <text>
        <t xml:space="preserve">[Threaded comment]
Your version of Excel allows you to read this threaded comment; however, any edits to it will get removed if the file is opened in a newer version of Excel. Learn more: https://go.microsoft.com/fwlink/?linkid=870924
Comment:
    Last Mile will maintain Kafka topic for Control Tower to listen and consume Delivery Events
</t>
      </text>
    </comment>
    <comment ref="AR43" authorId="79" shapeId="0" xr:uid="{3984B546-42E3-5C43-96B3-D52E262876F8}">
      <text>
        <t>[Threaded comment]
Your version of Excel allows you to read this threaded comment; however, any edits to it will get removed if the file is opened in a newer version of Excel. Learn more: https://go.microsoft.com/fwlink/?linkid=870924
Comment:
    Last Mile will maintain Kafka topic for Control Tower to listen and consume PickUp Events</t>
      </text>
    </comment>
    <comment ref="AV43" authorId="80" shapeId="0" xr:uid="{DA1B973A-3A49-7248-9FDB-D7C35F7F48CE}">
      <text>
        <t>[Threaded comment]
Your version of Excel allows you to read this threaded comment; however, any edits to it will get removed if the file is opened in a newer version of Excel. Learn more: https://go.microsoft.com/fwlink/?linkid=870924
Comment:
    OSS will own consuming Order and Alert Events from OMS, updating communications for all Channels, and publish events to Communications</t>
      </text>
    </comment>
    <comment ref="AN45" authorId="81" shapeId="0" xr:uid="{5D1411A7-C613-0646-8A37-5E6D02B44D24}">
      <text>
        <t xml:space="preserve">[Threaded comment]
Your version of Excel allows you to read this threaded comment; however, any edits to it will get removed if the file is opened in a newer version of Excel. Learn more: https://go.microsoft.com/fwlink/?linkid=870924
Comment:
    MFC will integrate with FFM and post real time order events
</t>
      </text>
    </comment>
    <comment ref="AS45" authorId="82" shapeId="0" xr:uid="{B9CDEF1E-3E8F-6E43-9716-52E673586828}">
      <text>
        <t xml:space="preserve">[Threaded comment]
Your version of Excel allows you to read this threaded comment; however, any edits to it will get removed if the file is opened in a newer version of Excel. Learn more: https://go.microsoft.com/fwlink/?linkid=870924
Comment:
    VPOS will published Post-Transaction Details to OMS
Reply:
    Thanks. But when would you need it by? Regards.
Reply:
    @Biswa Karan  once the new receipt is launch for all stores, we will have all the post-transaction details. At this time, we want VPOS to publish the post-transaction details to OMS
</t>
      </text>
    </comment>
    <comment ref="AU45" authorId="83" shapeId="0" xr:uid="{72C5DD7E-12F2-E044-9653-E90080447707}">
      <text>
        <t xml:space="preserve">[Threaded comment]
Your version of Excel allows you to read this threaded comment; however, any edits to it will get removed if the file is opened in a newer version of Excel. Learn more: https://go.microsoft.com/fwlink/?linkid=870924
Comment:
    Store Mobility will integrate with Control Tower APIs, and leverage Control Tower to establish alerts
</t>
      </text>
    </comment>
    <comment ref="AN46" authorId="84" shapeId="0" xr:uid="{C9DE183D-5BFC-C748-B668-995E3887D287}">
      <text>
        <t>[Threaded comment]
Your version of Excel allows you to read this threaded comment; however, any edits to it will get removed if the file is opened in a newer version of Excel. Learn more: https://go.microsoft.com/fwlink/?linkid=870924
Comment:
    Partner with Control Tower on Self Healing requirements</t>
      </text>
    </comment>
    <comment ref="AQ46" authorId="85" shapeId="0" xr:uid="{7915F982-1B87-084B-A58C-33DC84893CF1}">
      <text>
        <t>[Threaded comment]
Your version of Excel allows you to read this threaded comment; however, any edits to it will get removed if the file is opened in a newer version of Excel. Learn more: https://go.microsoft.com/fwlink/?linkid=870924
Comment:
    Partner with Control Tower on Self Healing requirements</t>
      </text>
    </comment>
    <comment ref="AR46" authorId="86" shapeId="0" xr:uid="{308E238A-EF67-CE4C-8808-CC3FF985EBE5}">
      <text>
        <t>[Threaded comment]
Your version of Excel allows you to read this threaded comment; however, any edits to it will get removed if the file is opened in a newer version of Excel. Learn more: https://go.microsoft.com/fwlink/?linkid=870924
Comment:
    Partner with Control Tower on Self Healing requirements</t>
      </text>
    </comment>
    <comment ref="AS46" authorId="87" shapeId="0" xr:uid="{3BEF6D22-DB34-EF43-BDD3-DCE1F1D55D82}">
      <text>
        <t>[Threaded comment]
Your version of Excel allows you to read this threaded comment; however, any edits to it will get removed if the file is opened in a newer version of Excel. Learn more: https://go.microsoft.com/fwlink/?linkid=870924
Comment:
    Partner with Control Tower on Self Healing requirements
Reply:
    Thanks. But when would you need it by? Regards.</t>
      </text>
    </comment>
    <comment ref="AA47" authorId="88" shapeId="0" xr:uid="{90A5A429-36C7-9F4E-A33A-4B6D1A45941D}">
      <text>
        <t>[Threaded comment]
Your version of Excel allows you to read this threaded comment; however, any edits to it will get removed if the file is opened in a newer version of Excel. Learn more: https://go.microsoft.com/fwlink/?linkid=870924
Comment:
    Will integrate with existing Cart &amp; Checkout API. Need help with integration testing.</t>
      </text>
    </comment>
    <comment ref="AY47" authorId="89" shapeId="0" xr:uid="{8F126F1A-489D-5248-8B61-ECED44396F47}">
      <text>
        <t>[Threaded comment]
Your version of Excel allows you to read this threaded comment; however, any edits to it will get removed if the file is opened in a newer version of Excel. Learn more: https://go.microsoft.com/fwlink/?linkid=870924
Comment:
    Check for feasibility with AR
Reply:
    Who is going to build the UI in the orders page? We have RP widgets that can be called from the UI</t>
      </text>
    </comment>
    <comment ref="U48" authorId="90" shapeId="0" xr:uid="{64766368-1C43-448A-B5B3-06C0075DF8D8}">
      <text>
        <t>[Threaded comment]
Your version of Excel allows you to read this threaded comment; however, any edits to it will get removed if the file is opened in a newer version of Excel. Learn more: https://go.microsoft.com/fwlink/?linkid=870924
Comment:
    Consume Order Status and messaging to showcase on Web Responsive page
Reply:
    Platform Response: ? - Need more info/clarity as we already have an order status pop up for web. 
Reply:
    Will be an expansion of the status and messaging
ex: pick start status</t>
      </text>
    </comment>
    <comment ref="AB48" authorId="91" shapeId="0" xr:uid="{4D97CA57-2F50-4FA7-B136-ED764306357E}">
      <text>
        <t>[Threaded comment]
Your version of Excel allows you to read this threaded comment; however, any edits to it will get removed if the file is opened in a newer version of Excel. Learn more: https://go.microsoft.com/fwlink/?linkid=870924
Comment:
    Consume Order Status and messaging to showcase on Web Responsive page</t>
      </text>
    </comment>
    <comment ref="AM48" authorId="92" shapeId="0" xr:uid="{FEF794E7-ACFA-436E-A552-6860EA9EFAE5}">
      <text>
        <t>[Threaded comment]
Your version of Excel allows you to read this threaded comment; however, any edits to it will get removed if the file is opened in a newer version of Excel. Learn more: https://go.microsoft.com/fwlink/?linkid=870924
Comment:
    Implementation of the additional order events that will translate into order status updates for customers.</t>
      </text>
    </comment>
    <comment ref="AP48" authorId="93" shapeId="0" xr:uid="{11F34120-7BE4-48E2-9DB7-FB533E0C9CBE}">
      <text>
        <t xml:space="preserve">[Threaded comment]
Your version of Excel allows you to read this threaded comment; however, any edits to it will get removed if the file is opened in a newer version of Excel. Learn more: https://go.microsoft.com/fwlink/?linkid=870924
Comment:
    Acupick will published real-time events to FFM. Which OMS will publish to OSS to consume
</t>
      </text>
    </comment>
    <comment ref="BB48" authorId="94" shapeId="0" xr:uid="{068CEA1B-C128-48A0-81CB-F5ADC2D12655}">
      <text>
        <t>[Threaded comment]
Your version of Excel allows you to read this threaded comment; however, any edits to it will get removed if the file is opened in a newer version of Excel. Learn more: https://go.microsoft.com/fwlink/?linkid=870924
Comment:
    Consume Order Status and messaging to showcase customer on chat, ivr communication channels</t>
      </text>
    </comment>
    <comment ref="BD48" authorId="95" shapeId="0" xr:uid="{245D7BB3-800F-4DF1-BEB0-CE1E48A6AA92}">
      <text>
        <t>[Threaded comment]
Your version of Excel allows you to read this threaded comment; however, any edits to it will get removed if the file is opened in a newer version of Excel. Learn more: https://go.microsoft.com/fwlink/?linkid=870924
Comment:
    Include the changes for showing additional order updates to the agents.</t>
      </text>
    </comment>
    <comment ref="AA49" authorId="96" shapeId="0" xr:uid="{B51DC8DA-E283-5946-B9F6-E81C0008EEF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 integrate with existing Cart &amp; Checkout API. Need help with integration testing.
Reply:
    Introduce source field in the API to track where is the API being called from- Desktop, Mobile Web, App, ECHO.
Reply:
    @Michael Austin Tong  My Orders page doesn't call cart and checkout APIs.. Not sure how we are impacted.</t>
      </text>
    </comment>
    <comment ref="AB49" authorId="97" shapeId="0" xr:uid="{169F9593-0454-604D-A2AF-5B1431F7C738}">
      <text>
        <t xml:space="preserve">[Threaded comment]
Your version of Excel allows you to read this threaded comment; however, any edits to it will get removed if the file is opened in a newer version of Excel. Learn more: https://go.microsoft.com/fwlink/?linkid=870924
Comment:
    work with UMA team to drive Customer Experience
</t>
      </text>
    </comment>
    <comment ref="AM49" authorId="98" shapeId="0" xr:uid="{75D83769-03BD-48D4-B19C-84705CB9ED13}">
      <text>
        <t>[Threaded comment]
Your version of Excel allows you to read this threaded comment; however, any edits to it will get removed if the file is opened in a newer version of Excel. Learn more: https://go.microsoft.com/fwlink/?linkid=870924
Comment:
    Provide Order History &amp; order Details API for Apps to consume.
Reply:
    Introduce source field in the API to track where is the API being called from- Desktop, Mobile Web, App, ECHO.</t>
      </text>
    </comment>
    <comment ref="AS49" authorId="99" shapeId="0" xr:uid="{61ED3D2A-E7AA-43BA-AE44-CB903DC2E1A7}">
      <text>
        <t>[Threaded comment]
Your version of Excel allows you to read this threaded comment; however, any edits to it will get removed if the file is opened in a newer version of Excel. Learn more: https://go.microsoft.com/fwlink/?linkid=870924
Comment:
    Provide order receipt API for Apps.
Reply:
    Introduce source field in the API to track where is the API being called from- Desktop, Mobile Web, App, ECHO.
Reply:
    Thanks. But when would you need it by? Regards.
Reply:
    This is scheduled for Q2. We will be discussing the exact timeline with Apps team.</t>
      </text>
    </comment>
    <comment ref="AV49" authorId="100" shapeId="0" xr:uid="{1C18BE75-EE5F-4BC4-A7EF-A91CEF611135}">
      <text>
        <t>[Threaded comment]
Your version of Excel allows you to read this threaded comment; however, any edits to it will get removed if the file is opened in a newer version of Excel. Learn more: https://go.microsoft.com/fwlink/?linkid=870924
Comment:
    Provide Order Status API for Apps
Reply:
    Introduce source field in the API to track where is the API being called from- Desktop, Mobile Web, App, ECHO.</t>
      </text>
    </comment>
    <comment ref="BB49" authorId="101" shapeId="0" xr:uid="{7C4E234C-0111-4965-AD2F-8680334A1CF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@Brittany Gigliotti Support of expanded order status and messaging
Reply:
    Chat and IVR work required</t>
      </text>
    </comment>
    <comment ref="BD49" authorId="102" shapeId="0" xr:uid="{1BAB8169-D4D4-48F6-8447-EDC00C160B2C}">
      <text>
        <t>[Threaded comment]
Your version of Excel allows you to read this threaded comment; however, any edits to it will get removed if the file is opened in a newer version of Excel. Learn more: https://go.microsoft.com/fwlink/?linkid=870924
Comment:
    Provide existing refund/return API for Apps to consume.
Reply:
    Introduce source field in the API to track where is the API being called from- Desktop, Mobile Web, App, ECHO.</t>
      </text>
    </comment>
    <comment ref="C50" authorId="103" shapeId="0" xr:uid="{B2FBCA1D-DF42-7B4B-860D-DA23F60A1075}">
      <text>
        <r>
          <rPr>
            <b/>
            <sz val="9"/>
            <color indexed="81"/>
            <rFont val="Tahoma"/>
            <family val="2"/>
          </rPr>
          <t>Sandeep Banerjee:</t>
        </r>
        <r>
          <rPr>
            <sz val="9"/>
            <color indexed="81"/>
            <rFont val="Tahoma"/>
            <family val="2"/>
          </rPr>
          <t xml:space="preserve">
Goal: Build a model to pick a reliable 3PL partner (reliability derived from history) and provide the service at a optimized cost. 
Pre-Requirements:
1. Historic OTD
2. Rate Card (eg. DD charges @ $4 for forst 5 miles as per contract).
3. Distance from Store to Customer location which will calculate the delivery cost using Google distance API and rate calculator. 
4. UCA has the details of customer address.
Dependent Cross Functional Teams:
1. UCA - This will be used to calculate distance and time required to deliver. 
2. Data Engg/ Data Science - Expose rate card for each region. Data Engg team can expose an end-point to get the information.
3. Google API Contract
Desired Date : 
Spike: 6/17-6/30 - Sprint 87
Development: 7/1-7/14 - Sprint 88
Go-Live: 7/21</t>
        </r>
      </text>
    </comment>
    <comment ref="AF50" authorId="103" shapeId="0" xr:uid="{7B7D78C5-5E24-824D-A9E6-F3E5A5F51CAB}">
      <text>
        <r>
          <rPr>
            <b/>
            <sz val="9"/>
            <color indexed="81"/>
            <rFont val="Tahoma"/>
            <family val="2"/>
          </rPr>
          <t>Sandeep Banerjee:</t>
        </r>
        <r>
          <rPr>
            <sz val="9"/>
            <color indexed="81"/>
            <rFont val="Tahoma"/>
            <family val="2"/>
          </rPr>
          <t xml:space="preserve">
1. UCA - This will be used to calculate distance and time required to deliver. </t>
        </r>
      </text>
    </comment>
    <comment ref="BH50" authorId="103" shapeId="0" xr:uid="{C42C0FE6-A201-E44F-97B7-4540B38F3317}">
      <text>
        <r>
          <rPr>
            <b/>
            <sz val="9"/>
            <color indexed="81"/>
            <rFont val="Tahoma"/>
            <family val="2"/>
          </rPr>
          <t>Sandeep Banerjee:</t>
        </r>
        <r>
          <rPr>
            <sz val="9"/>
            <color indexed="81"/>
            <rFont val="Tahoma"/>
            <family val="2"/>
          </rPr>
          <t xml:space="preserve">
Data Engg/ Data Science - Expose rate card for each region. Data Engg team can expose an end-point to get the information</t>
        </r>
      </text>
    </comment>
    <comment ref="BK50" authorId="103" shapeId="0" xr:uid="{BC3F000B-4028-B340-A054-E1D21BD3F2DC}">
      <text>
        <r>
          <rPr>
            <b/>
            <sz val="9"/>
            <color indexed="81"/>
            <rFont val="Tahoma"/>
            <family val="2"/>
          </rPr>
          <t>Sandeep Banerjee:</t>
        </r>
        <r>
          <rPr>
            <sz val="9"/>
            <color indexed="81"/>
            <rFont val="Tahoma"/>
            <family val="2"/>
          </rPr>
          <t xml:space="preserve">
Data Engg/ Data Science - Expose rate card for each region. Data Engg team can expose an end-point to get the information</t>
        </r>
      </text>
    </comment>
    <comment ref="C51" authorId="103" shapeId="0" xr:uid="{748BB020-2A52-CA4A-9FE8-404D711A18EC}">
      <text>
        <r>
          <rPr>
            <b/>
            <sz val="9"/>
            <color rgb="FF000000"/>
            <rFont val="Tahoma"/>
            <family val="2"/>
          </rPr>
          <t>Sandeep Banerjee:</t>
        </r>
        <r>
          <rPr>
            <sz val="9"/>
            <color rgb="FF000000"/>
            <rFont val="Tahoma"/>
            <family val="2"/>
          </rPr>
          <t xml:space="preserve">
</t>
        </r>
        <r>
          <rPr>
            <sz val="9"/>
            <color rgb="FF000000"/>
            <rFont val="Tahoma"/>
            <family val="2"/>
          </rPr>
          <t xml:space="preserve">Goal:
</t>
        </r>
        <r>
          <rPr>
            <sz val="9"/>
            <color rgb="FF000000"/>
            <rFont val="Tahoma"/>
            <family val="2"/>
          </rPr>
          <t xml:space="preserve">
</t>
        </r>
        <r>
          <rPr>
            <sz val="9"/>
            <color rgb="FF000000"/>
            <rFont val="Tahoma"/>
            <family val="2"/>
          </rPr>
          <t xml:space="preserve">Desired Date : 
</t>
        </r>
        <r>
          <rPr>
            <sz val="9"/>
            <color rgb="FF000000"/>
            <rFont val="Tahoma"/>
            <family val="2"/>
          </rPr>
          <t xml:space="preserve">Spike: 6/17-6/30
</t>
        </r>
        <r>
          <rPr>
            <sz val="9"/>
            <color rgb="FF000000"/>
            <rFont val="Tahoma"/>
            <family val="2"/>
          </rPr>
          <t xml:space="preserve">Development: 7/1-7/14
</t>
        </r>
        <r>
          <rPr>
            <sz val="9"/>
            <color rgb="FF000000"/>
            <rFont val="Tahoma"/>
            <family val="2"/>
          </rPr>
          <t>Go-Live: 7/21</t>
        </r>
      </text>
    </comment>
    <comment ref="C53" authorId="103" shapeId="0" xr:uid="{4219F2EE-5905-4D4E-AE6F-D8C8930E8F7D}">
      <text>
        <r>
          <rPr>
            <b/>
            <sz val="9"/>
            <color indexed="81"/>
            <rFont val="Tahoma"/>
            <family val="2"/>
          </rPr>
          <t>Sandeep Banerjee:</t>
        </r>
        <r>
          <rPr>
            <sz val="9"/>
            <color indexed="81"/>
            <rFont val="Tahoma"/>
            <family val="2"/>
          </rPr>
          <t xml:space="preserve">
Goal:
1. Phase 1 : Pre-transaction : Enable driver tipping capability before checkout. 
2. Phase 2 : Post-Transaction : Enable driver tipping capability after delivery. 
Pre-Requirements:
1. 
Dependent Cross Functional Teams:
1. Payments :
2. Arrival : 
Desired Date : 
Spike: 6/17-6/30 - Sprint 87
Development: 7/1-7/14 - Sprint 88
Go-Live: 7/21</t>
        </r>
      </text>
    </comment>
    <comment ref="M53" authorId="104" shapeId="0" xr:uid="{3DA94900-B339-40BD-9F58-DFA7C5D9B3E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Assumption is that we would show how much the customer has tipped for Order Confirmation. Order Confirmation will display the tip amount
Reply:
    @Sandeep Benerjee  what would be the post transaction/delivery tipping communication look like? Are we sending a new email?</t>
      </text>
    </comment>
    <comment ref="N53" authorId="105" shapeId="0" xr:uid="{1AE41E8B-BF0C-4B09-B390-CCD711F4759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Sandeep Banerjee:Template change for Order and Tipping.
Reply:
    @Sandeep Benerjee if we need a post transaction communication then it will be more work</t>
      </text>
    </comment>
    <comment ref="AA53" authorId="103" shapeId="0" xr:uid="{573CA82B-90B2-274A-97C0-C862BE2C2009}">
      <text>
        <r>
          <rPr>
            <b/>
            <sz val="9"/>
            <color indexed="81"/>
            <rFont val="Tahoma"/>
            <family val="2"/>
          </rPr>
          <t>Sandeep Banerjee:</t>
        </r>
        <r>
          <rPr>
            <sz val="9"/>
            <color indexed="81"/>
            <rFont val="Tahoma"/>
            <family val="2"/>
          </rPr>
          <t xml:space="preserve">
UX: Checkout UX changes for capturing Tipping pre-Checkout and Post Survery. </t>
        </r>
      </text>
    </comment>
    <comment ref="AB53" authorId="103" shapeId="0" xr:uid="{5D88B539-4623-2548-B9A1-1BDF2D741744}">
      <text>
        <r>
          <rPr>
            <b/>
            <sz val="9"/>
            <color indexed="81"/>
            <rFont val="Tahoma"/>
            <family val="2"/>
          </rPr>
          <t>Sandeep Banerjee:</t>
        </r>
        <r>
          <rPr>
            <sz val="9"/>
            <color indexed="81"/>
            <rFont val="Tahoma"/>
            <family val="2"/>
          </rPr>
          <t xml:space="preserve">
UX: Checkout UX changes for capturing Tipping pre-Checkout and Post Survery. </t>
        </r>
      </text>
    </comment>
    <comment ref="AE53" authorId="103" shapeId="0" xr:uid="{433E41B3-2E7B-744F-AFDB-D9A4EC39E9DE}">
      <text>
        <r>
          <rPr>
            <b/>
            <sz val="9"/>
            <color indexed="81"/>
            <rFont val="Tahoma"/>
            <family val="2"/>
          </rPr>
          <t>Sandeep Banerjee:</t>
        </r>
        <r>
          <rPr>
            <sz val="9"/>
            <color indexed="81"/>
            <rFont val="Tahoma"/>
            <family val="2"/>
          </rPr>
          <t xml:space="preserve">
UX Design to capture Pre-Checkout Tipping and Post Survey Tipping. </t>
        </r>
      </text>
    </comment>
    <comment ref="AK53" authorId="103" shapeId="0" xr:uid="{019868D7-EEAC-2646-A148-33FF14766C62}">
      <text>
        <r>
          <rPr>
            <b/>
            <sz val="9"/>
            <color indexed="81"/>
            <rFont val="Tahoma"/>
            <family val="2"/>
          </rPr>
          <t>Sandeep Banerjee:</t>
        </r>
        <r>
          <rPr>
            <sz val="9"/>
            <color indexed="81"/>
            <rFont val="Tahoma"/>
            <family val="2"/>
          </rPr>
          <t xml:space="preserve">
Payment capture screen
Based on timing, we need to make changes to current processor and new processor (double the work). 
Tipping will be a new auth separate from the grocery auth.</t>
        </r>
      </text>
    </comment>
    <comment ref="AM53" authorId="106" shapeId="0" xr:uid="{E471A08C-B20B-46C6-AEAD-F29478CFEB8D}">
      <text>
        <t>[Threaded comment]
Your version of Excel allows you to read this threaded comment; however, any edits to it will get removed if the file is opened in a newer version of Excel. Learn more: https://go.microsoft.com/fwlink/?linkid=870924
Comment:
    Order Model needs to capture tipping information
Reply:
    When do you need this?</t>
      </text>
    </comment>
    <comment ref="AS53" authorId="107" shapeId="0" xr:uid="{1C558AB0-474F-498A-B334-FCEC8994EF15}">
      <text>
        <t>[Threaded comment]
Your version of Excel allows you to read this threaded comment; however, any edits to it will get removed if the file is opened in a newer version of Excel. Learn more: https://go.microsoft.com/fwlink/?linkid=870924
Comment:
    handling the payment as a line items
Reply:
    Thanks. But when would you need it by? Regards.</t>
      </text>
    </comment>
    <comment ref="BD53" authorId="108" shapeId="0" xr:uid="{7B71691F-10AC-436E-BFBB-BCB901787E4A}">
      <text>
        <t>[Threaded comment]
Your version of Excel allows you to read this threaded comment; however, any edits to it will get removed if the file is opened in a newer version of Excel. Learn more: https://go.microsoft.com/fwlink/?linkid=870924
Comment:
    Receipt Generation with a spearate line item for Tipping.
Reply:
    Pre-tilling tipping data is S for ECHO. However, post tilling will need deep dive as it will impact number of receipts, refunds etc</t>
      </text>
    </comment>
    <comment ref="BH53" authorId="109" shapeId="0" xr:uid="{2861CE06-D968-4A13-A6A7-5B4F20ADC175}">
      <text>
        <t xml:space="preserve">[Threaded comment]
Your version of Excel allows you to read this threaded comment; however, any edits to it will get removed if the file is opened in a newer version of Excel. Learn more: https://go.microsoft.com/fwlink/?linkid=870924
Comment:
    Grocery order BOT change
Reply:
    @Lubna Lasne @Raj Sriram - If these are expected in GO BOD - we are already full untll Aug - this can delivered on Q3  </t>
      </text>
    </comment>
    <comment ref="BL53" authorId="103" shapeId="0" xr:uid="{4B113980-6350-5D4B-BFDB-98CCBB3F1C56}">
      <text>
        <r>
          <rPr>
            <b/>
            <sz val="9"/>
            <color indexed="81"/>
            <rFont val="Tahoma"/>
            <family val="2"/>
          </rPr>
          <t>Sandeep Banerjee:</t>
        </r>
        <r>
          <rPr>
            <sz val="9"/>
            <color indexed="81"/>
            <rFont val="Tahoma"/>
            <family val="2"/>
          </rPr>
          <t xml:space="preserve">
SKU creation for tipping</t>
        </r>
      </text>
    </comment>
    <comment ref="AM54" authorId="110" shapeId="0" xr:uid="{51D04A38-B41D-439E-9F9A-3C4D54353000}">
      <text>
        <t>[Threaded comment]
Your version of Excel allows you to read this threaded comment; however, any edits to it will get removed if the file is opened in a newer version of Excel. Learn more: https://go.microsoft.com/fwlink/?linkid=870924
Comment:
    OMS to update the Route-Planner end-point.
Reply:
    When do you need this by?
Reply:
    @Sandeep Benerjee assuming this will be integrated with FFM</t>
      </text>
    </comment>
    <comment ref="BH54" authorId="111" shapeId="0" xr:uid="{B11FE2B0-1FF2-4FF2-9C28-36F1244EE313}">
      <text>
        <t xml:space="preserve">[Threaded comment]
Your version of Excel allows you to read this threaded comment; however, any edits to it will get removed if the file is opened in a newer version of Excel. Learn more: https://go.microsoft.com/fwlink/?linkid=870924
Comment:
    Reporting update for 1PL events after Cloud Migration
Reply:
    So far we have only acupick and 3pl are capture - need more details and POD3 already full with Q2 items 
</t>
      </text>
    </comment>
    <comment ref="C55" authorId="103" shapeId="0" xr:uid="{19606866-D43C-B249-A5DC-74A36E259AF4}">
      <text>
        <r>
          <rPr>
            <b/>
            <sz val="9"/>
            <color indexed="81"/>
            <rFont val="Tahoma"/>
            <family val="2"/>
          </rPr>
          <t>Sandeep Banerjee:</t>
        </r>
        <r>
          <rPr>
            <sz val="9"/>
            <color indexed="81"/>
            <rFont val="Tahoma"/>
            <family val="2"/>
          </rPr>
          <t xml:space="preserve">
Goal: Get tracking information of an order on Web, Mobile App for all order types that will show the events such as:
1. Order Received
2. Order shipped / Ready for Pick-up
3. Delivery truck/partner location with ETA
Pre-Requirements:
1. 
Desired Date : 
Spike: 6/17-6/30 - Sprint 87
Development: 7/1-7/14 - Sprint 88
Go-Live: 7/21</t>
        </r>
      </text>
    </comment>
    <comment ref="M55" authorId="103" shapeId="0" xr:uid="{3692C46E-A5CB-424A-8E86-7F0748F0C715}">
      <text>
        <r>
          <rPr>
            <b/>
            <sz val="9"/>
            <color rgb="FF000000"/>
            <rFont val="Tahoma"/>
            <family val="2"/>
          </rPr>
          <t>Sandeep Banerjee:</t>
        </r>
        <r>
          <rPr>
            <sz val="9"/>
            <color rgb="FF000000"/>
            <rFont val="Tahoma"/>
            <family val="2"/>
          </rPr>
          <t xml:space="preserve">
</t>
        </r>
        <r>
          <rPr>
            <sz val="9"/>
            <color rgb="FF000000"/>
            <rFont val="Tahoma"/>
            <family val="2"/>
          </rPr>
          <t xml:space="preserve">Communication to review the SMS and email communication to be sent out to the customer. </t>
        </r>
      </text>
    </comment>
    <comment ref="N55" authorId="103" shapeId="0" xr:uid="{42C89F81-0FE5-7042-9DD2-B0F7DDBB3FD8}">
      <text>
        <r>
          <rPr>
            <b/>
            <sz val="9"/>
            <color indexed="81"/>
            <rFont val="Tahoma"/>
            <family val="2"/>
          </rPr>
          <t>Sandeep Banerjee:</t>
        </r>
        <r>
          <rPr>
            <sz val="9"/>
            <color indexed="81"/>
            <rFont val="Tahoma"/>
            <family val="2"/>
          </rPr>
          <t xml:space="preserve">
Communication to review the SMS and email communication to be sent out to the customer. </t>
        </r>
      </text>
    </comment>
    <comment ref="AE55" authorId="103" shapeId="0" xr:uid="{DDB0F4C7-AB60-B04C-B83F-3B0BD1714B57}">
      <text>
        <r>
          <rPr>
            <b/>
            <sz val="9"/>
            <color indexed="81"/>
            <rFont val="Tahoma"/>
            <family val="2"/>
          </rPr>
          <t>Sandeep Banerjee:</t>
        </r>
        <r>
          <rPr>
            <sz val="9"/>
            <color indexed="81"/>
            <rFont val="Tahoma"/>
            <family val="2"/>
          </rPr>
          <t xml:space="preserve">
UX to create the Mobile and Web Pages and the needed API to fetch and populate the tracking information.</t>
        </r>
      </text>
    </comment>
    <comment ref="AV55" authorId="103" shapeId="0" xr:uid="{26CDB7EF-DB2A-8745-918E-2C6295FEF4F9}">
      <text>
        <r>
          <rPr>
            <b/>
            <sz val="9"/>
            <color indexed="81"/>
            <rFont val="Tahoma"/>
            <family val="2"/>
          </rPr>
          <t>Sandeep Banerjee:</t>
        </r>
        <r>
          <rPr>
            <sz val="9"/>
            <color indexed="81"/>
            <rFont val="Tahoma"/>
            <family val="2"/>
          </rPr>
          <t xml:space="preserve">
Send out the communications to the Customer. </t>
        </r>
      </text>
    </comment>
    <comment ref="AM56" authorId="112" shapeId="0" xr:uid="{654FEAA9-E793-4491-BC08-249E7A51C280}">
      <text>
        <t xml:space="preserve">[Threaded comment]
Your version of Excel allows you to read this threaded comment; however, any edits to it will get removed if the file is opened in a newer version of Excel. Learn more: https://go.microsoft.com/fwlink/?linkid=870924
Comment:
    Post Webhook events to Control Tower Topic.
Reply:
    @Michael Austin Tong Will you be taking care of this from DOMS perspective? We will need all events to be sent back to DOMS for order status updates.
Reply:
    @Sumit Chharia Already planned/in progress
</t>
      </text>
    </comment>
    <comment ref="AQ56" authorId="103" shapeId="0" xr:uid="{428E87DD-C271-994C-B536-F44767571DE1}">
      <text>
        <r>
          <rPr>
            <b/>
            <sz val="9"/>
            <color indexed="81"/>
            <rFont val="Tahoma"/>
            <family val="2"/>
          </rPr>
          <t>Sandeep Banerjee:</t>
        </r>
        <r>
          <rPr>
            <sz val="9"/>
            <color indexed="81"/>
            <rFont val="Tahoma"/>
            <family val="2"/>
          </rPr>
          <t xml:space="preserve">
Post Webhook events to Control Tower Topic.</t>
        </r>
      </text>
    </comment>
    <comment ref="AR56" authorId="103" shapeId="0" xr:uid="{4B933597-65C3-A64C-A4D3-3ACF5242D445}">
      <text>
        <r>
          <rPr>
            <b/>
            <sz val="9"/>
            <color indexed="81"/>
            <rFont val="Tahoma"/>
            <family val="2"/>
          </rPr>
          <t>Sandeep Banerjee:</t>
        </r>
        <r>
          <rPr>
            <sz val="9"/>
            <color indexed="81"/>
            <rFont val="Tahoma"/>
            <family val="2"/>
          </rPr>
          <t xml:space="preserve">
Post Webhook events to Control Tower Topic.</t>
        </r>
      </text>
    </comment>
    <comment ref="AS56" authorId="113" shapeId="0" xr:uid="{83D426A7-8CF0-4101-80C1-9781AC543198}">
      <text>
        <t>[Threaded comment]
Your version of Excel allows you to read this threaded comment; however, any edits to it will get removed if the file is opened in a newer version of Excel. Learn more: https://go.microsoft.com/fwlink/?linkid=870924
Comment:
    Thanks. Is there a timeline by when we should assimilate and a detailed doc/link outlining the reqs. And more importantly WHAT and by WHEN it is that required. Regards.</t>
      </text>
    </comment>
    <comment ref="AV56" authorId="103" shapeId="0" xr:uid="{892C999B-BD6E-A74B-B2E4-D9326973B6BB}">
      <text>
        <r>
          <rPr>
            <b/>
            <sz val="9"/>
            <color indexed="81"/>
            <rFont val="Tahoma"/>
            <family val="2"/>
          </rPr>
          <t>Sandeep Banerjee:</t>
        </r>
        <r>
          <rPr>
            <sz val="9"/>
            <color indexed="81"/>
            <rFont val="Tahoma"/>
            <family val="2"/>
          </rPr>
          <t xml:space="preserve">
Post Webhook events to Control Tower Topic.</t>
        </r>
      </text>
    </comment>
    <comment ref="M57" authorId="114" shapeId="0" xr:uid="{2F4C979A-9DC4-4821-BE09-EE014C1C33B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@Sandeep Benerjee would there be a new communication as part of this feature?
Reply:
    Assumption -- 1 new email / template</t>
      </text>
    </comment>
    <comment ref="M58" authorId="115" shapeId="0" xr:uid="{835F51C0-2C0E-4FC8-8CFD-B18CB15DE0F1}">
      <text>
        <t>[Threaded comment]
Your version of Excel allows you to read this threaded comment; however, any edits to it will get removed if the file is opened in a newer version of Excel. Learn more: https://go.microsoft.com/fwlink/?linkid=870924
Comment:
    Assumption is that we are doing this for: Order Confirmation, Edit, Reschedule &amp; Ready for Pickup</t>
      </text>
    </comment>
    <comment ref="N58" authorId="103" shapeId="0" xr:uid="{861D1EF8-12C9-D648-8A57-7000C90BB5F5}">
      <text>
        <r>
          <rPr>
            <b/>
            <sz val="9"/>
            <color indexed="81"/>
            <rFont val="Tahoma"/>
            <family val="2"/>
          </rPr>
          <t>Sandeep Banerjee:</t>
        </r>
        <r>
          <rPr>
            <sz val="9"/>
            <color indexed="81"/>
            <rFont val="Tahoma"/>
            <family val="2"/>
          </rPr>
          <t xml:space="preserve">
Send a note with a link to the customer for Survey</t>
        </r>
      </text>
    </comment>
    <comment ref="U58" authorId="116" shapeId="0" xr:uid="{303967EF-C6CE-4AE8-AF7A-3330467033CF}">
      <text>
        <t>[Threaded comment]
Your version of Excel allows you to read this threaded comment; however, any edits to it will get removed if the file is opened in a newer version of Excel. Learn more: https://go.microsoft.com/fwlink/?linkid=870924
Comment:
    Show the survey screen to the customer 
Reply:
    Platform Response: ? - Dependent on UX and/or 3rd party survey integration.</t>
      </text>
    </comment>
    <comment ref="AB58" authorId="103" shapeId="0" xr:uid="{0A6443E6-7BB8-314A-8106-9F5CEE61FA9F}">
      <text>
        <r>
          <rPr>
            <b/>
            <sz val="9"/>
            <color indexed="81"/>
            <rFont val="Tahoma"/>
            <family val="2"/>
          </rPr>
          <t>Sandeep Banerjee:</t>
        </r>
        <r>
          <rPr>
            <sz val="9"/>
            <color indexed="81"/>
            <rFont val="Tahoma"/>
            <family val="2"/>
          </rPr>
          <t xml:space="preserve">
Show the survey screen to the customer. </t>
        </r>
      </text>
    </comment>
    <comment ref="AU58" authorId="103" shapeId="0" xr:uid="{48289DE5-35F7-644B-BBBC-15ED09A04FEA}">
      <text>
        <r>
          <rPr>
            <b/>
            <sz val="9"/>
            <color indexed="81"/>
            <rFont val="Tahoma"/>
            <family val="2"/>
          </rPr>
          <t xml:space="preserve">Sandeep Banerjee: Pass the information (rating) to Store Mobility team. </t>
        </r>
      </text>
    </comment>
    <comment ref="AV58" authorId="103" shapeId="0" xr:uid="{5C5B77F3-2AE2-D94A-B5A8-21B743AE3A9B}">
      <text>
        <r>
          <rPr>
            <b/>
            <sz val="9"/>
            <color indexed="81"/>
            <rFont val="Tahoma"/>
            <family val="2"/>
          </rPr>
          <t>Sandeep Banerjee:</t>
        </r>
        <r>
          <rPr>
            <sz val="9"/>
            <color indexed="81"/>
            <rFont val="Tahoma"/>
            <family val="2"/>
          </rPr>
          <t xml:space="preserve">
OSS has to trigger the order as complete. Post trigger, communications (CNC) will send the survey request.</t>
        </r>
      </text>
    </comment>
    <comment ref="BE58" authorId="103" shapeId="0" xr:uid="{44F4A8D2-1C7D-CF4B-90AD-2278A51030E1}">
      <text>
        <r>
          <rPr>
            <b/>
            <sz val="9"/>
            <color indexed="81"/>
            <rFont val="Tahoma"/>
            <family val="2"/>
          </rPr>
          <t>Sandeep Banerjee:</t>
        </r>
        <r>
          <rPr>
            <sz val="9"/>
            <color indexed="81"/>
            <rFont val="Tahoma"/>
            <family val="2"/>
          </rPr>
          <t xml:space="preserve">
Send a note to the customer to take a survey</t>
        </r>
      </text>
    </comment>
    <comment ref="BH58" authorId="103" shapeId="0" xr:uid="{AC109237-A3FE-094C-AD9B-D1CC82C050D5}">
      <text>
        <r>
          <rPr>
            <b/>
            <sz val="9"/>
            <color indexed="81"/>
            <rFont val="Tahoma"/>
            <family val="2"/>
          </rPr>
          <t>Sandeep Banerjee:</t>
        </r>
        <r>
          <rPr>
            <sz val="9"/>
            <color indexed="81"/>
            <rFont val="Tahoma"/>
            <family val="2"/>
          </rPr>
          <t xml:space="preserve">
Business event status BOD change to capture customer experience rating</t>
        </r>
      </text>
    </comment>
    <comment ref="BJ58" authorId="103" shapeId="0" xr:uid="{556DDC8C-FB16-764B-A487-BDD51C8FCBCA}">
      <text>
        <r>
          <rPr>
            <b/>
            <sz val="9"/>
            <color indexed="81"/>
            <rFont val="Tahoma"/>
            <family val="2"/>
          </rPr>
          <t>Sandeep Banerjee:</t>
        </r>
        <r>
          <rPr>
            <sz val="9"/>
            <color indexed="81"/>
            <rFont val="Tahoma"/>
            <family val="2"/>
          </rPr>
          <t xml:space="preserve">
capture the responses by various chorts and push it to Snowflakes for analysis. </t>
        </r>
      </text>
    </comment>
    <comment ref="U59" authorId="117" shapeId="0" xr:uid="{EAE71D5D-9DE0-4DA4-838B-FA17AE09606E}">
      <text>
        <t>[Threaded comment]
Your version of Excel allows you to read this threaded comment; however, any edits to it will get removed if the file is opened in a newer version of Excel. Learn more: https://go.microsoft.com/fwlink/?linkid=870924
Comment:
    Platform Response: ? - not enough info</t>
      </text>
    </comment>
    <comment ref="AH59" authorId="118" shapeId="0" xr:uid="{657C7F3B-9195-414B-8D20-1101C4A2FEA7}">
      <text>
        <t>[Threaded comment]
Your version of Excel allows you to read this threaded comment; however, any edits to it will get removed if the file is opened in a newer version of Excel. Learn more: https://go.microsoft.com/fwlink/?linkid=870924
Comment:
    @Sharath Chandra Edupuganti - Is this checkout happening via ABSCo website or starbucks?</t>
      </text>
    </comment>
    <comment ref="AI59" authorId="119" shapeId="0" xr:uid="{E1E575F6-A69B-4F35-B648-220FC225AA01}">
      <text>
        <t>[Threaded comment]
Your version of Excel allows you to read this threaded comment; however, any edits to it will get removed if the file is opened in a newer version of Excel. Learn more: https://go.microsoft.com/fwlink/?linkid=870924
Comment:
    @Sharath Chandra Edupuganti - Ofer will be created using OMS like any ther offer</t>
      </text>
    </comment>
    <comment ref="AT60" authorId="120" shapeId="0" xr:uid="{AD805B99-3DA4-4BB6-995E-76165525FF0D}">
      <text>
        <t>[Threaded comment]
Your version of Excel allows you to read this threaded comment; however, any edits to it will get removed if the file is opened in a newer version of Excel. Learn more: https://go.microsoft.com/fwlink/?linkid=870924
Comment:
    EOT changes for REEF specific parameters
Reply:
    Would require more information  and details</t>
      </text>
    </comment>
    <comment ref="AV60" authorId="103" shapeId="0" xr:uid="{C45E1C64-1B84-974E-95EC-566E8C9C60D2}">
      <text>
        <r>
          <rPr>
            <b/>
            <sz val="9"/>
            <color indexed="81"/>
            <rFont val="Tahoma"/>
            <family val="2"/>
          </rPr>
          <t>Sandeep Banerjee:</t>
        </r>
        <r>
          <rPr>
            <sz val="9"/>
            <color indexed="81"/>
            <rFont val="Tahoma"/>
            <family val="2"/>
          </rPr>
          <t xml:space="preserve">
Webhook changes to accommodate REEF. </t>
        </r>
      </text>
    </comment>
    <comment ref="M61" authorId="121" shapeId="0" xr:uid="{01AEDAA1-72F3-44FB-AA70-7DEA4B83A6F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@Hedi Smida / @Sandeep Benerjee  -- Assumption is that there would be Push &amp; email notification?
Reply:
    This is to be confirmed with @Anshul Satija but there should be either an SMS to the associate, or a push to AcuPick app. 
Reply:
    Okay thanks @Hedi Smida  . @Anshul Satija 
Reply:
    @Jeet Patel Would be an SMS for now but plan is to have a push notification in AcuPick ideally</t>
      </text>
    </comment>
    <comment ref="N61" authorId="103" shapeId="0" xr:uid="{A89D611C-C302-1C42-8B18-7D0FF62A137D}">
      <text>
        <r>
          <rPr>
            <b/>
            <sz val="9"/>
            <color indexed="81"/>
            <rFont val="Tahoma"/>
            <family val="2"/>
          </rPr>
          <t>Sandeep Banerjee:</t>
        </r>
        <r>
          <rPr>
            <sz val="9"/>
            <color indexed="81"/>
            <rFont val="Tahoma"/>
            <family val="2"/>
          </rPr>
          <t xml:space="preserve">
Check with Hedi</t>
        </r>
      </text>
    </comment>
    <comment ref="AB61" authorId="103" shapeId="0" xr:uid="{FDC165BB-771C-E54D-8E4C-4F3393F2480B}">
      <text>
        <r>
          <rPr>
            <b/>
            <sz val="9"/>
            <color indexed="81"/>
            <rFont val="Tahoma"/>
            <family val="2"/>
          </rPr>
          <t>Sandeep Banerjee:</t>
        </r>
        <r>
          <rPr>
            <sz val="9"/>
            <color indexed="81"/>
            <rFont val="Tahoma"/>
            <family val="2"/>
          </rPr>
          <t xml:space="preserve">
Mobile team to consume advanced Geo Fence coordinates from OSLM Order API response. </t>
        </r>
      </text>
    </comment>
    <comment ref="AQ61" authorId="122" shapeId="0" xr:uid="{DF04C5B7-26B2-3A4E-975F-4A12EF68DD27}">
      <text>
        <r>
          <rPr>
            <b/>
            <sz val="9"/>
            <color indexed="81"/>
            <rFont val="Tahoma"/>
            <family val="2"/>
          </rPr>
          <t>Sandeep Benerjee:</t>
        </r>
        <r>
          <rPr>
            <sz val="9"/>
            <color indexed="81"/>
            <rFont val="Tahoma"/>
            <family val="2"/>
          </rPr>
          <t xml:space="preserve">
capture the Geo-Fence broken / Approaching event</t>
        </r>
      </text>
    </comment>
    <comment ref="M62" authorId="123" shapeId="0" xr:uid="{44EAD220-F088-461F-84E6-A9FE60EE29F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Assumption is that we'll use existing events @Sandeep Benerjee </t>
      </text>
    </comment>
    <comment ref="N62" authorId="124" shapeId="0" xr:uid="{2C994D5A-151D-4433-93AE-CF67C1CAC53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Trigger SMS notifications to associate AND to the customer(?)
Reply:
    Assumption is that we'll use existing events @Sandeep Benerjee </t>
      </text>
    </comment>
    <comment ref="AQ62" authorId="122" shapeId="0" xr:uid="{042A36D7-1B29-6C4C-A054-D575011166C0}">
      <text>
        <r>
          <rPr>
            <b/>
            <sz val="9"/>
            <color indexed="81"/>
            <rFont val="Tahoma"/>
            <family val="2"/>
          </rPr>
          <t>Sandeep Benerjee:</t>
        </r>
        <r>
          <rPr>
            <sz val="9"/>
            <color indexed="81"/>
            <rFont val="Tahoma"/>
            <family val="2"/>
          </rPr>
          <t xml:space="preserve">
Geo-Fence (5 minute time based) broken event on top of Enroute to Pick-Up</t>
        </r>
      </text>
    </comment>
    <comment ref="AV62" authorId="122" shapeId="0" xr:uid="{2247289E-4ED7-E144-AE0A-6CCF67ADA334}">
      <text>
        <r>
          <rPr>
            <b/>
            <sz val="9"/>
            <color indexed="81"/>
            <rFont val="Tahoma"/>
            <family val="2"/>
          </rPr>
          <t>Sandeep Benerjee:</t>
        </r>
        <r>
          <rPr>
            <sz val="9"/>
            <color indexed="81"/>
            <rFont val="Tahoma"/>
            <family val="2"/>
          </rPr>
          <t xml:space="preserve">
OSS to send the required input (Notification events) to CNC.</t>
        </r>
      </text>
    </comment>
    <comment ref="BJ62" authorId="122" shapeId="0" xr:uid="{6F8D875B-13BD-B84E-81DE-C207A8406B34}">
      <text>
        <r>
          <rPr>
            <b/>
            <sz val="9"/>
            <color indexed="81"/>
            <rFont val="Tahoma"/>
            <family val="2"/>
          </rPr>
          <t>Sandeep Benerjee:</t>
        </r>
        <r>
          <rPr>
            <sz val="9"/>
            <color indexed="81"/>
            <rFont val="Tahoma"/>
            <family val="2"/>
          </rPr>
          <t xml:space="preserve">
Read the Geo-Fence broken event</t>
        </r>
      </text>
    </comment>
    <comment ref="C65" authorId="122" shapeId="0" xr:uid="{F98769D3-98A4-F848-A8A0-370D0EC5D380}">
      <text>
        <r>
          <rPr>
            <b/>
            <sz val="9"/>
            <color indexed="81"/>
            <rFont val="Tahoma"/>
            <family val="2"/>
          </rPr>
          <t>Sandeep Benerjee:</t>
        </r>
        <r>
          <rPr>
            <sz val="9"/>
            <color indexed="81"/>
            <rFont val="Tahoma"/>
            <family val="2"/>
          </rPr>
          <t xml:space="preserve">
Needs to be moved to another pillar. Shaded in grey for that reason. </t>
        </r>
      </text>
    </comment>
    <comment ref="AM65" authorId="125" shapeId="0" xr:uid="{95FC2991-7292-4917-BD9A-5008517E4801}">
      <text>
        <t>[Threaded comment]
Your version of Excel allows you to read this threaded comment; however, any edits to it will get removed if the file is opened in a newer version of Excel. Learn more: https://go.microsoft.com/fwlink/?linkid=870924
Comment:
    Ability to identify a combo Grocery and Pharmacy order from the same customer
Reply:
    When do you need this by?</t>
      </text>
    </comment>
    <comment ref="AP65" authorId="122" shapeId="0" xr:uid="{55D4B1C9-51DF-4A87-88DB-ACB4358C615C}">
      <text>
        <r>
          <rPr>
            <sz val="11"/>
            <color theme="1"/>
            <rFont val="Calibri"/>
            <family val="2"/>
            <scheme val="minor"/>
          </rPr>
          <t xml:space="preserve">
XL - New Integration with Pharmacy and Anticipating Infosec and compliance  related time consuming tasks</t>
        </r>
      </text>
    </comment>
    <comment ref="AQ65" authorId="122" shapeId="0" xr:uid="{54C26A0B-DE95-B245-A5CA-41A962E8E520}">
      <text>
        <r>
          <rPr>
            <b/>
            <sz val="9"/>
            <color indexed="81"/>
            <rFont val="Tahoma"/>
            <family val="2"/>
          </rPr>
          <t>Sandeep Benerjee:</t>
        </r>
        <r>
          <rPr>
            <sz val="9"/>
            <color indexed="81"/>
            <rFont val="Tahoma"/>
            <family val="2"/>
          </rPr>
          <t xml:space="preserve">
Merge delivery experience for Grocery and Pharmacy (Combined) for that order</t>
        </r>
      </text>
    </comment>
    <comment ref="AR65" authorId="126" shapeId="0" xr:uid="{FD33951D-F3DA-45C7-B3D9-299289CFAD87}">
      <text>
        <t>[Threaded comment]
Your version of Excel allows you to read this threaded comment; however, any edits to it will get removed if the file is opened in a newer version of Excel. Learn more: https://go.microsoft.com/fwlink/?linkid=870924
Comment:
    Merge pickup experience for Grocery and Pharmacy (Combined) for that order
Reply:
    Need more information to size</t>
      </text>
    </comment>
    <comment ref="AU65" authorId="122" shapeId="0" xr:uid="{E55A6C83-8868-5347-9363-33509EB1D37A}">
      <text>
        <r>
          <rPr>
            <b/>
            <sz val="9"/>
            <color indexed="81"/>
            <rFont val="Tahoma"/>
            <family val="2"/>
          </rPr>
          <t>Sandeep Benerjee:</t>
        </r>
        <r>
          <rPr>
            <sz val="9"/>
            <color indexed="81"/>
            <rFont val="Tahoma"/>
            <family val="2"/>
          </rPr>
          <t xml:space="preserve">
TBD</t>
        </r>
      </text>
    </comment>
    <comment ref="BJ65" authorId="122" shapeId="0" xr:uid="{35522B7B-BB9F-FC40-BFEF-84454208837A}">
      <text>
        <r>
          <rPr>
            <b/>
            <sz val="9"/>
            <color indexed="81"/>
            <rFont val="Tahoma"/>
            <family val="2"/>
          </rPr>
          <t>Sandeep Benerjee:</t>
        </r>
        <r>
          <rPr>
            <sz val="9"/>
            <color indexed="81"/>
            <rFont val="Tahoma"/>
            <family val="2"/>
          </rPr>
          <t xml:space="preserve">
</t>
        </r>
      </text>
    </comment>
    <comment ref="AM67" authorId="127" shapeId="0" xr:uid="{0421178E-9187-4858-8ECC-9D0781546AD7}">
      <text>
        <t>[Threaded comment]
Your version of Excel allows you to read this threaded comment; however, any edits to it will get removed if the file is opened in a newer version of Excel. Learn more: https://go.microsoft.com/fwlink/?linkid=870924
Comment:
    Assuming only Testing Support for DOMS</t>
      </text>
    </comment>
    <comment ref="M69" authorId="128" shapeId="0" xr:uid="{0012D36F-61CB-4E64-8E7A-8584EB013BF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Hey @Biswa Karan, I've added X for martech and comms as there will be an impact to emails. Today we show another version of receipt, an older version. We've had some conversations with @Sindhura about this as well.
Reply:
    Adding S for both -- assumption is that we will need to make email template and payload changes (including the creation of new components possibly)</t>
      </text>
    </comment>
    <comment ref="N69" authorId="129" shapeId="0" xr:uid="{BC033F2E-FC60-4755-84EA-1B96999C7B15}">
      <text>
        <t>[Threaded comment]
Your version of Excel allows you to read this threaded comment; however, any edits to it will get removed if the file is opened in a newer version of Excel. Learn more: https://go.microsoft.com/fwlink/?linkid=870924
Comment:
    Same rationale as listed for "MarTech" by Jeet Patel.</t>
      </text>
    </comment>
    <comment ref="AM69" authorId="130" shapeId="0" xr:uid="{648D9BC8-B65D-492C-A103-D75D3981A991}">
      <text>
        <t>[Threaded comment]
Your version of Excel allows you to read this threaded comment; however, any edits to it will get removed if the file is opened in a newer version of Excel. Learn more: https://go.microsoft.com/fwlink/?linkid=870924
Comment:
    Support Clean Receipts &amp; SNAP expansion. We need it by...
Reply:
    Already in progress</t>
      </text>
    </comment>
    <comment ref="BD69" authorId="131" shapeId="0" xr:uid="{A7DA76A5-EF1F-4605-9B21-FD492A8588D2}">
      <text>
        <t>[Threaded comment]
Your version of Excel allows you to read this threaded comment; however, any edits to it will get removed if the file is opened in a newer version of Excel. Learn more: https://go.microsoft.com/fwlink/?linkid=870924
Comment:
    What: Ongoing Dev &amp; Test support for SNAP projects.
When: Q2 
Reply:
    @Meena Visht : Suggested for "M".
Rationale: WYSIWYG "broke" the system- Connection between item price &amp; discount price got disconnected and it was assured that it will be fixed in CR ver. 2.0. There are a few unknowns and they need a buffer to account for that. 
Action Item: Sync-up between Sindhura &amp; Meena V. asap.  Include Keerthi M. too PLUS Dev Leads from both groups. "S"- 4 sprints for both CR 2.0 &amp; Refund Engine Phase 1 each, and ECHO treats them as a single process.</t>
      </text>
    </comment>
    <comment ref="BL69" authorId="132" shapeId="0" xr:uid="{EB9B94FB-5133-4623-9D04-F259BF607FA7}">
      <text>
        <t>[Threaded comment]
Your version of Excel allows you to read this threaded comment; however, any edits to it will get removed if the file is opened in a newer version of Excel. Learn more: https://go.microsoft.com/fwlink/?linkid=870924
Comment:
    What: Ongoing Dev &amp; Test support for SNAP projects.
When: Q2 
Reply:
    @Mike Friedel - Only for information. We need testing support. We are consuming POSLog (POC is Rajesh Tiwari). Mostly help is required for troubleshooting. Mike F. mentioned that Ian Plount can help also.
Size: XS.</t>
      </text>
    </comment>
    <comment ref="BD70" authorId="133" shapeId="0" xr:uid="{EDBF22A8-9599-490A-AD07-77EE2355555E}">
      <text>
        <t>[Threaded comment]
Your version of Excel allows you to read this threaded comment; however, any edits to it will get removed if the file is opened in a newer version of Excel. Learn more: https://go.microsoft.com/fwlink/?linkid=870924
Comment:
    @Meena Visht : Suggested for "M".
Rationale: WYSIWYG "broke" the system- Connection between item price &amp; discount price got disconnected and it was assured that it will be fixed in Clean Receipts ver. 2.0. There are a few unknowns and they need a buffer to account for that. 
Action Item: Sync-up between Sindhura &amp; Meena V. asap.  Include Keerthi M. too PLUS Dev Leads from both groups. "S"- 4 sprints for both CR 2.0 &amp; Refund Engine Phase 1 each, and ECHO treats them as a single process.</t>
      </text>
    </comment>
    <comment ref="M72" authorId="134" shapeId="0" xr:uid="{230084D7-38C1-45ED-8ADC-1EFB7274474E}">
      <text>
        <t>[Threaded comment]
Your version of Excel allows you to read this threaded comment; however, any edits to it will get removed if the file is opened in a newer version of Excel. Learn more: https://go.microsoft.com/fwlink/?linkid=870924
Comment:
    Same rationale as listed for "Communications" by Jeet Patel.</t>
      </text>
    </comment>
    <comment ref="N72" authorId="135" shapeId="0" xr:uid="{0B8EBDC3-BBFC-440D-BA22-02F49B9E36B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What: Leverage communications team to send refund emails
When: TBD
Reply:
    This will likely factor in only QA -- payload will be the exact same. There likely isn't a email template change
Reply:
    @Jeet Patel : We may change the format of the receipt. Will this have an impact?
Reply:
    hey @Biswa Karan - Yup, it will be impact on both Comms and Martech. I'll add XS for Martech</t>
      </text>
    </comment>
    <comment ref="AK72" authorId="136" shapeId="0" xr:uid="{5B13F605-9CAC-434E-956A-9C24A1956CAC}">
      <text>
        <t>[Threaded comment]
Your version of Excel allows you to read this threaded comment; however, any edits to it will get removed if the file is opened in a newer version of Excel. Learn more: https://go.microsoft.com/fwlink/?linkid=870924
Comment:
    Integrating Refund- API
Reply:
    Payments will support integration process. Limited to testing. No development.</t>
      </text>
    </comment>
    <comment ref="AM72" authorId="137" shapeId="0" xr:uid="{4E36C466-A2C9-4EA1-9377-45BA10CB2BC0}">
      <text>
        <t>[Threaded comment]
Your version of Excel allows you to read this threaded comment; however, any edits to it will get removed if the file is opened in a newer version of Excel. Learn more: https://go.microsoft.com/fwlink/?linkid=870924
Comment:
    What: Ingest refund data
When: Sprint # 94/95
Reply:
    Refund data/information is coming from ECHO, right?</t>
      </text>
    </comment>
    <comment ref="AV72" authorId="138" shapeId="0" xr:uid="{C28BB3A6-3589-41E6-8F95-A9E3416905E4}">
      <text>
        <t>[Threaded comment]
Your version of Excel allows you to read this threaded comment; however, any edits to it will get removed if the file is opened in a newer version of Excel. Learn more: https://go.microsoft.com/fwlink/?linkid=870924
Comment:
    What: Changes to Refund functionality. Needs to be scoped.
When: Tentative for now.
Reply:
    @Michael Austin Tong and @Sumit Chharia - Need more info or needs deliberation.</t>
      </text>
    </comment>
    <comment ref="BD72" authorId="139" shapeId="0" xr:uid="{B90C2ABB-2F40-4143-984A-61C3AF11A0BC}">
      <text>
        <t>[Threaded comment]
Your version of Excel allows you to read this threaded comment; however, any edits to it will get removed if the file is opened in a newer version of Excel. Learn more: https://go.microsoft.com/fwlink/?linkid=870924
Comment:
    Call Refund Engine to process refunds for all orders (non SNAP)
Reply:
    What: Refund engine needs to be called for every order.
When: Sprint # 91
Reply:
    Meena suggested that it will be "M".</t>
      </text>
    </comment>
    <comment ref="BE72" authorId="140" shapeId="0" xr:uid="{68E86674-2A5A-4B93-BBB1-B45ABC75FC56}">
      <text>
        <t>[Threaded comment]
Your version of Excel allows you to read this threaded comment; however, any edits to it will get removed if the file is opened in a newer version of Excel. Learn more: https://go.microsoft.com/fwlink/?linkid=870924
Comment:
    Meena- ECHO will move to CRM by Nov 1st... Still a grey area</t>
      </text>
    </comment>
    <comment ref="BH72" authorId="141" shapeId="0" xr:uid="{F3C03A15-1D28-44DA-A7F9-D88E1FBB5155}">
      <text>
        <t>[Threaded comment]
Your version of Excel allows you to read this threaded comment; however, any edits to it will get removed if the file is opened in a newer version of Excel. Learn more: https://go.microsoft.com/fwlink/?linkid=870924
Comment:
    Consume Refund related details
Reply:
    What: Start writing data to Snowflake after the Refund Engine Phase 2 is done.
When: Sprint# 93</t>
      </text>
    </comment>
    <comment ref="BL72" authorId="142" shapeId="0" xr:uid="{AE7BEDF7-BBDE-4B18-A497-C7C738E66DFE}">
      <text>
        <t>[Threaded comment]
Your version of Excel allows you to read this threaded comment; however, any edits to it will get removed if the file is opened in a newer version of Excel. Learn more: https://go.microsoft.com/fwlink/?linkid=870924
Comment:
    What: Reading thru the TLog and use the data to create new receipts as part of Clean Receipts 2.0. There is no change in the Refund Engine Phase 1.
When: To be communicated later.
Reply:
    @Mike Friedel -  VPOS team to deliberate a bit more and get back to  him to get the required estimate or support.</t>
      </text>
    </comment>
    <comment ref="AM75" authorId="143" shapeId="0" xr:uid="{1087E8F3-8017-4AFA-AD8D-A58E2F910B47}">
      <text>
        <t>[Threaded comment]
Your version of Excel allows you to read this threaded comment; however, any edits to it will get removed if the file is opened in a newer version of Excel. Learn more: https://go.microsoft.com/fwlink/?linkid=870924
Comment:
    What: Solve the best approach for resolving exceptions.
When: TBD (likely next week)
Reply:
    Assuming only testing support
Reply:
    Sumit- It's a pass-thru so the sizing should be fine. i.e. XS-1-2 sprints. An extra field "Ring Type Code" would need to be added. So "S" would be ideal. Changes may be needed to the .DAT file as well for backup scenario or even the release timelines.</t>
      </text>
    </comment>
    <comment ref="AP75" authorId="144" shapeId="0" xr:uid="{E781433C-3FC6-4025-8AAD-A32E21992E3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What: Determine the best approach for resolving exceptions.
When: TBD (likely next week)
Reply:
    @Namrata Shah : We didn't have any representation from your team for the Q2-Q4 Planning meeting today. That's fine but would request you to provide the info on sizing.</t>
      </text>
    </comment>
    <comment ref="BL75" authorId="145" shapeId="0" xr:uid="{2CAFEEC7-E703-47A5-A1D4-B9EEF26F2F4D}">
      <text>
        <t>[Threaded comment]
Your version of Excel allows you to read this threaded comment; however, any edits to it will get removed if the file is opened in a newer version of Excel. Learn more: https://go.microsoft.com/fwlink/?linkid=870924
Comment:
    What: Solve the best approach for resolving exceptions.
When: TBD (likely next week)
Reply:
    @Mike Friedel - Placeholder for now. Will get more info after the working session meeting on 6/24 (Thu) and then we can decide to size the effort. VPOS team to get in touch with you.</t>
      </text>
    </comment>
    <comment ref="AH76" authorId="146" shapeId="0" xr:uid="{6E31A368-10C8-4387-8DBB-AA3EC7517175}">
      <text>
        <t>[Threaded comment]
Your version of Excel allows you to read this threaded comment; however, any edits to it will get removed if the file is opened in a newer version of Excel. Learn more: https://go.microsoft.com/fwlink/?linkid=870924
Comment:
    What: Pricing Dependency
When: TBD
Reply:
    @what is the dependency on EPE? As VPOS does not directly interact with EPE</t>
      </text>
    </comment>
    <comment ref="AK76" authorId="147" shapeId="0" xr:uid="{43D45BFA-F2B4-43D1-A20E-A220D6CBD44E}">
      <text>
        <r>
          <rPr>
            <b/>
            <sz val="9"/>
            <color rgb="FF000000"/>
            <rFont val="Tahoma"/>
            <family val="2"/>
          </rPr>
          <t>Kimberly Kingston:</t>
        </r>
        <r>
          <rPr>
            <sz val="9"/>
            <color rgb="FF000000"/>
            <rFont val="Tahoma"/>
            <family val="2"/>
          </rPr>
          <t xml:space="preserve">
</t>
        </r>
        <r>
          <rPr>
            <sz val="9"/>
            <color rgb="FF000000"/>
            <rFont val="Tahoma"/>
            <family val="2"/>
          </rPr>
          <t xml:space="preserve">Payments no development expected. Only testing support. 
</t>
        </r>
      </text>
    </comment>
    <comment ref="AM76" authorId="148" shapeId="0" xr:uid="{7A771272-EE54-4A6A-9A57-EA13E9D5C16D}">
      <text>
        <t>[Threaded comment]
Your version of Excel allows you to read this threaded comment; however, any edits to it will get removed if the file is opened in a newer version of Excel. Learn more: https://go.microsoft.com/fwlink/?linkid=870924
Comment:
    Assuming only testing support</t>
      </text>
    </comment>
    <comment ref="BL76" authorId="149" shapeId="0" xr:uid="{1229CBC7-2B16-4674-8454-EA6D2B6E37EA}">
      <text>
        <t>[Threaded comment]
Your version of Excel allows you to read this threaded comment; however, any edits to it will get removed if the file is opened in a newer version of Excel. Learn more: https://go.microsoft.com/fwlink/?linkid=870924
Comment:
    @Mike Friedel - This is informational for now. The project will be in inception during Q2, so we wanted to socialize this so you are aware of the upcoming help we would be needing down the line. Thanks.</t>
      </text>
    </comment>
    <comment ref="AM77" authorId="150" shapeId="0" xr:uid="{8246B118-6A3E-B546-A519-DADE7FF61E4B}">
      <text>
        <t>[Threaded comment]
Your version of Excel allows you to read this threaded comment; however, any edits to it will get removed if the file is opened in a newer version of Excel. Learn more: https://go.microsoft.com/fwlink/?linkid=870924
Comment:
    Maintain DPA BODs used for Store Mobility project. This is where we can slot details to calculate real-time metrics/data. We need support updating Dev environment and making sure QA mirrors Prod.
Timeline: now and moving forward.
Reply:
    Updated - 
Maintain all Grocery BODs including events BOD used for Store Mobility project. We utilize this 100% to get all order level data and events. We need support updating Dev environment and making sure QA mirrors Prod.
Timeline: now and moving forward. 
Reply:
    Assuming only testing support</t>
      </text>
    </comment>
    <comment ref="AP77" authorId="151" shapeId="0" xr:uid="{4A721D27-1BF3-46DF-AE6F-4AC8ABBCE75A}">
      <text>
        <t xml:space="preserve">[Threaded comment]
Your version of Excel allows you to read this threaded comment; however, any edits to it will get removed if the file is opened in a newer version of Excel. Learn more: https://go.microsoft.com/fwlink/?linkid=870924
Comment:
    Namrata - Need more information / Confluence pages to understand the need
Reply:
    @Namrata Shah - this is the original comment added to this cell. Not sure what happened.
Maintain all Grocery BODs including events BOD used for Store Mobility project. We utilize this 100% to get all order level data and events. We need support updating Dev environment and making sure QA mirrors Prod.
Timeline: now and moving forward. </t>
      </text>
    </comment>
    <comment ref="AQ77" authorId="152" shapeId="0" xr:uid="{B1D770E1-747D-9C42-BA27-A050E5287353}">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R77" authorId="153" shapeId="0" xr:uid="{F83BCBDF-4B06-DA48-A09D-64000E5D73DD}">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T77" authorId="154" shapeId="0" xr:uid="{48125DB7-D573-D544-8D86-B01A32BAA3B2}">
      <text>
        <t>[Threaded comment]
Your version of Excel allows you to read this threaded comment; however, any edits to it will get removed if the file is opened in a newer version of Excel. Learn more: https://go.microsoft.com/fwlink/?linkid=870924
Comment:
    Maintain work schedule BOD and work time BOD used for Store Mobility project. We utilize this 100% to get scheduled labor and clock-in. We need support updating Dev environment and making sure QA mirrors Prod.
We also need work time/work brain team to improve the clock-in data frequency to real-time from 75mins currently. 
Timeline: now and moving forward on the existing BODs. Improve clock-in data frequency by July 2021.
Reply:
    Update from DPA , these are all BOD dependent and nothing  for DPA dev activites 
Reply:
    Would require more information  and details</t>
      </text>
    </comment>
    <comment ref="BH77" authorId="155" shapeId="0" xr:uid="{B9B50AEC-4A7F-4BEC-8A09-308A502D746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@Sharmila Iqbal - Share more detail needed for EDM data capture
Reply:
    Also timeline needed 
Reply:
    Data refresh needed from Prod to Dev and QA every 15 days</t>
      </text>
    </comment>
    <comment ref="BJ77" authorId="156" shapeId="0" xr:uid="{62295F3F-E692-C642-B6E2-377580DCD017}">
      <text>
        <t>[Threaded comment]
Your version of Excel allows you to read this threaded comment; however, any edits to it will get removed if the file is opened in a newer version of Excel. Learn more: https://go.microsoft.com/fwlink/?linkid=870924
Comment:
    No work immediately, but we would like Analytics to start using our EDM tables for metrics.</t>
      </text>
    </comment>
    <comment ref="AM78" authorId="157" shapeId="0" xr:uid="{91680131-FFED-5446-8C41-A48F6845CF7A}">
      <text>
        <t>[Threaded comment]
Your version of Excel allows you to read this threaded comment; however, any edits to it will get removed if the file is opened in a newer version of Excel. Learn more: https://go.microsoft.com/fwlink/?linkid=870924
Comment:
    Maintain DPA BODs used for Store Mobility project. This is where we can slot details to calculate real-time metrics/data. We need support updating Dev environment and making sure QA mirrors Prod.
Timeline: now and moving forward.
Reply:
    @Sharmila Iqbal there is no OMS dev work can you confirm
Reply:
    @Anupam Das - here is the ask for this, not sure how this DPA comment got here. 
Maintain all Grocery BODs including events BOD used for Store Mobility project. We utilize this 100% to get all order level data and events. We need support updating Dev environment and making sure QA mirrors Prod.
Timeline: now and moving forward. 
Reply:
    Assuming only testing support</t>
      </text>
    </comment>
    <comment ref="AP78" authorId="158" shapeId="0" xr:uid="{649C43C9-744D-4DA3-B3C0-42DF0E63D544}">
      <text>
        <t xml:space="preserve">[Threaded comment]
Your version of Excel allows you to read this threaded comment; however, any edits to it will get removed if the file is opened in a newer version of Excel. Learn more: https://go.microsoft.com/fwlink/?linkid=870924
Comment:
    Namrata - Need more information / Confluence pages to understand the need
Reply:
    @Namrata Shah - this is the original comment added to this cell. Not sure what happened.
Maintain all Grocery BODs including events BOD used for Store Mobility project. We utilize this 100% to get all order level data and events. We need support updating Dev environment and making sure QA mirrors Prod.
Timeline: now and moving forward. </t>
      </text>
    </comment>
    <comment ref="AQ78" authorId="159" shapeId="0" xr:uid="{1936446A-B978-E84E-87E6-255459E37BC3}">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R78" authorId="160" shapeId="0" xr:uid="{D5FB836F-A094-0845-9CD9-3D454D322305}">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T78" authorId="161" shapeId="0" xr:uid="{730F1E93-BCD7-F243-980D-D7DA7533B252}">
      <text>
        <t>[Threaded comment]
Your version of Excel allows you to read this threaded comment; however, any edits to it will get removed if the file is opened in a newer version of Excel. Learn more: https://go.microsoft.com/fwlink/?linkid=870924
Comment:
    Maintain work schedule BOD and work time BOD used for Store Mobility project. We utilize this 100% to get scheduled labor and clock-in. We need support updating Dev environment and making sure QA mirrors Prod.
We also need work time/work brain team to improve the clock-in data frequency to real-time from 75mins currently. 
Timeline: now and moving forward on the existing BODs. Improve clock-in data frequency by July 2021.
Reply:
    Would require more information  and details</t>
      </text>
    </comment>
    <comment ref="BD78" authorId="162" shapeId="0" xr:uid="{D2E40990-9CD6-3548-8256-D67576771CB8}">
      <text>
        <t>[Threaded comment]
Your version of Excel allows you to read this threaded comment; however, any edits to it will get removed if the file is opened in a newer version of Excel. Learn more: https://go.microsoft.com/fwlink/?linkid=870924
Comment:
    Need ECHO to send missing, damaged, and expired items count on a daily basis.
Create an API to send this information.
Timeline: by mid July</t>
      </text>
    </comment>
    <comment ref="BH78" authorId="163" shapeId="0" xr:uid="{3C42F555-F3BC-4B19-AD84-0FCA075AA1D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@Sharmila Iqbal - Share more detail needed for EDM data capture
Reply:
    Data refresh needed from Prod to Dev and QA every 15 days</t>
      </text>
    </comment>
    <comment ref="AM79" authorId="164" shapeId="0" xr:uid="{E705B820-8197-C148-BF66-D23D901799FB}">
      <text>
        <t>[Threaded comment]
Your version of Excel allows you to read this threaded comment; however, any edits to it will get removed if the file is opened in a newer version of Excel. Learn more: https://go.microsoft.com/fwlink/?linkid=870924
Comment:
    Maintain DPA BODs used for Store Mobility project. This is where we can slot details to calculate real-time metrics/data. We need support updating Dev environment and making sure QA mirrors Prod.
Timeline: now and moving forward.
Reply:
    @Sharmila Iqbal based on above details its not clear if any OMS dev work involved
Reply:
    @Anupam Das - same with this one.
Maintain all Grocery BODs including events BOD used for Store Mobility project. We utilize this 100% to get all order level data and events. We need support updating Dev environment and making sure QA mirrors Prod.
Timeline: now and moving forward. 
Reply:
    Assuming only testing support</t>
      </text>
    </comment>
    <comment ref="AP79" authorId="165" shapeId="0" xr:uid="{74B44163-C94D-4FC2-8DEF-F8E697DD2153}">
      <text>
        <t xml:space="preserve">[Threaded comment]
Your version of Excel allows you to read this threaded comment; however, any edits to it will get removed if the file is opened in a newer version of Excel. Learn more: https://go.microsoft.com/fwlink/?linkid=870924
Comment:
    @Namrata Shah - this is the original comment added to this cell. Not sure what happened.
Maintain all Grocery BODs including events BOD used for Store Mobility project. We utilize this 100% to get all order level data and events. We need support updating Dev environment and making sure QA mirrors Prod.
Timeline: now and moving forward. </t>
      </text>
    </comment>
    <comment ref="AQ79" authorId="166" shapeId="0" xr:uid="{C1269F2A-EA31-DE4C-9FD3-17E9F85FB069}">
      <text>
        <t>[Threaded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Reply:
    How real time does the data have to be? Real time data with Metrics?
Reply:
    @Archana Panicker  -  near real-time as events are received from 3rd parties and from internal systems. For example, we will be using the ARRIVED event to tell the store that a customer has arrived so this needs to be real-time.</t>
      </text>
    </comment>
    <comment ref="AR79" authorId="167" shapeId="0" xr:uid="{7366A2A8-C3B5-0649-9063-E4F24B32D78E}">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T79" authorId="168" shapeId="0" xr:uid="{B62DB436-5A61-7041-8E40-CF02B8C2D073}">
      <text>
        <t>[Threaded comment]
Your version of Excel allows you to read this threaded comment; however, any edits to it will get removed if the file is opened in a newer version of Excel. Learn more: https://go.microsoft.com/fwlink/?linkid=870924
Comment:
    Maintain work schedule BOD and work time BOD used for Store Mobility project. We utilize this 100% to get scheduled labor and clock-in. We need support updating Dev environment and making sure QA mirrors Prod.
We also need work time/work brain team to improve the clock-in data frequency to real-time from 75mins currently. 
Timeline: now and moving forward on the existing BODs. Improve clock-in data frequency by July 2021.</t>
      </text>
    </comment>
    <comment ref="BD79" authorId="169" shapeId="0" xr:uid="{4C823033-30E9-DF40-BD27-83BB60D14443}">
      <text>
        <t>[Threaded comment]
Your version of Excel allows you to read this threaded comment; however, any edits to it will get removed if the file is opened in a newer version of Excel. Learn more: https://go.microsoft.com/fwlink/?linkid=870924
Comment:
    Need ECHO to send missing, damaged, and expired items count on a daily basis.
Create an API to send this information. This is same as the district pulse API.
Timeline: by mid July</t>
      </text>
    </comment>
    <comment ref="BH79" authorId="170" shapeId="0" xr:uid="{659856AD-6868-4C33-9476-B318379C579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@Sharmila Iqbal - Share more detail needed for EDM data capture
Reply:
    Data refresh needed from Prod to Dev and QA every 15 days</t>
      </text>
    </comment>
    <comment ref="AM80" authorId="171" shapeId="0" xr:uid="{1AB84955-DE8E-EA48-92C2-DDC7670C77F9}">
      <text>
        <t>[Threaded comment]
Your version of Excel allows you to read this threaded comment; however, any edits to it will get removed if the file is opened in a newer version of Excel. Learn more: https://go.microsoft.com/fwlink/?linkid=870924
Comment:
    Maintain DPA BODs used for Store Mobility project. This is where we can slot details to calculate real-time metrics/data. We need support updating Dev environment and making sure QA mirrors Prod.
Timeline: now and moving forward.
Reply:
    @Sharmila Iqbal based on above details there is no OMS Dev work involved 
Reply:
    Maintain all Grocery BODs including events BOD used for Store Mobility project. We utilize this 100% to get all order level data and events. We need support updating Dev environment and making sure QA mirrors Prod.
Timeline: now and moving forward. 
Reply:
    Assuming only testing support</t>
      </text>
    </comment>
    <comment ref="AP80" authorId="172" shapeId="0" xr:uid="{63E3454F-0975-4A5B-8F59-9D1EFFF4DC3F}">
      <text>
        <t>[Threaded comment]
Your version of Excel allows you to read this threaded comment; however, any edits to it will get removed if the file is opened in a newer version of Excel. Learn more: https://go.microsoft.com/fwlink/?linkid=870924
Comment:
    Need real time Acupick information on arrivals in order to power Arrivals live view.</t>
      </text>
    </comment>
    <comment ref="AQ80" authorId="173" shapeId="0" xr:uid="{D7B23E7C-4C11-A641-B897-12848CAF1EF3}">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R80" authorId="174" shapeId="0" xr:uid="{2CE782C1-B90F-6E4D-AE66-0BEE05A43BC1}">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BH80" authorId="175" shapeId="0" xr:uid="{60A66DC1-8515-4CEB-9040-C39217FCF54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@Sharmila Iqbal - Share more detail needed for EDM data capture
Reply:
    Data refresh needed from Prod to Dev and QA every 15 days</t>
      </text>
    </comment>
    <comment ref="AM81" authorId="176" shapeId="0" xr:uid="{7772CC91-32E7-4617-9401-13E2C8FC1CB1}">
      <text>
        <t>[Threaded comment]
Your version of Excel allows you to read this threaded comment; however, any edits to it will get removed if the file is opened in a newer version of Excel. Learn more: https://go.microsoft.com/fwlink/?linkid=870924
Comment:
    OMS will power all the Store Mobility screens. Sumit Chharia is has the details.
Reply:
    Effort will include OMS/Acupick pending Architectural direction</t>
      </text>
    </comment>
    <comment ref="BH81" authorId="177" shapeId="0" xr:uid="{10F56476-9B4D-4EED-804D-6C9710B3D07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@Sharmila Iqbal - Share more detail needed for EDM data capture
Reply:
    * Data refresh needed from Prod to Dev and QA every 15 days.
* Required Grocery BOD tables should be available.</t>
      </text>
    </comment>
    <comment ref="AM84" authorId="178" shapeId="0" xr:uid="{511FC961-20BC-7D41-AE34-AF37E761CC91}">
      <text>
        <t>[Threaded comment]
Your version of Excel allows you to read this threaded comment; however, any edits to it will get removed if the file is opened in a newer version of Excel. Learn more: https://go.microsoft.com/fwlink/?linkid=870924
Comment:
    Maintain DPA BODs used for Store Mobility project. This is where we can slot details to calculate real-time metrics/data. We need support updating Dev environment and making sure QA mirrors Prod.
Timeline: now and moving forward.</t>
      </text>
    </comment>
    <comment ref="AQ84" authorId="179" shapeId="0" xr:uid="{23CD0322-BADD-9244-9582-D7513BA859EA}">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R84" authorId="180" shapeId="0" xr:uid="{552D427F-0BA3-E44C-ACDB-76D0F1D40999}">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V84" authorId="181" shapeId="0" xr:uid="{4B666D45-7CA4-2542-B46F-5FFCFA721BEE}">
      <text>
        <t>[Threaded comment]
Your version of Excel allows you to read this threaded comment; however, any edits to it will get removed if the file is opened in a newer version of Excel. Learn more: https://go.microsoft.com/fwlink/?linkid=870924
Comment:
    We will rely on OSS to listen to certain events. We will need OSS support to test .
Timeline: July 2021</t>
      </text>
    </comment>
    <comment ref="BH84" authorId="182" shapeId="0" xr:uid="{95337ABA-A721-4DE8-A571-519FB7A686A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@Sharmila Iqbal - Share more detail needed for EDM data capture
Reply:
    Data refresh needed from Prod to Dev and QA every 15 days.</t>
      </text>
    </comment>
    <comment ref="AM85" authorId="183" shapeId="0" xr:uid="{69DE51FA-FB8E-C347-B1E1-7AA340F1FAF5}">
      <text>
        <t>[Threaded comment]
Your version of Excel allows you to read this threaded comment; however, any edits to it will get removed if the file is opened in a newer version of Excel. Learn more: https://go.microsoft.com/fwlink/?linkid=870924
Comment:
    Maintain DPA BODs used for Store Mobility project. This is where we can slot details to calculate real-time metrics/data. We need support updating Dev environment and making sure QA mirrors Prod.
Timeline: now and moving forward.</t>
      </text>
    </comment>
    <comment ref="AQ85" authorId="184" shapeId="0" xr:uid="{977192C2-AE75-9345-8E5E-DD37F9A0DF72}">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BH85" authorId="185" shapeId="0" xr:uid="{998C25E2-A3D7-46FA-8647-68FC3E7A84B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@Sharmila Iqbal - Share more detail needed for EDM data capture
Reply:
    Data refresh needed from Prod to Dev and QA every 15 days.</t>
      </text>
    </comment>
    <comment ref="BB86" authorId="186" shapeId="0" xr:uid="{6508CCF8-EFFC-CC41-8B24-A073D93B4150}">
      <text>
        <t>[Threaded comment]
Your version of Excel allows you to read this threaded comment; however, any edits to it will get removed if the file is opened in a newer version of Excel. Learn more: https://go.microsoft.com/fwlink/?linkid=870924
Comment:
    We will need an API to receive customer feedback received by the customer service team. This will be displayed to the store associates via Store Mobility.
Timeline: by mid August
Reply:
    @Sharmila Iqbal More details required</t>
      </text>
    </comment>
    <comment ref="M88" authorId="187" shapeId="0" xr:uid="{BEDF5316-7934-4444-ACBC-60D57FE17199}">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Not exactly sure what Martech comprises of, but there will be updates to emails and customer UI.
Timeline: by end of Aug
Reply:
    Hey @Sharmila Iqbal we'll assume that Martech will need to add functionality to the DUG templates </t>
      </text>
    </comment>
    <comment ref="N88" authorId="188" shapeId="0" xr:uid="{69697CA8-9997-764D-8C70-165453343D35}">
      <text>
        <t>[Threaded comment]
Your version of Excel allows you to read this threaded comment; however, any edits to it will get removed if the file is opened in a newer version of Excel. Learn more: https://go.microsoft.com/fwlink/?linkid=870924
Comment:
    Potential updated to emails and SMS messages.
Timeline: by end of Aug</t>
      </text>
    </comment>
    <comment ref="T88" authorId="189" shapeId="0" xr:uid="{8C66631F-215A-B146-924C-C7768713F50B}">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Timeline: by end of Aug</t>
      </text>
    </comment>
    <comment ref="U88" authorId="190" shapeId="0" xr:uid="{A811275A-2C62-3C49-9DF6-C95A484F5044}">
      <text>
        <t xml:space="preserve">[Threaded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Timeline: by end of Aug
Reply:
    Platform Response: ? Not enough info. What is the assumed work for Platform? </t>
      </text>
    </comment>
    <comment ref="W88" authorId="191" shapeId="0" xr:uid="{8B19B15D-514B-3E41-B497-3FB2BA30ADAD}">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Timeline: by end of Aug</t>
      </text>
    </comment>
    <comment ref="AA88" authorId="192" shapeId="0" xr:uid="{2FA3325B-6B1D-DA4D-97ED-95BF7FEC9D0A}">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We might provide the capability to change Curbside vs. In-Store pickup. This may require updates to C&amp;C. C&amp;C may also need to make logic changes to accommodate multiple pickup options at a store level.
Timeline: by end of Aug</t>
      </text>
    </comment>
    <comment ref="AB88" authorId="193" shapeId="0" xr:uid="{4AC30E7C-6849-9448-A75F-03C8CE06E72C}">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We might provide the capability to change Curbside vs. In-Store pickup. We may also need to make logic changes to accommodate multiple pickup options at a store level.
Timeline: by end of Aug</t>
      </text>
    </comment>
    <comment ref="AD88" authorId="194" shapeId="0" xr:uid="{F4B69120-52E2-46CB-8A5A-18AAFACF0FF8}">
      <text>
        <t xml:space="preserve">[Threaded comment]
Your version of Excel allows you to read this threaded comment; however, any edits to it will get removed if the file is opened in a newer version of Excel. Learn more: https://go.microsoft.com/fwlink/?linkid=870924
Comment:
    I marked as this may require support from catalog via SLOC API update.  Requirements needed, </t>
      </text>
    </comment>
    <comment ref="AE88" authorId="195" shapeId="0" xr:uid="{D5A9F49A-EB21-F64B-9FDE-C10A7DA38921}">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We may also provide customer the ability to switch between pickup slots.
Timeline: by end of July</t>
      </text>
    </comment>
    <comment ref="AF88" authorId="196" shapeId="0" xr:uid="{6263E474-4C61-B14C-8446-F09D64882753}">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We need to be able to save customer preferences - curbside vs. other pickup. Today, all in-store looks like Curbside/DUG as preference.
Timeline: by end of Aug</t>
      </text>
    </comment>
    <comment ref="AM88" authorId="197" shapeId="0" xr:uid="{9906BCEB-CAC1-594A-9A92-E9370A7AB59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Changes to customer experience on the Web and App. Customers will have two pickup experiences per store (Curbside and In-Store pickups). Create other pickup specific slots. Today, we use DUG slots for Nautilus pickup stores.
Timeline: by end of Aug
Reply:
    @Sharmila Iqbal Creating separate slots should be from promise platform team, right?
Reply:
    @Sumit Chharia - weird how the slots comment got on this cell. The ask here is for OMS to recognize all Nautilus pickup methods. Today, all DUG and Nautilus orders look the same for OMS. The ask is for OMS to consume pickupLocation field to be able to differentiate Locker, Kiosk, and Counter pickups.
Reply:
    @Sharmila Iqbal That should require order model change. Cart &amp; Checkout will need to send this additional information to DOMS.</t>
      </text>
    </comment>
    <comment ref="AP88" authorId="198" shapeId="0" xr:uid="{8D697BC4-4E49-44D6-8568-4E115C8F0C5E}">
      <text>
        <t>[Threaded comment]
Your version of Excel allows you to read this threaded comment; however, any edits to it will get removed if the file is opened in a newer version of Excel. Learn more: https://go.microsoft.com/fwlink/?linkid=870924
Comment:
    - Flag at the order level for CNC and CAN in App</t>
      </text>
    </comment>
    <comment ref="AR88" authorId="199" shapeId="0" xr:uid="{DBA82652-4A98-134E-96AF-90571554F4AD}">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We will need to make sure we are thinking through pickup experience as a whole and updating events, processes.
Timeline: by end of Aug</t>
      </text>
    </comment>
    <comment ref="AS88" authorId="200" shapeId="0" xr:uid="{31D4F1ED-41B2-FF46-BBCB-EE7B35B148BB}">
      <text>
        <t>[Threaded comment]
Your version of Excel allows you to read this threaded comment; however, any edits to it will get removed if the file is opened in a newer version of Excel. Learn more: https://go.microsoft.com/fwlink/?linkid=870924
Comment:
    Ensure VPOS can differentiate between the pickup experiences.
Timeline: End of Aug</t>
      </text>
    </comment>
    <comment ref="AT88" authorId="201" shapeId="0" xr:uid="{2505571D-38E6-46AC-BA7A-FBF9B6EA302C}">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Create other pickup specific slots. Today, we use DUG slots for Nautilus pickup stores.</t>
      </text>
    </comment>
    <comment ref="AV88" authorId="202" shapeId="0" xr:uid="{BF9066B5-3B58-9847-B9C4-AF5936DC0A9D}">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Ensure we do not need updates to OSS.
Timeline: by end of Aug</t>
      </text>
    </comment>
    <comment ref="BB88" authorId="203" shapeId="0" xr:uid="{969E0C14-BED6-D142-A3A2-8DB5D2CB834E}">
      <text>
        <t>[Threaded comment]
Your version of Excel allows you to read this threaded comment; however, any edits to it will get removed if the file is opened in a newer version of Excel. Learn more: https://go.microsoft.com/fwlink/?linkid=870924
Comment:
    Changes to customer experience on the Web and App. Customers will have two pickup experiences per store (Curbside and In-Store pickups).  Update IVR and other capabilities within Customer service.
Timeline: by end of Aug</t>
      </text>
    </comment>
    <comment ref="M89" authorId="204" shapeId="0" xr:uid="{6935CFBA-2BED-44DB-B4EC-20302BB781DA}">
      <text>
        <t xml:space="preserve">[Threaded comment]
Your version of Excel allows you to read this threaded comment; however, any edits to it will get removed if the file is opened in a newer version of Excel. Learn more: https://go.microsoft.com/fwlink/?linkid=870924
Comment:
    This will only be QA </t>
      </text>
    </comment>
    <comment ref="N89" authorId="205" shapeId="0" xr:uid="{942B3E39-3DE3-644F-A0FC-135A09246D48}">
      <text>
        <t>[Threaded comment]
Your version of Excel allows you to read this threaded comment; however, any edits to it will get removed if the file is opened in a newer version of Excel. Learn more: https://go.microsoft.com/fwlink/?linkid=870924
Comment:
    May need to update existing cancellation email trigger.
Reply:
    Likely only a change on C&amp;C side. We'll buffer in a XS for any field changes</t>
      </text>
    </comment>
    <comment ref="AA89" authorId="206" shapeId="0" xr:uid="{84B8B86D-F41B-BA4F-BF5B-971FD65D2C04}">
      <text>
        <t>[Threaded comment]
Your version of Excel allows you to read this threaded comment; however, any edits to it will get removed if the file is opened in a newer version of Excel. Learn more: https://go.microsoft.com/fwlink/?linkid=870924
Comment:
    Changes to the cancellation process to call centralized cancellation service.
Reply:
    no change may be needed for this</t>
      </text>
    </comment>
    <comment ref="AB89" authorId="207" shapeId="0" xr:uid="{C7DC179D-E31B-C844-ABB1-B82040BD7BAE}">
      <text>
        <t>[Threaded comment]
Your version of Excel allows you to read this threaded comment; however, any edits to it will get removed if the file is opened in a newer version of Excel. Learn more: https://go.microsoft.com/fwlink/?linkid=870924
Comment:
    Changes to the cancellation process to call centralized cancellation service.</t>
      </text>
    </comment>
    <comment ref="AM89" authorId="208" shapeId="0" xr:uid="{3B16A377-4FD5-2643-AFA9-3A19563F5447}">
      <text>
        <t>[Threaded comment]
Your version of Excel allows you to read this threaded comment; however, any edits to it will get removed if the file is opened in a newer version of Excel. Learn more: https://go.microsoft.com/fwlink/?linkid=870924
Comment:
    Create a centralized cancellation service to be used across platforms.</t>
      </text>
    </comment>
    <comment ref="AN89" authorId="209" shapeId="0" xr:uid="{88374BB5-CD47-BA48-8102-BCC013724DC2}">
      <text>
        <t>[Threaded comment]
Your version of Excel allows you to read this threaded comment; however, any edits to it will get removed if the file is opened in a newer version of Excel. Learn more: https://go.microsoft.com/fwlink/?linkid=870924
Comment:
    Changes to the cancellation process to call centralized cancellation service.
Reply:
    Post edit cut off cancellations are complex and need to wotk with TO</t>
      </text>
    </comment>
    <comment ref="AQ89" authorId="210" shapeId="0" xr:uid="{C0A0BAF8-19BB-B74D-9CCC-E355D4774F71}">
      <text>
        <t>[Threaded comment]
Your version of Excel allows you to read this threaded comment; however, any edits to it will get removed if the file is opened in a newer version of Excel. Learn more: https://go.microsoft.com/fwlink/?linkid=870924
Comment:
    Changes to the cancellation process to call centralized cancellation service.</t>
      </text>
    </comment>
    <comment ref="AR89" authorId="211" shapeId="0" xr:uid="{7B8FB6D4-FDA3-1048-B4C5-2791C41D3BD9}">
      <text>
        <t>[Threaded comment]
Your version of Excel allows you to read this threaded comment; however, any edits to it will get removed if the file is opened in a newer version of Excel. Learn more: https://go.microsoft.com/fwlink/?linkid=870924
Comment:
    Changes to the cancellation process to call centralized cancellation service.
Reply:
    What is the expectation for Pickup team?
Reply:
    @Archana Panicker Long term we would want the pick-up experience team to call the centralized service in to cancel an order that was not picked up by the customer.</t>
      </text>
    </comment>
    <comment ref="AV89" authorId="212" shapeId="0" xr:uid="{CC17F150-D01D-AC45-86AA-A578C202E467}">
      <text>
        <t>[Threaded comment]
Your version of Excel allows you to read this threaded comment; however, any edits to it will get removed if the file is opened in a newer version of Excel. Learn more: https://go.microsoft.com/fwlink/?linkid=870924
Comment:
    Change to the new cancellation process for Order Details page.</t>
      </text>
    </comment>
    <comment ref="BD89" authorId="213" shapeId="0" xr:uid="{E0821C84-2E38-9642-8135-5FE282B92277}">
      <text>
        <t>[Threaded comment]
Your version of Excel allows you to read this threaded comment; however, any edits to it will get removed if the file is opened in a newer version of Excel. Learn more: https://go.microsoft.com/fwlink/?linkid=870924
Comment:
    An update may be required to the existing cancellation service/process.</t>
      </text>
    </comment>
    <comment ref="M90" authorId="214" shapeId="0" xr:uid="{A1D85132-F7B7-4909-AF2F-BE4D1968F354}">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we need to clarify if driving team wants to add a "reason code" to the email template 
Reply:
    @Sharat Babu Mandala </t>
      </text>
    </comment>
    <comment ref="N90" authorId="215" shapeId="0" xr:uid="{4464C81F-7832-4668-B8BF-8118809C4655}">
      <text>
        <t>[Threaded comment]
Your version of Excel allows you to read this threaded comment; however, any edits to it will get removed if the file is opened in a newer version of Excel. Learn more: https://go.microsoft.com/fwlink/?linkid=870924
Comment:
    If we add a "reason code" then there is Comms work as well</t>
      </text>
    </comment>
    <comment ref="AA90" authorId="216" shapeId="0" xr:uid="{9EAD32ED-C43D-5641-82EE-5F841CA5A128}">
      <text>
        <t>[Threaded comment]
Your version of Excel allows you to read this threaded comment; however, any edits to it will get removed if the file is opened in a newer version of Excel. Learn more: https://go.microsoft.com/fwlink/?linkid=870924
Comment:
    Include the changes to implement survey on the front end for users.
Reply:
    If this is going to come after centralized service, then no impact on C&amp;C.</t>
      </text>
    </comment>
    <comment ref="AB90" authorId="217" shapeId="0" xr:uid="{0A7F91BE-9CB6-E74D-A080-2A8D9D5C7124}">
      <text>
        <t>[Threaded comment]
Your version of Excel allows you to read this threaded comment; however, any edits to it will get removed if the file is opened in a newer version of Excel. Learn more: https://go.microsoft.com/fwlink/?linkid=870924
Comment:
    Include the changes to implement survey on the front end for users.</t>
      </text>
    </comment>
    <comment ref="AM90" authorId="218" shapeId="0" xr:uid="{A84B033E-213E-BE4E-BCDB-6C1DBD148E5D}">
      <text>
        <t>[Threaded comment]
Your version of Excel allows you to read this threaded comment; however, any edits to it will get removed if the file is opened in a newer version of Excel. Learn more: https://go.microsoft.com/fwlink/?linkid=870924
Comment:
    Implement the API changes to provide cancellation options to various products.</t>
      </text>
    </comment>
    <comment ref="BD90" authorId="219" shapeId="0" xr:uid="{88EAE2CE-3DEF-6147-B0C7-AA17BAF20E69}">
      <text>
        <t>[Threaded comment]
Your version of Excel allows you to read this threaded comment; however, any edits to it will get removed if the file is opened in a newer version of Excel. Learn more: https://go.microsoft.com/fwlink/?linkid=870924
Comment:
    Include the changes to implement survey on the front end for users.
Reply:
    ECHO is CS agent facing ONLY.
Reply:
    @Rajath Shantharaju We would want the agents to enter the reason customer has communicated to them.</t>
      </text>
    </comment>
    <comment ref="W91" authorId="220" shapeId="0" xr:uid="{F26FFCFF-F017-0742-BF85-CE53867F2621}">
      <text>
        <t>[Threaded comment]
Your version of Excel allows you to read this threaded comment; however, any edits to it will get removed if the file is opened in a newer version of Excel. Learn more: https://go.microsoft.com/fwlink/?linkid=870924
Comment:
    Implement the front end change to show the tracking info to customers.</t>
      </text>
    </comment>
    <comment ref="AB91" authorId="221" shapeId="0" xr:uid="{2B86105C-3569-7F48-9A85-3242B03136B3}">
      <text>
        <t>[Threaded comment]
Your version of Excel allows you to read this threaded comment; however, any edits to it will get removed if the file is opened in a newer version of Excel. Learn more: https://go.microsoft.com/fwlink/?linkid=870924
Comment:
    Implement the front end change to show the tracking info to customers.</t>
      </text>
    </comment>
    <comment ref="AM91" authorId="222" shapeId="0" xr:uid="{63BACF4A-7871-9F40-AF42-A134DEE0A435}">
      <text>
        <t>[Threaded comment]
Your version of Excel allows you to read this threaded comment; however, any edits to it will get removed if the file is opened in a newer version of Excel. Learn more: https://go.microsoft.com/fwlink/?linkid=870924
Comment:
    Build an API to provide tracking info for users.
Reply:
    Assuming all order status data will be available in OMS</t>
      </text>
    </comment>
    <comment ref="AV91" authorId="223" shapeId="0" xr:uid="{9BC5569B-F812-1D4C-9E59-7361F2940BCB}">
      <text>
        <t>[Threaded comment]
Your version of Excel allows you to read this threaded comment; however, any edits to it will get removed if the file is opened in a newer version of Excel. Learn more: https://go.microsoft.com/fwlink/?linkid=870924
Comment:
    Present consistent tracking information between Order page and home page.</t>
      </text>
    </comment>
    <comment ref="AP93" authorId="224" shapeId="0" xr:uid="{AECF8C8D-12C2-458B-89AB-DF54BDA6E6AD}">
      <text>
        <t xml:space="preserve">[Threaded comment]
Your version of Excel allows you to read this threaded comment; however, any edits to it will get removed if the file is opened in a newer version of Excel. Learn more: https://go.microsoft.com/fwlink/?linkid=870924
Comment:
    Needs more data but xs, if its just data pull
</t>
      </text>
    </comment>
    <comment ref="AA94" authorId="225" shapeId="0" xr:uid="{09880FB0-73FC-4C1B-B3D4-8DC32DB99B69}">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B94" authorId="226" shapeId="0" xr:uid="{E33B9024-1F6F-4AEE-8E22-831D651BA4F7}">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D94" authorId="227" shapeId="0" xr:uid="{DE1C14BC-9268-2249-878F-0B8E2793B1A6}">
      <text>
        <t xml:space="preserve">[Threaded comment]
Your version of Excel allows you to read this threaded comment; however, any edits to it will get removed if the file is opened in a newer version of Excel. Learn more: https://go.microsoft.com/fwlink/?linkid=870924
Comment:
    API changes Amend
</t>
      </text>
    </comment>
    <comment ref="AM94" authorId="228" shapeId="0" xr:uid="{5A5D58E2-936B-F44D-AD2B-EA25F57C273E}">
      <text>
        <t xml:space="preserve">[Threaded comment]
Your version of Excel allows you to read this threaded comment; however, any edits to it will get removed if the file is opened in a newer version of Excel. Learn more: https://go.microsoft.com/fwlink/?linkid=870924
Comment:
    API changes Amend
Reply:
    @Sureshkumar Ganesa  OMS scope is not clear
Reply:
    Impact to API  services  - Slot Service, Store services </t>
      </text>
    </comment>
    <comment ref="AA95" authorId="229" shapeId="0" xr:uid="{023EB1B6-094B-45C3-824F-BAA434FF283E}">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B95" authorId="230" shapeId="0" xr:uid="{6F79261A-A264-48CD-8F14-B73A23FD0E92}">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D95" authorId="231" shapeId="0" xr:uid="{4637AE64-DDA5-EF40-8181-4CA720EB2562}">
      <text>
        <t xml:space="preserve">[Threaded comment]
Your version of Excel allows you to read this threaded comment; however, any edits to it will get removed if the file is opened in a newer version of Excel. Learn more: https://go.microsoft.com/fwlink/?linkid=870924
Comment:
    API changes Amend
</t>
      </text>
    </comment>
    <comment ref="U96" authorId="232" shapeId="0" xr:uid="{E24746AF-9AD6-4359-90A0-5B4475E903EA}">
      <text>
        <t>[Threaded comment]
Your version of Excel allows you to read this threaded comment; however, any edits to it will get removed if the file is opened in a newer version of Excel. Learn more: https://go.microsoft.com/fwlink/?linkid=870924
Comment:
    Platform Response: ? need more info. i.e is this in relation to header link? if so, that would be L&amp;N.</t>
      </text>
    </comment>
    <comment ref="W96" authorId="233" shapeId="0" xr:uid="{29A26B98-2AE0-40E9-88DC-86816B768D52}">
      <text>
        <t>[Threaded comment]
Your version of Excel allows you to read this threaded comment; however, any edits to it will get removed if the file is opened in a newer version of Excel. Learn more: https://go.microsoft.com/fwlink/?linkid=870924
Comment:
    Need more information</t>
      </text>
    </comment>
    <comment ref="X96" authorId="234" shapeId="0" xr:uid="{3DA683C1-7D47-4BEA-AFB1-ECD693E8DA9B}">
      <text>
        <t>[Threaded comment]
Your version of Excel allows you to read this threaded comment; however, any edits to it will get removed if the file is opened in a newer version of Excel. Learn more: https://go.microsoft.com/fwlink/?linkid=870924
Comment:
    Need more information</t>
      </text>
    </comment>
    <comment ref="AA96" authorId="235" shapeId="0" xr:uid="{DBB052DE-97FF-477E-992E-ADB256DAD2AD}">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B96" authorId="236" shapeId="0" xr:uid="{F821BF0A-AFEB-4FFF-AC80-AD11DC7B9925}">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M96" authorId="237" shapeId="0" xr:uid="{C02972ED-FC4F-4C7C-ABBD-3EEB407D2F6B}">
      <text>
        <t xml:space="preserve">[Threaded comment]
Your version of Excel allows you to read this threaded comment; however, any edits to it will get removed if the file is opened in a newer version of Excel. Learn more: https://go.microsoft.com/fwlink/?linkid=870924
Comment:
    What's needed for this?
Reply:
    @Sureshkumar Ganesa  OMS scope is not clear
Reply:
    Impact to API  services  - Slot Service, Store services </t>
      </text>
    </comment>
    <comment ref="AM98" authorId="238" shapeId="0" xr:uid="{015C13D5-26C1-4B91-8A68-21325CF3ADF3}">
      <text>
        <t>[Threaded comment]
Your version of Excel allows you to read this threaded comment; however, any edits to it will get removed if the file is opened in a newer version of Excel. Learn more: https://go.microsoft.com/fwlink/?linkid=870924
Comment:
    @Sureshkumar Ganesa OMS scope is not clear</t>
      </text>
    </comment>
    <comment ref="AA99" authorId="239" shapeId="0" xr:uid="{0A4DD424-38BD-47A9-9E43-92F2DF1ACE6D}">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B99" authorId="240" shapeId="0" xr:uid="{DCFABE82-8D36-45D5-9687-B5339A7BFB99}">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I99" authorId="241" shapeId="0" xr:uid="{286520F3-FEEB-A34D-AE73-5B9BADFF9599}">
      <text>
        <t xml:space="preserve">[Threaded comment]
Your version of Excel allows you to read this threaded comment; however, any edits to it will get removed if the file is opened in a newer version of Excel. Learn more: https://go.microsoft.com/fwlink/?linkid=870924
Comment:
    API changes Amend
</t>
      </text>
    </comment>
    <comment ref="AM99" authorId="242" shapeId="0" xr:uid="{9C84FD1B-9AFD-7E40-9D2D-4D1F131F60EB}">
      <text>
        <t>[Threaded comment]
Your version of Excel allows you to read this threaded comment; however, any edits to it will get removed if the file is opened in a newer version of Excel. Learn more: https://go.microsoft.com/fwlink/?linkid=870924
Comment:
    API changes Amend
Reply:
    When do you need this by?
Reply:
    Assumption:
1. Only a flag is required in the order model
2. Change will be needed to reschedule process
3. MFC is out of scope for this, else changes will be needed to Take-Off integration</t>
      </text>
    </comment>
    <comment ref="L100" authorId="243" shapeId="0" xr:uid="{4362CD55-B8C6-DA41-9260-E83EC4866064}">
      <text>
        <t>[Threaded comment]
Your version of Excel allows you to read this threaded comment; however, any edits to it will get removed if the file is opened in a newer version of Excel. Learn more: https://go.microsoft.com/fwlink/?linkid=870924
Comment:
    Waiting for the proper team mapping</t>
      </text>
    </comment>
    <comment ref="AA100" authorId="244" shapeId="0" xr:uid="{9EDC48DA-3A9C-416C-90A6-2471023D874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Impact to API  services  - Slot Service, Store services 
Reply:
    @Sureshkumar Ganesa , Need more info. 
Reply:
    Per Joydip and Jo on 6/28, DynCatchments is off Q2 and Q3 roadmap for MFC. No work for C&amp;C.</t>
      </text>
    </comment>
    <comment ref="AB100" authorId="245" shapeId="0" xr:uid="{1668E151-F0BA-4381-AA75-1F9AE57A689B}">
      <text>
        <t xml:space="preserve">[Threaded comment]
Your version of Excel allows you to read this threaded comment; however, any edits to it will get removed if the file is opened in a newer version of Excel. Learn more: https://go.microsoft.com/fwlink/?linkid=870924
Comment:
    Impact to API  services  - Slot Service, Store services </t>
      </text>
    </comment>
    <comment ref="AD100" authorId="246" shapeId="0" xr:uid="{0F927A2C-7C64-154D-A871-E8D89FB0EA6E}">
      <text>
        <t xml:space="preserve">[Threaded comment]
Your version of Excel allows you to read this threaded comment; however, any edits to it will get removed if the file is opened in a newer version of Excel. Learn more: https://go.microsoft.com/fwlink/?linkid=870924
Comment:
    API changes Amend
</t>
      </text>
    </comment>
    <comment ref="BH101" authorId="247" shapeId="0" xr:uid="{E464CBCA-A045-5E40-9BBF-3A388309D09E}">
      <text>
        <t>[Threaded comment]
Your version of Excel allows you to read this threaded comment; however, any edits to it will get removed if the file is opened in a newer version of Excel. Learn more: https://go.microsoft.com/fwlink/?linkid=870924
Comment:
    Snowflake updates</t>
      </text>
    </comment>
    <comment ref="BH102" authorId="248" shapeId="0" xr:uid="{23864627-37C1-674F-938C-4A73665CDDF0}">
      <text>
        <t>[Threaded comment]
Your version of Excel allows you to read this threaded comment; however, any edits to it will get removed if the file is opened in a newer version of Excel. Learn more: https://go.microsoft.com/fwlink/?linkid=870924
Comment:
    Snowflake updates</t>
      </text>
    </comment>
    <comment ref="BH103" authorId="249" shapeId="0" xr:uid="{2506D2CF-8125-A544-B186-024D966EF5FE}">
      <text>
        <t>[Threaded comment]
Your version of Excel allows you to read this threaded comment; however, any edits to it will get removed if the file is opened in a newer version of Excel. Learn more: https://go.microsoft.com/fwlink/?linkid=870924
Comment:
    Snowflake updates</t>
      </text>
    </comment>
    <comment ref="BH104" authorId="250" shapeId="0" xr:uid="{57813B28-1499-8942-A0AF-27A662B39B9E}">
      <text>
        <t>[Threaded comment]
Your version of Excel allows you to read this threaded comment; however, any edits to it will get removed if the file is opened in a newer version of Excel. Learn more: https://go.microsoft.com/fwlink/?linkid=870924
Comment:
    Snowflake updates</t>
      </text>
    </comment>
    <comment ref="BK104" authorId="251" shapeId="0" xr:uid="{68C13748-30AA-7E48-B006-23003F24EB06}">
      <text>
        <t xml:space="preserve">[Threaded comment]
Your version of Excel allows you to read this threaded comment; however, any edits to it will get removed if the file is opened in a newer version of Excel. Learn more: https://go.microsoft.com/fwlink/?linkid=870924
Comment:
    Some changes might be requested 
</t>
      </text>
    </comment>
    <comment ref="AE105" authorId="252" shapeId="0" xr:uid="{F8BA9EF1-D65A-C34E-A6F3-4F1F452500E0}">
      <text>
        <t>[Threaded comment]
Your version of Excel allows you to read this threaded comment; however, any edits to it will get removed if the file is opened in a newer version of Excel. Learn more: https://go.microsoft.com/fwlink/?linkid=870924
Comment:
    Changes to EOT</t>
      </text>
    </comment>
    <comment ref="BH105" authorId="253" shapeId="0" xr:uid="{223164F3-300D-4C48-9767-5773D576BFF3}">
      <text>
        <t>[Threaded comment]
Your version of Excel allows you to read this threaded comment; however, any edits to it will get removed if the file is opened in a newer version of Excel. Learn more: https://go.microsoft.com/fwlink/?linkid=870924
Comment:
    Snowflake updates</t>
      </text>
    </comment>
    <comment ref="AE106" authorId="254" shapeId="0" xr:uid="{34A23179-8FC1-4E4C-978E-DC86741A8928}">
      <text>
        <t xml:space="preserve">[Threaded comment]
Your version of Excel allows you to read this threaded comment; however, any edits to it will get removed if the file is opened in a newer version of Excel. Learn more: https://go.microsoft.com/fwlink/?linkid=870924
Comment:
    EOT changes </t>
      </text>
    </comment>
    <comment ref="AP110" authorId="255" shapeId="0" xr:uid="{CFB7195C-46B2-405F-A530-F0C04A72B2C5}">
      <text>
        <t xml:space="preserve">[Threaded comment]
Your version of Excel allows you to read this threaded comment; however, any edits to it will get removed if the file is opened in a newer version of Excel. Learn more: https://go.microsoft.com/fwlink/?linkid=870924
Comment:
    Need more detail / COnfluence link
</t>
      </text>
    </comment>
    <comment ref="BK110" authorId="256" shapeId="0" xr:uid="{834F17F1-C6B4-47C0-AC39-CA46BF7151F2}">
      <text>
        <t>[Threaded comment]
Your version of Excel allows you to read this threaded comment; however, any edits to it will get removed if the file is opened in a newer version of Excel. Learn more: https://go.microsoft.com/fwlink/?linkid=870924
Comment:
    Development of Components</t>
      </text>
    </comment>
    <comment ref="BK111" authorId="257" shapeId="0" xr:uid="{CD9C9856-833C-4EEA-A457-8D799708F70D}">
      <text>
        <t>[Threaded comment]
Your version of Excel allows you to read this threaded comment; however, any edits to it will get removed if the file is opened in a newer version of Excel. Learn more: https://go.microsoft.com/fwlink/?linkid=870924
Comment:
    Development of Components</t>
      </text>
    </comment>
    <comment ref="BK112" authorId="258" shapeId="0" xr:uid="{4C51FA4D-D116-4CF9-B1EF-6A05B1EF220B}">
      <text>
        <t>[Threaded comment]
Your version of Excel allows you to read this threaded comment; however, any edits to it will get removed if the file is opened in a newer version of Excel. Learn more: https://go.microsoft.com/fwlink/?linkid=870924
Comment:
    Development of Components</t>
      </text>
    </comment>
    <comment ref="BH113" authorId="259" shapeId="0" xr:uid="{05526CC2-331B-FF46-AA63-196844C98291}">
      <text>
        <t xml:space="preserve">[Threaded comment]
Your version of Excel allows you to read this threaded comment; however, any edits to it will get removed if the file is opened in a newer version of Excel. Learn more: https://go.microsoft.com/fwlink/?linkid=870924
Comment:
    Snowflake updates
Reply:
    Creation of New tables and New Views EDM
</t>
      </text>
    </comment>
    <comment ref="AA116" authorId="260" shapeId="0" xr:uid="{2161B44E-F47D-4648-BD16-FD8596B6354D}">
      <text>
        <t xml:space="preserve">[Threaded comment]
Your version of Excel allows you to read this threaded comment; however, any edits to it will get removed if the file is opened in a newer version of Excel. Learn more: https://go.microsoft.com/fwlink/?linkid=870924
Comment:
    API changes amend </t>
      </text>
    </comment>
    <comment ref="AB116" authorId="261" shapeId="0" xr:uid="{B4389982-38D0-3145-A019-D0055D0A0225}">
      <text>
        <t xml:space="preserve">[Threaded comment]
Your version of Excel allows you to read this threaded comment; however, any edits to it will get removed if the file is opened in a newer version of Excel. Learn more: https://go.microsoft.com/fwlink/?linkid=870924
Comment:
    API changes Amend
</t>
      </text>
    </comment>
    <comment ref="AE116" authorId="262" shapeId="0" xr:uid="{4B73F782-77C6-4041-A561-8DBD45DC18DB}">
      <text>
        <t xml:space="preserve">[Threaded comment]
Your version of Excel allows you to read this threaded comment; however, any edits to it will get removed if the file is opened in a newer version of Excel. Learn more: https://go.microsoft.com/fwlink/?linkid=870924
Comment:
    Front changes required for Web and Mobile 
</t>
      </text>
    </comment>
    <comment ref="AM116" authorId="263" shapeId="0" xr:uid="{2C068426-3D0C-F247-884E-7EFA00BD3EBC}">
      <text>
        <t>[Threaded comment]
Your version of Excel allows you to read this threaded comment; however, any edits to it will get removed if the file is opened in a newer version of Excel. Learn more: https://go.microsoft.com/fwlink/?linkid=870924
Comment:
    API changes and the corresponding BODs changes ( Grocery order)
Reply:
    When do you need this?
Reply:
    Assumption:
1. No changes to order model or any coding
2. Only integration testing required from DOMS side</t>
      </text>
    </comment>
    <comment ref="BH116" authorId="264" shapeId="0" xr:uid="{11E81255-B406-4A98-B3CA-2E83E7AC9311}">
      <text>
        <t xml:space="preserve">[Threaded comment]
Your version of Excel allows you to read this threaded comment; however, any edits to it will get removed if the file is opened in a newer version of Excel. Learn more: https://go.microsoft.com/fwlink/?linkid=870924
Comment:
    Snowflake updates
Reply:
    Creation of New tables and New Views EDM
</t>
      </text>
    </comment>
    <comment ref="AD117" authorId="265" shapeId="0" xr:uid="{5F8200EE-6D3C-D34E-9006-DF4BC5524F14}">
      <text>
        <t>[Threaded comment]
Your version of Excel allows you to read this threaded comment; however, any edits to it will get removed if the file is opened in a newer version of Excel. Learn more: https://go.microsoft.com/fwlink/?linkid=870924
Comment:
    Provide ROG files to AcuPick</t>
      </text>
    </comment>
    <comment ref="BH120" authorId="266" shapeId="0" xr:uid="{3417C9FC-C080-764A-9EBB-C77243BD1A22}">
      <text>
        <t>[Threaded comment]
Your version of Excel allows you to read this threaded comment; however, any edits to it will get removed if the file is opened in a newer version of Excel. Learn more: https://go.microsoft.com/fwlink/?linkid=870924
Comment:
    Need inputs on what data can be purged and how far back</t>
      </text>
    </comment>
    <comment ref="BJ120" authorId="267" shapeId="0" xr:uid="{AE673255-6AF8-4844-A354-C177885622CD}">
      <text>
        <t>[Threaded comment]
Your version of Excel allows you to read this threaded comment; however, any edits to it will get removed if the file is opened in a newer version of Excel. Learn more: https://go.microsoft.com/fwlink/?linkid=870924
Comment:
    Need inputs on what data can be purged and how far back</t>
      </text>
    </comment>
    <comment ref="BK120" authorId="268" shapeId="0" xr:uid="{0E6F3E07-BCA0-C741-943B-F9F426D63A67}">
      <text>
        <t>[Threaded comment]
Your version of Excel allows you to read this threaded comment; however, any edits to it will get removed if the file is opened in a newer version of Excel. Learn more: https://go.microsoft.com/fwlink/?linkid=870924
Comment:
    Need inputs on what data can be purged and how far back</t>
      </text>
    </comment>
    <comment ref="BH123" authorId="269" shapeId="0" xr:uid="{3389B9EC-4D6C-F74F-9DAF-7873044E3727}">
      <text>
        <t>[Threaded comment]
Your version of Excel allows you to read this threaded comment; however, any edits to it will get removed if the file is opened in a newer version of Excel. Learn more: https://go.microsoft.com/fwlink/?linkid=870924
Comment:
    Need inputs on what tables, values are needed in historical load and how long the history needs to be captured</t>
      </text>
    </comment>
    <comment ref="BJ123" authorId="270" shapeId="0" xr:uid="{5EAFBA74-0352-EA47-B731-CC88B26134D1}">
      <text>
        <t>[Threaded comment]
Your version of Excel allows you to read this threaded comment; however, any edits to it will get removed if the file is opened in a newer version of Excel. Learn more: https://go.microsoft.com/fwlink/?linkid=870924
Comment:
    Need inputs on what tables, values are needed in historical load and how long the history needs to be captured</t>
      </text>
    </comment>
    <comment ref="BK123" authorId="271" shapeId="0" xr:uid="{1B624162-D946-DC4D-AC28-4B73B3A90B7D}">
      <text>
        <t>[Threaded comment]
Your version of Excel allows you to read this threaded comment; however, any edits to it will get removed if the file is opened in a newer version of Excel. Learn more: https://go.microsoft.com/fwlink/?linkid=870924
Comment:
    Need inputs on what tables, values are needed in historical load and how long the history needs to be captured</t>
      </text>
    </comment>
    <comment ref="AQ125" authorId="122" shapeId="0" xr:uid="{195E12C0-282A-2B4B-9488-B9E86090AFF9}">
      <text>
        <r>
          <rPr>
            <b/>
            <sz val="9"/>
            <color indexed="81"/>
            <rFont val="Tahoma"/>
            <family val="2"/>
          </rPr>
          <t>Sandeep Benerjee:</t>
        </r>
        <r>
          <rPr>
            <sz val="9"/>
            <color indexed="81"/>
            <rFont val="Tahoma"/>
            <family val="2"/>
          </rPr>
          <t xml:space="preserve">
Store enablement support</t>
        </r>
      </text>
    </comment>
    <comment ref="AT126" authorId="272" shapeId="0" xr:uid="{0C9BC163-CC6F-4CF4-86CE-8C135D5A6C58}">
      <text>
        <t xml:space="preserve">[Threaded comment]
Your version of Excel allows you to read this threaded comment; however, any edits to it will get removed if the file is opened in a newer version of Excel. Learn more: https://go.microsoft.com/fwlink/?linkid=870924
Comment:
    EOT changes for REEF specific parameters
Reply:
    Would require more clarity </t>
      </text>
    </comment>
    <comment ref="AV126" authorId="103" shapeId="0" xr:uid="{099C81D0-F901-CF4F-AF02-353573ECCE2D}">
      <text>
        <r>
          <rPr>
            <b/>
            <sz val="9"/>
            <color indexed="81"/>
            <rFont val="Tahoma"/>
            <family val="2"/>
          </rPr>
          <t>Sandeep Banerjee:</t>
        </r>
        <r>
          <rPr>
            <sz val="9"/>
            <color indexed="81"/>
            <rFont val="Tahoma"/>
            <family val="2"/>
          </rPr>
          <t xml:space="preserve">
Webhook changes to accommodate REEF. </t>
        </r>
      </text>
    </comment>
    <comment ref="AM127" authorId="273" shapeId="0" xr:uid="{E9B89592-1430-4196-9AE2-C15F14020C6D}">
      <text>
        <t>[Threaded comment]
Your version of Excel allows you to read this threaded comment; however, any edits to it will get removed if the file is opened in a newer version of Excel. Learn more: https://go.microsoft.com/fwlink/?linkid=870924
Comment:
    Provide order information and latest order updates to be delivered to the customers.
Reply:
    @Assuming no OMS dev work</t>
      </text>
    </comment>
    <comment ref="AO127" authorId="274" shapeId="0" xr:uid="{DAD5F020-B946-45E4-B9C7-944A2B10E2EA}">
      <text>
        <t>[Threaded comment]
Your version of Excel allows you to read this threaded comment; however, any edits to it will get removed if the file is opened in a newer version of Excel. Learn more: https://go.microsoft.com/fwlink/?linkid=870924
Comment:
    Define the customer experience mocks and designs. </t>
      </text>
    </comment>
    <comment ref="AS127" authorId="275" shapeId="0" xr:uid="{0FF1400B-80FF-4E6E-8FA4-0EFA1DB4F29E}">
      <text>
        <t>[Threaded comment]
Your version of Excel allows you to read this threaded comment; however, any edits to it will get removed if the file is opened in a newer version of Excel. Learn more: https://go.microsoft.com/fwlink/?linkid=870924
Comment:
    Provide refund/return information.
Reply:
    Thanks. But when would you need it by? Regards.
Reply:
    @Biswa Karan  This is scheduled for Q3.</t>
      </text>
    </comment>
    <comment ref="AV127" authorId="276" shapeId="0" xr:uid="{845B1D05-0347-4705-A553-9D05C5A61D38}">
      <text>
        <t>[Threaded comment]
Your version of Excel allows you to read this threaded comment; however, any edits to it will get removed if the file is opened in a newer version of Excel. Learn more: https://go.microsoft.com/fwlink/?linkid=870924
Comment:
    Build new front end to improve customer experience for users.</t>
      </text>
    </comment>
    <comment ref="N129" authorId="277" shapeId="0" xr:uid="{A56D536F-9345-42AB-9DD7-F68104C42C27}">
      <text>
        <t>[Threaded comment]
Your version of Excel allows you to read this threaded comment; however, any edits to it will get removed if the file is opened in a newer version of Excel. Learn more: https://go.microsoft.com/fwlink/?linkid=870924
Comment:
    @Sharat Babu Mandala let us know who to tag here so the MarTech team can size this. 
@Jeet Patel @Tim Harms @Michelle Tonkovich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tc={D1519E05-D1E5-455E-92EB-BC0917C03C28}</author>
    <author>tc={E2ED66AA-ED3F-41FF-9699-0C26F0334DFA}</author>
    <author>tc={392E4A1C-5623-4E5D-8EC7-EB2DB8D39975}</author>
    <author>tc={D6F7A00E-D613-4C58-9A6F-676ECCFCFFC6}</author>
    <author>tc={F68F64EA-9888-43B5-B68B-1CF07A426CC9}</author>
    <author>tc={B0B892A4-C85E-459E-AC68-562E1C69A2A3}</author>
    <author>tc={DBE06C1C-D65A-40B7-A145-2EDC17470B52}</author>
    <author>tc={F8FBB028-DCA1-48F6-BE42-12AC7F98FF5B}</author>
    <author>tc={2B7E761C-FE16-4CC8-BF45-FC9E61D8FF8A}</author>
    <author>tc={88222484-52A7-4E79-A6FB-249A42D53970}</author>
    <author>tc={C991B6B7-9554-4959-976D-30E7BE8A2F69}</author>
    <author>tc={4B9B8AEC-91CC-4311-9EB1-2895D3AE7991}</author>
    <author>tc={8263B2F8-B656-464D-A44D-0A0AFCE4B91B}</author>
    <author>tc={616E6105-2E3E-4836-857B-333C1520DAA0}</author>
    <author>tc={EF7065B5-A53A-43D9-AFF6-5AA0AE808FB3}</author>
    <author>tc={81E1070D-8C6F-421A-AA29-5514E53403E6}</author>
    <author>tc={9EDD12C3-6D57-4919-9196-CEA99B097181}</author>
    <author>tc={F075FC92-4955-4FBA-8F3A-42C3EE5EE350}</author>
    <author>tc={066A387A-4B09-41CC-9B6A-E084288C5994}</author>
    <author>tc={D477A2B1-E52D-41B7-9A57-5135C306EB56}</author>
    <author>tc={5CD45883-22E3-404E-8EC1-35EF7182945D}</author>
    <author>tc={77CE98E3-5D06-4167-AD4C-6C9EF0FA1F7C}</author>
    <author>tc={22B8B1A9-00C7-42CB-83BA-995696779E36}</author>
    <author>tc={42838D52-F41B-4EB8-8F77-06A79EEAB760}</author>
    <author>tc={34D769F9-C443-40EF-BCA0-1CE3FAFBBF06}</author>
    <author>tc={8B55B8D8-A54F-4E33-9256-59F6A389ECD6}</author>
    <author>tc={F1F0AD58-9143-4EF9-9A7A-6CD0B81C3A9B}</author>
    <author>tc={E9535869-62FD-4321-BD69-7C49D326C597}</author>
    <author>tc={4151A3B4-AFC0-4CD4-9BB6-589CD4D2B4B7}</author>
    <author>tc={5993BF38-BF96-4EB4-B708-0E546A9328E3}</author>
    <author>tc={09FA210C-90F7-4E79-BD7B-5A5796BB9BCC}</author>
    <author>tc={78BB7757-BC0D-41D5-B24D-54F5896920B4}</author>
    <author>tc={4CA56201-3C83-4FBA-A551-D598C4A78725}</author>
    <author>tc={3850D5A9-CA6B-469A-A8A7-5A628DEB941B}</author>
    <author>tc={3F138656-7B31-497F-ADFB-E7DB14F00DA9}</author>
    <author>tc={471B1D33-8130-4092-9C48-D045C229A5BD}</author>
    <author>tc={D34B773B-8E0C-492C-B3BB-854F3B9D8180}</author>
    <author>tc={88019D77-32E4-47E9-8700-9A52B41B010A}</author>
    <author>tc={54C215B1-878E-4BD9-B6EE-94D89EB10165}</author>
    <author>tc={8E315D30-D52E-48C2-9531-797DB9B59443}</author>
    <author>tc={4E052705-C145-4730-8E85-5B219D24EF1D}</author>
    <author>tc={AF8FB7D2-4425-44B8-A828-3227CF252F7E}</author>
    <author>tc={6E7325C0-0016-4250-88FA-E11AF245BC3D}</author>
    <author>tc={F2E22EB5-5783-4512-A354-F40C80F8CA6C}</author>
    <author>tc={DF7EAAA8-A78B-41D9-9BC6-A4EBE3FA29E6}</author>
    <author>tc={A68A8E68-774C-4716-AFBB-54E27A38B96E}</author>
    <author>tc={F3C90D0B-0C2F-42A7-9DC6-949F2FC982E0}</author>
    <author>tc={1C6641A5-057E-4196-8101-1CA2F3DF2317}</author>
    <author>tc={B3BAD1D6-AD5F-459F-B838-3F9045B8F698}</author>
    <author>tc={8540D812-2035-44E9-9143-D740EA4FA832}</author>
    <author>tc={2F2D6A6F-6C12-4C7F-908B-34375EF56385}</author>
    <author>tc={6E36CCA9-2EDD-4206-AC52-20B8CE0E4FED}</author>
    <author>tc={C3F67D3C-3E77-4BA2-BAAE-E6A13845B89A}</author>
    <author>tc={40375EBD-BA75-4EF6-A823-E390EC16D468}</author>
    <author>tc={D2290189-F5DB-457B-86CB-D824ADA878EF}</author>
    <author>tc={287A5153-1CBA-4852-97E2-4579AB98CBFE}</author>
    <author>tc={FF1035E5-1B08-491C-974F-497ED57F1B05}</author>
    <author>tc={20695480-35F5-4964-B539-4A1399783D65}</author>
    <author>tc={468F9B8D-D111-4F0F-BEF0-0E583A778349}</author>
    <author>tc={0315DC78-0F42-4261-A089-AEF95BD586C7}</author>
    <author>tc={910F3AEF-794F-4106-9212-DD51E9204FD6}</author>
    <author>tc={C6A30AE7-3BFE-4784-A62A-E72A60E3727F}</author>
    <author>tc={2160B5AF-8981-4E48-987C-2EF5CB1BDD52}</author>
    <author>tc={04868878-898B-4515-93CB-402429915EED}</author>
    <author>tc={326AA6B2-5DA8-485E-A0EC-EA8F34080E68}</author>
    <author>tc={EDC2A6A6-D94C-4B58-8C5F-9F1515D3D469}</author>
    <author>tc={98332E2C-17D0-4B70-B32D-9A4B4105C1EF}</author>
    <author>tc={B758ADD1-C594-411F-8F86-7D163EF90AE3}</author>
    <author>tc={9C14B2D7-788A-402A-B6BB-EEB210E80372}</author>
    <author>tc={590FD71A-05F4-4EFB-AAB7-8896CEE225BD}</author>
    <author>tc={0042BDBA-2F1E-445E-9C85-0482C91252F7}</author>
    <author>tc={4B1611B3-5C70-4070-A1E1-55FBFAC6982B}</author>
    <author>tc={6C4132AC-A9C9-4205-BCD4-54430E8D0DBB}</author>
    <author>tc={BCDB553C-2DD8-4BC7-8293-88609043615E}</author>
    <author>tc={69C51F8A-345C-4323-8686-C6DF4EC69D82}</author>
    <author>tc={1C56CEFC-0C36-4A99-A50B-5E0DA1DA1AB9}</author>
    <author>tc={684EDEE5-4267-413C-9204-62F761B4BCF4}</author>
    <author>tc={247B501B-95D7-40B7-A300-16DF1B14E793}</author>
    <author>tc={F33F01F1-AD04-4D42-AEF9-A21450B6EAB6}</author>
    <author>tc={DB4910EF-E57D-4A4F-9C09-9EBA4DF724CB}</author>
    <author>tc={806BC846-957D-4F9E-AE23-BF123775A44E}</author>
    <author>tc={AC2F2A67-EABC-4E0B-B636-F87FC703C573}</author>
    <author>tc={21432424-11C1-48E8-9CB6-06E99E9AE4B5}</author>
    <author>tc={65300F2A-94AA-409F-A6FD-2E7CA72B6389}</author>
    <author>tc={77826A68-7B45-4525-A04A-0CEBB0C2ABA7}</author>
    <author>tc={80B79603-39BD-4058-89D3-5F79509B9F85}</author>
    <author>tc={24422CB3-2C19-4BC6-B364-C1A5B414554A}</author>
    <author>tc={480BD40B-3E81-493C-A361-6AC7D0B9C127}</author>
    <author>tc={4997EE75-FB93-4615-A3FF-9F993178B491}</author>
    <author>tc={C2DB6F95-7F3B-422E-B910-4403F5FB5F2C}</author>
    <author>tc={6187CF49-B55B-4E92-9E6D-465911B3D4F8}</author>
    <author>tc={CA01FE4C-9881-4934-AA59-9AB70937F8F6}</author>
    <author>tc={01C1C629-EE67-4A9A-BCB6-07CE77481FC1}</author>
    <author>tc={B7DF0B8C-3E44-4946-992E-DA729DF530D2}</author>
    <author>tc={448A7DE5-9B5B-44A9-AFBF-0114E15997B7}</author>
    <author>tc={29D1F27E-2613-49C7-AC42-9FAC7501448C}</author>
    <author>tc={9FC43351-8992-4264-BAFC-1A669F2908B7}</author>
    <author>tc={19F1F3DB-ED1A-46F7-ABEB-58DC3A6171C3}</author>
    <author>tc={6427E434-EE33-4378-992A-FD565E0DD554}</author>
    <author>tc={B150F768-62D8-4033-913C-D5AF9CAEB5FE}</author>
    <author>tc={BEE6A5DB-7F33-4454-B294-7B5A7AD4F99D}</author>
    <author>tc={A64978F5-B511-40AB-AFD0-C8BA6BCF4EA0}</author>
    <author>tc={DEDD1C43-A66E-447B-9416-B61BD57D7C68}</author>
    <author>tc={D97936E1-BF00-44BD-B250-081952105EF9}</author>
    <author>tc={9587E4AF-E2DC-4E45-AA8C-1ABF2E58DA42}</author>
    <author>tc={77EFB6BA-D89D-43E1-BF1A-0E0931F28B2C}</author>
    <author>tc={CAD7501F-091A-42CA-8EB5-3D1AFFF1A0B1}</author>
    <author>tc={DA9F8C96-1828-4342-ABC7-4C8721B76813}</author>
    <author>tc={D5F196C3-D79F-4E2B-B283-62A72001757E}</author>
    <author>tc={4B190BD4-F99F-4FC6-B31E-7A4FACB38E3A}</author>
    <author>tc={4CC14B7A-2A89-4062-99E4-A42FEA06E176}</author>
    <author>tc={3391E97B-85FF-4CBF-9C1E-F4A97BAA7CB6}</author>
    <author>tc={6779EA75-F328-401D-BC84-EEF46FE3F678}</author>
    <author>tc={DDDF8425-AD35-43DE-9C53-CF930288A17E}</author>
    <author>tc={2D7B9419-39DA-45BA-91DA-CD0149B96089}</author>
    <author>tc={4B1AE492-587F-4F02-96F1-4D919EAA1703}</author>
    <author>tc={B639C549-5F86-4C6E-85AF-7BABD7BF39D3}</author>
    <author>tc={719291A4-72A9-4515-BC5A-CCE8A421ACB2}</author>
    <author>tc={544A9A2F-E950-457F-9E09-F00806AA817A}</author>
    <author>tc={F9E62775-5FB7-4437-9004-0A84F14CF463}</author>
    <author>tc={5FFA5D1A-6004-47D3-8CD6-D37735DC64A9}</author>
    <author>tc={59E926E1-2E4F-4FC4-9B04-412C4AE07EDD}</author>
    <author>tc={93D06890-D3D4-4485-948C-893048F9C976}</author>
    <author>tc={848534C2-285C-4057-8A97-33E0CD1FD9EF}</author>
    <author>tc={1BCE6DD1-C68A-4E02-945F-0A0DA8306810}</author>
    <author>tc={E073CC85-C2F2-4B4B-98ED-4DE9C2165D96}</author>
    <author>tc={9FA6E5AD-1B3B-4B0C-BCFB-3222755D6D1B}</author>
    <author>tc={47C1FDBD-F6A6-44A6-B487-E0CD87038704}</author>
    <author>tc={5A875567-A837-42B5-9B03-55EBFB98A5E6}</author>
    <author>tc={B636515E-511F-441C-B8E2-F1488CABE59B}</author>
    <author>tc={15C37CD0-A3BB-48B3-9756-EE443183FC2D}</author>
    <author>tc={C8269007-2DC6-4F61-9717-59E6C60F6352}</author>
    <author>tc={35F3ABE6-6A70-402F-B5C8-8177CFB8376F}</author>
    <author>tc={B71D42E2-824E-43C3-9BBF-0F2CEFB7D12B}</author>
    <author>tc={2967C2C5-9377-4B25-8536-10A61F048291}</author>
    <author>tc={76EF92F7-857E-411E-8FE3-616F844DB08F}</author>
    <author>tc={ECA255FB-D501-4A07-B9A8-DC9CAD6052EE}</author>
    <author>tc={3D6D5D38-3E52-4D9E-A388-4FD2766DD6C4}</author>
    <author>tc={FACD5DEF-01BD-4C72-9D75-44005E68D44D}</author>
    <author>tc={4CD90DA4-24A1-4148-AB3B-34EA850A0906}</author>
    <author>tc={3EFD0A04-4045-41E2-B684-4733982BC2AD}</author>
    <author>tc={020959C4-274C-4307-A700-E88F41CB0D42}</author>
    <author>tc={F7C82B17-D27E-4AEA-8B93-F26ADD3DE6A8}</author>
    <author>tc={600A8A23-68BA-41D8-B30F-EAB10611527A}</author>
    <author>tc={36992BBB-582E-445F-972E-072057A994CD}</author>
    <author>tc={B4058A3F-4940-4614-ADDE-C070844BDA7D}</author>
    <author>tc={63912429-95E3-47B3-9C5F-498AED5A984A}</author>
    <author>tc={B9342757-E30D-4C89-96BC-8CC744B5BBA1}</author>
    <author>tc={E5A50D85-327C-40FB-9A45-F3D4B625A510}</author>
    <author>tc={955E918B-334D-4DF6-9C7B-E7CA3FC3492A}</author>
    <author>tc={AFA014F2-5B87-4524-A23D-519734BC3E09}</author>
    <author>tc={14631A9C-47EB-48A6-869A-ED7A792E5CEC}</author>
    <author>tc={3EDADA38-AC56-4262-B550-CDC81FD9A056}</author>
    <author>tc={A5C33C7C-3412-4D84-B5E6-236900E2B110}</author>
    <author>tc={3C8FA116-95B9-4B24-930B-81329364033C}</author>
    <author>tc={AF119FA1-17A0-4BAB-BB03-CFCA3F977555}</author>
    <author>tc={7F682093-77C2-48E5-9EE4-AE07C4B846F1}</author>
    <author>tc={43F59081-BB3F-459A-827B-0F33545042A5}</author>
    <author>tc={7025AA45-FB3C-4BED-9225-4372E3C0C45E}</author>
    <author>tc={83690569-9543-4ADE-B2DE-D2CCCC0839C7}</author>
    <author>tc={1DBC3D2C-EE78-47B1-BF26-C20A02B4B436}</author>
    <author>tc={06E44B6D-FD4C-48BF-B2B3-409A8E4176D8}</author>
    <author>tc={253281FB-A5D5-467C-BA2A-34EE5FB6EA72}</author>
    <author>tc={79941CE9-DCEB-4542-B471-EE92CC5FBC54}</author>
    <author>tc={DF9B816E-2DFC-4E6F-8590-A4BA192622CD}</author>
    <author>tc={B3D0EB52-98C8-4CD3-9BC1-46DF46084789}</author>
  </authors>
  <commentList>
    <comment ref="R7" authorId="0" shapeId="0" xr:uid="{D1519E05-D1E5-455E-92EB-BC0917C03C28}">
      <text>
        <t>[Threaded comment]
Your version of Excel allows you to read this threaded comment; however, any edits to it will get removed if the file is opened in a newer version of Excel. Learn more: https://go.microsoft.com/fwlink/?linkid=870924
Comment:
    1) Build redirect from Partner Portal to OMS when CPG partner wants to create or manage offers.
2) Enable tokens to be passed to OMS redirect URL so no additional login needed. (Enable single sign on)
Reply:
    @Sravanthi Muppidi @Elizabeth Johnson   can you help with high level effort estimate for this? Please let me know if any questions.
Reply:
    Confirmed "M" effort
[12:09 PM] Sravanthi Muppidi
Just sent you and Krishna a note. At this point I don’t know the exact integration but we might need an integration with CPG portal as we do not want CPG’s to go to multiple places for different things. I would say a M LOE for now.</t>
      </text>
    </comment>
    <comment ref="AJ7" authorId="1" shapeId="0" xr:uid="{E2ED66AA-ED3F-41FF-9699-0C26F0334DFA}">
      <text>
        <t>[Threaded comment]
Your version of Excel allows you to read this threaded comment; however, any edits to it will get removed if the file is opened in a newer version of Excel. Learn more: https://go.microsoft.com/fwlink/?linkid=870924
Comment:
    1) Enable CPG users to log in to portal via single sign on or credentials to be passed via tokens in URL.
2) Define new role for CPG to restrict actions within portal. What can they do and what can they not do. 
3) New Workflow for CPG offers. 
4) Restrict competitor UPCS that can be added* ex. Coke can not add Pepsi and vise versa.
Reply:
    OMS will not be able to work on this in Q2.</t>
      </text>
    </comment>
    <comment ref="AZ7" authorId="2" shapeId="0" xr:uid="{392E4A1C-5623-4E5D-8EC7-EB2DB8D39975}">
      <text>
        <t>[Threaded comment]
Your version of Excel allows you to read this threaded comment; however, any edits to it will get removed if the file is opened in a newer version of Excel. Learn more: https://go.microsoft.com/fwlink/?linkid=870924
Comment:
    4U work will include management and regression testing. Estimate assumes CPG falls under current offer types.</t>
      </text>
    </comment>
    <comment ref="BH7" authorId="3" shapeId="0" xr:uid="{D6F7A00E-D613-4C58-9A6F-676ECCFCFFC6}">
      <text>
        <t>[Threaded comment]
Your version of Excel allows you to read this threaded comment; however, any edits to it will get removed if the file is opened in a newer version of Excel. Learn more: https://go.microsoft.com/fwlink/?linkid=870924
Comment:
    Assume additional attributes for CPG offers
Reply:
    @Raj Sriram Can you help with high level effort estimate for this? Please let me know if any questions.</t>
      </text>
    </comment>
    <comment ref="O11" authorId="4" shapeId="0" xr:uid="{F68F64EA-9888-43B5-B68B-1CF07A426CC9}">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is this expanding to more stores, ie. Kings and Balduccis?
Reply:
    this story is tracking under [CNC-4039] DCCR - Communications Intake Request - Safeway JIRA  
Reply:
    @Subha Burela , can you help?
Reply:
    @Bryanna Lamour to respond
Reply:
    @Tim Harms there is a plan for a version of this to be implemented in Kings and Balduccies to capture phone number and consent giving no card for price benifit. I have forwarded you emails outlining what is going when. </t>
      </text>
    </comment>
    <comment ref="N13" authorId="5" shapeId="0" xr:uid="{B0B892A4-C85E-459E-AC68-562E1C69A2A3}">
      <text>
        <t>[Threaded comment]
Your version of Excel allows you to read this threaded comment; however, any edits to it will get removed if the file is opened in a newer version of Excel. Learn more: https://go.microsoft.com/fwlink/?linkid=870924
Comment:
    Birthday Offer will launch via CDP/ACS in August
Team to utilize FreshPass $5 Offer email template as our basis for the Birthday Offer
Birthday Offer creative to be kicked off with internal team, and will work from that template</t>
      </text>
    </comment>
    <comment ref="O13" authorId="6" shapeId="0" xr:uid="{DBE06C1C-D65A-40B7-A145-2EDC17470B52}">
      <text>
        <t>[Threaded comment]
Your version of Excel allows you to read this threaded comment; however, any edits to it will get removed if the file is opened in a newer version of Excel. Learn more: https://go.microsoft.com/fwlink/?linkid=870924
Comment:
    no Comms development needed, these are Batch</t>
      </text>
    </comment>
    <comment ref="V15" authorId="7" shapeId="0" xr:uid="{F8FBB028-DCA1-48F6-BE42-12AC7F98FF5B}">
      <text>
        <t>[Threaded comment]
Your version of Excel allows you to read this threaded comment; however, any edits to it will get removed if the file is opened in a newer version of Excel. Learn more: https://go.microsoft.com/fwlink/?linkid=870924
Comment:
    Platform Response: Dependent on final UI and specs</t>
      </text>
    </comment>
    <comment ref="AG16" authorId="8" shapeId="0" xr:uid="{2B7E761C-FE16-4CC8-BF45-FC9E61D8FF8A}">
      <text>
        <t>[Threaded comment]
Your version of Excel allows you to read this threaded comment; however, any edits to it will get removed if the file is opened in a newer version of Excel. Learn more: https://go.microsoft.com/fwlink/?linkid=870924
Comment:
    Assume minor API enhancements to existing APIs (storing additional customer preferecens)</t>
      </text>
    </comment>
    <comment ref="AX16" authorId="9" shapeId="0" xr:uid="{88222484-52A7-4E79-A6FB-249A42D53970}">
      <text>
        <t>[Threaded comment]
Your version of Excel allows you to read this threaded comment; however, any edits to it will get removed if the file is opened in a newer version of Excel. Learn more: https://go.microsoft.com/fwlink/?linkid=870924
Comment:
    Assume new customer engagement platform (customer built or vendor)</t>
      </text>
    </comment>
    <comment ref="AI17" authorId="10" shapeId="0" xr:uid="{C991B6B7-9554-4959-976D-30E7BE8A2F69}">
      <text>
        <t>[Threaded comment]
Your version of Excel allows you to read this threaded comment; however, any edits to it will get removed if the file is opened in a newer version of Excel. Learn more: https://go.microsoft.com/fwlink/?linkid=870924
Comment:
    @Kartika Tangirala @Samarpit Mhatre  assuming Channel Based Multiplier change is complete by the time this starts</t>
      </text>
    </comment>
    <comment ref="V18" authorId="11" shapeId="0" xr:uid="{4B9B8AEC-91CC-4311-9EB1-2895D3AE7991}">
      <text>
        <t>[Threaded comment]
Your version of Excel allows you to read this threaded comment; however, any edits to it will get removed if the file is opened in a newer version of Excel. Learn more: https://go.microsoft.com/fwlink/?linkid=870924
Comment:
    Platform Response: M - Given specifics are not provided.</t>
      </text>
    </comment>
    <comment ref="BH18" authorId="12" shapeId="0" xr:uid="{8263B2F8-B656-464D-A44D-0A0AFCE4B91B}">
      <text>
        <t>[Threaded comment]
Your version of Excel allows you to read this threaded comment; however, any edits to it will get removed if the file is opened in a newer version of Excel. Learn more: https://go.microsoft.com/fwlink/?linkid=870924
Comment:
    Please, can you add the data that needs to be incorporated from Source and data needed by the consumption team</t>
      </text>
    </comment>
    <comment ref="BH19" authorId="13" shapeId="0" xr:uid="{616E6105-2E3E-4836-857B-333C1520DAA0}">
      <text>
        <t>[Threaded comment]
Your version of Excel allows you to read this threaded comment; however, any edits to it will get removed if the file is opened in a newer version of Excel. Learn more: https://go.microsoft.com/fwlink/?linkid=870924
Comment:
    Please, can you add the data that needs to be incorporated from Source and data needed by the consumption team</t>
      </text>
    </comment>
    <comment ref="BH20" authorId="14" shapeId="0" xr:uid="{EF7065B5-A53A-43D9-AFF6-5AA0AE808FB3}">
      <text>
        <t>[Threaded comment]
Your version of Excel allows you to read this threaded comment; however, any edits to it will get removed if the file is opened in a newer version of Excel. Learn more: https://go.microsoft.com/fwlink/?linkid=870924
Comment:
    Please, can you add the data that needs to be incorporated from Source and data needed by the consumption team</t>
      </text>
    </comment>
    <comment ref="BH21" authorId="15" shapeId="0" xr:uid="{81E1070D-8C6F-421A-AA29-5514E53403E6}">
      <text>
        <t>[Threaded comment]
Your version of Excel allows you to read this threaded comment; however, any edits to it will get removed if the file is opened in a newer version of Excel. Learn more: https://go.microsoft.com/fwlink/?linkid=870924
Comment:
    Please, can you add the data that needs to be incorporated from Source and data needed by the consumption team</t>
      </text>
    </comment>
    <comment ref="BH22" authorId="16" shapeId="0" xr:uid="{9EDD12C3-6D57-4919-9196-CEA99B097181}">
      <text>
        <t>[Threaded comment]
Your version of Excel allows you to read this threaded comment; however, any edits to it will get removed if the file is opened in a newer version of Excel. Learn more: https://go.microsoft.com/fwlink/?linkid=870924
Comment:
    Please, can you add the data that needs to be incorporated from Source and data needed by the consumption team</t>
      </text>
    </comment>
    <comment ref="AG23" authorId="17" shapeId="0" xr:uid="{F075FC92-4955-4FBA-8F3A-42C3EE5EE350}">
      <text>
        <t>[Threaded comment]
Your version of Excel allows you to read this threaded comment; however, any edits to it will get removed if the file is opened in a newer version of Excel. Learn more: https://go.microsoft.com/fwlink/?linkid=870924
Comment:
    Assume enhancements to persist starbucks member info in UCA system and 1 time data migration</t>
      </text>
    </comment>
    <comment ref="AJ23" authorId="18" shapeId="0" xr:uid="{066A387A-4B09-41CC-9B6A-E084288C5994}">
      <text>
        <t>[Threaded comment]
Your version of Excel allows you to read this threaded comment; however, any edits to it will get removed if the file is opened in a newer version of Excel. Learn more: https://go.microsoft.com/fwlink/?linkid=870924
Comment:
    New Offer types exclusive for Starbucks customers only.</t>
      </text>
    </comment>
    <comment ref="AX23" authorId="19" shapeId="0" xr:uid="{D477A2B1-E52D-41B7-9A57-5135C306EB56}">
      <text>
        <t>[Threaded comment]
Your version of Excel allows you to read this threaded comment; however, any edits to it will get removed if the file is opened in a newer version of Excel. Learn more: https://go.microsoft.com/fwlink/?linkid=870924
Comment:
    Assume API integration to/fro w/Starbucks and Driving team effort</t>
      </text>
    </comment>
    <comment ref="AZ23" authorId="20" shapeId="0" xr:uid="{5CD45883-22E3-404E-8EC1-35EF7182945D}">
      <text>
        <t xml:space="preserve">[Threaded comment]
Your version of Excel allows you to read this threaded comment; however, any edits to it will get removed if the file is opened in a newer version of Excel. Learn more: https://go.microsoft.com/fwlink/?linkid=870924
Comment:
    B4U work will include regression testing. </t>
      </text>
    </comment>
    <comment ref="BF23" authorId="21" shapeId="0" xr:uid="{77CE98E3-5D06-4167-AD4C-6C9EF0FA1F7C}">
      <text>
        <t>[Threaded comment]
Your version of Excel allows you to read this threaded comment; however, any edits to it will get removed if the file is opened in a newer version of Excel. Learn more: https://go.microsoft.com/fwlink/?linkid=870924
Comment:
    Fraud detection and prevention</t>
      </text>
    </comment>
    <comment ref="BH23" authorId="22" shapeId="0" xr:uid="{22B8B1A9-00C7-42CB-83BA-995696779E36}">
      <text>
        <t>[Threaded comment]
Your version of Excel allows you to read this threaded comment; however, any edits to it will get removed if the file is opened in a newer version of Excel. Learn more: https://go.microsoft.com/fwlink/?linkid=870924
Comment:
    Please, can you add the data that needs to be incorporated from Source and data needed by the consumption team
Reply:
    Assume to ingest Starbuck offer type and Starbucks Txns for analysis and reporting</t>
      </text>
    </comment>
    <comment ref="AG25" authorId="23" shapeId="0" xr:uid="{42838D52-F41B-4EB8-8F77-06A79EEAB760}">
      <text>
        <t>[Threaded comment]
Your version of Excel allows you to read this threaded comment; however, any edits to it will get removed if the file is opened in a newer version of Excel. Learn more: https://go.microsoft.com/fwlink/?linkid=870924
Comment:
    1) Expect existing UCA API, expect some modifications or new APIs
Reply:
    Left a Small with the assumption that this program will use existing APIIs with minor enhancement.</t>
      </text>
    </comment>
    <comment ref="AI25" authorId="24" shapeId="0" xr:uid="{34D769F9-C443-40EF-BCA0-1CE3FAFBBF06}">
      <text>
        <t xml:space="preserve">[Threaded comment]
Your version of Excel allows you to read this threaded comment; however, any edits to it will get removed if the file is opened in a newer version of Excel. Learn more: https://go.microsoft.com/fwlink/?linkid=870924
Comment:
    1) Expect some modifications to existing API or new APIs
Reply:
    @Vidhya Raman can you help with high level effort estimate for this? Please let me know if any questions.
Reply:
    Architecture needs to be finalized if EPE needs to be used or not
Reply:
    EPE is marking this as XL for now. This is a high complexity requirement which needs discovery sessions to correctly identify scope of work </t>
      </text>
    </comment>
    <comment ref="AJ25" authorId="25" shapeId="0" xr:uid="{8B55B8D8-A54F-4E33-9256-59F6A389ECD6}">
      <text>
        <t>[Threaded comment]
Your version of Excel allows you to read this threaded comment; however, any edits to it will get removed if the file is opened in a newer version of Excel. Learn more: https://go.microsoft.com/fwlink/?linkid=870924
Comment:
    1) Expect some modifications to existing API or new APIs
Reply:
    S sizing given with the assumption that OMS is not teir 1 system.</t>
      </text>
    </comment>
    <comment ref="AX25" authorId="26" shapeId="0" xr:uid="{F1F0AD58-9143-4EF9-9A7A-6CD0B81C3A9B}">
      <text>
        <t xml:space="preserve">[Threaded comment]
Your version of Excel allows you to read this threaded comment; however, any edits to it will get removed if the file is opened in a newer version of Excel. Learn more: https://go.microsoft.com/fwlink/?linkid=870924
Comment:
    1) Expect some modifications to existing API or new APIs
Reply:
    @Brant Rouse can you help with high level effort estimate for this? Please let me know if any questions.
Reply:
    Assumed minor changes to existing APIs
</t>
      </text>
    </comment>
    <comment ref="AZ25" authorId="27" shapeId="0" xr:uid="{E9535869-62FD-4321-BD69-7C49D326C597}">
      <text>
        <t>[Threaded comment]
Your version of Excel allows you to read this threaded comment; however, any edits to it will get removed if the file is opened in a newer version of Excel. Learn more: https://go.microsoft.com/fwlink/?linkid=870924
Comment:
    1) Expect some modifications to existing API or new APIs</t>
      </text>
    </comment>
    <comment ref="BE25" authorId="28" shapeId="0" xr:uid="{4151A3B4-AFC0-4CD4-9BB6-589CD4D2B4B7}">
      <text>
        <t xml:space="preserve">[Threaded comment]
Your version of Excel allows you to read this threaded comment; however, any edits to it will get removed if the file is opened in a newer version of Excel. Learn more: https://go.microsoft.com/fwlink/?linkid=870924
Comment:
    1) New website within Salesforce based on people who log in to investigate on missed discounts or rewards.
Reply:
    Keep in mind that there will be significant migration activies and dependent on SF launch timing. </t>
      </text>
    </comment>
    <comment ref="BH25" authorId="29" shapeId="0" xr:uid="{5993BF38-BF96-4EB4-B708-0E546A9328E3}">
      <text>
        <t>[Threaded comment]
Your version of Excel allows you to read this threaded comment; however, any edits to it will get removed if the file is opened in a newer version of Excel. Learn more: https://go.microsoft.com/fwlink/?linkid=870924
Comment:
    Move data to OLTP DB (instead of snowflake) and expose TLOG and other APIs needed. Assume building one time migration of data and continuous sync.</t>
      </text>
    </comment>
    <comment ref="BL25" authorId="30" shapeId="0" xr:uid="{09FA210C-90F7-4E79-BD7B-5A5796BB9BCC}">
      <text>
        <t xml:space="preserve">[Threaded comment]
Your version of Excel allows you to read this threaded comment; however, any edits to it will get removed if the file is opened in a newer version of Excel. Learn more: https://go.microsoft.com/fwlink/?linkid=870924
Comment:
    Will need to access transactions
Reply:
    There is no dev work needed from POS but there may be training. Will need a discussion with Nitin on who should expose this data POS sends.
@Vijay Maddu </t>
      </text>
    </comment>
    <comment ref="K31" authorId="31" shapeId="0" xr:uid="{78BB7757-BC0D-41D5-B24D-54F5896920B4}">
      <text>
        <t>[Threaded comment]
Your version of Excel allows you to read this threaded comment; however, any edits to it will get removed if the file is opened in a newer version of Excel. Learn more: https://go.microsoft.com/fwlink/?linkid=870924
Comment:
    @Jackie Ocampo @Huan Wang  this got moved to J4U but is not ours. Is it yours? 
Reply:
    yup this is our team.</t>
      </text>
    </comment>
    <comment ref="BL31" authorId="32" shapeId="0" xr:uid="{4CA56201-3C83-4FBA-A551-D598C4A78725}">
      <text>
        <t>[Threaded comment]
Your version of Excel allows you to read this threaded comment; however, any edits to it will get removed if the file is opened in a newer version of Excel. Learn more: https://go.microsoft.com/fwlink/?linkid=870924
Comment:
    New integration with wallet and Loyalty services using PinPad</t>
      </text>
    </comment>
    <comment ref="N32" authorId="33" shapeId="0" xr:uid="{3850D5A9-CA6B-469A-A8A7-5A628DEB941B}">
      <text>
        <t>[Threaded comment]
Your version of Excel allows you to read this threaded comment; however, any edits to it will get removed if the file is opened in a newer version of Excel. Learn more: https://go.microsoft.com/fwlink/?linkid=870924
Comment:
    assumptions: send one new campaign to drive registration (email and reg piece).  Existing Welcome Series will be impacted (in scope)
Reply:
    Assumptions :1. Leverage Existing Batch campaign template + enhance welcome series template.
 2. Reuse Existing components + build new one for Gamification feature so 1 to 2 new components
 3. New data feed may be required from audience and data perspective 
 4. Use Existing workflows with small enhancement for new experience
 5. Standard Reporting
 6. Reuse existing portal triggering with small enhancement</t>
      </text>
    </comment>
    <comment ref="AG32" authorId="34" shapeId="0" xr:uid="{3F138656-7B31-497F-ADFB-E7DB14F00DA9}">
      <text>
        <t>[Threaded comment]
Your version of Excel allows you to read this threaded comment; however, any edits to it will get removed if the file is opened in a newer version of Excel. Learn more: https://go.microsoft.com/fwlink/?linkid=870924
Comment:
    Assume persistence of additional attributes for customers participating in gamification</t>
      </text>
    </comment>
    <comment ref="AI32" authorId="35" shapeId="0" xr:uid="{471B1D33-8130-4092-9C48-D045C229A5BD}">
      <text>
        <t>[Threaded comment]
Your version of Excel allows you to read this threaded comment; however, any edits to it will get removed if the file is opened in a newer version of Excel. Learn more: https://go.microsoft.com/fwlink/?linkid=870924
Comment:
    Assume new sweepstakes and/or rewards kind of benefits with new conditions (not many details available at this point)</t>
      </text>
    </comment>
    <comment ref="AJ32" authorId="36" shapeId="0" xr:uid="{D34B773B-8E0C-492C-B3BB-854F3B9D8180}">
      <text>
        <t>[Threaded comment]
Your version of Excel allows you to read this threaded comment; however, any edits to it will get removed if the file is opened in a newer version of Excel. Learn more: https://go.microsoft.com/fwlink/?linkid=870924
Comment:
    Assume new attributes to define offers used for new gamification platform. Not much details available at this point.</t>
      </text>
    </comment>
    <comment ref="AX32" authorId="37" shapeId="0" xr:uid="{88019D77-32E4-47E9-8700-9A52B41B010A}">
      <text>
        <t>[Threaded comment]
Your version of Excel allows you to read this threaded comment; however, any edits to it will get removed if the file is opened in a newer version of Excel. Learn more: https://go.microsoft.com/fwlink/?linkid=870924
Comment:
    Assume minor enhancements to existing APIs and development of new APIs. Not much details available at this point.</t>
      </text>
    </comment>
    <comment ref="AZ32" authorId="38" shapeId="0" xr:uid="{54C215B1-878E-4BD9-B6EE-94D89EB10165}">
      <text>
        <t>[Threaded comment]
Your version of Excel allows you to read this threaded comment; however, any edits to it will get removed if the file is opened in a newer version of Excel. Learn more: https://go.microsoft.com/fwlink/?linkid=870924
Comment:
    Assume  enhancements to existing APIs and development of new APIs. Development of new Web Pages as needed. Not much details available at this point.</t>
      </text>
    </comment>
    <comment ref="BB32" authorId="39" shapeId="0" xr:uid="{8E315D30-D52E-48C2-9531-797DB9B59443}">
      <text>
        <t>[Threaded comment]
Your version of Excel allows you to read this threaded comment; however, any edits to it will get removed if the file is opened in a newer version of Excel. Learn more: https://go.microsoft.com/fwlink/?linkid=870924
Comment:
    Need details
Reply:
    Assume UI/API calls to investigate and/or assign benefits as needed</t>
      </text>
    </comment>
    <comment ref="BH32" authorId="40" shapeId="0" xr:uid="{4E052705-C145-4730-8E85-5B219D24EF1D}">
      <text>
        <t>[Threaded comment]
Your version of Excel allows you to read this threaded comment; however, any edits to it will get removed if the file is opened in a newer version of Excel. Learn more: https://go.microsoft.com/fwlink/?linkid=870924
Comment:
    Assume new data needs to be ingested and persisted to track gamification usage, redemption etc</t>
      </text>
    </comment>
    <comment ref="BJ32" authorId="41" shapeId="0" xr:uid="{AF8FB7D2-4425-44B8-A828-3227CF252F7E}">
      <text>
        <t>[Threaded comment]
Your version of Excel allows you to read this threaded comment; however, any edits to it will get removed if the file is opened in a newer version of Excel. Learn more: https://go.microsoft.com/fwlink/?linkid=870924
Comment:
    Assume effort needed to track Web and Mobile gamification analytics</t>
      </text>
    </comment>
    <comment ref="N33" authorId="42" shapeId="0" xr:uid="{6E7325C0-0016-4250-88FA-E11AF245BC3D}">
      <text>
        <t>[Threaded comment]
Your version of Excel allows you to read this threaded comment; however, any edits to it will get removed if the file is opened in a newer version of Excel. Learn more: https://go.microsoft.com/fwlink/?linkid=870924
Comment:
    Assume communication emails/SMS/push notifications on balance changes</t>
      </text>
    </comment>
    <comment ref="AB33" authorId="43" shapeId="0" xr:uid="{F2E22EB5-5783-4512-A354-F40C80F8CA6C}">
      <text>
        <t>[Threaded comment]
Your version of Excel allows you to read this threaded comment; however, any edits to it will get removed if the file is opened in a newer version of Excel. Learn more: https://go.microsoft.com/fwlink/?linkid=870924
Comment:
    New payment option during checkout</t>
      </text>
    </comment>
    <comment ref="AC33" authorId="44" shapeId="0" xr:uid="{DF7EAAA8-A78B-41D9-9BC6-A4EBE3FA29E6}">
      <text>
        <t>[Threaded comment]
Your version of Excel allows you to read this threaded comment; however, any edits to it will get removed if the file is opened in a newer version of Excel. Learn more: https://go.microsoft.com/fwlink/?linkid=870924
Comment:
    New payment option during checkout</t>
      </text>
    </comment>
    <comment ref="AG33" authorId="45" shapeId="0" xr:uid="{A68A8E68-774C-4716-AFBB-54E27A38B96E}">
      <text>
        <t>[Threaded comment]
Your version of Excel allows you to read this threaded comment; however, any edits to it will get removed if the file is opened in a newer version of Excel. Learn more: https://go.microsoft.com/fwlink/?linkid=870924
Comment:
    Assume to track additional attributes for customers using these payment options</t>
      </text>
    </comment>
    <comment ref="AL33" authorId="46" shapeId="0" xr:uid="{F3C90D0B-0C2F-42A7-9DC6-949F2FC982E0}">
      <text>
        <t>[Threaded comment]
Your version of Excel allows you to read this threaded comment; however, any edits to it will get removed if the file is opened in a newer version of Excel. Learn more: https://go.microsoft.com/fwlink/?linkid=870924
Comment:
    New Vendor integrations and exposing new APIs</t>
      </text>
    </comment>
    <comment ref="AZ33" authorId="47" shapeId="0" xr:uid="{1C6641A5-057E-4196-8101-1CA2F3DF2317}">
      <text>
        <t>[Threaded comment]
Your version of Excel allows you to read this threaded comment; however, any edits to it will get removed if the file is opened in a newer version of Excel. Learn more: https://go.microsoft.com/fwlink/?linkid=870924
Comment:
    Driving team effort</t>
      </text>
    </comment>
    <comment ref="BB33" authorId="48" shapeId="0" xr:uid="{B3BAD1D6-AD5F-459F-B838-3F9045B8F698}">
      <text>
        <t>[Threaded comment]
Your version of Excel allows you to read this threaded comment; however, any edits to it will get removed if the file is opened in a newer version of Excel. Learn more: https://go.microsoft.com/fwlink/?linkid=870924
Comment:
    Need details
Reply:
    Assume UI/API calls to investigate and/or assign benefits as needed</t>
      </text>
    </comment>
    <comment ref="BJ33" authorId="49" shapeId="0" xr:uid="{8540D812-2035-44E9-9143-D740EA4FA832}">
      <text>
        <t>[Threaded comment]
Your version of Excel allows you to read this threaded comment; however, any edits to it will get removed if the file is opened in a newer version of Excel. Learn more: https://go.microsoft.com/fwlink/?linkid=870924
Comment:
    Assume effort needed to track Web and Mobile  analytics</t>
      </text>
    </comment>
    <comment ref="AY35" authorId="50" shapeId="0" xr:uid="{2F2D6A6F-6C12-4C7F-908B-34375EF56385}">
      <text>
        <t xml:space="preserve">[Threaded comment]
Your version of Excel allows you to read this threaded comment; however, any edits to it will get removed if the file is opened in a newer version of Excel. Learn more: https://go.microsoft.com/fwlink/?linkid=870924
Comment:
    Coordination, testing, design effort
</t>
      </text>
    </comment>
    <comment ref="BH35" authorId="51" shapeId="0" xr:uid="{6E36CCA9-2EDD-4206-AC52-20B8CE0E4FED}">
      <text>
        <t>[Threaded comment]
Your version of Excel allows you to read this threaded comment; however, any edits to it will get removed if the file is opened in a newer version of Excel. Learn more: https://go.microsoft.com/fwlink/?linkid=870924
Comment:
    Integration pattern needs to be established with Rp so that we can consume and load it into EDM. Data model to support the new feed from Rp and to join it with the current AR data tables
Reply:
    Pending Integration pattern between Rp &amp; EDM ; Sizing of data ; Batch or near real time feeds? Also will this data have to be modeled via EDIS?</t>
      </text>
    </comment>
    <comment ref="O36" authorId="52" shapeId="0" xr:uid="{C3F67D3C-3E77-4BA2-BAAE-E6A13845B89A}">
      <text>
        <t>[Threaded comment]
Your version of Excel allows you to read this threaded comment; however, any edits to it will get removed if the file is opened in a newer version of Excel. Learn more: https://go.microsoft.com/fwlink/?linkid=870924
Comment:
    A number of emails were descoped from 1.0. This needs to be included for us to scale. Also, text notification is also needed. not ll emails need a text notification. Changes to some existing emails to encourage mixed bag is also needed. Comms to check the customer preference for Text before sending text notifications</t>
      </text>
    </comment>
    <comment ref="AF36" authorId="53" shapeId="0" xr:uid="{40375EBD-BA75-4EF6-A823-E390EC16D468}">
      <text>
        <t>[Threaded comment]
Your version of Excel allows you to read this threaded comment; however, any edits to it will get removed if the file is opened in a newer version of Excel. Learn more: https://go.microsoft.com/fwlink/?linkid=870924
Comment:
    Copy for text notification, any enhancements needed on email wireframes</t>
      </text>
    </comment>
    <comment ref="AG36" authorId="54" shapeId="0" xr:uid="{D2290189-F5DB-457B-86CB-D824ADA878EF}">
      <text>
        <t>[Threaded comment]
Your version of Excel allows you to read this threaded comment; however, any edits to it will get removed if the file is opened in a newer version of Excel. Learn more: https://go.microsoft.com/fwlink/?linkid=870924
Comment:
    Need to capture customer's agreement to get text notifications. UX changes to capture the text preference.</t>
      </text>
    </comment>
    <comment ref="AY36" authorId="55" shapeId="0" xr:uid="{287A5153-1CBA-4852-97E2-4579AB98CBFE}">
      <text>
        <t xml:space="preserve">[Threaded comment]
Your version of Excel allows you to read this threaded comment; however, any edits to it will get removed if the file is opened in a newer version of Excel. Learn more: https://go.microsoft.com/fwlink/?linkid=870924
Comment:
    ARO consume the new email triggers from Rp and trigger commns. </t>
      </text>
    </comment>
    <comment ref="X37" authorId="56" shapeId="0" xr:uid="{FF1035E5-1B08-491C-974F-497ED57F1B05}">
      <text>
        <t>[Threaded comment]
Your version of Excel allows you to read this threaded comment; however, any edits to it will get removed if the file is opened in a newer version of Excel. Learn more: https://go.microsoft.com/fwlink/?linkid=870924
Comment:
    A new popup to show all items in the catalog that can be added as one time items to AR basket
Reply:
    Need more info on how and where this will be shown.</t>
      </text>
    </comment>
    <comment ref="Z37" authorId="57" shapeId="0" xr:uid="{20695480-35F5-4964-B539-4A1399783D65}">
      <text>
        <t>[Threaded comment]
Your version of Excel allows you to read this threaded comment; however, any edits to it will get removed if the file is opened in a newer version of Excel. Learn more: https://go.microsoft.com/fwlink/?linkid=870924
Comment:
    Product card and PDP needs to have capability to add items to Rp basket / order as one time items</t>
      </text>
    </comment>
    <comment ref="AB37" authorId="58" shapeId="0" xr:uid="{468F9B8D-D111-4F0F-BEF0-0E583A778349}">
      <text>
        <t>[Threaded comment]
Your version of Excel allows you to read this threaded comment; however, any edits to it will get removed if the file is opened in a newer version of Excel. Learn more: https://go.microsoft.com/fwlink/?linkid=870924
Comment:
    3p service should be able to place orders with AR and one AR items in the backend</t>
      </text>
    </comment>
    <comment ref="AF37" authorId="59" shapeId="0" xr:uid="{0315DC78-0F42-4261-A089-AEF95BD586C7}">
      <text>
        <t>[Threaded comment]
Your version of Excel allows you to read this threaded comment; however, any edits to it will get removed if the file is opened in a newer version of Excel. Learn more: https://go.microsoft.com/fwlink/?linkid=870924
Comment:
    Any enhancements needed on the top up flow, Any missed scenarios for top up flow that could come up during implementation</t>
      </text>
    </comment>
    <comment ref="O38" authorId="60" shapeId="0" xr:uid="{910F3AEF-794F-4106-9212-DD51E9204FD6}">
      <text>
        <t>[Threaded comment]
Your version of Excel allows you to read this threaded comment; however, any edits to it will get removed if the file is opened in a newer version of Excel. Learn more: https://go.microsoft.com/fwlink/?linkid=870924
Comment:
    Coomns need to  update existing email templates to include substitution choices (order confirmation template)</t>
      </text>
    </comment>
    <comment ref="AB38" authorId="61" shapeId="0" xr:uid="{C6A30AE7-3BFE-4784-A62A-E72A60E3727F}">
      <text>
        <t>[Threaded comment]
Your version of Excel allows you to read this threaded comment; however, any edits to it will get removed if the file is opened in a newer version of Excel. Learn more: https://go.microsoft.com/fwlink/?linkid=870924
Comment:
    When Rp places the AR order, any OOS items in the order should be passed back to ARO</t>
      </text>
    </comment>
    <comment ref="AY38" authorId="62" shapeId="0" xr:uid="{2160B5AF-8981-4E48-987C-2EF5CB1BDD52}">
      <text>
        <t>[Threaded comment]
Your version of Excel allows you to read this threaded comment; however, any edits to it will get removed if the file is opened in a newer version of Excel. Learn more: https://go.microsoft.com/fwlink/?linkid=870924
Comment:
    ARO needs to call substitution API and pass it to commns.</t>
      </text>
    </comment>
    <comment ref="BK38" authorId="63" shapeId="0" xr:uid="{04868878-898B-4515-93CB-402429915EED}">
      <text>
        <t xml:space="preserve">[Threaded comment]
Your version of Excel allows you to read this threaded comment; however, any edits to it will get removed if the file is opened in a newer version of Excel. Learn more: https://go.microsoft.com/fwlink/?linkid=870924
Comment:
    Planning to use the substitution API which is part of substitution 2.0
Reply:
    No estimate required. Diana Adams confirmed only testing support will be needed. </t>
      </text>
    </comment>
    <comment ref="X39" authorId="64" shapeId="0" xr:uid="{326AA6B2-5DA8-485E-A0EC-EA8F34080E68}">
      <text>
        <t>[Threaded comment]
Your version of Excel allows you to read this threaded comment; however, any edits to it will get removed if the file is opened in a newer version of Excel. Learn more: https://go.microsoft.com/fwlink/?linkid=870924
Comment:
    Build a new component for displaying product recommendations in MSI</t>
      </text>
    </comment>
    <comment ref="Z39" authorId="65" shapeId="0" xr:uid="{EDC2A6A6-D94C-4B58-8C5F-9F1515D3D469}">
      <text>
        <t>[Threaded comment]
Your version of Excel allows you to read this threaded comment; however, any edits to it will get removed if the file is opened in a newer version of Excel. Learn more: https://go.microsoft.com/fwlink/?linkid=870924
Comment:
    Consume the product recommendations feed from ARO and display product cards in the MSI page with the ability to schedule and save and add to next order</t>
      </text>
    </comment>
    <comment ref="AF39" authorId="66" shapeId="0" xr:uid="{98332E2C-17D0-4B70-B32D-9A4B4105C1EF}">
      <text>
        <t>[Threaded comment]
Your version of Excel allows you to read this threaded comment; however, any edits to it will get removed if the file is opened in a newer version of Excel. Learn more: https://go.microsoft.com/fwlink/?linkid=870924
Comment:
    Product recommendations carousal and flow in MSI</t>
      </text>
    </comment>
    <comment ref="AY39" authorId="67" shapeId="0" xr:uid="{B758ADD1-C594-411F-8F86-7D163EF90AE3}">
      <text>
        <t>[Threaded comment]
Your version of Excel allows you to read this threaded comment; however, any edits to it will get removed if the file is opened in a newer version of Excel. Learn more: https://go.microsoft.com/fwlink/?linkid=870924
Comment:
    Get product recommendations feed from Rp and pass it to Search and browse</t>
      </text>
    </comment>
    <comment ref="AC40" authorId="68" shapeId="0" xr:uid="{9C14B2D7-788A-402A-B6BB-EEB210E80372}">
      <text>
        <t>[Threaded comment]
Your version of Excel allows you to read this threaded comment; however, any edits to it will get removed if the file is opened in a newer version of Excel. Learn more: https://go.microsoft.com/fwlink/?linkid=870924
Comment:
    Need to implement Schedule and save on app</t>
      </text>
    </comment>
    <comment ref="AF40" authorId="69" shapeId="0" xr:uid="{590FD71A-05F4-4EFB-AAB7-8896CEE225BD}">
      <text>
        <t>[Threaded comment]
Your version of Excel allows you to read this threaded comment; however, any edits to it will get removed if the file is opened in a newer version of Excel. Learn more: https://go.microsoft.com/fwlink/?linkid=870924
Comment:
    AR experience in UMA and copy and flow for push notifications</t>
      </text>
    </comment>
    <comment ref="AY40" authorId="70" shapeId="0" xr:uid="{0042BDBA-2F1E-445E-9C85-0482C91252F7}">
      <text>
        <t>[Threaded comment]
Your version of Excel allows you to read this threaded comment; however, any edits to it will get removed if the file is opened in a newer version of Excel. Learn more: https://go.microsoft.com/fwlink/?linkid=870924
Comment:
    If at all any additional APIs are needed for UMA and support push notification</t>
      </text>
    </comment>
    <comment ref="Z41" authorId="71" shapeId="0" xr:uid="{4B1611B3-5C70-4070-A1E1-55FBFAC6982B}">
      <text>
        <t>[Threaded comment]
Your version of Excel allows you to read this threaded comment; however, any edits to it will get removed if the file is opened in a newer version of Excel. Learn more: https://go.microsoft.com/fwlink/?linkid=870924
Comment:
    Provide subscription capability in mini cart</t>
      </text>
    </comment>
    <comment ref="AB41" authorId="72" shapeId="0" xr:uid="{6C4132AC-A9C9-4205-BCD4-54430E8D0DBB}">
      <text>
        <t>[Threaded comment]
Your version of Excel allows you to read this threaded comment; however, any edits to it will get removed if the file is opened in a newer version of Excel. Learn more: https://go.microsoft.com/fwlink/?linkid=870924
Comment:
    Provide subscription capability in full cart and send subscription details on place order to ARO. Order confirmation need to include subscription details.
Changes in edit order UI to display that some items are AR items for schedule and save orders</t>
      </text>
    </comment>
    <comment ref="AF41" authorId="73" shapeId="0" xr:uid="{BCDB553C-2DD8-4BC7-8293-88609043615E}">
      <text>
        <t>[Threaded comment]
Your version of Excel allows you to read this threaded comment; however, any edits to it will get removed if the file is opened in a newer version of Excel. Learn more: https://go.microsoft.com/fwlink/?linkid=870924
Comment:
    Edit order flow enhancements to include Schedule and save</t>
      </text>
    </comment>
    <comment ref="AY41" authorId="74" shapeId="0" xr:uid="{69C51F8A-345C-4323-8686-C6DF4EC69D82}">
      <text>
        <t>[Threaded comment]
Your version of Excel allows you to read this threaded comment; however, any edits to it will get removed if the file is opened in a newer version of Excel. Learn more: https://go.microsoft.com/fwlink/?linkid=870924
Comment:
    All UI calls should go through ARO to Rp and not directly. This includes subscription from all end points (PDP, product card, mini cart, cart, MSI). Regarding rerouting UI calls, we will discuss with EAs before we decide</t>
      </text>
    </comment>
    <comment ref="AE42" authorId="75" shapeId="0" xr:uid="{1C56CEFC-0C36-4A99-A50B-5E0DA1DA1AB9}">
      <text>
        <t>[Threaded comment]
Your version of Excel allows you to read this threaded comment; however, any edits to it will get removed if the file is opened in a newer version of Excel. Learn more: https://go.microsoft.com/fwlink/?linkid=870924
Comment:
    Any schedule and save product recalled/ discontinued should be sent as  two seperate data feeds to EDM
Entire catalog including AR attributes should be sent to EDM which will then send it to Rp</t>
      </text>
    </comment>
    <comment ref="AY42" authorId="76" shapeId="0" xr:uid="{684EDEE5-4267-413C-9204-62F761B4BCF4}">
      <text>
        <t>[Threaded comment]
Your version of Excel allows you to read this threaded comment; however, any edits to it will get removed if the file is opened in a newer version of Excel. Learn more: https://go.microsoft.com/fwlink/?linkid=870924
Comment:
    Once the feed is sent to Rp. any orders containing these items / commn needs to be triggered</t>
      </text>
    </comment>
    <comment ref="BH42" authorId="77" shapeId="0" xr:uid="{247B501B-95D7-40B7-A300-16DF1B14E793}">
      <text>
        <t>[Threaded comment]
Your version of Excel allows you to read this threaded comment; however, any edits to it will get removed if the file is opened in a newer version of Excel. Learn more: https://go.microsoft.com/fwlink/?linkid=870924
Comment:
    Send the three catalog feeds  - Entire catalog feed, product recall feed, discontinued items feed to Rp</t>
      </text>
    </comment>
    <comment ref="AB43" authorId="78" shapeId="0" xr:uid="{F33F01F1-AD04-4D42-AEF9-A21450B6EAB6}">
      <text>
        <t>[Threaded comment]
Your version of Excel allows you to read this threaded comment; however, any edits to it will get removed if the file is opened in a newer version of Excel. Learn more: https://go.microsoft.com/fwlink/?linkid=870924
Comment:
    Auto applying new AR promotions based on business rules (Assuming ecomm promotions are going to be applied by cart and checkout),  displaying ecomm and schedule and save promotions in order summary. Calculating applicable ecomm promotions / j4u offers /club promotions during precheck calls
 (Assumption : any number of these ecomm promotions auto applied should autmatically flow down to the downstream systems including OMS, Receipts and EDM</t>
      </text>
    </comment>
    <comment ref="AF43" authorId="79" shapeId="0" xr:uid="{DB4910EF-E57D-4A4F-9C09-9EBA4DF724CB}">
      <text>
        <t>[Threaded comment]
Your version of Excel allows you to read this threaded comment; however, any edits to it will get removed if the file is opened in a newer version of Excel. Learn more: https://go.microsoft.com/fwlink/?linkid=870924
Comment:
    Display of S&amp;S promotions auto applied in order summary and in MSI</t>
      </text>
    </comment>
    <comment ref="AI43" authorId="80" shapeId="0" xr:uid="{806BC846-957D-4F9E-AE23-BF123775A44E}">
      <text>
        <t>[Threaded comment]
Your version of Excel allows you to read this threaded comment; however, any edits to it will get removed if the file is opened in a newer version of Excel. Learn more: https://go.microsoft.com/fwlink/?linkid=870924
Comment:
    Auto applying new AR promotions based on business rules (Assuming ecomm promotions are going to be applied by EPE),  (Assumption : any number of these ecomm promotions auto applied should autmatically flow down to the downstream systems including OMS, Receipts and EDM
Reply:
    EPE development is complete. Marking it a XS for support for integration testing efforts</t>
      </text>
    </comment>
    <comment ref="AY43" authorId="81" shapeId="0" xr:uid="{AC2F2A67-EABC-4E0B-B636-F87FC703C573}">
      <text>
        <t>[Threaded comment]
Your version of Excel allows you to read this threaded comment; however, any edits to it will get removed if the file is opened in a newer version of Excel. Learn more: https://go.microsoft.com/fwlink/?linkid=870924
Comment:
    As part of the place order. Order precheck, we need to send the applicable ecomm promotions to Rp so that they can be shown on MSI</t>
      </text>
    </comment>
    <comment ref="AE44" authorId="82" shapeId="0" xr:uid="{21432424-11C1-48E8-9CB6-06E99E9AE4B5}">
      <text>
        <t>[Threaded comment]
Your version of Excel allows you to read this threaded comment; however, any edits to it will get removed if the file is opened in a newer version of Excel. Learn more: https://go.microsoft.com/fwlink/?linkid=870924
Comment:
    Ask to create a business tool that can be used to filter SKUs across stores/divisions and then help with pricing logic and change emanagement/getting approvals and to be fed to catalog for AR eligibility and pricing</t>
      </text>
    </comment>
    <comment ref="AF44" authorId="83" shapeId="0" xr:uid="{65300F2A-94AA-409F-A6FD-2E7CA72B6389}">
      <text>
        <t>[Threaded comment]
Your version of Excel allows you to read this threaded comment; however, any edits to it will get removed if the file is opened in a newer version of Excel. Learn more: https://go.microsoft.com/fwlink/?linkid=870924
Comment:
    UX for the internal business tool</t>
      </text>
    </comment>
    <comment ref="X46" authorId="84" shapeId="0" xr:uid="{77826A68-7B45-4525-A04A-0CEBB0C2ABA7}">
      <text>
        <t xml:space="preserve">[Threaded comment]
Your version of Excel allows you to read this threaded comment; however, any edits to it will get removed if the file is opened in a newer version of Excel. Learn more: https://go.microsoft.com/fwlink/?linkid=870924
Comment:
    Not sure of the scope at this point.  </t>
      </text>
    </comment>
    <comment ref="AE47" authorId="85" shapeId="0" xr:uid="{80B79603-39BD-4058-89D3-5F79509B9F85}">
      <text>
        <t xml:space="preserve">[Threaded comment]
Your version of Excel allows you to read this threaded comment; however, any edits to it will get removed if the file is opened in a newer version of Excel. Learn more: https://go.microsoft.com/fwlink/?linkid=870924
Comment:
    Is there additional scope for Catalog for this phase? @Ganga Ramankulam
Reply:
    yes, there will be since we want to automate the process which is currently manual. </t>
      </text>
    </comment>
    <comment ref="AI47" authorId="86" shapeId="0" xr:uid="{24422CB3-2C19-4BC6-B364-C1A5B414554A}">
      <text>
        <t>[Threaded comment]
Your version of Excel allows you to read this threaded comment; however, any edits to it will get removed if the file is opened in a newer version of Excel. Learn more: https://go.microsoft.com/fwlink/?linkid=870924
Comment:
    Should not have dependency on EPE.  Reprise call from OMS should have the details</t>
      </text>
    </comment>
    <comment ref="AJ47" authorId="87" shapeId="0" xr:uid="{480BD40B-3E81-493C-A361-6AC7D0B9C127}">
      <text>
        <t>[Threaded comment]
Your version of Excel allows you to read this threaded comment; however, any edits to it will get removed if the file is opened in a newer version of Excel. Learn more: https://go.microsoft.com/fwlink/?linkid=870924
Comment:
    Assuning that there is no dev required as OMS is not approached for any new Dev work from AR team</t>
      </text>
    </comment>
    <comment ref="AB58" authorId="88" shapeId="0" xr:uid="{4997EE75-FB93-4615-A3FF-9F993178B491}">
      <text>
        <t>[Threaded comment]
Your version of Excel allows you to read this threaded comment; however, any edits to it will get removed if the file is opened in a newer version of Excel. Learn more: https://go.microsoft.com/fwlink/?linkid=870924
Comment:
    1. Update promo code name from FirstTime Discount to FreshPass first.
2. Order summary section- Show FreshPass delivery fee savings.
3. Consume the transaction payload from EPE which has FreshPass discounts identified by separate category or indicator.
4. Send the updated payload in point 3 to OMS, EDIS/EDM
Reply:
    Expectation is EPE will maintain logic for #3</t>
      </text>
    </comment>
    <comment ref="AF58" authorId="89" shapeId="0" xr:uid="{C2DB6F95-7F3B-422E-B910-4403F5FB5F2C}">
      <text>
        <t>[Threaded comment]
Your version of Excel allows you to read this threaded comment; however, any edits to it will get removed if the file is opened in a newer version of Excel. Learn more: https://go.microsoft.com/fwlink/?linkid=870924
Comment:
    1. UX - Display lifetime savings message on FreshPass subscribed page. 
2. E.g.: Celebrate milestones when users reach $100 in savings</t>
      </text>
    </comment>
    <comment ref="AG58" authorId="90" shapeId="0" xr:uid="{6187CF49-B55B-4E92-9E6D-465911B3D4F8}">
      <text>
        <t>[Threaded comment]
Your version of Excel allows you to read this threaded comment; however, any edits to it will get removed if the file is opened in a newer version of Excel. Learn more: https://go.microsoft.com/fwlink/?linkid=870924
Comment:
    API support to check if a household is FreshPass customer or not</t>
      </text>
    </comment>
    <comment ref="AI58" authorId="91" shapeId="0" xr:uid="{CA01FE4C-9881-4934-AA59-9AB70937F8F6}">
      <text>
        <t xml:space="preserve">[Threaded comment]
Your version of Excel allows you to read this threaded comment; however, any edits to it will get removed if the file is opened in a newer version of Excel. Learn more: https://go.microsoft.com/fwlink/?linkid=870924
Comment:
    Update the online &amp; store transaction payload to identify FreshPass offers (identified by offer metadata) by a new category or new attribute.
Offer Metadata published by OMS replatform to be consumed through EDM
 Assumption: Online and store redemptions are applied in EPE
Reply:
    EPE marking it XS assuming no changes from EPE other than end to end testing </t>
      </text>
    </comment>
    <comment ref="AJ58" authorId="92" shapeId="0" xr:uid="{01C1C629-EE67-4A9A-BCB6-07CE77481FC1}">
      <text>
        <t>[Threaded comment]
Your version of Excel allows you to read this threaded comment; however, any edits to it will get removed if the file is opened in a newer version of Excel. Learn more: https://go.microsoft.com/fwlink/?linkid=870924
Comment:
    Program type &amp; sub type to identify FreshPass attributes should be published to EDIS/EDM</t>
      </text>
    </comment>
    <comment ref="AK58" authorId="93" shapeId="0" xr:uid="{B7DF0B8C-3E44-4946-992E-DA729DF530D2}">
      <text>
        <t>[Threaded comment]
Your version of Excel allows you to read this threaded comment; however, any edits to it will get removed if the file is opened in a newer version of Excel. Learn more: https://go.microsoft.com/fwlink/?linkid=870924
Comment:
    Assumption- Copient gets decommissioned
Reply:
    No bandwidth to take any new development work till Q3 of this year - if you plan to use existing offertypes. this estimation will come down significantly</t>
      </text>
    </comment>
    <comment ref="AN58" authorId="94" shapeId="0" xr:uid="{448A7DE5-9B5B-44A9-AFBF-0114E15997B7}">
      <text>
        <t>[Threaded comment]
Your version of Excel allows you to read this threaded comment; however, any edits to it will get removed if the file is opened in a newer version of Excel. Learn more: https://go.microsoft.com/fwlink/?linkid=870924
Comment:
    Consume the updated order payload from Cart &amp; Checkout and send it to VPOS (during post picking, order pricing (for repricing).
Reply:
    What is the change that you are looking to make?</t>
      </text>
    </comment>
    <comment ref="AS58" authorId="95" shapeId="0" xr:uid="{29D1F27E-2613-49C7-AC42-9FAC7501448C}">
      <text>
        <t xml:space="preserve">[Threaded comment]
Your version of Excel allows you to read this threaded comment; however, any edits to it will get removed if the file is opened in a newer version of Excel. Learn more: https://go.microsoft.com/fwlink/?linkid=870924
Comment:
    Consume the order payload with a different category id &amp; name  for freshpass savings &amp; send it to Echo (existing contract with new values).
For receipt 2.0, new category id should be mapped to J4U savings
Reply:
    Thanks. Is there a timeline by when we should assimilate and a detailed doc/link outlining the reqs. Regards.
Reply:
    Based on the discussion with @Michael Austin Tong   change is going to be a config change to add the new savings category to be considered as J4U savings. This is for clean receipt 2.0
Reply:
    Thanks for your response, but would still re-request for the details to help us plan. Regards.
Reply:
    Lets us know if you still need any other details @Biswa Karan 
Reply:
    Yes @Vijay Maddu. There is no clear ask (action pointers) and by when does your team require it by? Regards. 
Reply:
    From last chat conversation on 6/15/2021, the WHEN is "We (subscription) have prioritized this feature for Q2".
Reply:
    + @Sindhura Sannareddy </t>
      </text>
    </comment>
    <comment ref="AW58" authorId="96" shapeId="0" xr:uid="{9FC43351-8992-4264-BAFC-1A669F2908B7}">
      <text>
        <t xml:space="preserve">[Threaded comment]
Your version of Excel allows you to read this threaded comment; however, any edits to it will get removed if the file is opened in a newer version of Excel. Learn more: https://go.microsoft.com/fwlink/?linkid=870924
Comment:
    1. Consume the online grocery order bod and capture the lifetime FreshPass savings if the customer is a FreshPass customer.
2. Consume the transactions payload for store completed transactions and capture the lifetime FreshPass savings.
3. Enhance the savings API to include the realistic FreshPass savings if its above the threshold.
4. UI updates to capture lifetime savings
</t>
      </text>
    </comment>
    <comment ref="BD58" authorId="97" shapeId="0" xr:uid="{19F1F3DB-ED1A-46F7-ABEB-58DC3A6171C3}">
      <text>
        <t>[Threaded comment]
Your version of Excel allows you to read this threaded comment; however, any edits to it will get removed if the file is opened in a newer version of Excel. Learn more: https://go.microsoft.com/fwlink/?linkid=870924
Comment:
    Consume the updated order payload from VPOS and send it to EDIS/EDM (grocery order bod)
Reply:
    @Mrudula Nallamothu to connect with @Meena Visht 
Reply:
    I believe this is current behavior. If we ned to include additional attribute, sizing will be S</t>
      </text>
    </comment>
    <comment ref="BH58" authorId="98" shapeId="0" xr:uid="{6427E434-EE33-4378-992A-FD565E0DD554}">
      <text>
        <t>[Threaded comment]
Your version of Excel allows you to read this threaded comment; however, any edits to it will get removed if the file is opened in a newer version of Excel. Learn more: https://go.microsoft.com/fwlink/?linkid=870924
Comment:
    Consume the new attributes included in offer meta data &amp; send it to EPE
Consume the updated grocery order bod definition from Cart &amp; Checkout, OMS &amp; Echo.</t>
      </text>
    </comment>
    <comment ref="BL58" authorId="99" shapeId="0" xr:uid="{B150F768-62D8-4033-913C-D5AF9CAEB5FE}">
      <text>
        <t>[Threaded comment]
Your version of Excel allows you to read this threaded comment; however, any edits to it will get removed if the file is opened in a newer version of Excel. Learn more: https://go.microsoft.com/fwlink/?linkid=870924
Comment:
    Based on the discussion with @Patrick Harvey  change is going to be a config change to add the new savings category to be considered as J4U savings</t>
      </text>
    </comment>
    <comment ref="P59" authorId="100" shapeId="0" xr:uid="{BEE6A5DB-7F33-4454-B294-7B5A7AD4F99D}">
      <text>
        <t xml:space="preserve">[Threaded comment]
Your version of Excel allows you to read this threaded comment; however, any edits to it will get removed if the file is opened in a newer version of Excel. Learn more: https://go.microsoft.com/fwlink/?linkid=870924
Comment:
    @Kathy Doissans Need more clarity on this one. Can you help? </t>
      </text>
    </comment>
    <comment ref="X59" authorId="101" shapeId="0" xr:uid="{A64978F5-B511-40AB-AFD0-C8BA6BCF4EA0}">
      <text>
        <t>[Threaded comment]
Your version of Excel allows you to read this threaded comment; however, any edits to it will get removed if the file is opened in a newer version of Excel. Learn more: https://go.microsoft.com/fwlink/?linkid=870924
Comment:
    Display UI for customers to gift subscription. Capture sender and recipient email id, Personalized message.
Call subscription API once user gifts subscription
Associate perk: enhance UI with personalized welcome message for employees</t>
      </text>
    </comment>
    <comment ref="AC59" authorId="102" shapeId="0" xr:uid="{DEDD1C43-A66E-447B-9416-B61BD57D7C68}">
      <text>
        <t xml:space="preserve">[Threaded comment]
Your version of Excel allows you to read this threaded comment; however, any edits to it will get removed if the file is opened in a newer version of Excel. Learn more: https://go.microsoft.com/fwlink/?linkid=870924
Comment:
    Display Gifting subscription on UMA- app. </t>
      </text>
    </comment>
    <comment ref="AF59" authorId="103" shapeId="0" xr:uid="{D97936E1-BF00-44BD-B250-081952105EF9}">
      <text>
        <t>[Threaded comment]
Your version of Excel allows you to read this threaded comment; however, any edits to it will get removed if the file is opened in a newer version of Excel. Learn more: https://go.microsoft.com/fwlink/?linkid=870924
Comment:
    Display gifting subscription on FreshPass landing &amp; subscribed page</t>
      </text>
    </comment>
    <comment ref="AG59" authorId="104" shapeId="0" xr:uid="{9587E4AF-E2DC-4E45-AA8C-1ABF2E58DA42}">
      <text>
        <t>[Threaded comment]
Your version of Excel allows you to read this threaded comment; however, any edits to it will get removed if the file is opened in a newer version of Excel. Learn more: https://go.microsoft.com/fwlink/?linkid=870924
Comment:
    UCA to send identifier  if certain GUID is employee or not. (one of the existing or new API)</t>
      </text>
    </comment>
    <comment ref="AW59" authorId="105" shapeId="0" xr:uid="{77EFB6BA-D89D-43E1-BF1A-0E0931F28B2C}">
      <text>
        <t>[Threaded comment]
Your version of Excel allows you to read this threaded comment; however, any edits to it will get removed if the file is opened in a newer version of Excel. Learn more: https://go.microsoft.com/fwlink/?linkid=870924
Comment:
    1. Consume the audience the audience from CDP and provide the plan accordingly.
2. Subscription events to be generated for the above enrolled customers so that consumers like comms, UCA can behave accordingly.
Comms- subscription event with additional identifier to support email.
3. Payment &amp; tax call TBD for company gifted audience.
4. UI - FP subscribed or benefits page &amp; account settings page- provide capability to extend subscription.
5. Customers gift subscription- Consume gifted customers data from L&amp;N or FP subscribed page and send appropriate event to comms to trigger email for sender &amp; recipient.
6. Associate perk: Provide subscription for employees at discounted price and renew subscription at discounted price for active employees.</t>
      </text>
    </comment>
    <comment ref="BI59" authorId="106" shapeId="0" xr:uid="{CAD7501F-091A-42CA-8EB5-3D1AFFF1A0B1}">
      <text>
        <t xml:space="preserve">[Threaded comment]
Your version of Excel allows you to read this threaded comment; however, any edits to it will get removed if the file is opened in a newer version of Excel. Learn more: https://go.microsoft.com/fwlink/?linkid=870924
Comment:
    1. create new audience based on the rules defined.
2. Data to be ingested to identify the right audience.
</t>
      </text>
    </comment>
    <comment ref="AC60" authorId="107" shapeId="0" xr:uid="{DA9F8C96-1828-4342-ABC7-4C8721B76813}">
      <text>
        <t xml:space="preserve">[Threaded comment]
Your version of Excel allows you to read this threaded comment; however, any edits to it will get removed if the file is opened in a newer version of Excel. Learn more: https://go.microsoft.com/fwlink/?linkid=870924
Comment:
    Hide 5% off on O Organics and Open Nature auto-clipped offer and instead display banner on FreshPass subscribed page. </t>
      </text>
    </comment>
    <comment ref="AW60" authorId="108" shapeId="0" xr:uid="{D5F196C3-D79F-4E2B-B283-62A72001757E}">
      <text>
        <t xml:space="preserve">[Threaded comment]
Your version of Excel allows you to read this threaded comment; however, any edits to it will get removed if the file is opened in a newer version of Excel. Learn more: https://go.microsoft.com/fwlink/?linkid=870924
Comment:
    Hide 5% off on O Organics and Open Nature auto-clipped offer and instead display banner on FreshPass subscribed page. </t>
      </text>
    </comment>
    <comment ref="AZ60" authorId="109" shapeId="0" xr:uid="{4B190BD4-F99F-4FC6-B31E-7A4FACB38E3A}">
      <text>
        <t>[Threaded comment]
Your version of Excel allows you to read this threaded comment; however, any edits to it will get removed if the file is opened in a newer version of Excel. Learn more: https://go.microsoft.com/fwlink/?linkid=870924
Comment:
    Enable Autoclip for supported offer events (based on allocation file coming from CDP)</t>
      </text>
    </comment>
    <comment ref="BI60" authorId="110" shapeId="0" xr:uid="{4CC14B7A-2A89-4062-99E4-A42FEA06E176}">
      <text>
        <t>[Threaded comment]
Your version of Excel allows you to read this threaded comment; however, any edits to it will get removed if the file is opened in a newer version of Excel. Learn more: https://go.microsoft.com/fwlink/?linkid=870924
Comment:
    Identify the audience on UDC subscription data (Eligible: all active FreshPass customers).
allocation file generated based on Primary store</t>
      </text>
    </comment>
    <comment ref="AB61" authorId="111" shapeId="0" xr:uid="{3391E97B-85FF-4CBF-9C1E-F4A97BAA7CB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Enable FreshpAss checkout for all delivery enabled stores in web &amp; UMA
Reply:
    @Mrudula Nallamothu , Not sure why we have been asked for having a kill switch for UMA. FYI @Kent Perry 
Reply:
    @Mamatha Sachidanandamurthy  Got it updated, flag switch is requirement for UMA 
Reply:
    In that case, we have no scope.. Is that right? @Mrudula Nallamothu 
Reply:
    Scope:  Enable FreshPasss on all delivery enabled stores and remove feature flag by store logic
Reply:
    @Mrudula Nallamothu Sorry, we still aren't following you as to why you think we have scope for C&amp;C. I'll set up time to chat with you.
Reply:
    After speaking with Mrudula on 6/28, the scope of work for C&amp;C is to support this initiative with b/e code changes to move from store-level flag to enable FP offer at Checkout (current) to instead enable FreshPass offer with logic in C&amp;C that looks at API (future). This will support full rollout to all stores.</t>
      </text>
    </comment>
    <comment ref="AC61" authorId="112" shapeId="0" xr:uid="{6779EA75-F328-401D-BC84-EEF46FE3F678}">
      <text>
        <t>[Threaded comment]
Your version of Excel allows you to read this threaded comment; however, any edits to it will get removed if the file is opened in a newer version of Excel. Learn more: https://go.microsoft.com/fwlink/?linkid=870924
Comment:
    Provide capability for customers to enroll into FreshPass from checkout page.
Reply:
    Kill switch to turn ON &amp; OFF FreshPass checkout for UMA-App.</t>
      </text>
    </comment>
    <comment ref="AI63" authorId="113" shapeId="0" xr:uid="{DDDF8425-AD35-43DE-9C53-CF930288A17E}">
      <text>
        <t>[Threaded comment]
Your version of Excel allows you to read this threaded comment; however, any edits to it will get removed if the file is opened in a newer version of Excel. Learn more: https://go.microsoft.com/fwlink/?linkid=870924
Comment:
    TBD ongoing discussions going on</t>
      </text>
    </comment>
    <comment ref="AJ63" authorId="114" shapeId="0" xr:uid="{2D7B9419-39DA-45BA-91DA-CD0149B96089}">
      <text>
        <t xml:space="preserve">[Threaded comment]
Your version of Excel allows you to read this threaded comment; however, any edits to it will get removed if the file is opened in a newer version of Excel. Learn more: https://go.microsoft.com/fwlink/?linkid=870924
Comment:
    IS this same as channel based multiplier? marking RED </t>
      </text>
    </comment>
    <comment ref="BD63" authorId="115" shapeId="0" xr:uid="{4B1AE492-587F-4F02-96F1-4D919EAA1703}">
      <text>
        <t>[Threaded comment]
Your version of Excel allows you to read this threaded comment; however, any edits to it will get removed if the file is opened in a newer version of Excel. Learn more: https://go.microsoft.com/fwlink/?linkid=870924
Comment:
    Need details</t>
      </text>
    </comment>
    <comment ref="BI64" authorId="116" shapeId="0" xr:uid="{B639C549-5F86-4C6E-85AF-7BABD7BF39D3}">
      <text>
        <t>[Threaded comment]
Your version of Excel allows you to read this threaded comment; however, any edits to it will get removed if the file is opened in a newer version of Excel. Learn more: https://go.microsoft.com/fwlink/?linkid=870924
Comment:
    @Sankett Deshpande
apparently this is CDP work. 
I think we should have this in Marketing if we are the driving pillar. 
@Subha Burela</t>
      </text>
    </comment>
    <comment ref="O68" authorId="117" shapeId="0" xr:uid="{719291A4-72A9-4515-BC5A-CCE8A421ACB2}">
      <text>
        <t>[Threaded comment]
Your version of Excel allows you to read this threaded comment; however, any edits to it will get removed if the file is opened in a newer version of Excel. Learn more: https://go.microsoft.com/fwlink/?linkid=870924
Comment:
    new email template for referrer and referee.</t>
      </text>
    </comment>
    <comment ref="AC68" authorId="118" shapeId="0" xr:uid="{544A9A2F-E950-457F-9E09-F00806AA817A}">
      <text>
        <t>[Threaded comment]
Your version of Excel allows you to read this threaded comment; however, any edits to it will get removed if the file is opened in a newer version of Excel. Learn more: https://go.microsoft.com/fwlink/?linkid=870924
Comment:
    FP Subscribed - FreshPass enrolled active customer can refer FreshPass to his/her friends. Support UI</t>
      </text>
    </comment>
    <comment ref="AF68" authorId="119" shapeId="0" xr:uid="{F9E62775-5FB7-4437-9004-0A84F14CF463}">
      <text>
        <t>[Threaded comment]
Your version of Excel allows you to read this threaded comment; however, any edits to it will get removed if the file is opened in a newer version of Excel. Learn more: https://go.microsoft.com/fwlink/?linkid=870924
Comment:
    CX required for Refer Freshpass program to a friend</t>
      </text>
    </comment>
    <comment ref="AW68" authorId="120" shapeId="0" xr:uid="{5FFA5D1A-6004-47D3-8CD6-D37735DC64A9}">
      <text>
        <t xml:space="preserve">[Threaded comment]
Your version of Excel allows you to read this threaded comment; however, any edits to it will get removed if the file is opened in a newer version of Excel. Learn more: https://go.microsoft.com/fwlink/?linkid=870924
Comment:
    Enable subscription to support referrals and referees and publish event accordingly
</t>
      </text>
    </comment>
    <comment ref="AZ68" authorId="121" shapeId="0" xr:uid="{59E926E1-2E4F-4FC4-9B04-412C4AE07EDD}">
      <text>
        <t xml:space="preserve">[Threaded comment]
Your version of Excel allows you to read this threaded comment; however, any edits to it will get removed if the file is opened in a newer version of Excel. Learn more: https://go.microsoft.com/fwlink/?linkid=870924
Comment:
    Process the allocation files &amp; update the ranking for these offers
</t>
      </text>
    </comment>
    <comment ref="BH68" authorId="122" shapeId="0" xr:uid="{93D06890-D3D4-4485-948C-893048F9C976}">
      <text>
        <t xml:space="preserve">[Threaded comment]
Your version of Excel allows you to read this threaded comment; however, any edits to it will get removed if the file is opened in a newer version of Excel. Learn more: https://go.microsoft.com/fwlink/?linkid=870924
Comment:
    Subscription data to be consumed in real time in EDM instead of EDW.
Any additional attributes in subscription should be consumed in EDM
</t>
      </text>
    </comment>
    <comment ref="BI68" authorId="123" shapeId="0" xr:uid="{848534C2-285C-4057-8A97-33E0CD1FD9EF}">
      <text>
        <t>[Threaded comment]
Your version of Excel allows you to read this threaded comment; however, any edits to it will get removed if the file is opened in a newer version of Excel. Learn more: https://go.microsoft.com/fwlink/?linkid=870924
Comment:
    identify the right audience for FreshpAss referrals and generate allocation file out of it.</t>
      </text>
    </comment>
    <comment ref="N69" authorId="124" shapeId="0" xr:uid="{1BCE6DD1-C68A-4E02-945F-0A0DA8306810}">
      <text>
        <t>[Threaded comment]
Your version of Excel allows you to read this threaded comment; however, any edits to it will get removed if the file is opened in a newer version of Excel. Learn more: https://go.microsoft.com/fwlink/?linkid=870924
Comment:
    New email template featuring subscription benefits, celebrating milestones, accrued rewards etc to engage with existing customers</t>
      </text>
    </comment>
    <comment ref="BI69" authorId="125" shapeId="0" xr:uid="{E073CC85-C2F2-4B4B-98ED-4DE9C2165D96}">
      <text>
        <t>[Threaded comment]
Your version of Excel allows you to read this threaded comment; however, any edits to it will get removed if the file is opened in a newer version of Excel. Learn more: https://go.microsoft.com/fwlink/?linkid=870924
Comment:
    Identify the right UDC segment to trigger retention communication and integrate with ACS</t>
      </text>
    </comment>
    <comment ref="AI71" authorId="126" shapeId="0" xr:uid="{9FA6E5AD-1B3B-4B0C-BCFB-3222755D6D1B}">
      <text>
        <t>[Threaded comment]
Your version of Excel allows you to read this threaded comment; however, any edits to it will get removed if the file is opened in a newer version of Excel. Learn more: https://go.microsoft.com/fwlink/?linkid=870924
Comment:
    EPE involved in end to end testing only</t>
      </text>
    </comment>
    <comment ref="BF71" authorId="127" shapeId="0" xr:uid="{47C1FDBD-F6A6-44A6-B487-E0CD87038704}">
      <text>
        <t>[Threaded comment]
Your version of Excel allows you to read this threaded comment; however, any edits to it will get removed if the file is opened in a newer version of Excel. Learn more: https://go.microsoft.com/fwlink/?linkid=870924
Comment:
    @Paras Dhariwal, please add details</t>
      </text>
    </comment>
    <comment ref="BH71" authorId="128" shapeId="0" xr:uid="{5A875567-A837-42B5-9B03-55EBFB98A5E6}">
      <text>
        <t>[Threaded comment]
Your version of Excel allows you to read this threaded comment; however, any edits to it will get removed if the file is opened in a newer version of Excel. Learn more: https://go.microsoft.com/fwlink/?linkid=870924
Comment:
    Please, can you add the data that needs to be incorporated from Source and data needed by the consumption team
Reply:
    Paras to provide info</t>
      </text>
    </comment>
    <comment ref="O73" authorId="129" shapeId="0" xr:uid="{B636515E-511F-441C-B8E2-F1488CABE59B}">
      <text>
        <t>[Threaded comment]
Your version of Excel allows you to read this threaded comment; however, any edits to it will get removed if the file is opened in a newer version of Excel. Learn more: https://go.microsoft.com/fwlink/?linkid=870924
Comment:
    Notification to customers that would be involved in games. 
Training for in-store staff
Reply:
    @Michelle Tonkovich  can you help with high level effort estimate for this? Please let me know if any questions.
Reply:
    @Tim Harms @Jeet Patel
Because this is not till later quarter, we call out as potential plan for sometime in Q3/q4 for inception.</t>
      </text>
    </comment>
    <comment ref="AG73" authorId="130" shapeId="0" xr:uid="{15C37CD0-A3BB-48B3-9756-EE443183FC2D}">
      <text>
        <t xml:space="preserve">[Threaded comment]
Your version of Excel allows you to read this threaded comment; however, any edits to it will get removed if the file is opened in a newer version of Excel. Learn more: https://go.microsoft.com/fwlink/?linkid=870924
Comment:
    1) Reusable UI component to support registrations triggered from third party vendor.
2) Expect some modifications to existing API or new APIs
</t>
      </text>
    </comment>
    <comment ref="AJ73" authorId="131" shapeId="0" xr:uid="{C8269007-2DC6-4F61-9717-59E6C60F6352}">
      <text>
        <t xml:space="preserve">[Threaded comment]
Your version of Excel allows you to read this threaded comment; however, any edits to it will get removed if the file is opened in a newer version of Excel. Learn more: https://go.microsoft.com/fwlink/?linkid=870924
Comment:
    1) Create and Manage Offers that need to be given to customers as part of gamification platform on third party site.
2) Integrate offers with third party vendors via EDM or API route.
Reply:
    OMS does not send metadata to third party vendors throug integration. Will need to connect with EDM.
Reply:
    Enhancing offer metadata as needed.
</t>
      </text>
    </comment>
    <comment ref="AX73" authorId="132" shapeId="0" xr:uid="{35F3ABE6-6A70-402F-B5C8-8177CFB8376F}">
      <text>
        <t>[Threaded comment]
Your version of Excel allows you to read this threaded comment; however, any edits to it will get removed if the file is opened in a newer version of Excel. Learn more: https://go.microsoft.com/fwlink/?linkid=870924
Comment:
    1) Expose APIs to third party platform to support gamification
2) Security guards to ensure no miss-use of API
Reply:
    @Brant Rouse can you help with high level effort estimate for this? Please let me know if any questions.</t>
      </text>
    </comment>
    <comment ref="AZ73" authorId="133" shapeId="0" xr:uid="{B71D42E2-824E-43C3-9BBF-0F2CEFB7D12B}">
      <text>
        <t xml:space="preserve">[Threaded comment]
Your version of Excel allows you to read this threaded comment; however, any edits to it will get removed if the file is opened in a newer version of Excel. Learn more: https://go.microsoft.com/fwlink/?linkid=870924
Comment:
    1) Modify or create clipping APIs to support offer gallery or clipping from third party vendor
2) Will need to implement stop limits
3) Add security guard rails for clipping.
</t>
      </text>
    </comment>
    <comment ref="BH73" authorId="134" shapeId="0" xr:uid="{2967C2C5-9377-4B25-8536-10A61F048291}">
      <text>
        <t>[Threaded comment]
Your version of Excel allows you to read this threaded comment; however, any edits to it will get removed if the file is opened in a newer version of Excel. Learn more: https://go.microsoft.com/fwlink/?linkid=870924
Comment:
    Integration with vendors to publish offer metadata to them.
Reply:
    @Raj Sriram Can you help with high level effort estimate for this? Please let me know if any questions.</t>
      </text>
    </comment>
    <comment ref="BI73" authorId="135" shapeId="0" xr:uid="{76EF92F7-857E-411E-8FE3-616F844DB08F}">
      <text>
        <t>[Threaded comment]
Your version of Excel allows you to read this threaded comment; however, any edits to it will get removed if the file is opened in a newer version of Excel. Learn more: https://go.microsoft.com/fwlink/?linkid=870924
Comment:
    In the case of marketing email, this would be a small lift from CDP.</t>
      </text>
    </comment>
    <comment ref="AC79" authorId="136" shapeId="0" xr:uid="{ECA255FB-D501-4A07-B9A8-DC9CAD6052EE}">
      <text>
        <t>[Threaded comment]
Your version of Excel allows you to read this threaded comment; however, any edits to it will get removed if the file is opened in a newer version of Excel. Learn more: https://go.microsoft.com/fwlink/?linkid=870924
Comment:
    Support new logic of latest gallery response based out of free sort.</t>
      </text>
    </comment>
    <comment ref="AZ79" authorId="137" shapeId="0" xr:uid="{3D6D5D38-3E52-4D9E-A388-4FD2766DD6C4}">
      <text>
        <t>[Threaded comment]
Your version of Excel allows you to read this threaded comment; however, any edits to it will get removed if the file is opened in a newer version of Excel. Learn more: https://go.microsoft.com/fwlink/?linkid=870924
Comment:
    Enhance J4U API to support new free sort logic.</t>
      </text>
    </comment>
    <comment ref="BE79" authorId="138" shapeId="0" xr:uid="{FACD5DEF-01BD-4C72-9D75-44005E68D44D}">
      <text>
        <t>[Threaded comment]
Your version of Excel allows you to read this threaded comment; however, any edits to it will get removed if the file is opened in a newer version of Excel. Learn more: https://go.microsoft.com/fwlink/?linkid=870924
Comment:
    1) Regression test support
2) Modifications to existing API consumption
Reply:
    @Sanjay Biswas  Can you help with high level effort estimate for this? Please let me know if any questions.</t>
      </text>
    </comment>
    <comment ref="K85" authorId="139" shapeId="0" xr:uid="{4CD90DA4-24A1-4148-AB3B-34EA850A0906}">
      <text>
        <t>[Threaded comment]
Your version of Excel allows you to read this threaded comment; however, any edits to it will get removed if the file is opened in a newer version of Excel. Learn more: https://go.microsoft.com/fwlink/?linkid=870924
Comment:
    @Siva Yenamareddy  Who will own this from IT.
Reply:
    @Bryanna Lamour not sure where this would land. Need to wait and see.</t>
      </text>
    </comment>
    <comment ref="N90" authorId="140" shapeId="0" xr:uid="{3EFD0A04-4045-41E2-B684-4733982BC2A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need more details (is there functionality required for Marketing.  This is existing funcitonality)  
Reply:
    only CDP is needed. 
Reply:
    Assumptions :Reusing existing templates, components
 Small enhancement for auto cliping Fresh Pass offers
 Workflow enhancement to support Fresh pass audience via existing feed file
 Standard reporting</t>
      </text>
    </comment>
    <comment ref="AZ90" authorId="141" shapeId="0" xr:uid="{020959C4-274C-4307-A700-E88F41CB0D42}">
      <text>
        <t xml:space="preserve">[Threaded comment]
Your version of Excel allows you to read this threaded comment; however, any edits to it will get removed if the file is opened in a newer version of Excel. Learn more: https://go.microsoft.com/fwlink/?linkid=870924
Comment:
    1)Extending the allocation job to consume additional properties like auto clip yes or no from CDP.
2) Add Audit capabilities. 
</t>
      </text>
    </comment>
    <comment ref="BI90" authorId="142" shapeId="0" xr:uid="{F7C82B17-D27E-4AEA-8B93-F26ADD3DE6A8}">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1) UI Configuration on CDP UI 
2) Extend to pass additional UI capability to J4U
Reply:
    @Sankett Deshpande </t>
      </text>
    </comment>
    <comment ref="D91" authorId="143" shapeId="0" xr:uid="{600A8A23-68BA-41D8-B30F-EAB10611527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@Mandar Joshi  is this yours?
Reply:
    @Jackie Ocampo Yes it is Dynamic start and end dates for offers post instant allocation for e.g 10 days from joining, 7 days before anniversary etc. But it has hard dependency on EPE going live across all stores. Hence cannot be prioritized for Q2.  </t>
      </text>
    </comment>
    <comment ref="L91" authorId="144" shapeId="0" xr:uid="{36992BBB-582E-445F-972E-072057A994CD}">
      <text>
        <t xml:space="preserve">[Threaded comment]
Your version of Excel allows you to read this threaded comment; however, any edits to it will get removed if the file is opened in a newer version of Excel. Learn more: https://go.microsoft.com/fwlink/?linkid=870924
Comment:
    Copient is going to get retired.
</t>
      </text>
    </comment>
    <comment ref="AI91" authorId="145" shapeId="0" xr:uid="{B4058A3F-4940-4614-ADDE-C070844BDA7D}">
      <text>
        <t>[Threaded comment]
Your version of Excel allows you to read this threaded comment; however, any edits to it will get removed if the file is opened in a newer version of Excel. Learn more: https://go.microsoft.com/fwlink/?linkid=870924
Comment:
    1) Support offer clip start/end dates instead of just offer start and end date.
2) Accommodate multiple clips for same offer.
Reply:
    Confirmed with Vidhya
[1:19 PM] Vidhya Raman
Bryanna, this involves implementation of multi clip..And Loyalty business prev said they want multi clip for rewards offers only but looks like this expands beyond that..
​
[1:20 PM] Vidhya Raman
1) Support offer clip start/end dates instead of just offer start and end date. Sizing S
2) Accommodate multiple clips for same offer. Sizing L
​
[1:20 PM] Vidhya Raman
Together L to XL
(1 liked)</t>
      </text>
    </comment>
    <comment ref="AZ91" authorId="146" shapeId="0" xr:uid="{63912429-95E3-47B3-9C5F-498AED5A984A}">
      <text>
        <t xml:space="preserve">[Threaded comment]
Your version of Excel allows you to read this threaded comment; however, any edits to it will get removed if the file is opened in a newer version of Excel. Learn more: https://go.microsoft.com/fwlink/?linkid=870924
Comment:
    1) Capture offer allocation by dates.
2) Send allocated dates as part of clip
3) Enhance and migrate existing batch allocation into new format which is allocation by date.
4) Clip validations to use allocation dates as well, and clip to perform allocation validation.
5) Support multi-clip capabilities for all offer types. (Consider allocations, clips, redemption) 
6) Ensure idempotency is considered.
7) Weekly allocation by Julie Thompson
VM
Vijay Maddu
Send Instant allocations to EDM
</t>
      </text>
    </comment>
    <comment ref="BH91" authorId="147" shapeId="0" xr:uid="{B9342757-E30D-4C89-96BC-8CC744B5BBA1}">
      <text>
        <t>[Threaded comment]
Your version of Excel allows you to read this threaded comment; however, any edits to it will get removed if the file is opened in a newer version of Excel. Learn more: https://go.microsoft.com/fwlink/?linkid=870924
Comment:
    consume allocations feed from J4U</t>
      </text>
    </comment>
    <comment ref="BI91" authorId="148" shapeId="0" xr:uid="{E5A50D85-327C-40FB-9A45-F3D4B625A510}">
      <text>
        <t>[Threaded comment]
Your version of Excel allows you to read this threaded comment; however, any edits to it will get removed if the file is opened in a newer version of Excel. Learn more: https://go.microsoft.com/fwlink/?linkid=870924
Comment:
    1) UI Configuration on CDP UI 
2) Extend to pass additional UI capability to J4U
Reply:
    Confirmed with Sankett this is a XS
[1:59 PM] Sankett Deshpande
XS
(1 liked)</t>
      </text>
    </comment>
    <comment ref="D92" authorId="149" shapeId="0" xr:uid="{955E918B-334D-4DF6-9C7B-E7CA3FC3492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@Ada Cen  Do you have details on this project?
Reply:
    Updated</t>
      </text>
    </comment>
    <comment ref="AF92" authorId="150" shapeId="0" xr:uid="{AFA014F2-5B87-4524-A23D-519734BC3E09}">
      <text>
        <t>[Threaded comment]
Your version of Excel allows you to read this threaded comment; however, any edits to it will get removed if the file is opened in a newer version of Excel. Learn more: https://go.microsoft.com/fwlink/?linkid=870924
Comment:
    1) New J4U Pod UX Design
Reply:
    @Zachery Baker   can you help with high level effort estimate for this? Please let me know if any questions.</t>
      </text>
    </comment>
    <comment ref="AJ92" authorId="151" shapeId="0" xr:uid="{14631A9C-47EB-48A6-869A-ED7A792E5CEC}">
      <text>
        <t>[Threaded comment]
Your version of Excel allows you to read this threaded comment; however, any edits to it will get removed if the file is opened in a newer version of Excel. Learn more: https://go.microsoft.com/fwlink/?linkid=870924
Comment:
    1) Enhance Offer Management and or Preview to use new offer pod component.</t>
      </text>
    </comment>
    <comment ref="AZ92" authorId="152" shapeId="0" xr:uid="{3EDADA38-AC56-4262-B550-CDC81FD9A056}">
      <text>
        <t>[Threaded comment]
Your version of Excel allows you to read this threaded comment; however, any edits to it will get removed if the file is opened in a newer version of Excel. Learn more: https://go.microsoft.com/fwlink/?linkid=870924
Comment:
    Use component built by UI platform team</t>
      </text>
    </comment>
    <comment ref="AK94" authorId="153" shapeId="0" xr:uid="{A5C33C7C-3412-4D84-B5E6-236900E2B110}">
      <text>
        <t xml:space="preserve">[Threaded comment]
Your version of Excel allows you to read this threaded comment; however, any edits to it will get removed if the file is opened in a newer version of Excel. Learn more: https://go.microsoft.com/fwlink/?linkid=870924
Comment:
    Is this Copient? if Yes would this exist in Q3-Q4? </t>
      </text>
    </comment>
    <comment ref="AZ94" authorId="154" shapeId="0" xr:uid="{3C8FA116-95B9-4B24-930B-81329364033C}">
      <text>
        <t>[Threaded comment]
Your version of Excel allows you to read this threaded comment; however, any edits to it will get removed if the file is opened in a newer version of Excel. Learn more: https://go.microsoft.com/fwlink/?linkid=870924
Comment:
    Assumption:
1. GR Multi-clip
2. Other offer multi-clips
3. Redemptions to be considered
4. multi clips based on offer metadata</t>
      </text>
    </comment>
    <comment ref="BH94" authorId="155" shapeId="0" xr:uid="{AF119FA1-17A0-4BAB-BB03-CFCA3F977555}">
      <text>
        <t>[Threaded comment]
Your version of Excel allows you to read this threaded comment; however, any edits to it will get removed if the file is opened in a newer version of Excel. Learn more: https://go.microsoft.com/fwlink/?linkid=870924
Comment:
    Please, can you add the data that needs to be incorporated from Source and data needed by the consumption team</t>
      </text>
    </comment>
    <comment ref="AZ97" authorId="156" shapeId="0" xr:uid="{7F682093-77C2-48E5-9EE4-AE07C4B846F1}">
      <text>
        <t>[Threaded comment]
Your version of Excel allows you to read this threaded comment; however, any edits to it will get removed if the file is opened in a newer version of Excel. Learn more: https://go.microsoft.com/fwlink/?linkid=870924
Comment:
    Assumptions:
1. Publish additional attributes for to GR Clip. 
2. validate the user has Alaska membership by UCA call and show Alaska offers only accordingly</t>
      </text>
    </comment>
    <comment ref="N98" authorId="157" shapeId="0" xr:uid="{43F59081-BB3F-459A-827B-0F33545042A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Need more details
Reply:
    @Tophe Enerio 
Reply:
    @Kartika Tangirala can you provide reqs. 
@Subha Burela</t>
      </text>
    </comment>
    <comment ref="AS98" authorId="158" shapeId="0" xr:uid="{7025AA45-FB3C-4BED-9225-4372E3C0C45E}">
      <text>
        <t>[Threaded comment]
Your version of Excel allows you to read this threaded comment; however, any edits to it will get removed if the file is opened in a newer version of Excel. Learn more: https://go.microsoft.com/fwlink/?linkid=870924
Comment:
    Thanks. Is there a timeline by when we should assimilate and a detailed doc/link outlining the reqs. Regards.</t>
      </text>
    </comment>
    <comment ref="V100" authorId="159" shapeId="0" xr:uid="{83690569-9543-4ADE-B2DE-D2CCCC0839C7}">
      <text>
        <t>[Threaded comment]
Your version of Excel allows you to read this threaded comment; however, any edits to it will get removed if the file is opened in a newer version of Excel. Learn more: https://go.microsoft.com/fwlink/?linkid=870924
Comment:
    New reusable component to be developed for J4U Offer POD
Reply:
    Talked with Vijay T covering for Veronica. 
[Yesterday 3:46 PM] Vijay Tandel
if it's just setting up preset in S7 it would be XS
(1 liked)</t>
      </text>
    </comment>
    <comment ref="AZ100" authorId="160" shapeId="0" xr:uid="{1DBC3D2C-EE78-47B1-BF26-C20A02B4B436}">
      <text>
        <t xml:space="preserve">[Threaded comment]
Your version of Excel allows you to read this threaded comment; however, any edits to it will get removed if the file is opened in a newer version of Excel. Learn more: https://go.microsoft.com/fwlink/?linkid=870924
Comment:
    1) Develop on demand batch jobs to populate redis cache structures
2) Regression test all of J4U
Vijay Maddu
1. Update apis and batch jobs to point to new redis cluster. Regression test all J4U api's , batch jobs
2. retire an instance of redis which is being used for clipid and implement an alternate solve.
3. Regression and Performance testing
</t>
      </text>
    </comment>
    <comment ref="AZ101" authorId="161" shapeId="0" xr:uid="{06E44B6D-FD4C-48BF-B2B3-409A8E4176D8}">
      <text>
        <t xml:space="preserve">[Threaded comment]
Your version of Excel allows you to read this threaded comment; however, any edits to it will get removed if the file is opened in a newer version of Excel. Learn more: https://go.microsoft.com/fwlink/?linkid=870924
Comment:
    1. Producers and consumers to talk to new subscription
2. ensure data inflight is not missed out. Producers can go upfront with a new subscription and consumers and point to the new ones as a follow on step once the old subscription messages are drained out
3. Regression and performance testing
</t>
      </text>
    </comment>
    <comment ref="AZ102" authorId="162" shapeId="0" xr:uid="{253281FB-A5D5-467C-BA2A-34EE5FB6EA72}">
      <text>
        <t>[Threaded comment]
Your version of Excel allows you to read this threaded comment; however, any edits to it will get removed if the file is opened in a newer version of Excel. Learn more: https://go.microsoft.com/fwlink/?linkid=870924
Comment:
    1. POC for a gallery/clip data model
a. Data model changes (if any)
b. Data migration
c. Functional and Performance test
d. index SAI (storage attached index) evaluation for search queries currently in use</t>
      </text>
    </comment>
    <comment ref="AZ104" authorId="163" shapeId="0" xr:uid="{79941CE9-DCEB-4542-B471-EE92CC5FBC54}">
      <text>
        <t>[Threaded comment]
Your version of Excel allows you to read this threaded comment; however, any edits to it will get removed if the file is opened in a newer version of Excel. Learn more: https://go.microsoft.com/fwlink/?linkid=870924
Comment:
    support for functional and performance testing to EDM team</t>
      </text>
    </comment>
    <comment ref="BH104" authorId="164" shapeId="0" xr:uid="{DF9B816E-2DFC-4E6F-8590-A4BA192622CD}">
      <text>
        <t>[Threaded comment]
Your version of Excel allows you to read this threaded comment; however, any edits to it will get removed if the file is opened in a newer version of Excel. Learn more: https://go.microsoft.com/fwlink/?linkid=870924
Comment:
    consume clips from existing Kafka topic
Reply:
    @Raj Sriram Can you help with high level effort estimate for this? Please let me know if any questions.</t>
      </text>
    </comment>
    <comment ref="AL105" authorId="165" shapeId="0" xr:uid="{B3D0EB52-98C8-4CD3-9BC1-46DF4608478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Unclear what role Payments will play for this initiative.
Reply:
    @Michael Redgrave @Ada Cen  would you be able to provide guidance on this? 
Reply:
    @Ada Cen I don't think we need payments for pricing tool.  Was there something you had in mind there?
Reply:
    @Bryanna Lamour  @Michael Redgrave I think this was marked by mistake. We didn't list any dependent teams in L113 since it's TBD if we are owning this initiative.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tc={5E5D6831-CB54-4004-96EE-154131B1F6FC}</author>
    <author>tc={C02B060E-8DDC-4820-84A0-FC3A751CF51D}</author>
    <author>tc={D6788C25-5E9D-4961-B46B-1C5F3D519730}</author>
    <author>tc={B0ADA0DC-85BF-4878-920F-50ED76142150}</author>
    <author>tc={550380D9-7CE1-4EB2-AC40-76581E20CC4E}</author>
    <author>tc={D9CA1BC1-93C6-4CD3-90EB-B3BAD43F685E}</author>
    <author>tc={09AB3554-79A6-4130-8F23-CD2623761F30}</author>
    <author>tc={372928FE-BC42-4C2E-9214-845A2F832A93}</author>
    <author>tc={592B105B-61FC-4B2E-AC36-EA81531700A9}</author>
    <author>tc={BD6D482B-888E-4FF6-AD46-527DA0DA5D6C}</author>
    <author>tc={97DB9950-0076-46A0-98BA-3B14F8F9AA70}</author>
    <author>tc={5D09B8B2-11C7-4942-96FF-31B3551519C9}</author>
    <author>tc={74E19AAA-F783-4A6E-9524-6D1F8292E0AC}</author>
    <author>tc={2D57F4A4-BB67-4046-8242-F78339B07634}</author>
    <author>tc={047264D9-852D-4348-B603-9C68914CC1E4}</author>
    <author>tc={BF04DA7C-B4C6-498F-A66E-608DEE16893D}</author>
    <author>tc={334E428D-1242-4FAE-A41E-6B8C89DFBDDB}</author>
    <author>tc={0BEB3DE7-9868-4FF9-979E-DED58B8499E6}</author>
    <author>tc={640CCDDF-74CA-4BDE-8A63-21782CBA41AD}</author>
    <author>tc={39189E2D-2CBB-45FB-B8E7-D89678F9AF30}</author>
    <author>tc={79BE002B-4DE3-4238-B42D-40811E522128}</author>
    <author>tc={1AC05F61-151D-45AB-9CC9-0C0B76F34C9C}</author>
    <author>tc={D0DEE5E8-2D32-457A-AC85-7327F65C7F59}</author>
    <author>tc={FAA0C1E6-707B-4619-ABDE-7DE0F68A5187}</author>
    <author>tc={CCAE37B9-18DC-429B-8879-1A8379A90A68}</author>
  </authors>
  <commentList>
    <comment ref="AJ4" authorId="0" shapeId="0" xr:uid="{5E5D6831-CB54-4004-96EE-154131B1F6FC}">
      <text>
        <t>[Threaded comment]
Your version of Excel allows you to read this threaded comment; however, any edits to it will get removed if the file is opened in a newer version of Excel. Learn more: https://go.microsoft.com/fwlink/?linkid=870924
Comment:
    @Sunil to sync up with Kimberly Kingston on the details and Sizing
Reply:
    @Sunil J Ramchandani Please, can you confirm if you could connect with the Payments team and clarify for estimates with @Kimberly Kingston
Reply:
    @Kimberly Kingston please can you size this. @Lisa Kinney
Reply:
    @Sunil J Ramchandani - What is the expected work for payments team? 
Reply:
    Hello Kimberly, Lubna, I am not sure I the right contact . I don't believe we need any assistance from the Payments team
Reply:
    No Changes needed on Payments</t>
      </text>
    </comment>
    <comment ref="BG4" authorId="1" shapeId="0" xr:uid="{C02B060E-8DDC-4820-84A0-FC3A751CF51D}">
      <text>
        <t>[Threaded comment]
Your version of Excel allows you to read this threaded comment; however, any edits to it will get removed if the file is opened in a newer version of Excel. Learn more: https://go.microsoft.com/fwlink/?linkid=870924
Comment:
    @Lisa Kinney Please, confirm if CDP has all the requirements to estimate
@Sankett Deshpande Please, let us know if you have all needed for estimation
Reply:
    Lubna, I am not sure I can comment on CDP. I am unclear where this sits or will sit in the business this year. Can you reach out to Naren or Danielle? Thanks 
Reply:
    @Naren Visvanathan</t>
      </text>
    </comment>
    <comment ref="O5" authorId="2" shapeId="0" xr:uid="{D6788C25-5E9D-4961-B46B-1C5F3D519730}">
      <text>
        <t>[Threaded comment]
Your version of Excel allows you to read this threaded comment; however, any edits to it will get removed if the file is opened in a newer version of Excel. Learn more: https://go.microsoft.com/fwlink/?linkid=870924
Comment:
    Need the Dependency and requirements identified for Adtech teams
Reply:
    @Bryanna Lamour and @Chasity Jones Please can you let the teams Know if there are any depenedency
Reply:
    No dependecny on adtech for Q2</t>
      </text>
    </comment>
    <comment ref="T5" authorId="3" shapeId="0" xr:uid="{B0ADA0DC-85BF-4878-920F-50ED76142150}">
      <text>
        <t>[Threaded comment]
Your version of Excel allows you to read this threaded comment; however, any edits to it will get removed if the file is opened in a newer version of Excel. Learn more: https://go.microsoft.com/fwlink/?linkid=870924
Comment:
    Platform Response: XS (given 3rd party plug n play)</t>
      </text>
    </comment>
    <comment ref="AA5" authorId="4" shapeId="0" xr:uid="{550380D9-7CE1-4EB2-AC40-76581E20CC4E}">
      <text>
        <t>[Threaded comment]
Your version of Excel allows you to read this threaded comment; however, any edits to it will get removed if the file is opened in a newer version of Excel. Learn more: https://go.microsoft.com/fwlink/?linkid=870924
Comment:
    Need the details on what is required on mobile
Reply:
    @Bryanna Lamour and @Chasity please can you share the NPS details With the Mobile so that we can get their estimates
Reply:
    Mobile depedency for Q3 and teams will reachout to @Neetu Sultan once the reqs are finalized. @Bryanna Lamour and @Chasity Jones FYI..</t>
      </text>
    </comment>
    <comment ref="AY5" authorId="5" shapeId="0" xr:uid="{D9CA1BC1-93C6-4CD3-90EB-B3BAD43F685E}">
      <text>
        <t>[Threaded comment]
Your version of Excel allows you to read this threaded comment; however, any edits to it will get removed if the file is opened in a newer version of Excel. Learn more: https://go.microsoft.com/fwlink/?linkid=870924
Comment:
    @Lisa Kinney have these requirements been reviewed with partnership rewards team
Reply:
    @Lubna - I have not been invovled in the requirements process for CDP.
Reply:
    @Bryanna Lamour and @Chasity Jones please can you work with Partership on sizing and estimating these
Reply:
    @Lubna Lasne  we do not have Partnership rewards called out as a dependent team for phase 2. 
Reply:
    NO NPS dependency on partnership rewards team</t>
      </text>
    </comment>
    <comment ref="BG5" authorId="6" shapeId="0" xr:uid="{09AB3554-79A6-4130-8F23-CD2623761F30}">
      <text>
        <t>[Threaded comment]
Your version of Excel allows you to read this threaded comment; however, any edits to it will get removed if the file is opened in a newer version of Excel. Learn more: https://go.microsoft.com/fwlink/?linkid=870924
Comment:
    @Lisa Kinney Please, confirm if CDP has all the requirements to estimate
@Sankett Deshpande Please, let us know if you have all needed for estimation
Reply:
    NPS does not have anything to do with CDP. Please advise
Reply:
    Thanks Lisa, removing the dependency from CDP</t>
      </text>
    </comment>
    <comment ref="D7" authorId="7" shapeId="0" xr:uid="{372928FE-BC42-4C2E-9214-845A2F832A93}">
      <text>
        <t>[Threaded comment]
Your version of Excel allows you to read this threaded comment; however, any edits to it will get removed if the file is opened in a newer version of Excel. Learn more: https://go.microsoft.com/fwlink/?linkid=870924
Comment:
    Any impact on CPG media needs to be shared and discussed with Angel and team</t>
      </text>
    </comment>
    <comment ref="BH10" authorId="8" shapeId="0" xr:uid="{592B105B-61FC-4B2E-AC36-EA81531700A9}">
      <text>
        <t>[Threaded comment]
Your version of Excel allows you to read this threaded comment; however, any edits to it will get removed if the file is opened in a newer version of Excel. Learn more: https://go.microsoft.com/fwlink/?linkid=870924
Comment:
    @Terry Singla is analytics a dependency ?? Please confirm
Reply:
    Not needed</t>
      </text>
    </comment>
    <comment ref="C11" authorId="9" shapeId="0" xr:uid="{BD6D482B-888E-4FF6-AD46-527DA0DA5D6C}">
      <text>
        <t>[Threaded comment]
Your version of Excel allows you to read this threaded comment; however, any edits to it will get removed if the file is opened in a newer version of Excel. Learn more: https://go.microsoft.com/fwlink/?linkid=870924
Comment:
    Sync up with lisa on dependent teams</t>
      </text>
    </comment>
    <comment ref="BH11" authorId="10" shapeId="0" xr:uid="{97DB9950-0076-46A0-98BA-3B14F8F9AA70}">
      <text>
        <t>[Threaded comment]
Your version of Excel allows you to read this threaded comment; however, any edits to it will get removed if the file is opened in a newer version of Excel. Learn more: https://go.microsoft.com/fwlink/?linkid=870924
Comment:
    Need more info in order to size
Reply:
    @Terry Singla is analytics a dependency??
Reply:
    Analytics is not a dependency</t>
      </text>
    </comment>
    <comment ref="BH12" authorId="11" shapeId="0" xr:uid="{5D09B8B2-11C7-4942-96FF-31B3551519C9}">
      <text>
        <t>[Threaded comment]
Your version of Excel allows you to read this threaded comment; however, any edits to it will get removed if the file is opened in a newer version of Excel. Learn more: https://go.microsoft.com/fwlink/?linkid=870924
Comment:
    Need more info on Analytics scope to size the effort</t>
      </text>
    </comment>
    <comment ref="BH13" authorId="12" shapeId="0" xr:uid="{74E19AAA-F783-4A6E-9524-6D1F8292E0AC}">
      <text>
        <t>[Threaded comment]
Your version of Excel allows you to read this threaded comment; however, any edits to it will get removed if the file is opened in a newer version of Excel. Learn more: https://go.microsoft.com/fwlink/?linkid=870924
Comment:
    This is offline data related to stores so Analytics (Clickstream data) is not a dependent team. Removing the "x"</t>
      </text>
    </comment>
    <comment ref="T16" authorId="13" shapeId="0" xr:uid="{2D57F4A4-BB67-4046-8242-F78339B07634}">
      <text>
        <t>[Threaded comment]
Your version of Excel allows you to read this threaded comment; however, any edits to it will get removed if the file is opened in a newer version of Excel. Learn more: https://go.microsoft.com/fwlink/?linkid=870924
Comment:
    @Fred Lopez Please can you let us know what is missing to get this project sized
Reply:
    No longer needed</t>
      </text>
    </comment>
    <comment ref="AF18" authorId="14" shapeId="0" xr:uid="{047264D9-852D-4348-B603-9C68914CC1E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@Laura Higgins please can you help size and estimate
Reply:
    @Lubna Lasne - you have the wrong contact for this assignment.</t>
      </text>
    </comment>
    <comment ref="AN18" authorId="15" shapeId="0" xr:uid="{BF04DA7C-B4C6-498F-A66E-608DEE16893D}">
      <text>
        <t>[Threaded comment]
Your version of Excel allows you to read this threaded comment; however, any edits to it will get removed if the file is opened in a newer version of Excel. Learn more: https://go.microsoft.com/fwlink/?linkid=870924
Comment:
    Need more details as what is expected from AcuPick Team - Namrata
Reply:
    No dependency on Accupick</t>
      </text>
    </comment>
    <comment ref="BH18" authorId="16" shapeId="0" xr:uid="{334E428D-1242-4FAE-A41E-6B8C89DFBDDB}">
      <text>
        <t>[Threaded comment]
Your version of Excel allows you to read this threaded comment; however, any edits to it will get removed if the file is opened in a newer version of Excel. Learn more: https://go.microsoft.com/fwlink/?linkid=870924
Comment:
    Fulfillment data is offline not Clickstream, not sure why Digital Analytics has been marked as dependent
Reply:
    Not needed</t>
      </text>
    </comment>
    <comment ref="BF20" authorId="17" shapeId="0" xr:uid="{0BEB3DE7-9868-4FF9-979E-DED58B8499E6}">
      <text>
        <t>[Threaded comment]
Your version of Excel allows you to read this threaded comment; however, any edits to it will get removed if the file is opened in a newer version of Excel. Learn more: https://go.microsoft.com/fwlink/?linkid=870924
Comment:
    @SunilSanku this is an internal Data teams dependency</t>
      </text>
    </comment>
    <comment ref="BF23" authorId="18" shapeId="0" xr:uid="{640CCDDF-74CA-4BDE-8A63-21782CBA41AD}">
      <text>
        <t>[Threaded comment]
Your version of Excel allows you to read this threaded comment; however, any edits to it will get removed if the file is opened in a newer version of Excel. Learn more: https://go.microsoft.com/fwlink/?linkid=870924
Comment:
    @RajSriram and @Sunilsanku need Data modeler support for data lineage build out</t>
      </text>
    </comment>
    <comment ref="T29" authorId="19" shapeId="0" xr:uid="{39189E2D-2CBB-45FB-B8E7-D89678F9AF30}">
      <text>
        <t>[Threaded comment]
Your version of Excel allows you to read this threaded comment; however, any edits to it will get removed if the file is opened in a newer version of Excel. Learn more: https://go.microsoft.com/fwlink/?linkid=870924
Comment:
    Platform Response: M</t>
      </text>
    </comment>
    <comment ref="BF35" authorId="20" shapeId="0" xr:uid="{79BE002B-4DE3-4238-B42D-40811E522128}">
      <text>
        <t>[Threaded comment]
Your version of Excel allows you to read this threaded comment; however, any edits to it will get removed if the file is opened in a newer version of Excel. Learn more: https://go.microsoft.com/fwlink/?linkid=870924
Comment:
    @Al Sonnichsen team to size</t>
      </text>
    </comment>
    <comment ref="B40" authorId="21" shapeId="0" xr:uid="{1AC05F61-151D-45AB-9CC9-0C0B76F34C9C}">
      <text>
        <t>[Threaded comment]
Your version of Excel allows you to read this threaded comment; however, any edits to it will get removed if the file is opened in a newer version of Excel. Learn more: https://go.microsoft.com/fwlink/?linkid=870924
Comment:
    @Terry Singla not sure if this sits here as this is really something that should be part of the  Customer 360 prioritization right?
Reply:
    This line item is for historical static data</t>
      </text>
    </comment>
    <comment ref="BF56" authorId="22" shapeId="0" xr:uid="{D0DEE5E8-2D32-457A-AC85-7327F65C7F59}">
      <text>
        <t>[Threaded comment]
Your version of Excel allows you to read this threaded comment; however, any edits to it will get removed if the file is opened in a newer version of Excel. Learn more: https://go.microsoft.com/fwlink/?linkid=870924
Comment:
    DE team has started building the VendorCostArea BOD</t>
      </text>
    </comment>
    <comment ref="BF57" authorId="23" shapeId="0" xr:uid="{FAA0C1E6-707B-4619-ABDE-7DE0F68A5187}">
      <text>
        <t>[Threaded comment]
Your version of Excel allows you to read this threaded comment; however, any edits to it will get removed if the file is opened in a newer version of Excel. Learn more: https://go.microsoft.com/fwlink/?linkid=870924
Comment:
    DE team is working with EDIS team analysing the data issue</t>
      </text>
    </comment>
    <comment ref="BF58" authorId="24" shapeId="0" xr:uid="{CCAE37B9-18DC-429B-8879-1A8379A90A68}">
      <text>
        <t>[Threaded comment]
Your version of Excel allows you to read this threaded comment; however, any edits to it will get removed if the file is opened in a newer version of Excel. Learn more: https://go.microsoft.com/fwlink/?linkid=870924
Comment:
    DE team is working with EDIS team analysing the data issue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tc={028C8E82-D620-4505-A4F5-17095B4B45F1}</author>
    <author>tc={9DFA1B86-FDED-42FB-B6D1-BD2C6F0B08C1}</author>
    <author>tc={3F7D713A-303B-4786-8CD8-D8FB41BB526B}</author>
    <author>tc={F0D6E50E-8CD4-4C06-9B03-42641B0ADE4E}</author>
    <author>tc={5736C630-E93C-452A-AD25-071EAC913C0C}</author>
    <author>tc={2A77FECF-1283-4538-9DEE-10C8D1A2968A}</author>
    <author>tc={7DBA0126-95A0-4C5A-9F39-232A6B7EAFA4}</author>
    <author>tc={B4CC83D5-C450-433E-A84D-3780C8864587}</author>
    <author>tc={55A5F174-33B6-48A2-A71B-BC1B16A87E75}</author>
    <author>tc={BD73B8DC-0585-40B4-944D-5E8A830AB9D9}</author>
    <author>tc={8072B50F-FF8E-4D84-913B-1DA951DEB398}</author>
    <author>tc={8EEE84A2-EF9E-4A4A-8BC4-F5C54F43F53B}</author>
    <author>tc={FF85503C-28FE-4D8B-8CCF-E1B754FF733A}</author>
    <author>tc={72150213-9598-4279-B5E2-068711365A3F}</author>
    <author>tc={E754201A-F0FC-47EF-81C0-4346B14457C3}</author>
    <author>tc={9F89F9D6-C6DE-4730-BBDB-C6B712740BCE}</author>
    <author>tc={03DA81CB-9E4F-42D0-8DF5-DA4206A9DA4B}</author>
    <author>tc={39FA6049-676A-44CB-9A0E-ABDD6F096D73}</author>
    <author>tc={649CC1F3-C055-404C-BCFC-659C02E7224E}</author>
    <author>tc={8B519A95-733B-4193-9163-B9DD8A2777D7}</author>
    <author>tc={9E630B0A-85C7-4384-ABFF-5B803B3FB334}</author>
    <author>tc={46AFAB5C-BABA-4478-8524-0CF22AE9D4A2}</author>
    <author>tc={34F21369-3DDF-4F6A-A6D7-0355920E2A53}</author>
    <author>tc={3A0AAE43-BD55-4B97-AD2C-E3D3E4DA9638}</author>
    <author>tc={8DDC0642-2ABE-47FD-9492-32B05F5C3D5F}</author>
    <author>tc={606CEDA0-7C2F-4A4B-BD43-5D4507AD20CC}</author>
    <author>tc={C16CFDF2-EC34-43DD-8B82-3BAF33F28A61}</author>
    <author>tc={2CA6FFBC-110B-45E1-817B-387F5F50AE94}</author>
    <author>tc={81E02ED0-C561-4254-BC8E-52130FB24874}</author>
    <author>tc={A796FF78-7B23-48DB-BFA3-A39D365377A6}</author>
    <author>tc={082AA817-A781-4383-9BD8-304E167F8400}</author>
    <author>tc={84AF9F96-4BFA-4BFE-A327-DCE38198013C}</author>
    <author>tc={A6F4AB9B-5B20-4391-9029-11A30E3C0579}</author>
    <author>tc={89C8DDB8-BCC1-492C-9C59-3DB99C8EF0CE}</author>
    <author>tc={B670A8EF-3DCE-435D-BDE4-BB4F336AEBDA}</author>
    <author>tc={CDC1B93D-4226-4325-9804-2E25862E9F65}</author>
    <author>tc={EF347F2C-17B7-4BBD-8CD5-09F72590F963}</author>
    <author>tc={E60286E3-C84E-4F91-86E9-7BF1143DE6BE}</author>
    <author>tc={C83D752C-094C-40E0-B558-DDB39FACE2BB}</author>
    <author>tc={8FCF2A26-8861-4548-A92C-777EC6FA1B82}</author>
    <author>tc={0B530C22-AEC7-42DD-83EC-02845BD15835}</author>
    <author>tc={BFA8BF1D-D3A8-4E3C-ABB7-EEFBC2FC453C}</author>
    <author>tc={E7450A41-6C4E-4D36-92C8-0EA204C88BFC}</author>
    <author>tc={5EFFD49A-0371-49CD-8F2D-05F92772B65C}</author>
    <author>tc={D82F99A0-C012-4130-A84A-EF2ACADCA3FD}</author>
    <author>tc={B29DCB01-FAD0-4BD0-B606-F513AB802C97}</author>
    <author>tc={15A2ACDC-144B-4677-A378-251C652B980A}</author>
    <author>tc={8E7ABAB5-4BBC-4A4B-8B33-922BECC2E4CC}</author>
    <author>tc={1D0DCE09-A2E0-4F6C-AD07-192577479C1F}</author>
    <author>tc={247180BF-B94D-4D7A-971E-FB9E4E376383}</author>
    <author>tc={E72631B7-E5AE-4BBA-A184-51483CE22754}</author>
    <author>tc={126328EF-0423-458A-BD62-8689B7D72271}</author>
    <author>tc={AB5C0984-990A-4DE2-ADED-9461C41879A9}</author>
    <author>tc={97A7738D-A78A-4F92-AA9D-17C614F5A4C0}</author>
    <author>tc={3EB16C0F-FEB4-4146-9201-7B629A59BE75}</author>
    <author>tc={510F92E4-71B6-4A82-918B-21361A308F12}</author>
    <author>tc={12EC6BED-98B1-4283-95FF-40E6B5786FCA}</author>
    <author>tc={65C2B18C-80B0-4626-8307-A182868927DD}</author>
    <author>tc={82B04334-178C-4F06-8DD9-8D0BD68E146B}</author>
    <author>tc={0CD5EA84-9C3B-4C3C-8ABA-B2CF4ADE9C6E}</author>
    <author>tc={DB4CA52E-374E-426A-9968-D4588B79CCDB}</author>
    <author>tc={25CAF3AE-4410-4B64-915C-6D22953320A1}</author>
    <author>tc={069DBD24-C6AF-4BB9-A1BA-C5675E20B785}</author>
    <author>tc={7E217248-BFB1-4EB9-9E81-A78FA2AA3B68}</author>
    <author>tc={1DA9BE80-38A2-4F97-A16E-C757BD853175}</author>
    <author>tc={2CD00E07-19F0-41B3-9235-D59C516116CD}</author>
    <author>tc={2B896E4C-A6F0-4F62-8BBB-5DCF26287237}</author>
    <author>tc={881BC312-6A4C-4253-9C10-D8110B6491EB}</author>
    <author>tc={20698B81-82C5-4FA1-8C64-9866FC8F08D6}</author>
    <author>tc={52D03302-2134-4078-B3C7-EEC4DBC91B7D}</author>
    <author>tc={1272E1B3-EB2D-4594-A90F-DC38C7503C91}</author>
    <author>tc={56645F0B-EE32-41D9-8601-E2A2966343F5}</author>
    <author>tc={B9B33442-6A5A-474F-B0DA-6136EA4E8BDE}</author>
    <author>tc={C3F655B9-CBA5-4491-8B99-1841AAA9A10A}</author>
    <author>tc={0957EEE1-0606-488D-B92A-9EF9398AA877}</author>
    <author>tc={60F1EFA9-3C5E-4081-B02D-A1CC27080193}</author>
    <author>tc={F38B333A-D496-4A3C-8793-5117E7D69FDD}</author>
    <author>tc={5E90529C-E66B-44AA-AA3D-4939C6CE0458}</author>
    <author>tc={8D2846F3-EE07-4F66-B59A-29D296A7B796}</author>
    <author>tc={363C2AFF-3A25-4351-AE0A-F7558D9BD6AF}</author>
    <author>tc={8470FE53-9162-436A-9099-36ACDEED705C}</author>
    <author>tc={40A11128-A222-41D5-9D3B-F33C7698679C}</author>
    <author>tc={04B6E3FF-B733-4292-8890-61D39CB84BEF}</author>
    <author>tc={CF0B740C-6099-4578-8FEF-618FB3EDAB78}</author>
    <author>tc={BC24D2A8-BAE3-4879-8A41-1E82C5C2C9C2}</author>
    <author>tc={EB538180-2091-4A13-B4BD-6F744BBF2092}</author>
    <author>tc={6B372BA1-2D39-4DF4-9257-EAE116967AD4}</author>
    <author>tc={C87F3F95-AF85-4F6B-ACF0-F9D8659C00A5}</author>
    <author>tc={B4A7B02D-1571-4BAB-88F9-0F9F1918AC9D}</author>
    <author>tc={A2BD723F-C971-4FD5-9611-2B4F0AB3CD1A}</author>
    <author>tc={E579B1B6-59F5-4745-A7FE-C63FC275446A}</author>
    <author>tc={C0C6747E-D8FC-419C-9239-C3203DB736A0}</author>
    <author>tc={EF82A865-CA84-4C22-B952-384420C8339B}</author>
    <author>tc={9BC5D283-F829-4A52-ACAE-4F1DD9B1E7B3}</author>
    <author>tc={BD89C208-F9BA-447E-AAED-CE13C0C9B7AC}</author>
    <author>tc={F31B6BB3-BDF2-4A3D-BC95-6973C288EBCA}</author>
    <author>tc={59ADE874-C913-4518-A0EF-2A991C68CD37}</author>
    <author>tc={F64A70B3-1FDA-4924-AAEF-4FFE7324E4B3}</author>
    <author>tc={D6105992-4D46-4C17-B015-60C760E3C3E5}</author>
    <author>tc={4AB835AF-A9EE-4139-A78B-BF0F7E48C152}</author>
    <author>tc={F4BA20F3-B7A4-4FF2-9734-616A1020CBD6}</author>
    <author>tc={4FF1686A-42C9-415A-8224-5796D6CB7462}</author>
    <author>tc={B4F15A22-88A7-4BDF-9F3D-38EC41987AC5}</author>
    <author>tc={E00267D9-8F27-4585-95E0-9D547991ECDE}</author>
    <author>tc={680910FC-53E6-471A-A667-B71EB0513A41}</author>
    <author>tc={0954BE23-9C94-4AB3-9E12-D6B3F7E89F49}</author>
    <author>tc={7C1647AE-28D3-4892-9E78-03292C4693B6}</author>
    <author>tc={E9CB237C-B01A-4465-901C-896B14AF18B9}</author>
    <author>tc={E288F514-62C3-4C9E-8F39-4C99E24FB104}</author>
    <author>tc={C89C4AD2-FE15-40E7-A87E-3A37884427FA}</author>
    <author>tc={4CD7253D-0626-4587-9C86-5DBA3041F6C0}</author>
    <author>tc={3A4F9896-3E1D-4EDB-89D5-AB6BC33DD9A2}</author>
    <author>tc={BE377586-B5AF-4714-B861-C21080D9820E}</author>
    <author>tc={2717F1C6-5012-460A-A99D-776F2DEA2A2F}</author>
    <author>tc={260BFDF7-7A14-4668-B577-D5F934E14749}</author>
    <author>tc={9979684C-1754-4C7C-8055-19F50D845DB8}</author>
    <author>tc={DF1765B9-6AA8-4AE1-80EA-5FA87E6DBF28}</author>
    <author>tc={5D28F09A-FA86-4EE5-BF92-99F3F412FAA3}</author>
    <author>tc={2D2116A5-DB20-4340-8F0C-A6C0B2FBFAD6}</author>
    <author>tc={52F5804E-30F1-41F2-BEF1-FC4B08AC2CAC}</author>
    <author>tc={2550971E-9DE6-49A7-BE11-5E5600115D86}</author>
    <author>tc={8EA05CFA-6E8C-4904-A732-C64AAA2027CD}</author>
    <author>tc={DBBABD54-A356-4653-AD72-58723E84AEB7}</author>
    <author>tc={2DB55F71-6FEB-4AB6-9471-413E160A53B7}</author>
    <author>tc={61C9BB0D-F29F-4911-83EA-3A9CA2B57068}</author>
    <author>tc={A15DDDC5-382C-4413-A539-835FD1FE3A52}</author>
    <author>tc={DE7CE4AD-A54A-4597-A184-E01F74EB95E7}</author>
    <author>tc={ACACFC8E-62E2-4F95-8C07-9DFE97195E82}</author>
    <author>tc={1E31E41B-852D-4E5F-ABB9-65C63A3C7A26}</author>
    <author>tc={0F35AB37-7E43-47C4-BCD4-F8A453C1EBDB}</author>
    <author>tc={5B089B7B-35A5-451F-A0A0-D6FC1578FF21}</author>
    <author>tc={6550403B-84B3-451A-B5A2-DEEFD6A9385A}</author>
    <author>tc={D17E4CAD-E410-4512-89F1-300BBFB211DC}</author>
    <author>tc={516AA100-0B16-4F29-A809-73FFB6890886}</author>
    <author>tc={13F39F46-0AB0-4857-B692-E1E750E1B2DF}</author>
    <author>tc={E0C4CAF4-5D13-4EDA-9301-F8953C7AF584}</author>
    <author>tc={E11B4DF5-1E71-4839-ABF4-A67DB2005538}</author>
    <author>tc={AEB55467-5218-4C19-9E41-C4C7D895DA32}</author>
    <author>tc={431AFE6A-9543-4933-86B2-AFBA2BA8FBBD}</author>
    <author>tc={2DD2D32E-4A15-4880-8121-C3549102F7A3}</author>
    <author>tc={FDDA98CE-4994-411F-B964-C07ED1EC522B}</author>
    <author>tc={75BA92A7-63AD-4C18-9B14-A261FDA24D52}</author>
    <author>tc={C58BE374-D227-4F91-B073-784CBF848ADF}</author>
    <author>tc={BB5DC3FB-3454-4D86-A3C6-70D868680B47}</author>
    <author>tc={8995BB0A-B3B0-4DBD-BA22-C34CD3B0AE92}</author>
  </authors>
  <commentList>
    <comment ref="C4" authorId="0" shapeId="0" xr:uid="{028C8E82-D620-4505-A4F5-17095B4B45F1}">
      <text>
        <t>[Threaded comment]
Your version of Excel allows you to read this threaded comment; however, any edits to it will get removed if the file is opened in a newer version of Excel. Learn more: https://go.microsoft.com/fwlink/?linkid=870924
Comment:
    https://confluence.safeway.com/pages/viewpage.action?spaceKey=ET&amp;title=Self-Service+Roadmap</t>
      </text>
    </comment>
    <comment ref="C5" authorId="1" shapeId="0" xr:uid="{9DFA1B86-FDED-42FB-B6D1-BD2C6F0B08C1}">
      <text>
        <t>[Threaded comment]
Your version of Excel allows you to read this threaded comment; however, any edits to it will get removed if the file is opened in a newer version of Excel. Learn more: https://go.microsoft.com/fwlink/?linkid=870924
Comment:
    https://confluence.safeway.com/display/ET/Rewards</t>
      </text>
    </comment>
    <comment ref="T5" authorId="2" shapeId="0" xr:uid="{3F7D713A-303B-4786-8CD8-D8FB41BB526B}">
      <text>
        <t>[Threaded comment]
Your version of Excel allows you to read this threaded comment; however, any edits to it will get removed if the file is opened in a newer version of Excel. Learn more: https://go.microsoft.com/fwlink/?linkid=870924
Comment:
    Self service will have landing and navigation from contact us page
Reply:
    Platform Response: Should be digital production to author link to 'claim rewards' page.</t>
      </text>
    </comment>
    <comment ref="V5" authorId="3" shapeId="0" xr:uid="{F0D6E50E-8CD4-4C06-9B03-42641B0ADE4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For all these rewards related IN, not sure what the effort is needed from L&amp;N
Reply:
    @Gayle Millington - Pls help
Reply:
    @Meena Visht , @Brittany Gigliotti 
Reply:
    Can you please set a context and scope for Landing &amp; Nav?
Reply:
    @Gururaj Shanmugasundaram no effort needed for the Chat or IVR. </t>
      </text>
    </comment>
    <comment ref="AW5" authorId="4" shapeId="0" xr:uid="{5736C630-E93C-452A-AD25-071EAC913C0C}">
      <text>
        <t>[Threaded comment]
Your version of Excel allows you to read this threaded comment; however, any edits to it will get removed if the file is opened in a newer version of Excel. Learn more: https://go.microsoft.com/fwlink/?linkid=870924
Comment:
    Would be leveraging Rewards Services exposed by the OCRP platform</t>
      </text>
    </comment>
    <comment ref="BA5" authorId="5" shapeId="0" xr:uid="{2A77FECF-1283-4538-9DEE-10C8D1A2968A}">
      <text>
        <t>[Threaded comment]
Your version of Excel allows you to read this threaded comment; however, any edits to it will get removed if the file is opened in a newer version of Excel. Learn more: https://go.microsoft.com/fwlink/?linkid=870924
Comment:
    Extra development effort needed to set up the new platform with this use case. Also UI development scope for dev team.</t>
      </text>
    </comment>
    <comment ref="C6" authorId="6" shapeId="0" xr:uid="{7DBA0126-95A0-4C5A-9F39-232A6B7EAFA4}">
      <text>
        <t>[Threaded comment]
Your version of Excel allows you to read this threaded comment; however, any edits to it will get removed if the file is opened in a newer version of Excel. Learn more: https://go.microsoft.com/fwlink/?linkid=870924
Comment:
    https://confluence.safeway.com/display/ET/Rewards</t>
      </text>
    </comment>
    <comment ref="T6" authorId="7" shapeId="0" xr:uid="{B4CC83D5-C450-433E-A84D-3780C8864587}">
      <text>
        <t>[Threaded comment]
Your version of Excel allows you to read this threaded comment; however, any edits to it will get removed if the file is opened in a newer version of Excel. Learn more: https://go.microsoft.com/fwlink/?linkid=870924
Comment:
    Self service will have landing and navigation from contact us page
Reply:
    Platform Response: Should be digital production to author link to 'claim rewards' page.</t>
      </text>
    </comment>
    <comment ref="AW6" authorId="8" shapeId="0" xr:uid="{55A5F174-33B6-48A2-A71B-BC1B16A87E75}">
      <text>
        <t>[Threaded comment]
Your version of Excel allows you to read this threaded comment; however, any edits to it will get removed if the file is opened in a newer version of Excel. Learn more: https://go.microsoft.com/fwlink/?linkid=870924
Comment:
    Would be leveraging Rewards Services exposed by the OCRP platform</t>
      </text>
    </comment>
    <comment ref="C7" authorId="9" shapeId="0" xr:uid="{BD73B8DC-0585-40B4-944D-5E8A830AB9D9}">
      <text>
        <t>[Threaded comment]
Your version of Excel allows you to read this threaded comment; however, any edits to it will get removed if the file is opened in a newer version of Excel. Learn more: https://go.microsoft.com/fwlink/?linkid=870924
Comment:
    https://confluence.safeway.com/display/ET/Rewards</t>
      </text>
    </comment>
    <comment ref="T7" authorId="10" shapeId="0" xr:uid="{8072B50F-FF8E-4D84-913B-1DA951DEB398}">
      <text>
        <t>[Threaded comment]
Your version of Excel allows you to read this threaded comment; however, any edits to it will get removed if the file is opened in a newer version of Excel. Learn more: https://go.microsoft.com/fwlink/?linkid=870924
Comment:
    Self service will have landing and navigation from contact us page
Reply:
    Platform Response: Should be digital production to author link to 'claim rewards' page.</t>
      </text>
    </comment>
    <comment ref="AW7" authorId="11" shapeId="0" xr:uid="{8EEE84A2-EF9E-4A4A-8BC4-F5C54F43F53B}">
      <text>
        <t>[Threaded comment]
Your version of Excel allows you to read this threaded comment; however, any edits to it will get removed if the file is opened in a newer version of Excel. Learn more: https://go.microsoft.com/fwlink/?linkid=870924
Comment:
    Would be leveraging Rewards Services exposed by the OCRP platform</t>
      </text>
    </comment>
    <comment ref="C8" authorId="12" shapeId="0" xr:uid="{FF85503C-28FE-4D8B-8CCF-E1B754FF733A}">
      <text>
        <t>[Threaded comment]
Your version of Excel allows you to read this threaded comment; however, any edits to it will get removed if the file is opened in a newer version of Excel. Learn more: https://go.microsoft.com/fwlink/?linkid=870924
Comment:
    https://confluence.safeway.com/display/ET/J4U</t>
      </text>
    </comment>
    <comment ref="T8" authorId="13" shapeId="0" xr:uid="{72150213-9598-4279-B5E2-068711365A3F}">
      <text>
        <t>[Threaded comment]
Your version of Excel allows you to read this threaded comment; however, any edits to it will get removed if the file is opened in a newer version of Excel. Learn more: https://go.microsoft.com/fwlink/?linkid=870924
Comment:
    Self service will have landing and navigation from contact us page
Reply:
    Platform Response: Should be digital production to author link to 'claim rewards' page.</t>
      </text>
    </comment>
    <comment ref="AH8" authorId="14" shapeId="0" xr:uid="{E754201A-F0FC-47EF-81C0-4346B14457C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What data do you need from EPE? Needs more discussion @Subha Burela 
Reply:
    @Meena Visht, please add in details
Reply:
    Need consultation suport from EPE. Self service will mostly be reusing existing API</t>
      </text>
    </comment>
    <comment ref="AY8" authorId="15" shapeId="0" xr:uid="{9F89F9D6-C6DE-4730-BBDB-C6B712740BCE}">
      <text>
        <t>[Threaded comment]
Your version of Excel allows you to read this threaded comment; however, any edits to it will get removed if the file is opened in a newer version of Excel. Learn more: https://go.microsoft.com/fwlink/?linkid=870924
Comment:
    Would be leveraging existing J4U/Loyalty APIs.</t>
      </text>
    </comment>
    <comment ref="C9" authorId="16" shapeId="0" xr:uid="{03DA81CB-9E4F-42D0-8DF5-DA4206A9DA4B}">
      <text>
        <t xml:space="preserve">[Threaded comment]
Your version of Excel allows you to read this threaded comment; however, any edits to it will get removed if the file is opened in a newer version of Excel. Learn more: https://go.microsoft.com/fwlink/?linkid=870924
Comment:
    https://confluence.safeway.com/display/ET/J4
Reply:
    is this the correct link?
Reply:
    missing a 'u' 
Reply:
    https://confluence.safeway.com/display/ET/J4U
</t>
      </text>
    </comment>
    <comment ref="T9" authorId="17" shapeId="0" xr:uid="{39FA6049-676A-44CB-9A0E-ABDD6F096D73}">
      <text>
        <t>[Threaded comment]
Your version of Excel allows you to read this threaded comment; however, any edits to it will get removed if the file is opened in a newer version of Excel. Learn more: https://go.microsoft.com/fwlink/?linkid=870924
Comment:
    Self service will have landing and navigation from contact us page
Reply:
    Platform Response: Should be digital production to author link to 'claim rewards' page.</t>
      </text>
    </comment>
    <comment ref="AH9" authorId="18" shapeId="0" xr:uid="{649CC1F3-C055-404C-BCFC-659C02E7224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@Subha Burela - What is the expectation from EPE
Reply:
    @Sanjay Biswas, please add in details for EPE team</t>
      </text>
    </comment>
    <comment ref="AI9" authorId="19" shapeId="0" xr:uid="{8B519A95-733B-4193-9163-B9DD8A2777D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@Subha Burela -  What is the expectation from OMS
Reply:
    @Sanjay Biswas to add in details</t>
      </text>
    </comment>
    <comment ref="AY9" authorId="20" shapeId="0" xr:uid="{9E630B0A-85C7-4384-ABFF-5B803B3FB334}">
      <text>
        <t>[Threaded comment]
Your version of Excel allows you to read this threaded comment; however, any edits to it will get removed if the file is opened in a newer version of Excel. Learn more: https://go.microsoft.com/fwlink/?linkid=870924
Comment:
    Would be leveraging existing J4U/Loyalty APIs.</t>
      </text>
    </comment>
    <comment ref="C10" authorId="21" shapeId="0" xr:uid="{46AFAB5C-BABA-4478-8524-0CF22AE9D4A2}">
      <text>
        <t>[Threaded comment]
Your version of Excel allows you to read this threaded comment; however, any edits to it will get removed if the file is opened in a newer version of Excel. Learn more: https://go.microsoft.com/fwlink/?linkid=870924
Comment:
    https://confluence.safeway.com/display/ET/Myaccount-Householding</t>
      </text>
    </comment>
    <comment ref="AF10" authorId="22" shapeId="0" xr:uid="{34F21369-3DDF-4F6A-A6D7-0355920E2A53}">
      <text>
        <t>[Threaded comment]
Your version of Excel allows you to read this threaded comment; however, any edits to it will get removed if the file is opened in a newer version of Excel. Learn more: https://go.microsoft.com/fwlink/?linkid=870924
Comment:
    Would be leveraging existing UCA API integration.</t>
      </text>
    </comment>
    <comment ref="C11" authorId="23" shapeId="0" xr:uid="{3A0AAE43-BD55-4B97-AD2C-E3D3E4DA9638}">
      <text>
        <t>[Threaded comment]
Your version of Excel allows you to read this threaded comment; however, any edits to it will get removed if the file is opened in a newer version of Excel. Learn more: https://go.microsoft.com/fwlink/?linkid=870924
Comment:
    https://confluence.safeway.com/pages/viewpage.action?pageId=91025395</t>
      </text>
    </comment>
    <comment ref="M11" authorId="24" shapeId="0" xr:uid="{8DDC0642-2ABE-47FD-9492-32B05F5C3D5F}">
      <text>
        <t>[Threaded comment]
Your version of Excel allows you to read this threaded comment; however, any edits to it will get removed if the file is opened in a newer version of Excel. Learn more: https://go.microsoft.com/fwlink/?linkid=870924
Comment:
    Assumption -- using existing emails, Refund, Cancel. Updates to upstream payload and POD3 would QA.
POD3, Martech
Reply:
    Missed pickup behaves similar to resched email/cancellation email, w/ OMS/OSS
Reply:
    Bumping up from XS to S based on new assumption all variations of DUG, WUG are in scope (Kiosk, Locker, Counter)</t>
      </text>
    </comment>
    <comment ref="N11" authorId="25" shapeId="0" xr:uid="{606CEDA0-7C2F-4A4B-BD43-5D4507AD20CC}">
      <text>
        <t>[Threaded comment]
Your version of Excel allows you to read this threaded comment; however, any edits to it will get removed if the file is opened in a newer version of Excel. Learn more: https://go.microsoft.com/fwlink/?linkid=870924
Comment:
    Assuming all variations of DUG, WUG are in scope (Kiosk, Locker, Counter), it will be "S" for back end Comms.</t>
      </text>
    </comment>
    <comment ref="AM11" authorId="26" shapeId="0" xr:uid="{C16CFDF2-EC34-43DD-8B82-3BAF33F28A61}">
      <text>
        <t>[Threaded comment]
Your version of Excel allows you to read this threaded comment; however, any edits to it will get removed if the file is opened in a newer version of Excel. Learn more: https://go.microsoft.com/fwlink/?linkid=870924
Comment:
    Pls provide the details on DOMS requirement
Reply:
    This should be driven by Fulfillment team.
@Michael Austin Tong Can you take a look at this.
Reply:
    I have this covered</t>
      </text>
    </comment>
    <comment ref="C12" authorId="27" shapeId="0" xr:uid="{2CA6FFBC-110B-45E1-817B-387F5F50AE94}">
      <text>
        <t>[Threaded comment]
Your version of Excel allows you to read this threaded comment; however, any edits to it will get removed if the file is opened in a newer version of Excel. Learn more: https://go.microsoft.com/fwlink/?linkid=870924
Comment:
    https://confluence.safeway.com/pages/viewpage.action?pageId=91025395</t>
      </text>
    </comment>
    <comment ref="AM12" authorId="28" shapeId="0" xr:uid="{81E02ED0-C561-4254-BC8E-52130FB24874}">
      <text>
        <t xml:space="preserve">[Threaded comment]
Your version of Excel allows you to read this threaded comment; however, any edits to it will get removed if the file is opened in a newer version of Excel. Learn more: https://go.microsoft.com/fwlink/?linkid=870924
Comment:
    Pls provide the details on DOMS requirement
Reply:
    @Meena Visht This is already being driven by Fulfillment team. </t>
      </text>
    </comment>
    <comment ref="AN12" authorId="29" shapeId="0" xr:uid="{A796FF78-7B23-48DB-BFA3-A39D365377A6}">
      <text>
        <t>[Threaded comment]
Your version of Excel allows you to read this threaded comment; however, any edits to it will get removed if the file is opened in a newer version of Excel. Learn more: https://go.microsoft.com/fwlink/?linkid=870924
Comment:
    Please let us know why MFC is impacted?</t>
      </text>
    </comment>
    <comment ref="AP12" authorId="30" shapeId="0" xr:uid="{082AA817-A781-4383-9BD8-304E167F8400}">
      <text>
        <t>[Threaded comment]
Your version of Excel allows you to read this threaded comment; however, any edits to it will get removed if the file is opened in a newer version of Excel. Learn more: https://go.microsoft.com/fwlink/?linkid=870924
Comment:
    Need more details to provide sizing</t>
      </text>
    </comment>
    <comment ref="AQ12" authorId="31" shapeId="0" xr:uid="{84AF9F96-4BFA-4BFE-A327-DCE38198013C}">
      <text>
        <t>[Threaded comment]
Your version of Excel allows you to read this threaded comment; however, any edits to it will get removed if the file is opened in a newer version of Excel. Learn more: https://go.microsoft.com/fwlink/?linkid=870924
Comment:
    Need more details to provide sizing</t>
      </text>
    </comment>
    <comment ref="AR12" authorId="32" shapeId="0" xr:uid="{A6F4AB9B-5B20-4391-9029-11A30E3C0579}">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t>
      </text>
    </comment>
    <comment ref="C15" authorId="33" shapeId="0" xr:uid="{89C8DDB8-BCC1-492C-9C59-3DB99C8EF0CE}">
      <text>
        <t>[Threaded comment]
Your version of Excel allows you to read this threaded comment; however, any edits to it will get removed if the file is opened in a newer version of Excel. Learn more: https://go.microsoft.com/fwlink/?linkid=870924
Comment:
    https://confluence.safeway.com/pages/viewpage.action?pageId=71090829
Reply:
    https://confluence.safeway.com/display/ET/Rewards</t>
      </text>
    </comment>
    <comment ref="AA15" authorId="34" shapeId="0" xr:uid="{B670A8EF-3DCE-435D-BDE4-BB4F336AEBDA}">
      <text>
        <t xml:space="preserve">[Threaded comment]
Your version of Excel allows you to read this threaded comment; however, any edits to it will get removed if the file is opened in a newer version of Excel. Learn more: https://go.microsoft.com/fwlink/?linkid=870924
Comment:
    Integrate Missing/points rewards in mobile app chat. Redirect customers to rewards page for self service handling. </t>
      </text>
    </comment>
    <comment ref="AE15" authorId="35" shapeId="0" xr:uid="{CDC1B93D-4226-4325-9804-2E25862E9F65}">
      <text>
        <t>[Threaded comment]
Your version of Excel allows you to read this threaded comment; however, any edits to it will get removed if the file is opened in a newer version of Excel. Learn more: https://go.microsoft.com/fwlink/?linkid=870924
Comment:
    UX and Copywrite for missing points/rewards through Chat.</t>
      </text>
    </comment>
    <comment ref="AW15" authorId="36" shapeId="0" xr:uid="{EF347F2C-17B7-4BBD-8CD5-09F72590F963}">
      <text>
        <t>[Threaded comment]
Your version of Excel allows you to read this threaded comment; however, any edits to it will get removed if the file is opened in a newer version of Excel. Learn more: https://go.microsoft.com/fwlink/?linkid=870924
Comment:
    Would be leveraging Rewards Services exposed by the OCRP platform</t>
      </text>
    </comment>
    <comment ref="C16" authorId="37" shapeId="0" xr:uid="{E60286E3-C84E-4F91-86E9-7BF1143DE6BE}">
      <text>
        <t>[Threaded comment]
Your version of Excel allows you to read this threaded comment; however, any edits to it will get removed if the file is opened in a newer version of Excel. Learn more: https://go.microsoft.com/fwlink/?linkid=870924
Comment:
    https://confluence.safeway.com/display/ET/Chat+-+Store+Locator+Integration</t>
      </text>
    </comment>
    <comment ref="AA16" authorId="38" shapeId="0" xr:uid="{C83D752C-094C-40E0-B558-DDB39FACE2BB}">
      <text>
        <t xml:space="preserve">[Threaded comment]
Your version of Excel allows you to read this threaded comment; however, any edits to it will get removed if the file is opened in a newer version of Excel. Learn more: https://go.microsoft.com/fwlink/?linkid=870924
Comment:
    AF links </t>
      </text>
    </comment>
    <comment ref="AC16" authorId="39" shapeId="0" xr:uid="{8FCF2A26-8861-4548-A92C-777EC6FA1B82}">
      <text>
        <t>[Threaded comment]
Your version of Excel allows you to read this threaded comment; however, any edits to it will get removed if the file is opened in a newer version of Excel. Learn more: https://go.microsoft.com/fwlink/?linkid=870924
Comment:
     NCBE-459: SLOC Generic API - add Pharmacy services filter
• NCBE-460: SLOC Generic API - add Fuel services filter</t>
      </text>
    </comment>
    <comment ref="AD16" authorId="40" shapeId="0" xr:uid="{0B530C22-AEC7-42DD-83EC-02845BD15835}">
      <text>
        <t>[Threaded comment]
Your version of Excel allows you to read this threaded comment; however, any edits to it will get removed if the file is opened in a newer version of Excel. Learn more: https://go.microsoft.com/fwlink/?linkid=870924
Comment:
    • NCBE-459: SLOC Generic API - add Pharmacy services filter
• NCBE-460: SLOC Generic API - add Fuel services filter
Reply:
    Platform Response: should be moved to catalog.
Reply:
    SLOC response providced</t>
      </text>
    </comment>
    <comment ref="AE16" authorId="41" shapeId="0" xr:uid="{BFA8BF1D-D3A8-4E3C-ABB7-EEFBC2FC453C}">
      <text>
        <t>[Threaded comment]
Your version of Excel allows you to read this threaded comment; however, any edits to it will get removed if the file is opened in a newer version of Excel. Learn more: https://go.microsoft.com/fwlink/?linkid=870924
Comment:
    Copywrite only to review content</t>
      </text>
    </comment>
    <comment ref="C17" authorId="42" shapeId="0" xr:uid="{E7450A41-6C4E-4D36-92C8-0EA204C88BFC}">
      <text>
        <t>[Threaded comment]
Your version of Excel allows you to read this threaded comment; however, any edits to it will get removed if the file is opened in a newer version of Excel. Learn more: https://go.microsoft.com/fwlink/?linkid=870924
Comment:
    https://confluence.safeway.com/display/ET/Chat+-+Store+Locator+Integration</t>
      </text>
    </comment>
    <comment ref="AA17" authorId="43" shapeId="0" xr:uid="{5EFFD49A-0371-49CD-8F2D-05F92772B65C}">
      <text>
        <t>[Threaded comment]
Your version of Excel allows you to read this threaded comment; however, any edits to it will get removed if the file is opened in a newer version of Excel. Learn more: https://go.microsoft.com/fwlink/?linkid=870924
Comment:
    AF Links</t>
      </text>
    </comment>
    <comment ref="AC17" authorId="44" shapeId="0" xr:uid="{D82F99A0-C012-4130-A84A-EF2ACADCA3FD}">
      <text>
        <t>[Threaded comment]
Your version of Excel allows you to read this threaded comment; however, any edits to it will get removed if the file is opened in a newer version of Excel. Learn more: https://go.microsoft.com/fwlink/?linkid=870924
Comment:
    • NCBE-420:  SLOC Bakery &amp; Deli Hours</t>
      </text>
    </comment>
    <comment ref="AD17" authorId="45" shapeId="0" xr:uid="{B29DCB01-FAD0-4BD0-B606-F513AB802C97}">
      <text>
        <t>[Threaded comment]
Your version of Excel allows you to read this threaded comment; however, any edits to it will get removed if the file is opened in a newer version of Excel. Learn more: https://go.microsoft.com/fwlink/?linkid=870924
Comment:
    • NCBE-420:  SLOC Bakery &amp; Deli Hours
Reply:
    Platform Response: should be moved to catalog.
Reply:
    SLOC response provided</t>
      </text>
    </comment>
    <comment ref="AE17" authorId="46" shapeId="0" xr:uid="{15A2ACDC-144B-4677-A378-251C652B980A}">
      <text>
        <t>[Threaded comment]
Your version of Excel allows you to read this threaded comment; however, any edits to it will get removed if the file is opened in a newer version of Excel. Learn more: https://go.microsoft.com/fwlink/?linkid=870924
Comment:
    Copywrite only to review content</t>
      </text>
    </comment>
    <comment ref="C18" authorId="47" shapeId="0" xr:uid="{8E7ABAB5-4BBC-4A4B-8B33-922BECC2E4CC}">
      <text>
        <t>[Threaded comment]
Your version of Excel allows you to read this threaded comment; however, any edits to it will get removed if the file is opened in a newer version of Excel. Learn more: https://go.microsoft.com/fwlink/?linkid=870924
Comment:
    Dependency on self service J4U missed discounts
Reply:
    https://confluence.safeway.com/display/ET/J4U</t>
      </text>
    </comment>
    <comment ref="AA18" authorId="48" shapeId="0" xr:uid="{1D0DCE09-A2E0-4F6C-AD07-192577479C1F}">
      <text>
        <t xml:space="preserve">[Threaded comment]
Your version of Excel allows you to read this threaded comment; however, any edits to it will get removed if the file is opened in a newer version of Excel. Learn more: https://go.microsoft.com/fwlink/?linkid=870924
Comment:
    Integrate J4U missed discount in mobile app chat. Redirect customers to J4U app page for self service handling. </t>
      </text>
    </comment>
    <comment ref="AE18" authorId="49" shapeId="0" xr:uid="{247180BF-B94D-4D7A-971E-FB9E4E376383}">
      <text>
        <t>[Threaded comment]
Your version of Excel allows you to read this threaded comment; however, any edits to it will get removed if the file is opened in a newer version of Excel. Learn more: https://go.microsoft.com/fwlink/?linkid=870924
Comment:
    UX and Copywrite for J4U Missed discount integration.</t>
      </text>
    </comment>
    <comment ref="AH18" authorId="50" shapeId="0" xr:uid="{E72631B7-E5AE-4BBA-A184-51483CE22754}">
      <text>
        <t>[Threaded comment]
Your version of Excel allows you to read this threaded comment; however, any edits to it will get removed if the file is opened in a newer version of Excel. Learn more: https://go.microsoft.com/fwlink/?linkid=870924
Comment:
    @Subha Burela - What response do you need from EPE to handle missed discount requests. Whatare the reasons that we're trying to sahowcase to our customers</t>
      </text>
    </comment>
    <comment ref="AI18" authorId="51" shapeId="0" xr:uid="{126328EF-0423-458A-BD62-8689B7D72271}">
      <text>
        <t>[Threaded comment]
Your version of Excel allows you to read this threaded comment; however, any edits to it will get removed if the file is opened in a newer version of Excel. Learn more: https://go.microsoft.com/fwlink/?linkid=870924
Comment:
    @Subha Burela -  What response do you need from OMS to handle missed discount requests. Whatare the reasons that we're trying to sahowcase to our customers</t>
      </text>
    </comment>
    <comment ref="AY18" authorId="52" shapeId="0" xr:uid="{AB5C0984-990A-4DE2-ADED-9461C41879A9}">
      <text>
        <t>[Threaded comment]
Your version of Excel allows you to read this threaded comment; however, any edits to it will get removed if the file is opened in a newer version of Excel. Learn more: https://go.microsoft.com/fwlink/?linkid=870924
Comment:
    Would be leveraging existing J4U/Loyalty APIs.</t>
      </text>
    </comment>
    <comment ref="C19" authorId="53" shapeId="0" xr:uid="{97A7738D-A78A-4F92-AA9D-17C614F5A4C0}">
      <text>
        <t>[Threaded comment]
Your version of Excel allows you to read this threaded comment; however, any edits to it will get removed if the file is opened in a newer version of Excel. Learn more: https://go.microsoft.com/fwlink/?linkid=870924
Comment:
    (dependency on OTP web)</t>
      </text>
    </comment>
    <comment ref="T19" authorId="54" shapeId="0" xr:uid="{3EB16C0F-FEB4-4146-9201-7B629A59BE75}">
      <text>
        <t>[Threaded comment]
Your version of Excel allows you to read this threaded comment; however, any edits to it will get removed if the file is opened in a newer version of Excel. Learn more: https://go.microsoft.com/fwlink/?linkid=870924
Comment:
    Platform Response: should be UCA team for Chat integration.</t>
      </text>
    </comment>
    <comment ref="AA19" authorId="55" shapeId="0" xr:uid="{510F92E4-71B6-4A82-918B-21361A308F12}">
      <text>
        <t xml:space="preserve">[Threaded comment]
Your version of Excel allows you to read this threaded comment; however, any edits to it will get removed if the file is opened in a newer version of Excel. Learn more: https://go.microsoft.com/fwlink/?linkid=870924
Comment:
    Assist customer with resetting password, OTP generation or unlocking account. </t>
      </text>
    </comment>
    <comment ref="AE19" authorId="56" shapeId="0" xr:uid="{12EC6BED-98B1-4283-95FF-40E6B5786FCA}">
      <text>
        <t>[Threaded comment]
Your version of Excel allows you to read this threaded comment; however, any edits to it will get removed if the file is opened in a newer version of Excel. Learn more: https://go.microsoft.com/fwlink/?linkid=870924
Comment:
    UX and Copywrite for J4U Password  Reset and Login issues.</t>
      </text>
    </comment>
    <comment ref="C20" authorId="57" shapeId="0" xr:uid="{65C2B18C-80B0-4626-8307-A182868927DD}">
      <text>
        <t>[Threaded comment]
Your version of Excel allows you to read this threaded comment; however, any edits to it will get removed if the file is opened in a newer version of Excel. Learn more: https://go.microsoft.com/fwlink/?linkid=870924
Comment:
    https://confluence.safeway.com/display/ET/Chat+-+Householding</t>
      </text>
    </comment>
    <comment ref="AF20" authorId="58" shapeId="0" xr:uid="{82B04334-178C-4F06-8DD9-8D0BD68E146B}">
      <text>
        <t>[Threaded comment]
Your version of Excel allows you to read this threaded comment; however, any edits to it will get removed if the file is opened in a newer version of Excel. Learn more: https://go.microsoft.com/fwlink/?linkid=870924
Comment:
    Implement concurrent linking of multiple club cards to a single online profile in UCA</t>
      </text>
    </comment>
    <comment ref="C21" authorId="59" shapeId="0" xr:uid="{0CD5EA84-9C3B-4C3C-8ABA-B2CF4ADE9C6E}">
      <text>
        <t>[Threaded comment]
Your version of Excel allows you to read this threaded comment; however, any edits to it will get removed if the file is opened in a newer version of Excel. Learn more: https://go.microsoft.com/fwlink/?linkid=870924
Comment:
    https://confluence.safeway.com/display/ET/Chat+-+Catalog+Integration</t>
      </text>
    </comment>
    <comment ref="T21" authorId="60" shapeId="0" xr:uid="{DB4CA52E-374E-426A-9968-D4588B79CCDB}">
      <text>
        <t>[Threaded comment]
Your version of Excel allows you to read this threaded comment; however, any edits to it will get removed if the file is opened in a newer version of Excel. Learn more: https://go.microsoft.com/fwlink/?linkid=870924
Comment:
    Platform Response: should be S&amp;B /Catalog team for Chat integration.</t>
      </text>
    </comment>
    <comment ref="V21" authorId="61" shapeId="0" xr:uid="{25CAF3AE-4410-4B64-915C-6D22953320A1}">
      <text>
        <t>[Threaded comment]
Your version of Excel allows you to read this threaded comment; however, any edits to it will get removed if the file is opened in a newer version of Excel. Learn more: https://go.microsoft.com/fwlink/?linkid=870924
Comment:
    @Gururaj Shanmugasundaram  leveraging existing APIs to expose search details and alt location for products. Can you please provide an estimate?</t>
      </text>
    </comment>
    <comment ref="X21" authorId="62" shapeId="0" xr:uid="{069DBD24-C6AF-4BB9-A1BA-C5675E20B785}">
      <text>
        <t>[Threaded comment]
Your version of Excel allows you to read this threaded comment; however, any edits to it will get removed if the file is opened in a newer version of Excel. Learn more: https://go.microsoft.com/fwlink/?linkid=870924
Comment:
    Surface recommended products and Own Brands as well as alternative locations/fulfillment.</t>
      </text>
    </comment>
    <comment ref="AD21" authorId="63" shapeId="0" xr:uid="{7E217248-BFB1-4EB9-9E81-A78FA2AA3B68}">
      <text>
        <t>[Threaded comment]
Your version of Excel allows you to read this threaded comment; however, any edits to it will get removed if the file is opened in a newer version of Excel. Learn more: https://go.microsoft.com/fwlink/?linkid=870924
Comment:
    Surface recommended products and Own Brands as well as alternative locations/fulfillment.</t>
      </text>
    </comment>
    <comment ref="C23" authorId="64" shapeId="0" xr:uid="{1DA9BE80-38A2-4F97-A16E-C757BD853175}">
      <text>
        <t>[Threaded comment]
Your version of Excel allows you to read this threaded comment; however, any edits to it will get removed if the file is opened in a newer version of Excel. Learn more: https://go.microsoft.com/fwlink/?linkid=870924
Comment:
    https://confluence.safeway.com/display/CDT/IVR+-+Covid+19+Vaccine</t>
      </text>
    </comment>
    <comment ref="AC23" authorId="65" shapeId="0" xr:uid="{2CD00E07-19F0-41B3-9235-D59C516116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Consume SLOC API to surface Pharmacy stores for appt scheduling.
Reply:
    @Fred Lopez - can you help size this?
Reply:
    @Brittany Gigliotti  - We have an api to get pharmacies based on zip or lat/long? Can you provide more info? If the data needed is similar to our online Rx scheduler, than you should reach out to @Jason Lim who was covering that project for guidance. 
Reply:
    @Fred Lopez - Our intent is to use the same API services in the RX scheduler. I don't anticipate any major work for this initiative. This is more a call out in case minor enhancements are needed to the API to get pharmacies. 
Reply:
    Let's put XS than...</t>
      </text>
    </comment>
    <comment ref="BA23" authorId="66" shapeId="0" xr:uid="{2B896E4C-A6F0-4F62-8BBB-5DCF26287237}">
      <text>
        <t xml:space="preserve">[Threaded comment]
Your version of Excel allows you to read this threaded comment; however, any edits to it will get removed if the file is opened in a newer version of Excel. Learn more: https://go.microsoft.com/fwlink/?linkid=870924
Comment:
    Dependent on Pharmacy APIs as well as Nuance integration after that. </t>
      </text>
    </comment>
    <comment ref="C24" authorId="67" shapeId="0" xr:uid="{881BC312-6A4C-4253-9C10-D8110B6491EB}">
      <text>
        <t>[Threaded comment]
Your version of Excel allows you to read this threaded comment; however, any edits to it will get removed if the file is opened in a newer version of Excel. Learn more: https://go.microsoft.com/fwlink/?linkid=870924
Comment:
    https://confluence.safeway.com/display/CDT/IVR+Enhancements</t>
      </text>
    </comment>
    <comment ref="Z24" authorId="68" shapeId="0" xr:uid="{20698B81-82C5-4FA1-8C64-9866FC8F08D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 offer ability to cancel orders through IVR. Need to expose API for B2B and consumption. Phase 2 ability to cancel orders after being released- logic change may be required.
Reply:
    @Subha Burela Seems there is another initiative to create a centralized cancel order API in fulfillment pillar Row #89 (Order Cancellation) which is ideal case.. Would this initiative be using same? If yes, there is no change on Cart n Checkout.
Reply:
    @Mamatha Sachidanandamurthy - we'd like to implement current functionality into IVR for order cancellation and then expand upon capabilites with Fullfillment initative mentioned above. We need access B2B for order cancellation exposer for the IVR to consume the APIs.
Reply:
    @Mamatha Sachidanandamurthy  - Can you please provide an estimate?</t>
      </text>
    </comment>
    <comment ref="AE24" authorId="69" shapeId="0" xr:uid="{52D03302-2134-4078-B3C7-EEC4DBC91B7D}">
      <text>
        <t>[Threaded comment]
Your version of Excel allows you to read this threaded comment; however, any edits to it will get removed if the file is opened in a newer version of Excel. Learn more: https://go.microsoft.com/fwlink/?linkid=870924
Comment:
    To offer ability to cancel orders through IVR. Need to expose API for B2B and consumption. Phase 2 ability to cancel orders after being released- logic change may be required.
Reply:
    Need copywrite and scripting assistance for call flow.</t>
      </text>
    </comment>
    <comment ref="AM24" authorId="70" shapeId="0" xr:uid="{1272E1B3-EB2D-4594-A90F-DC38C7503C91}">
      <text>
        <t>[Threaded comment]
Your version of Excel allows you to read this threaded comment; however, any edits to it will get removed if the file is opened in a newer version of Excel. Learn more: https://go.microsoft.com/fwlink/?linkid=870924
Comment:
    Consume backend services to allow customers to cancel order through IVR. Send updats to OSS to update Orders page.
Reply:
    Assumption- No separate development required.</t>
      </text>
    </comment>
    <comment ref="AO24" authorId="71" shapeId="0" xr:uid="{56645F0B-EE32-41D9-8601-E2A2966343F5}">
      <text>
        <t>[Threaded comment]
Your version of Excel allows you to read this threaded comment; however, any edits to it will get removed if the file is opened in a newer version of Excel. Learn more: https://go.microsoft.com/fwlink/?linkid=870924
Comment:
    Consume backend services to allow customers to cancel order through IVR. Send updats to OSS to update Orders page.</t>
      </text>
    </comment>
    <comment ref="AU24" authorId="72" shapeId="0" xr:uid="{B9B33442-6A5A-474F-B0DA-6136EA4E8BDE}">
      <text>
        <t>[Threaded comment]
Your version of Excel allows you to read this threaded comment; however, any edits to it will get removed if the file is opened in a newer version of Excel. Learn more: https://go.microsoft.com/fwlink/?linkid=870924
Comment:
    Consume backend services to allow customers to cancel order through IVR. Send updats to OSS to update Orders page.
Reply:
    OSS needs a meeting with Cart &amp; Checkout to identify the C&amp;C Cancellation API to be used. Sizing will be based on the API requirements.
Reply:
    @Ritu Agarwal - have you been able to meet with cart and checkout to size this effort?</t>
      </text>
    </comment>
    <comment ref="C25" authorId="73" shapeId="0" xr:uid="{C3F655B9-CBA5-4491-8B99-1841AAA9A10A}">
      <text>
        <t>[Threaded comment]
Your version of Excel allows you to read this threaded comment; however, any edits to it will get removed if the file is opened in a newer version of Excel. Learn more: https://go.microsoft.com/fwlink/?linkid=870924
Comment:
    https://confluence.safeway.com/display/CDT/IVR+Enhancements</t>
      </text>
    </comment>
    <comment ref="Z25" authorId="74" shapeId="0" xr:uid="{0957EEE1-0606-488D-B92A-9EF9398AA877}">
      <text>
        <t xml:space="preserve">[Threaded comment]
Your version of Excel allows you to read this threaded comment; however, any edits to it will get removed if the file is opened in a newer version of Excel. Learn more: https://go.microsoft.com/fwlink/?linkid=870924
Comment:
    If order is late, picking behind schedule or cancelled we want customers to be able to perform Order Reschedule, Cancellation or other actions within the IVR to self serve. </t>
      </text>
    </comment>
    <comment ref="AE25" authorId="75" shapeId="0" xr:uid="{60F1EFA9-3C5E-4081-B02D-A1CC27080193}">
      <text>
        <t>[Threaded comment]
Your version of Excel allows you to read this threaded comment; however, any edits to it will get removed if the file is opened in a newer version of Excel. Learn more: https://go.microsoft.com/fwlink/?linkid=870924
Comment:
    Copywrite for call flow and scripting.</t>
      </text>
    </comment>
    <comment ref="AM25" authorId="76" shapeId="0" xr:uid="{F38B333A-D496-4A3C-8793-5117E7D69FDD}">
      <text>
        <t>[Threaded comment]
Your version of Excel allows you to read this threaded comment; however, any edits to it will get removed if the file is opened in a newer version of Excel. Learn more: https://go.microsoft.com/fwlink/?linkid=870924
Comment:
    Update IVR scripting for the following status to improve the customer journey and give customer more actionable tasks to complete when order is: Behind Schedule, Picking Behind Schedule or Delivery Missed.
Reply:
    @Brittany Gigliotti There might be more work from Cart&amp;Checkout to support rescheduling/editing etc.. DOMS can provide cancellation service.
Reply:
    Added cart and checkout as dependency.</t>
      </text>
    </comment>
    <comment ref="AO25" authorId="77" shapeId="0" xr:uid="{5E90529C-E66B-44AA-AA3D-4939C6CE0458}">
      <text>
        <t>[Threaded comment]
Your version of Excel allows you to read this threaded comment; however, any edits to it will get removed if the file is opened in a newer version of Excel. Learn more: https://go.microsoft.com/fwlink/?linkid=870924
Comment:
    Update IVR scripting for the following status to improve the customer journey and give customer more actionable tasks to complete when order is: Behind Schedule, Picking Behind Schedule or Delivery Missed.</t>
      </text>
    </comment>
    <comment ref="AU25" authorId="78" shapeId="0" xr:uid="{8D2846F3-EE07-4F66-B59A-29D296A7B796}">
      <text>
        <t>[Threaded comment]
Your version of Excel allows you to read this threaded comment; however, any edits to it will get removed if the file is opened in a newer version of Excel. Learn more: https://go.microsoft.com/fwlink/?linkid=870924
Comment:
    Update IVR scripting for the following status to improve the customer journey and give customer more actionable tasks to complete when order is: Behind Schedule, Picking Behind Schedule or Delivery Missed.</t>
      </text>
    </comment>
    <comment ref="C27" authorId="79" shapeId="0" xr:uid="{363C2AFF-3A25-4351-AE0A-F7558D9BD6AF}">
      <text>
        <t>[Threaded comment]
Your version of Excel allows you to read this threaded comment; however, any edits to it will get removed if the file is opened in a newer version of Excel. Learn more: https://go.microsoft.com/fwlink/?linkid=870924
Comment:
    https://confluence.safeway.com/display/ET/Rewards</t>
      </text>
    </comment>
    <comment ref="AE27" authorId="80" shapeId="0" xr:uid="{8470FE53-9162-436A-9099-36ACDEED705C}">
      <text>
        <t>[Threaded comment]
Your version of Excel allows you to read this threaded comment; however, any edits to it will get removed if the file is opened in a newer version of Excel. Learn more: https://go.microsoft.com/fwlink/?linkid=870924
Comment:
    Copywrite for call flow and scripting.</t>
      </text>
    </comment>
    <comment ref="C28" authorId="81" shapeId="0" xr:uid="{40A11128-A222-41D5-9D3B-F33C7698679C}">
      <text>
        <t>[Threaded comment]
Your version of Excel allows you to read this threaded comment; however, any edits to it will get removed if the file is opened in a newer version of Excel. Learn more: https://go.microsoft.com/fwlink/?linkid=870924
Comment:
    https://confluence.safeway.com/display/CDT/IVR+Enhancements</t>
      </text>
    </comment>
    <comment ref="AE28" authorId="82" shapeId="0" xr:uid="{04B6E3FF-B733-4292-8890-61D39CB84BEF}">
      <text>
        <t>[Threaded comment]
Your version of Excel allows you to read this threaded comment; however, any edits to it will get removed if the file is opened in a newer version of Excel. Learn more: https://go.microsoft.com/fwlink/?linkid=870924
Comment:
    Copywrite for call flow and scripting.</t>
      </text>
    </comment>
    <comment ref="AR28" authorId="83" shapeId="0" xr:uid="{CF0B740C-6099-4578-8FEF-618FB3EDAB78}">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t>
      </text>
    </comment>
    <comment ref="AC30" authorId="84" shapeId="0" xr:uid="{BC24D2A8-BAE3-4879-8A41-1E82C5C2C9C2}">
      <text>
        <t>[Threaded comment]
Your version of Excel allows you to read this threaded comment; however, any edits to it will get removed if the file is opened in a newer version of Excel. Learn more: https://go.microsoft.com/fwlink/?linkid=870924
Comment:
    Need Azure AD token authentication/authorization in the SLOC API</t>
      </text>
    </comment>
    <comment ref="AF30" authorId="85" shapeId="0" xr:uid="{EB538180-2091-4A13-B4BD-6F744BBF2092}">
      <text>
        <t>[Threaded comment]
Your version of Excel allows you to read this threaded comment; however, any edits to it will get removed if the file is opened in a newer version of Excel. Learn more: https://go.microsoft.com/fwlink/?linkid=870924
Comment:
    Various UCA Customer Search and Profile APIs support only</t>
      </text>
    </comment>
    <comment ref="BG30" authorId="86" shapeId="0" xr:uid="{6B372BA1-2D39-4DF4-9257-EAE116967AD4}">
      <text>
        <t>[Threaded comment]
Your version of Excel allows you to read this threaded comment; however, any edits to it will get removed if the file is opened in a newer version of Excel. Learn more: https://go.microsoft.com/fwlink/?linkid=870924
Comment:
    Development of Salesforce-Snowflake Data Integration and new tables needed in Snowflake.</t>
      </text>
    </comment>
    <comment ref="BI30" authorId="87" shapeId="0" xr:uid="{C87F3F95-AF85-4F6B-ACF0-F9D8659C00A5}">
      <text>
        <t>[Threaded comment]
Your version of Excel allows you to read this threaded comment; however, any edits to it will get removed if the file is opened in a newer version of Excel. Learn more: https://go.microsoft.com/fwlink/?linkid=870924
Comment:
    Development of Power BI Reports from Snowflake for CSC - Own Brands Agent business line.</t>
      </text>
    </comment>
    <comment ref="BJ30" authorId="88" shapeId="0" xr:uid="{B4A7B02D-1571-4BAB-88F9-0F9F1918AC9D}">
      <text>
        <t>[Threaded comment]
Your version of Excel allows you to read this threaded comment; however, any edits to it will get removed if the file is opened in a newer version of Excel. Learn more: https://go.microsoft.com/fwlink/?linkid=870924
Comment:
    Development of new Product APIs to support Salesforce Product Lookup screens</t>
      </text>
    </comment>
    <comment ref="AF31" authorId="89" shapeId="0" xr:uid="{A2BD723F-C971-4FD5-9611-2B4F0AB3CD1A}">
      <text>
        <t>[Threaded comment]
Your version of Excel allows you to read this threaded comment; however, any edits to it will get removed if the file is opened in a newer version of Excel. Learn more: https://go.microsoft.com/fwlink/?linkid=870924
Comment:
    UCA APIs integration across environments support from UCA team</t>
      </text>
    </comment>
    <comment ref="AH31" authorId="90" shapeId="0" xr:uid="{E579B1B6-59F5-4745-A7FE-C63FC275446A}">
      <text>
        <t>[Threaded comment]
Your version of Excel allows you to read this threaded comment; however, any edits to it will get removed if the file is opened in a newer version of Excel. Learn more: https://go.microsoft.com/fwlink/?linkid=870924
Comment:
    EPE integrations and services development needed that would replace the current Copient/Logix integrations.</t>
      </text>
    </comment>
    <comment ref="AI31" authorId="91" shapeId="0" xr:uid="{C0C6747E-D8FC-419C-9239-C3203DB736A0}">
      <text>
        <t>[Threaded comment]
Your version of Excel allows you to read this threaded comment; however, any edits to it will get removed if the file is opened in a newer version of Excel. Learn more: https://go.microsoft.com/fwlink/?linkid=870924
Comment:
    API Integrations for Offer related integrations from Salesforce Service Cloud.</t>
      </text>
    </comment>
    <comment ref="AJ31" authorId="92" shapeId="0" xr:uid="{EF82A865-CA84-4C22-B952-384420C8339B}">
      <text>
        <t>[Threaded comment]
Your version of Excel allows you to read this threaded comment; however, any edits to it will get removed if the file is opened in a newer version of Excel. Learn more: https://go.microsoft.com/fwlink/?linkid=870924
Comment:
    API integrations for Offer Redemption function used by Agents from Salesforce Service Cloud.</t>
      </text>
    </comment>
    <comment ref="AV31" authorId="93" shapeId="0" xr:uid="{9BC5D283-F829-4A52-ACAE-4F1DD9B1E7B3}">
      <text>
        <t>[Threaded comment]
Your version of Excel allows you to read this threaded comment; however, any edits to it will get removed if the file is opened in a newer version of Excel. Learn more: https://go.microsoft.com/fwlink/?linkid=870924
Comment:
    Any subscriptions related API integrations needed by the Loyalty Agent functionality</t>
      </text>
    </comment>
    <comment ref="AW31" authorId="94" shapeId="0" xr:uid="{BD89C208-F9BA-447E-AAED-CE13C0C9B7AC}">
      <text>
        <t>[Threaded comment]
Your version of Excel allows you to read this threaded comment; however, any edits to it will get removed if the file is opened in a newer version of Excel. Learn more: https://go.microsoft.com/fwlink/?linkid=870924
Comment:
    API integrations with Rewards (OCRP) from Salesforce Service Cloud.</t>
      </text>
    </comment>
    <comment ref="AY31" authorId="95" shapeId="0" xr:uid="{F31B6BB3-BDF2-4A3D-BC95-6973C288EBCA}">
      <text>
        <t>[Threaded comment]
Your version of Excel allows you to read this threaded comment; however, any edits to it will get removed if the file is opened in a newer version of Excel. Learn more: https://go.microsoft.com/fwlink/?linkid=870924
Comment:
    J4U Clipping API integration from Salesforce Service Cloud needed by Loyalty Agents.</t>
      </text>
    </comment>
    <comment ref="AZ31" authorId="96" shapeId="0" xr:uid="{59ADE874-C913-4518-A0EF-2A991C68CD37}">
      <text>
        <t>[Threaded comment]
Your version of Excel allows you to read this threaded comment; however, any edits to it will get removed if the file is opened in a newer version of Excel. Learn more: https://go.microsoft.com/fwlink/?linkid=870924
Comment:
    Any potential Partnership Rewards related integrations needed by Loyalty Agents.</t>
      </text>
    </comment>
    <comment ref="BG31" authorId="97" shapeId="0" xr:uid="{F64A70B3-1FDA-4924-AAEF-4FFE7324E4B3}">
      <text>
        <t>[Threaded comment]
Your version of Excel allows you to read this threaded comment; however, any edits to it will get removed if the file is opened in a newer version of Excel. Learn more: https://go.microsoft.com/fwlink/?linkid=870924
Comment:
    Salesforce-Snowflake integration and new tables in Snowflake
Reply:
    Pending data requirement for sizing</t>
      </text>
    </comment>
    <comment ref="BI31" authorId="98" shapeId="0" xr:uid="{D6105992-4D46-4C17-B015-60C760E3C3E5}">
      <text>
        <t>[Threaded comment]
Your version of Excel allows you to read this threaded comment; however, any edits to it will get removed if the file is opened in a newer version of Excel. Learn more: https://go.microsoft.com/fwlink/?linkid=870924
Comment:
    Development of Power BI Reports from Snowflake for CSC - Loyalty Agent business line.</t>
      </text>
    </comment>
    <comment ref="AF32" authorId="99" shapeId="0" xr:uid="{4AB835AF-A9EE-4139-A78B-BF0F7E48C152}">
      <text>
        <t>[Threaded comment]
Your version of Excel allows you to read this threaded comment; however, any edits to it will get removed if the file is opened in a newer version of Excel. Learn more: https://go.microsoft.com/fwlink/?linkid=870924
Comment:
    UCA APIs integration support from UCA team</t>
      </text>
    </comment>
    <comment ref="AI32" authorId="100" shapeId="0" xr:uid="{F4BA20F3-B7A4-4FF2-9734-616A1020CBD6}">
      <text>
        <t>[Threaded comment]
Your version of Excel allows you to read this threaded comment; however, any edits to it will get removed if the file is opened in a newer version of Excel. Learn more: https://go.microsoft.com/fwlink/?linkid=870924
Comment:
    API Integrations for Offer related integrations from Salesforce Service Cloud for eComm CSC agents</t>
      </text>
    </comment>
    <comment ref="AK32" authorId="101" shapeId="0" xr:uid="{4FF1686A-42C9-415A-8224-5796D6CB7462}">
      <text>
        <t xml:space="preserve">[Threaded comment]
Your version of Excel allows you to read this threaded comment; however, any edits to it will get removed if the file is opened in a newer version of Excel. Learn more: https://go.microsoft.com/fwlink/?linkid=870924
Comment:
    Expect all integrations supported in ECHO will be duplicated for CRM
Reply:
    Need Payments Integration with Salesforce Service Cloud
Reply:
    Understood. We expect the services will remain the same without any changes. </t>
      </text>
    </comment>
    <comment ref="AM32" authorId="102" shapeId="0" xr:uid="{B4F15A22-88A7-4BDF-9F3D-38EC41987AC5}">
      <text>
        <t>[Threaded comment]
Your version of Excel allows you to read this threaded comment; however, any edits to it will get removed if the file is opened in a newer version of Excel. Learn more: https://go.microsoft.com/fwlink/?linkid=870924
Comment:
    Pls provide the details on DOMS requirement
Reply:
    All current integration from ECHO would  move to Salesforce Service Cloud platform. DOMS team would need to align with the timeline for the Salesforce Service Cloud migration in terms of any work needed in DOMS.
Reply:
    Effort may reduce if team can use existing integrations</t>
      </text>
    </comment>
    <comment ref="AN32" authorId="103" shapeId="0" xr:uid="{E00267D9-8F27-4585-95E0-9D547991ECDE}">
      <text>
        <t>[Threaded comment]
Your version of Excel allows you to read this threaded comment; however, any edits to it will get removed if the file is opened in a newer version of Excel. Learn more: https://go.microsoft.com/fwlink/?linkid=870924
Comment:
    MFC team would need to support any potential integration with Salesforce Service Cloud.
Reply:
    @Sanjay Biswas - can you let us know the MFC work here?</t>
      </text>
    </comment>
    <comment ref="AO32" authorId="104" shapeId="0" xr:uid="{680910FC-53E6-471A-A667-B71EB0513A41}">
      <text>
        <t>[Threaded comment]
Your version of Excel allows you to read this threaded comment; however, any edits to it will get removed if the file is opened in a newer version of Excel. Learn more: https://go.microsoft.com/fwlink/?linkid=870924
Comment:
    Acupick team would need to support any potential integration with Salesforce Service Cloud.</t>
      </text>
    </comment>
    <comment ref="AR32" authorId="105" shapeId="0" xr:uid="{0954BE23-9C94-4AB3-9E12-D6B3F7E89F49}">
      <text>
        <t xml:space="preserve">[Threaded comment]
Your version of Excel allows you to read this threaded comment; however, any edits to it will get removed if the file is opened in a newer version of Excel. Learn more: https://go.microsoft.com/fwlink/?linkid=870924
Comment:
    All current integrations from ECHO would be moving to Salesforce Service Cloud. VPOS Team would need to support and align with this migration timeline. 
Reply:
    Thanks @Sanjay Biswas for this info. But would request for what kind of info is required and when that's required by. Regards.
</t>
      </text>
    </comment>
    <comment ref="AU32" authorId="106" shapeId="0" xr:uid="{7C1647AE-28D3-4892-9E78-03292C4693B6}">
      <text>
        <t>[Threaded comment]
Your version of Excel allows you to read this threaded comment; however, any edits to it will get removed if the file is opened in a newer version of Excel. Learn more: https://go.microsoft.com/fwlink/?linkid=870924
Comment:
    All current integrations from ECHO would be moving to Salesforce Service Cloud. OSS team would need to support and align with the Service Cloud timeline.</t>
      </text>
    </comment>
    <comment ref="BE32" authorId="107" shapeId="0" xr:uid="{E9CB237C-B01A-4465-901C-896B14AF18B9}">
      <text>
        <t>[Threaded comment]
Your version of Excel allows you to read this threaded comment; however, any edits to it will get removed if the file is opened in a newer version of Excel. Learn more: https://go.microsoft.com/fwlink/?linkid=870924
Comment:
    API Integration for T&amp;S functions may be needed</t>
      </text>
    </comment>
    <comment ref="BG32" authorId="108" shapeId="0" xr:uid="{E288F514-62C3-4C9E-8F39-4C99E24FB104}">
      <text>
        <t>[Threaded comment]
Your version of Excel allows you to read this threaded comment; however, any edits to it will get removed if the file is opened in a newer version of Excel. Learn more: https://go.microsoft.com/fwlink/?linkid=870924
Comment:
    Salesforce-Snowflake integration and new tables in Snowflake</t>
      </text>
    </comment>
    <comment ref="BI32" authorId="109" shapeId="0" xr:uid="{C89C4AD2-FE15-40E7-A87E-3A37884427FA}">
      <text>
        <t xml:space="preserve">[Threaded comment]
Your version of Excel allows you to read this threaded comment; however, any edits to it will get removed if the file is opened in a newer version of Excel. Learn more: https://go.microsoft.com/fwlink/?linkid=870924
Comment:
    Development of Power BI Reports from Snowflake for CSC - eComm Agents </t>
      </text>
    </comment>
    <comment ref="N33" authorId="110" shapeId="0" xr:uid="{4CD7253D-0626-4587-9C86-5DBA3041F6C0}">
      <text>
        <t xml:space="preserve">[Threaded comment]
Your version of Excel allows you to read this threaded comment; however, any edits to it will get removed if the file is opened in a newer version of Excel. Learn more: https://go.microsoft.com/fwlink/?linkid=870924
Comment:
    Any integration with Communications platform from Service Cloud. </t>
      </text>
    </comment>
    <comment ref="N40" authorId="111" shapeId="0" xr:uid="{3A4F9896-3E1D-4EDB-89D5-AB6BC33DD9A2}">
      <text>
        <t xml:space="preserve">[Threaded comment]
Your version of Excel allows you to read this threaded comment; however, any edits to it will get removed if the file is opened in a newer version of Excel. Learn more: https://go.microsoft.com/fwlink/?linkid=870924
Comment:
    Integration with Adobe Communication Platform for Order Receipt emails from ECHO
Reply:
    Per Lavanya, in Q1Q2 existing scope
</t>
      </text>
    </comment>
    <comment ref="AM41" authorId="112" shapeId="0" xr:uid="{BE377586-B5AF-4714-B861-C21080D9820E}">
      <text>
        <t>[Threaded comment]
Your version of Excel allows you to read this threaded comment; however, any edits to it will get removed if the file is opened in a newer version of Excel. Learn more: https://go.microsoft.com/fwlink/?linkid=870924
Comment:
    Pls provide the details on DOMS requirement</t>
      </text>
    </comment>
    <comment ref="AM42" authorId="113" shapeId="0" xr:uid="{2717F1C6-5012-460A-A99D-776F2DEA2A2F}">
      <text>
        <t>[Threaded comment]
Your version of Excel allows you to read this threaded comment; however, any edits to it will get removed if the file is opened in a newer version of Excel. Learn more: https://go.microsoft.com/fwlink/?linkid=870924
Comment:
    Pls provide the details on DOMS requirement</t>
      </text>
    </comment>
    <comment ref="AO42" authorId="114" shapeId="0" xr:uid="{260BFDF7-7A14-4668-B577-D5F934E14749}">
      <text>
        <t xml:space="preserve">[Threaded comment]
Your version of Excel allows you to read this threaded comment; however, any edits to it will get removed if the file is opened in a newer version of Excel. Learn more: https://go.microsoft.com/fwlink/?linkid=870924
Comment:
    Need more information as what is needed from AcuPick Team - Namrata
Reply:
    @Sharat Babu Mandala 
</t>
      </text>
    </comment>
    <comment ref="AQ42" authorId="115" shapeId="0" xr:uid="{9979684C-1754-4C7C-8055-19F50D845DB8}">
      <text>
        <t>[Threaded comment]
Your version of Excel allows you to read this threaded comment; however, any edits to it will get removed if the file is opened in a newer version of Excel. Learn more: https://go.microsoft.com/fwlink/?linkid=870924
Comment:
    Need more details to provide sizing</t>
      </text>
    </comment>
    <comment ref="AR43" authorId="116" shapeId="0" xr:uid="{DF1765B9-6AA8-4AE1-80EA-5FA87E6DBF28}">
      <text>
        <t xml:space="preserve">[Threaded comment]
Your version of Excel allows you to read this threaded comment; however, any edits to it will get removed if the file is opened in a newer version of Excel. Learn more: https://go.microsoft.com/fwlink/?linkid=870924
Comment:
    Dependent on Refund Engine API integration with VPOS. </t>
      </text>
    </comment>
    <comment ref="AM44" authorId="117" shapeId="0" xr:uid="{5D28F09A-FA86-4EE5-BF92-99F3F412FAA3}">
      <text>
        <t>[Threaded comment]
Your version of Excel allows you to read this threaded comment; however, any edits to it will get removed if the file is opened in a newer version of Excel. Learn more: https://go.microsoft.com/fwlink/?linkid=870924
Comment:
    Would need to support all needed integrations with Salesforce Service Cloud which are currently with ECHO</t>
      </text>
    </comment>
    <comment ref="AO44" authorId="118" shapeId="0" xr:uid="{2D2116A5-DB20-4340-8F0C-A6C0B2FBFAD6}">
      <text>
        <t>[Threaded comment]
Your version of Excel allows you to read this threaded comment; however, any edits to it will get removed if the file is opened in a newer version of Excel. Learn more: https://go.microsoft.com/fwlink/?linkid=870924
Comment:
    Would need to support all needed integrations with Salesforce Service Cloud which are currently with ECHO</t>
      </text>
    </comment>
    <comment ref="AR44" authorId="119" shapeId="0" xr:uid="{52F5804E-30F1-41F2-BEF1-FC4B08AC2CAC}">
      <text>
        <t xml:space="preserve">[Threaded comment]
Your version of Excel allows you to read this threaded comment; however, any edits to it will get removed if the file is opened in a newer version of Excel. Learn more: https://go.microsoft.com/fwlink/?linkid=870924
Comment:
    Would need to support all needed integrations with Salesforce Service Cloud which are currently with ECHO </t>
      </text>
    </comment>
    <comment ref="AU44" authorId="120" shapeId="0" xr:uid="{2550971E-9DE6-49A7-BE11-5E5600115D86}">
      <text>
        <t xml:space="preserve">[Threaded comment]
Your version of Excel allows you to read this threaded comment; however, any edits to it will get removed if the file is opened in a newer version of Excel. Learn more: https://go.microsoft.com/fwlink/?linkid=870924
Comment:
    Would need to support all needed integrations with Salesforce Service Cloud which are currently with ECHO </t>
      </text>
    </comment>
    <comment ref="M45" authorId="121" shapeId="0" xr:uid="{8EA05CFA-6E8C-4904-A732-C64AAA2027CD}">
      <text>
        <t>[Threaded comment]
Your version of Excel allows you to read this threaded comment; however, any edits to it will get removed if the file is opened in a newer version of Excel. Learn more: https://go.microsoft.com/fwlink/?linkid=870924
Comment:
    Will need help to track engagement on the new Online Help Center</t>
      </text>
    </comment>
    <comment ref="N45" authorId="122" shapeId="0" xr:uid="{DBBABD54-A356-4653-AD72-58723E84AEB7}">
      <text>
        <t xml:space="preserve">[Threaded comment]
Your version of Excel allows you to read this threaded comment; however, any edits to it will get removed if the file is opened in a newer version of Excel. Learn more: https://go.microsoft.com/fwlink/?linkid=870924
Comment:
    Will need MarCom help to inform our customers as the Contact US and FAQ pages are replaced with the new Online Help Center. </t>
      </text>
    </comment>
    <comment ref="BA55" authorId="123" shapeId="0" xr:uid="{2DB55F71-6FEB-4AB6-9471-413E160A53B7}">
      <text>
        <t>[Threaded comment]
Your version of Excel allows you to read this threaded comment; however, any edits to it will get removed if the file is opened in a newer version of Excel. Learn more: https://go.microsoft.com/fwlink/?linkid=870924
Comment:
    In Progress</t>
      </text>
    </comment>
    <comment ref="S59" authorId="124" shapeId="0" xr:uid="{61C9BB0D-F29F-4911-83EA-3A9CA2B57068}">
      <text>
        <t>[Threaded comment]
Your version of Excel allows you to read this threaded comment; however, any edits to it will get removed if the file is opened in a newer version of Excel. Learn more: https://go.microsoft.com/fwlink/?linkid=870924
Comment:
    Device Finger print via Java Script</t>
      </text>
    </comment>
    <comment ref="X59" authorId="125" shapeId="0" xr:uid="{A15DDDC5-382C-4413-A539-835FD1FE3A52}">
      <text>
        <t>[Threaded comment]
Your version of Excel allows you to read this threaded comment; however, any edits to it will get removed if the file is opened in a newer version of Excel. Learn more: https://go.microsoft.com/fwlink/?linkid=870924
Comment:
    Device finger print java script</t>
      </text>
    </comment>
    <comment ref="Z59" authorId="126" shapeId="0" xr:uid="{DE7CE4AD-A54A-4597-A184-E01F74EB95E7}">
      <text>
        <t xml:space="preserve">[Threaded comment]
Your version of Excel allows you to read this threaded comment; however, any edits to it will get removed if the file is opened in a newer version of Excel. Learn more: https://go.microsoft.com/fwlink/?linkid=870924
Comment:
    API integration,Decision making-preauth ,post auth integrations with Signifyd
Device finger print identification on cart and checkout pages.
Messaging </t>
      </text>
    </comment>
    <comment ref="AA59" authorId="127" shapeId="0" xr:uid="{ACACFC8E-62E2-4F95-8C07-9DFE97195E82}">
      <text>
        <t>[Threaded comment]
Your version of Excel allows you to read this threaded comment; however, any edits to it will get removed if the file is opened in a newer version of Excel. Learn more: https://go.microsoft.com/fwlink/?linkid=870924
Comment:
    Device finger print identification via signifyd SDK</t>
      </text>
    </comment>
    <comment ref="AK59" authorId="128" shapeId="0" xr:uid="{1E31E41B-852D-4E5F-ABB9-65C63A3C7A26}">
      <text>
        <t>[Threaded comment]
Your version of Excel allows you to read this threaded comment; however, any edits to it will get removed if the file is opened in a newer version of Excel. Learn more: https://go.microsoft.com/fwlink/?linkid=870924
Comment:
    Require more details on the amount of integration needed for Payments.</t>
      </text>
    </comment>
    <comment ref="AM59" authorId="129" shapeId="0" xr:uid="{0F35AB37-7E43-47C4-BCD4-F8A453C1EBDB}">
      <text>
        <t>[Threaded comment]
Your version of Excel allows you to read this threaded comment; however, any edits to it will get removed if the file is opened in a newer version of Excel. Learn more: https://go.microsoft.com/fwlink/?linkid=870924
Comment:
    Pls provide the details on DOMS requirement
Reply:
    When the scope becomes clear, this effort might change.</t>
      </text>
    </comment>
    <comment ref="BC59" authorId="130" shapeId="0" xr:uid="{5B089B7B-35A5-451F-A0A0-D6FC1578FF21}">
      <text>
        <t>[Threaded comment]
Your version of Excel allows you to read this threaded comment; however, any edits to it will get removed if the file is opened in a newer version of Excel. Learn more: https://go.microsoft.com/fwlink/?linkid=870924
Comment:
    Training on Signifyd portals</t>
      </text>
    </comment>
    <comment ref="BG59" authorId="131" shapeId="0" xr:uid="{6550403B-84B3-451A-B5A2-DEEFD6A9385A}">
      <text>
        <t>[Threaded comment]
Your version of Excel allows you to read this threaded comment; however, any edits to it will get removed if the file is opened in a newer version of Excel. Learn more: https://go.microsoft.com/fwlink/?linkid=870924
Comment:
    Please, can you put in the data needed from source and for consumption
Reply:
    Signifyd Caseid in the grocery order Bod (EDIS/EDM)
Chargeback extract and post to Signifyd.
Reply:
    Case intelligence analytics ingestion into snowflake
Reply:
    Historical orders and charge back feed to signifyd</t>
      </text>
    </comment>
    <comment ref="BK59" authorId="132" shapeId="0" xr:uid="{D17E4CAD-E410-4512-89F1-300BBFB211DC}">
      <text>
        <t xml:space="preserve">[Threaded comment]
Your version of Excel allows you to read this threaded comment; however, any edits to it will get removed if the file is opened in a newer version of Excel. Learn more: https://go.microsoft.com/fwlink/?linkid=870924
Comment:
    case intelligence analysis
</t>
      </text>
    </comment>
    <comment ref="Z64" authorId="133" shapeId="0" xr:uid="{516AA100-0B16-4F29-A809-73FFB6890886}">
      <text>
        <t xml:space="preserve">[Threaded comment]
Your version of Excel allows you to read this threaded comment; however, any edits to it will get removed if the file is opened in a newer version of Excel. Learn more: https://go.microsoft.com/fwlink/?linkid=870924
Comment:
    if a customer retries with different payment methods in  x times in x minutes  block that order </t>
      </text>
    </comment>
    <comment ref="AK64" authorId="134" shapeId="0" xr:uid="{13F39F46-0AB0-4857-B692-E1E750E1B2DF}">
      <text>
        <t>[Threaded comment]
Your version of Excel allows you to read this threaded comment; however, any edits to it will get removed if the file is opened in a newer version of Excel. Learn more: https://go.microsoft.com/fwlink/?linkid=870924
Comment:
    TBD</t>
      </text>
    </comment>
    <comment ref="T75" authorId="135" shapeId="0" xr:uid="{E0C4CAF4-5D13-4EDA-9301-F8953C7AF584}">
      <text>
        <t>[Threaded comment]
Your version of Excel allows you to read this threaded comment; however, any edits to it will get removed if the file is opened in a newer version of Excel. Learn more: https://go.microsoft.com/fwlink/?linkid=870924
Comment:
    Platform Respose: ? - need more info/requirements. Are we leaving Nuance for Salesforce chat solution?</t>
      </text>
    </comment>
    <comment ref="BA76" authorId="136" shapeId="0" xr:uid="{E11B4DF5-1E71-4839-ABF4-A67DB2005538}">
      <text>
        <t>[Threaded comment]
Your version of Excel allows you to read this threaded comment; however, any edits to it will get removed if the file is opened in a newer version of Excel. Learn more: https://go.microsoft.com/fwlink/?linkid=870924
Comment:
    Testing effort only</t>
      </text>
    </comment>
    <comment ref="T77" authorId="137" shapeId="0" xr:uid="{AEB55467-5218-4C19-9E41-C4C7D895DA32}">
      <text>
        <t>[Threaded comment]
Your version of Excel allows you to read this threaded comment; however, any edits to it will get removed if the file is opened in a newer version of Excel. Learn more: https://go.microsoft.com/fwlink/?linkid=870924
Comment:
    Platform Response: should be P13 team for Chat integration.</t>
      </text>
    </comment>
    <comment ref="AH77" authorId="138" shapeId="0" xr:uid="{431AFE6A-9543-4933-86B2-AFBA2BA8FBBD}">
      <text>
        <t>[Threaded comment]
Your version of Excel allows you to read this threaded comment; however, any edits to it will get removed if the file is opened in a newer version of Excel. Learn more: https://go.microsoft.com/fwlink/?linkid=870924
Comment:
    What response do you need from EPE in order to answer customer queries on chatbot</t>
      </text>
    </comment>
    <comment ref="AI77" authorId="139" shapeId="0" xr:uid="{2DD2D32E-4A15-4880-8121-C3549102F7A3}">
      <text>
        <t>[Threaded comment]
Your version of Excel allows you to read this threaded comment; however, any edits to it will get removed if the file is opened in a newer version of Excel. Learn more: https://go.microsoft.com/fwlink/?linkid=870924
Comment:
    @Subha Burela - What response do you need from OMS in order to answer customer queries on chatbot</t>
      </text>
    </comment>
    <comment ref="AN77" authorId="140" shapeId="0" xr:uid="{FDDA98CE-4994-411F-B964-C07ED1EC522B}">
      <text>
        <t>[Threaded comment]
Your version of Excel allows you to read this threaded comment; however, any edits to it will get removed if the file is opened in a newer version of Excel. Learn more: https://go.microsoft.com/fwlink/?linkid=870924
Comment:
    Please let us know why MFC is impacted?</t>
      </text>
    </comment>
    <comment ref="AR77" authorId="141" shapeId="0" xr:uid="{75BA92A7-63AD-4C18-9B14-A261FDA24D52}">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t>
      </text>
    </comment>
    <comment ref="BA79" authorId="142" shapeId="0" xr:uid="{C58BE374-D227-4F91-B073-784CBF848ADF}">
      <text>
        <t>[Threaded comment]
Your version of Excel allows you to read this threaded comment; however, any edits to it will get removed if the file is opened in a newer version of Excel. Learn more: https://go.microsoft.com/fwlink/?linkid=870924
Comment:
    Testing effort only</t>
      </text>
    </comment>
    <comment ref="C80" authorId="143" shapeId="0" xr:uid="{BB5DC3FB-3454-4D86-A3C6-70D868680B47}">
      <text>
        <t>[Threaded comment]
Your version of Excel allows you to read this threaded comment; however, any edits to it will get removed if the file is opened in a newer version of Excel. Learn more: https://go.microsoft.com/fwlink/?linkid=870924
Comment:
    https://confluence.safeway.com/display/CDT/Calabrio+Implementation</t>
      </text>
    </comment>
    <comment ref="Z82" authorId="144" shapeId="0" xr:uid="{8995BB0A-B3B0-4DBD-BA22-C34CD3B0AE92}">
      <text>
        <t>[Threaded comment]
Your version of Excel allows you to read this threaded comment; however, any edits to it will get removed if the file is opened in a newer version of Excel. Learn more: https://go.microsoft.com/fwlink/?linkid=870924
Comment:
    Need more details to size it.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tc={69342CE9-CD6E-43EF-82B5-29B998008398}</author>
    <author>tc={5354D1B8-C597-4F33-9AFE-E18315CCCEB9}</author>
    <author>tc={28CF34BE-3173-4CCA-8CBB-081F24F06915}</author>
    <author>tc={C56E07C1-3F50-4CE3-9ADB-9A045104A833}</author>
    <author>tc={30B96B24-4074-47DC-B4B4-4FBA419781D0}</author>
    <author>tc={185216CF-2725-4110-BB05-B9E019E77CA4}</author>
    <author>tc={224D25D3-F0A4-42F5-B5FF-51E5D97A81F2}</author>
    <author>tc={7405D62F-8D20-47DA-BA94-308408C3E7B3}</author>
    <author>tc={62B2F75C-1CDF-4114-BDA9-220B6B913401}</author>
    <author>tc={0FD3F593-6C7F-448D-84A0-BF9A181D367F}</author>
    <author>tc={8352A6CC-451F-4B12-8396-A03880016526}</author>
    <author>tc={9F7DBC0A-2B34-684F-A3E2-B55DDC090960}</author>
    <author>tc={C1B89D08-6FD4-4767-8FC1-06A478744F1A}</author>
    <author>tc={C4B07407-828F-40B5-8937-33ED5C468CF6}</author>
    <author>tc={99D97CF8-A6B8-488E-986C-E298617A6E01}</author>
    <author>tc={7F5EE7BE-5FFD-7A48-987D-218697653C98}</author>
    <author>tc={B7D29470-C7D7-4CE9-BC91-692C92583E64}</author>
    <author>tc={59030805-F9BD-4E1B-A88C-BCDCFBECA57C}</author>
    <author>tc={85BF2D48-6F26-47C3-AC8B-E2FE2E3F9B38}</author>
    <author>tc={EA7DE810-3B73-4FFB-956E-2994F5FB4A8E}</author>
    <author>tc={3C1C3830-7290-4DA9-A5FB-98DB0F36A75D}</author>
    <author>tc={88B856AF-144D-4EE9-BAF9-97F7AADEBD63}</author>
    <author>tc={2E9FEF4F-9FE6-4500-AD21-231BC97F25B2}</author>
    <author>tc={78D06FBD-0A92-4C34-AB91-29B06061AF4C}</author>
    <author>tc={4C55DF7A-1DC1-463F-861D-432DA1C336A9}</author>
    <author>tc={511F359E-7B7B-47CC-8067-6185D17E2CC3}</author>
    <author>tc={822B50A7-488F-4053-9BD1-9A9B4F99C995}</author>
    <author>tc={0C9974AB-E954-4740-B64D-405414DBD78D}</author>
    <author>tc={F3EF5D15-B123-4D20-A76A-D9F82763B856}</author>
    <author>tc={BD8732B0-4B81-4962-A92E-1C18B7179540}</author>
    <author>tc={ECBEE746-3B05-482E-8FDA-7029BD507A2A}</author>
    <author>tc={86A1D2C4-5EBD-4E84-8D4A-238F0EF6F301}</author>
    <author>tc={F70C83C1-F000-4BC9-AD82-C577680D821C}</author>
    <author>tc={4C43AAA6-7731-4F9E-B6C5-EF975723BDC9}</author>
    <author>tc={86771525-E7F2-4FE4-8C9D-D9147D01F4E8}</author>
    <author>tc={8EF83E1E-A95D-4A24-9FF1-29214DAB932D}</author>
    <author>tc={CC16A82E-420D-4EBC-A9B3-5459FA96DAD6}</author>
    <author>tc={41E9A0AD-C071-461B-A7B9-8A78D9D8252B}</author>
    <author>tc={A80B9695-DEFA-48FD-9AF0-3E02D22B16E3}</author>
    <author>tc={BEA1F71A-7AB2-45DD-95FD-20F4FA532544}</author>
    <author>tc={A0E39A9B-269E-4CF1-BAAA-0FFC59545CB5}</author>
    <author>tc={B1F59687-915D-4052-B0D6-BADB846CE0F7}</author>
    <author>tc={C6B97FEF-EDB8-429D-AD8B-CB110088F6BA}</author>
    <author>tc={1F712920-2C45-41E5-B1C6-ED73D39099BB}</author>
    <author>tc={EC916529-AE8F-4E6F-B042-22E9F13399CB}</author>
    <author>tc={1B0ACF12-1CD5-4B8E-B929-33E24DC163A1}</author>
    <author>tc={FB95881E-E8EC-4306-83DF-4F33984B281F}</author>
    <author>tc={C447768F-19D7-4179-A305-A301CC678007}</author>
    <author>tc={0D3AEDAC-7198-4DA3-8B38-C0701204F4D7}</author>
    <author>tc={E58F58D8-42DB-4121-8F63-FD99879B1C97}</author>
    <author>tc={25FC6C94-CA77-4CD0-9DFE-DF020A568BE4}</author>
    <author>tc={5806E5AA-E3F0-4FBB-B27A-19E02B564F74}</author>
    <author>tc={43000610-109F-4C9C-9276-5F13869FF94F}</author>
    <author>tc={618D3183-39D0-408F-85BE-9B23022792A0}</author>
    <author>tc={A372142B-5B31-4AEE-B382-48AD77A57CFF}</author>
    <author>tc={BE29056C-49DE-46C3-AB10-FCB53A1088E4}</author>
    <author>tc={26B26588-CADD-4E2A-818E-42C2BDF62F2F}</author>
    <author>tc={02812D17-3A6A-47B6-83EC-72137A7676E1}</author>
    <author>tc={E30D4B4D-ADDA-4BB2-B7D8-A82628E4C6ED}</author>
    <author>tc={4805D1BA-C7AB-49EA-886B-B578F89F4F2C}</author>
    <author>tc={A45F1352-553E-464B-93A1-C493800398E6}</author>
    <author>tc={F475843B-05D1-491A-9FD4-4AB2B4AC2B93}</author>
    <author>tc={01B75948-2E5D-4721-A806-8CC6F21E38C4}</author>
    <author>tc={C213040D-1326-44BC-BB7E-6EDDE58A9CEE}</author>
    <author>tc={A5B87CD2-8999-44C9-BBEB-B53C9993A0BD}</author>
    <author>tc={387915CC-F0CC-480C-B820-456A510B96BF}</author>
    <author>tc={4BE028E8-322C-45A8-83BB-134A4EA652DC}</author>
    <author>tc={CBE8986D-1BE7-41B3-B07D-0D29F738AB6A}</author>
    <author>tc={52E4ED78-8B04-4BC0-93A0-84F668EA6091}</author>
    <author>tc={A9315E62-8258-4662-A1DE-EF14F07111BB}</author>
    <author>tc={CE8C8AE0-A53A-4324-BD98-DF8E18C845B9}</author>
    <author>tc={9B31A14C-1596-4D26-9897-1A39C24237F3}</author>
    <author>tc={D781697B-2B20-4F7C-B896-98C0EC95FAED}</author>
    <author>tc={935AD0F2-6597-4256-9F77-19C9D81ECA5C}</author>
    <author>tc={4810F324-7D11-4AD2-A279-22416DE0FB18}</author>
    <author>tc={24D34C54-D0C5-45E4-8A95-586FF5FEF367}</author>
    <author>tc={4F227044-CD11-4BC4-B7EF-2404A1F98DD5}</author>
    <author>tc={B6A59DD1-BBE4-4779-BB06-4B6F58029D9B}</author>
    <author>tc={6163F866-AD6C-4109-8770-F57F3C504432}</author>
    <author>tc={2AFB3ED3-5189-4052-B319-068B29A1A50A}</author>
    <author>tc={245E5AB8-6059-419B-94C9-D3EC98CFB9D4}</author>
    <author>tc={EADB80ED-00C8-4C3A-9D8E-24A183176A9C}</author>
    <author>tc={62C1A852-8113-4206-885B-CBB006685B9A}</author>
    <author>tc={6A85CCE1-B707-4AAE-AB40-298B6B2B891F}</author>
    <author>tc={39737C45-D17C-4BBB-A42B-8FE24E3C6555}</author>
    <author>tc={25430E36-109C-41CC-AF68-E474BB13DF63}</author>
    <author>tc={468AD819-D60C-4751-A252-09BC23005384}</author>
    <author>tc={36E878C2-0F9D-42C6-8F6F-5BB31DAB11B6}</author>
    <author>tc={4179055A-6911-418A-8BE8-7F73072F78F0}</author>
    <author>tc={F2724E9E-FC49-49E9-BB27-2A98BF60738C}</author>
    <author>tc={2E998936-50A1-474A-B7CF-54EDDE6E3901}</author>
    <author>tc={1C3DE435-A69C-4281-B505-AB3D4BB7DA46}</author>
    <author>tc={211E4622-61DD-49F2-AAD5-FE351D0F7E07}</author>
    <author>tc={8B0FBE10-7593-4217-B208-E7342B432E97}</author>
    <author>tc={7516A1F3-41C4-4D7D-9639-FF8FB8ABBAEC}</author>
    <author>tc={435CF81A-022A-4D15-9818-2E4B40D65ECD}</author>
    <author>tc={EE0899D2-96FA-407A-BE13-5B258B3A2FA1}</author>
    <author>tc={D379B21A-F6EE-4A4B-A37E-CD04588C3178}</author>
    <author>tc={C694F5CD-BD5B-462B-8DF8-241BC7AE8E2B}</author>
    <author>tc={F9B63E72-6980-4517-92E6-2A74C5C2389C}</author>
    <author>tc={D1F465D8-F9C2-4160-8695-F42F4D1078E0}</author>
    <author>tc={700E728A-B01E-42BB-8C0F-63B3024847FD}</author>
    <author>tc={D6A57A6E-0A73-442F-ADA9-8EDDA6169435}</author>
    <author>tc={A75BF235-F926-4C3B-8FEE-F95F80453EC6}</author>
    <author>tc={30D4200E-9099-48F7-85FB-B1DB85BD404C}</author>
    <author>tc={D02701ED-8D06-4DC7-AE22-FB479BB81E34}</author>
    <author>tc={A3539A67-3CDF-4172-866D-71B31789CE4D}</author>
    <author>tc={510FFC19-592F-44CA-A51D-FCAB7A3143DE}</author>
    <author>tc={E1206C35-A009-4A76-8F6C-2419E5D682E0}</author>
    <author>tc={CE586DDD-5E52-4AD9-B58A-83E3CD507C67}</author>
    <author>tc={E47B6483-72B1-478B-B80A-D8CFCF45198F}</author>
    <author>tc={4689A204-1326-4C08-BEFA-410561C841CC}</author>
    <author>tc={23223DE6-85F0-4AD8-86B6-5AE1B0613916}</author>
    <author>tc={90D96CD7-2D54-42DD-90AE-6187698E9C9E}</author>
    <author>tc={35331800-3ED3-411E-B76A-B4F00F0350A6}</author>
    <author>tc={FB95A556-113E-4A16-93B2-6FEC4D678882}</author>
    <author>tc={FB99DE3D-5C7E-4634-8392-DF0A8B2BE4EA}</author>
    <author>tc={00D2D91D-3DC4-4204-A18D-7A9F054B6635}</author>
    <author>tc={F0E04717-AC7B-442E-B34D-AF598A4A51C0}</author>
    <author>tc={6AD0C0DD-B896-4E71-864E-F3C5AC41C6F4}</author>
    <author>tc={523AE490-57DE-4E97-8BDF-E287DFBEC51F}</author>
    <author>tc={00A22914-A5C1-4F1B-89E3-23A307F2F34D}</author>
    <author>tc={6CA487CC-2C8E-4C2F-BF9A-804A04BEEA81}</author>
    <author>tc={FBF105AA-D002-4A11-B494-8C6348446E9B}</author>
    <author>tc={4AF20D06-FF0A-4FB6-8CDE-7A6E6DFCF6BC}</author>
    <author>tc={2AFAC9B0-AC5B-4CDD-A2DB-075CBB0DD08C}</author>
    <author>tc={B4AE1EBA-A2BE-403C-BFCF-DE9B95A4A944}</author>
    <author>tc={19FC3762-0EB6-4800-8A3F-B9341D9F808B}</author>
    <author>tc={ED92CA50-7AF1-4F62-BF2F-035FF54D3A76}</author>
    <author>tc={6529391B-040E-48F8-BA43-7F97E96835E9}</author>
    <author>tc={9DEF2053-E559-4D11-B1BC-81ED3DF43CCA}</author>
    <author>tc={D1FD710C-CE45-42FB-A5C4-8DAB37ADDBF6}</author>
    <author>tc={274F26BD-4FB6-4567-9B66-05FAA8C91C96}</author>
    <author>tc={EF86AF67-2378-4432-AAD3-6CEED60B299D}</author>
    <author>tc={F731429A-CD57-4823-99AD-CAC97D64D505}</author>
    <author>tc={E0AB7300-42DC-41E9-A011-FE45D438EEEE}</author>
    <author>tc={2254EB74-659C-480E-A22F-FDA8A735F288}</author>
    <author>tc={FF3048FA-E115-4FAB-A930-749DFA5642BD}</author>
    <author>tc={46A7832B-F97A-413D-A190-2CD187553776}</author>
    <author>tc={33575072-9648-4168-A4C9-0A7D0D7568F2}</author>
    <author>tc={50E9C9D2-6B50-47CC-BB2A-63DB5FAF975B}</author>
    <author>tc={CC83E49D-5C04-47C1-B1E0-73AFA8503134}</author>
    <author>tc={A2B97210-2A44-4E0D-9E78-FBFFAAD8B8CF}</author>
    <author>tc={6552B69E-DB36-4CC2-AFFF-3652A296038D}</author>
    <author>tc={8C9DD4AA-DBAF-495A-8BC2-E7FBB99B8C3E}</author>
    <author>tc={8529B6B3-055B-40A6-A066-1DC71A3537A5}</author>
    <author>tc={C0BB8727-4A21-4178-A031-956721332170}</author>
    <author>tc={F5D43E19-826C-4E0B-96DC-8009034F0D05}</author>
    <author>tc={E736A57B-49D9-4F69-BFBD-7C42E5FC707E}</author>
    <author>tc={17366967-2C41-4689-B53A-92B18156DA37}</author>
    <author>tc={171EDE26-4479-4310-B80C-999F14B624BA}</author>
    <author>tc={075483CA-2404-4D4D-B283-C7C3A6B5ACE7}</author>
    <author>tc={8FA04617-60B5-47D8-ACD7-A9BE7662195D}</author>
    <author>tc={A8F8410D-C9E8-4A18-8DB7-76E3B9068142}</author>
    <author>tc={687A7855-DF95-4B0A-AAD7-07AA17E8F799}</author>
    <author>tc={BF38891A-C3DD-4F1E-922E-E2C941294F86}</author>
    <author>tc={3815C25B-449D-4F38-9473-89E939A23407}</author>
    <author>tc={0F9AC17A-CE26-4812-8AC0-F28C255AA3AF}</author>
    <author>tc={EE28DFFD-5FC5-4DA0-B47A-0A260BE9FA05}</author>
    <author>tc={C91FEB6F-1064-40B8-A77E-995EF6D86C0F}</author>
    <author>tc={19458758-B34A-490A-B050-B224631F910C}</author>
    <author>tc={77C902AB-3D4E-497D-963E-D9FD44752B39}</author>
    <author>tc={15041E55-DA56-4B09-A333-FC2ACAB2B771}</author>
    <author>tc={09B95B38-1314-40CB-90D9-074E3A9C6929}</author>
    <author>tc={D4DF9A4C-F63E-4140-A5D1-CE751364DEA7}</author>
    <author>tc={F35A4B01-0AE8-4213-B1D6-B09A5D648AE5}</author>
    <author>tc={5C3EA39A-57B6-4D97-9452-884E341C7803}</author>
    <author>tc={F7AF1292-74BB-48B6-916A-10B27513C13F}</author>
    <author>tc={60126EB8-855A-4232-B1A1-391ACC3A2792}</author>
    <author>tc={EDCECE9C-50D1-4E38-83ED-9C4A73489BF0}</author>
    <author>tc={CA124D25-8D2E-4896-B61B-080D3F983EAB}</author>
    <author>tc={5C756756-6F84-496A-9FAF-F66ECDB9C9D7}</author>
    <author>tc={FAF44616-3856-4BE6-AF03-BA280620C0ED}</author>
    <author>tc={14CBFFD9-4754-404B-97AD-5B16E109B4FC}</author>
    <author>tc={074BD84A-1014-45E7-8361-A46872C80210}</author>
    <author>tc={711B8B63-B200-482B-8677-73E92CBC4C60}</author>
    <author>tc={A2D8350F-78D4-4262-9702-7F5382F969CE}</author>
    <author>tc={C04C7C15-3DD3-43A8-810C-13D17C817F43}</author>
    <author>tc={13CA17AF-437C-42A6-BE2C-3B3EA524CC98}</author>
    <author>tc={CF29B3E5-5437-4779-B6BD-95BD484B9EB6}</author>
    <author>tc={C63755B5-6506-481C-A080-6CCBDDC1481C}</author>
    <author>tc={692C100F-C1DB-4DF1-BEA7-2C2255A23043}</author>
    <author>tc={891F8780-1328-4C94-A72C-59860D9C8764}</author>
    <author>tc={2EE042B3-3C0C-48E2-8DBD-18C1FCFB7371}</author>
    <author>tc={A343EF56-F03D-471D-9405-EE169197DC7F}</author>
    <author>tc={66403123-AD66-4064-A698-29C35B474E31}</author>
    <author>tc={C79CB648-0F3E-42F0-9E93-EDD990ED083F}</author>
    <author>tc={2257023A-BBDA-4B31-9945-8868C3F57C5C}</author>
    <author>tc={CBEBD1FF-A7A6-493D-B7BF-B71FEF307C3A}</author>
    <author>tc={DC0E78BF-9C76-44B1-9D88-D40C7A8EA5A5}</author>
    <author>tc={B3C7523B-9AB4-45BF-B085-5C76464476A7}</author>
    <author>tc={07DB073A-AB4D-46AE-A5EF-AE0BEFD6C246}</author>
    <author>tc={D825F6AA-C883-4E32-982E-3A7543613947}</author>
    <author>tc={2478B760-731D-4830-B327-2BD04DED7DD4}</author>
    <author>tc={A144A01E-25ED-45B9-9FC3-27DF2F4451CA}</author>
    <author>tc={8D7FA071-32B6-4157-B2CD-D055806F26BA}</author>
    <author>tc={4FBE6B47-D02D-40F2-833F-C476305F1B09}</author>
    <author>tc={39B73648-ABEE-456E-95C3-DBAFB2F668BA}</author>
    <author>tc={B66ABCA5-0148-4F03-9EA1-615D470E6884}</author>
    <author>tc={BB0B4C41-8CFF-4DE9-B91E-2D2C1B50ED73}</author>
    <author>tc={60A10971-9872-44FB-85B3-2048069AA84B}</author>
    <author>tc={485608B8-5B22-4518-A14B-D676A7F9B1EF}</author>
    <author>tc={9AA7EEDB-E8B9-4507-91DF-A569F44A432F}</author>
    <author>tc={A9C677FB-5BE9-4397-BA2A-BB70C9B8964D}</author>
    <author>tc={2AEB0CEE-9596-4B40-8410-5EA213C58554}</author>
    <author>tc={6E19DE9B-E48B-448B-994F-BD7AEB7D184D}</author>
    <author>tc={6478C63A-9830-40C7-82D8-F82606295F5E}</author>
    <author>tc={4D50E7E6-4905-4418-A124-72140E87D1FA}</author>
    <author>tc={70E2BB98-BDBE-4E1D-A6C8-B99F2363FB34}</author>
    <author>tc={951F0836-2153-4E39-8C7E-28B0176CD9DB}</author>
    <author>tc={083613D6-BE14-477A-8BCA-85BA218EA966}</author>
    <author>tc={01A78D33-CC48-4A9E-9E57-6B55EB554303}</author>
    <author>tc={9175C9AE-F088-47A3-8150-92BC64B692A1}</author>
    <author>tc={D5D390D4-46AC-46C4-AD37-837F83113467}</author>
    <author>tc={F275DBCE-B19D-49B8-BA69-AC8745073BCF}</author>
    <author>tc={1E2EC839-653F-4B68-970B-8DFF203DBF66}</author>
    <author>tc={BB308469-EE54-4D06-B634-0C077798130F}</author>
    <author>tc={0ED1361D-2E45-4DB1-A354-9C9692779728}</author>
    <author>tc={1851C8A3-AF79-4866-89CA-FED2612248C5}</author>
    <author>tc={81E57CBF-7A93-43BD-9D5B-86978F068DED}</author>
    <author>tc={0EDD1E12-7A0F-4C00-B0BC-07B8E828AAFC}</author>
    <author>tc={EF218487-4B07-47D4-8565-89AB457F88FB}</author>
    <author>tc={753F5A23-D69A-426C-B115-302E999A6F8F}</author>
    <author>tc={9C710545-120E-439A-8498-AD539E1879E3}</author>
    <author>tc={B1284C65-6CCE-4D74-9D9F-DBBC5B22B020}</author>
    <author>tc={55961734-89E5-4C06-801A-E0ADAB70684C}</author>
    <author>tc={3F7E6A6B-F039-4C11-944D-23894980574C}</author>
    <author>tc={608882A2-8B46-475B-85AA-F061483B01B3}</author>
    <author>tc={A59C86F4-A8CF-45F8-9A9F-FD562098FA68}</author>
    <author>tc={452E43C1-AE68-4EB4-9DB5-55EBFB6697CB}</author>
    <author>tc={9E749FFC-B8BE-41EA-A8F5-024F7EBF859C}</author>
    <author>tc={EBDCA592-3297-4166-85A0-9E42C9BCA43B}</author>
    <author>tc={586C6CCE-F97D-4C1A-A955-8DC4C4585DE0}</author>
    <author>tc={DB1A5DA0-F67E-4769-80D9-C64497EE9A46}</author>
    <author>tc={867B0F58-C4C1-402F-AC73-D79B31F9A5C5}</author>
    <author>tc={91AE587C-A187-4DD2-B8A5-3890C204DBE0}</author>
    <author>tc={E9AA3F2E-427C-467B-BF59-DAA7288F5D4B}</author>
    <author>tc={ADA5FCB0-559D-4A39-8CDC-23E275DF1423}</author>
    <author>tc={68CA5A6C-3602-4FAC-B020-64C3835CA1F9}</author>
    <author>tc={4FF23CB1-0EB1-4845-B4C5-E04CEBE1525F}</author>
    <author>tc={41F8FAAC-A819-426D-B742-3C6D63C36FBF}</author>
    <author>tc={DFADD8A2-EBE6-4CF5-96F4-1B5C30A6C876}</author>
    <author>tc={AC3C5B8A-4816-4B6C-80AE-CEEDEA1DE8A3}</author>
    <author>tc={38933742-6530-46DC-8095-9547F6BD2A58}</author>
    <author>tc={E225CBB4-AB45-4BFD-8162-0CC735C44552}</author>
    <author>tc={A777C4FC-3243-443F-B46A-C95C2BA176F4}</author>
    <author>tc={A9B8E6D1-2426-4268-8E21-ED2E3917722A}</author>
    <author>tc={DA1B6F9F-551E-44ED-89CD-89B912AFC31A}</author>
    <author>tc={505F2601-5BFE-4161-86B4-52671AD8EDC3}</author>
    <author>tc={C108ED26-3220-432A-BF85-10031E0861C4}</author>
    <author>tc={FB8E31C4-5C57-4B53-BC9D-B1198948E6F7}</author>
    <author>tc={8567D359-DF06-4C66-B604-69EFD7D67A05}</author>
    <author>tc={BE4D07A5-22DD-4E98-A77E-74DD74666D22}</author>
    <author>tc={8A818CD0-BB5B-4D9A-B6FA-6FF50B6BC070}</author>
    <author>tc={F79AD2F8-BF3B-44A8-8A6F-4AF140A4A738}</author>
    <author>tc={773756E0-BB72-424A-BE30-3082C6C97B32}</author>
    <author>tc={F515DF52-6131-4F57-A8D9-1C091032D503}</author>
    <author>tc={906E5BAF-961D-47B7-A8BF-80E7C95867F3}</author>
    <author>tc={A21CDA85-1E21-4A72-9139-EC426942FAF8}</author>
    <author>tc={EE946471-E261-40BF-A1D0-83BD1CF2B5B8}</author>
    <author>tc={7A3E4C43-461B-47C5-A7C3-7B183A6A3A52}</author>
    <author>tc={7CEC3947-60ED-4385-AC55-A35E19980E09}</author>
    <author>tc={25F5DD7D-28E8-4E8A-9590-1E56C359C8F9}</author>
    <author>tc={52D0E31A-22C8-474E-9755-84D50D83ABFD}</author>
    <author>tc={5788BA1E-54A3-499F-A747-2160819EDCF9}</author>
    <author>tc={03517EC2-EF39-481C-B3B3-A4A5E538C0CF}</author>
    <author>tc={C9342109-C807-4235-B7B8-F11243264F23}</author>
    <author>tc={1FF24F3F-CE3B-4E11-B0EF-04ACD33142FE}</author>
    <author>tc={AE220484-0B8B-468C-8FF5-530871032DCB}</author>
    <author>tc={1C633492-395C-4D96-B579-ACCD5400FFEB}</author>
    <author>tc={3D08D5DC-516B-410E-BEC6-EF79DA3434C8}</author>
    <author>tc={72D92807-00C7-4B52-987A-07A75274547B}</author>
    <author>tc={2C6606F7-7ED3-4AE0-8675-6415A2F378CC}</author>
    <author>tc={5E0E2C96-301F-4E69-B678-9B431ED03187}</author>
    <author>tc={AFBA8629-6CC5-4C61-9D1E-A05D22178F8A}</author>
    <author>tc={8BF72FAB-F247-40C4-80E9-E46919A5C5DC}</author>
    <author>tc={B1DEC4CA-D74B-4269-9948-927679080302}</author>
    <author>tc={2F6C4653-F016-432C-881A-E116D600F485}</author>
    <author>tc={F57E2484-E2D4-4915-B98F-39A2E1BE23AA}</author>
    <author>tc={815A28FD-0E9E-4855-891F-F8A3F509F27D}</author>
    <author>tc={7DBB5C59-583D-4393-9EBF-45BE90AA035F}</author>
    <author>tc={90ED6BF3-3825-4EF8-A800-0177C6EF2883}</author>
    <author>tc={931D022E-1A08-4497-A290-058724C66E2C}</author>
    <author>tc={29B1B13B-C9C8-40D4-8AB1-6FB6EC6189C3}</author>
    <author>tc={B4CE3927-D662-499A-A7BF-86C2B5DCD128}</author>
    <author>tc={0CF83D50-5AF7-460D-9681-36DAF3D5D954}</author>
    <author>tc={03C0CC14-4204-44E0-AC2A-438B3112A456}</author>
    <author>tc={8B05D5A4-6045-4518-AFE3-76D153B586F7}</author>
    <author>tc={6115E901-FF12-4F5D-B808-D2DE0622C4BE}</author>
    <author>tc={A5E4921B-A057-4989-AD7E-A21A77BFF1C4}</author>
    <author>tc={4F34C2E6-F676-4F74-B2E3-324F174F4A50}</author>
    <author>tc={592B324A-2BD3-46C1-BF59-1883E243814A}</author>
    <author>tc={84D8F5FB-D24B-409B-B75F-3FE888510012}</author>
    <author>tc={73FAD51B-C3F6-4A83-9384-72D1D5665F2A}</author>
    <author>tc={084514BE-50C5-42E5-AC6D-56144669D79D}</author>
    <author>tc={3492505E-2CF7-48DB-8D08-D154F9010CA8}</author>
    <author>tc={A5257D8B-D7C1-4992-813F-1365F472508C}</author>
    <author>tc={DD197B80-CC53-43AE-A147-B79E74CFA125}</author>
    <author>tc={F1C1B9AC-954D-4DE0-897F-EC8682CC1C31}</author>
    <author>tc={375C6E7D-DC16-48B8-8DE0-77AB338E7462}</author>
    <author>tc={BE3A341B-4106-4998-AE0A-A38E0689265E}</author>
    <author>tc={E702C70E-BF54-4984-85F4-17968544281E}</author>
    <author>tc={3378EBCC-D311-4FF1-B235-7951FFFD6DBD}</author>
    <author>tc={68A0A968-BA5F-410E-BB08-33E67D8F9F9F}</author>
    <author>tc={BEDF896C-E1EC-4DC5-A2B5-DB9F035FD0F6}</author>
    <author>tc={5401F0B0-E2CE-4E49-B27A-94C77BE12964}</author>
    <author>tc={BD4776CC-5843-46F2-8C73-1CB89C890DA5}</author>
    <author>tc={CCA09482-85F3-4D01-A778-DD630AC29C9A}</author>
    <author>tc={0A8210C3-00C2-4D2C-857A-EDC066714F4B}</author>
    <author>tc={721BB242-D12B-4F5D-A4C5-DB95220638C9}</author>
    <author>tc={0FC98DC1-E082-4D59-A4AD-B69832990C7D}</author>
    <author>tc={A3F9329A-1A02-4E6C-AB7B-740B3BD4D9F8}</author>
    <author>tc={4B52C325-6386-4AF9-A4E4-7F2D916CD68D}</author>
    <author>tc={EECD02B9-7E8F-4DEB-B778-A2CD95B44E98}</author>
    <author>tc={691EEA47-3797-44A6-9F19-C9FE7FD643CD}</author>
    <author>tc={30316D42-8733-453C-A1AD-67C35BEFA0D6}</author>
    <author>tc={7DD9964E-9DD4-461A-86F7-01A79E28C840}</author>
    <author>tc={146E7BF2-81F8-4300-BE31-FD295D3378D1}</author>
    <author>tc={538E7C4B-AEA1-4C78-AE31-4BBA5B0FF56E}</author>
    <author>tc={2D67E276-7FB1-4815-9D3F-45B9BAE8682F}</author>
    <author>tc={08238492-9F73-41FA-8C4F-BD8A7D9A7DFF}</author>
    <author>tc={0BB3AF91-DB8E-4D51-9BA2-2D42127FEDD7}</author>
    <author>tc={7C486C68-5F69-469E-9DEF-78ED44F48383}</author>
    <author>tc={E21E6DFB-0912-458B-B196-87E260F44620}</author>
    <author>tc={0F04F29A-F4DF-437D-B000-A11F45A509B9}</author>
    <author>tc={D961C216-24B5-44F9-ADC1-A0F923BCCC99}</author>
    <author>tc={581DE602-D734-4F76-AC54-EEBA3DA7D0F7}</author>
    <author>tc={F00943CF-71FA-429E-BCE8-63B338FA1AC4}</author>
    <author>tc={9D40620D-49DB-4A3D-BD95-340EF27AD9F0}</author>
    <author>tc={1AB1A60A-CCA3-440D-91F8-C2153FE79DAE}</author>
    <author>tc={AE1A614B-D152-4254-AD4A-39CBF53292BB}</author>
    <author>tc={A3AB8B9C-C4C7-4D95-A1D8-2BEDC93E76A3}</author>
    <author>tc={AB995C42-A23A-46B3-B4B1-FC940B4EA496}</author>
    <author>tc={C0797B05-5239-4AC0-91A3-FA746BEAE243}</author>
    <author>tc={05920A82-B955-48C2-A2D1-F7C72F7800C3}</author>
    <author>tc={8CF77B9C-2525-4770-90E9-C7CBD0C3FEF3}</author>
    <author>tc={A9AF7D4A-1F4B-4372-A2EF-80CF662A8BA4}</author>
    <author>tc={17491D3E-3B61-4E84-8638-3C46ECC6077F}</author>
    <author>tc={5CA414A7-D444-4178-8808-739ECBA07A1F}</author>
    <author>tc={B5660BC8-5128-4834-8890-9EED191E36EE}</author>
    <author>tc={21CE915A-9208-4911-8A45-C4B6A2D9C8B9}</author>
    <author>tc={53DC7302-7D37-42A5-883D-7926894B7078}</author>
    <author>tc={7409B94D-B69E-4FA8-A2B7-5EB52D2CE245}</author>
    <author>tc={2F91A4A7-163C-44A2-8480-27533DDD375F}</author>
    <author>tc={1B5109D5-0C49-4D0D-A321-2C3FBCF4443F}</author>
    <author>tc={8251EEC9-7ED1-4CD6-B5E5-2FAF219A128F}</author>
    <author>tc={B82E64E9-CB1F-4809-9CDF-2917C9397A92}</author>
    <author>tc={5C4B800D-6BCA-4D14-81BD-0DDDD2D7C67A}</author>
    <author>tc={72C457EE-78A5-470E-AEA4-730A002F9BE3}</author>
    <author>tc={AAD22221-0FF7-4195-B227-221F6682C7A5}</author>
    <author>tc={ED8FE352-FDF6-41E3-BC4B-FF0122493AE4}</author>
    <author>tc={72497D74-5BF4-49C8-AB15-BBC991B7BAE4}</author>
    <author>tc={9959F32C-588F-45B0-83DC-770BE6B2B9D8}</author>
    <author>tc={22923D6F-008E-4491-AA9D-2413A67DE441}</author>
    <author>tc={F54BC49E-DD9A-4FF7-B935-3B1C25FDBCB3}</author>
    <author>tc={E394B72F-C7FD-4F1E-85C1-E4A730B5D492}</author>
    <author>tc={58D98229-A574-4E62-B327-844D10C1003F}</author>
    <author>tc={ECE47493-A09B-4677-9212-0C9804A7B77F}</author>
    <author>tc={7259BB03-810C-40A3-83E6-BA185CA42170}</author>
    <author>tc={EA3A2E21-6951-428E-97CB-5C3D1D19598D}</author>
    <author>tc={1FC9D8C3-E02D-4A9A-9C1E-BBB3E8BE80B9}</author>
    <author>tc={95004BA6-59A6-45B3-AF02-45D3B3CADEAC}</author>
    <author>tc={633D41FD-D131-492A-88D4-D3E0166C8946}</author>
    <author>tc={4E1665B4-84AF-4916-AD6C-C1DFB023F0CA}</author>
    <author>tc={EFF3C1A2-3937-4D4E-A902-2B7A7F665D84}</author>
    <author>tc={4084744E-002F-407B-A4AF-8B1A5240D40F}</author>
    <author>tc={6CD932EE-A809-46BC-A73E-BC891020F9BD}</author>
    <author>tc={9CA601C8-AF1B-4B59-B69C-F101EF540F49}</author>
    <author>tc={8F92FD00-069E-4EA9-BA2B-FC31A1C3CE8A}</author>
    <author>tc={30FD402D-DE4D-47D5-88FF-C1409F59D789}</author>
    <author>tc={EA659AE0-3E5F-4983-8F77-6618C8BE2C0E}</author>
    <author>tc={EC0A060F-4FBE-4B83-A426-E44E6838018D}</author>
    <author>tc={AF5A6166-B0A8-4EDF-B3B6-8E68517EA5D2}</author>
    <author>tc={97EC7C56-2565-4D3A-81C5-7E1521BE07B7}</author>
    <author>tc={B5D66902-7C4B-4C80-83BC-27547E409BD6}</author>
    <author>tc={064BCFB7-9D66-4611-AFEE-D948B86224A2}</author>
    <author>tc={9C9EC258-21DF-43DD-96CD-13988C603854}</author>
    <author>tc={B3B05FC3-3447-4F1A-B296-30FD8EC15F48}</author>
    <author>tc={635DEB2F-C119-4164-8F3E-D754A15B753D}</author>
    <author>tc={85B32D51-0AA7-4DE6-91F9-6102EBAF0065}</author>
    <author>tc={2F03429C-506C-4FA8-9F93-8644C11CD51A}</author>
    <author>tc={3BC9D227-ABB4-4877-BDAC-BFBD0EC04E71}</author>
    <author>tc={B57851D3-DE75-40A1-BC7A-3955B673AE1E}</author>
    <author>tc={72597DB8-E032-410E-9FDD-A052B640C365}</author>
    <author>tc={FFC7C76A-2229-42C3-B44E-3F270E5B2F73}</author>
    <author>tc={9EBE72E1-52E6-4907-B55D-DAD7F30BC8D3}</author>
    <author>tc={6D372F99-12F5-4269-AE2C-DFD842F632E9}</author>
    <author>tc={7483686C-0A4E-4392-92C9-47C15EEBAB53}</author>
    <author>tc={8B2B98A8-24AE-4EB3-86AF-4BA3AAE2C422}</author>
    <author>tc={C215DCED-0588-46AE-AAAE-AE6E1D8A1CB9}</author>
    <author>tc={EEBFCC70-72A2-4380-B4D0-5EFB2F04CEBC}</author>
    <author>tc={67DEEC1F-035C-4B53-A6F7-37462E4288D0}</author>
    <author>tc={A9CB4287-C47D-4D3F-956D-921F567C9590}</author>
    <author>tc={849ADCB5-B112-4771-8F6A-F2F996FFC4BC}</author>
    <author>tc={EFD7486A-5DF4-4374-9A2F-0B31C6DA901B}</author>
    <author>tc={17B485F7-DB4D-49CD-BF2F-F9248C0B5954}</author>
    <author>tc={9D4179E8-4216-4680-AA69-1A430D1851A7}</author>
    <author>tc={1C8BE8C5-48E2-498A-BA9F-78D2EDD03F2E}</author>
    <author>tc={5552209D-C43E-452D-BF6C-AA89E807399E}</author>
    <author>tc={C5782385-0655-46E5-9847-E35FF4872475}</author>
    <author>tc={44F22423-91B7-469D-B8A2-DEF7FB22D7CF}</author>
    <author>tc={5F9654C2-23A8-47A2-A41D-17A765CC3C1E}</author>
    <author>tc={B65FD628-49BA-492E-872D-ABA0E01A3C05}</author>
    <author>tc={0918C15C-C155-4778-9A2E-FCF085B1E321}</author>
    <author>tc={BA0995D7-0C2C-4A8C-9379-37AC77CEAF01}</author>
    <author>tc={9BF8761D-09F0-4A98-9C67-0771A75422C6}</author>
    <author>tc={680A8612-CDB6-4302-973B-23EC5BBAAA24}</author>
    <author>tc={90CBEE46-EB99-4E9D-B920-97DFF5202877}</author>
    <author>tc={7E7F9BCD-BA5A-449E-9E8E-FE9B46335732}</author>
    <author>tc={62D6FD09-E1B6-4AB1-B8BA-1DE90AB6E6FF}</author>
    <author>tc={AE98CB23-B7DC-47A1-985E-63267F12F7B2}</author>
    <author>tc={F878CE6F-EF14-484E-AD17-8C22F56BFAA3}</author>
    <author>tc={FD9ABD00-4796-4D67-9C3C-4B4A3EBB906E}</author>
    <author>tc={B70349DB-8ADC-471B-882A-B48519AC6677}</author>
    <author>tc={E4D38BE1-FFAE-427F-B8DE-BAF95BDDBF9E}</author>
    <author>tc={817650CB-6B79-4E83-A602-B113A8E11C8D}</author>
    <author>tc={5D643FFB-9E72-4633-AE56-7E7EB8CAB8DD}</author>
    <author>tc={546DA339-D550-40D5-823D-C034C006F265}</author>
    <author>tc={E5E6C5B8-7E79-4E35-8A64-DDB8DAE9F570}</author>
    <author>tc={35006993-67A2-4E0F-81D1-6B2B7C8934B7}</author>
    <author>tc={7AC8ED71-2A09-4E5A-A8BC-4AE9E3C1202A}</author>
    <author>tc={FF869137-704D-4E25-9700-7006FDAC7699}</author>
    <author>tc={B07BEE54-2DB8-4243-A4E8-DC06EC6C8DE2}</author>
    <author>tc={D5C9A1AD-0EC8-4A2D-A24D-A9567BA1EBD9}</author>
    <author>tc={4A0C84BF-9AB8-45DB-A48E-438A259F660A}</author>
    <author>tc={FBB6E4E9-86FC-414F-9C2A-68E9E9CACA00}</author>
    <author>tc={6A31FDF5-7B26-4251-9BD3-9CAB84D25E3C}</author>
    <author>tc={B6F16BDA-D7FF-4916-A4D9-A8C62DDB7810}</author>
    <author>tc={94B05D80-C350-4F87-93F0-6D1A6FC94394}</author>
    <author>tc={51873FF2-AB0B-48CC-828F-B5DB74C93736}</author>
    <author>tc={9EE957A1-D5C7-49AB-B37B-B752B8F8AF92}</author>
    <author>tc={E86B4B06-F120-4163-A01B-2A204FF15BC8}</author>
    <author>tc={67BBED88-AE36-4D4A-88FD-7F0BBACAA134}</author>
    <author>tc={3FCD81FC-0C76-45F3-B7C6-E841223A6D50}</author>
    <author>tc={5CD32F86-F23A-49AE-BF0C-636FA72838D6}</author>
    <author>tc={A0DF3677-4984-421D-98EC-DDBE2AAA1B89}</author>
    <author>tc={C315EF57-F76D-408E-9C73-943113E4FEB6}</author>
    <author>tc={6BA36D3B-2175-4C10-85E3-D25DF0448AF5}</author>
    <author>tc={1D417370-5091-45E8-945E-A0BE13A5A8D1}</author>
    <author>tc={D43EBFD1-991C-4AA8-9D82-97C5B3D3F3C2}</author>
    <author>tc={381C7715-DDF3-4A3C-A185-111BD6DBED9B}</author>
    <author>tc={4D47FF3B-5B50-4CBE-83F6-2C30E6702C79}</author>
    <author>tc={6236E8BB-9D0C-43C5-90E5-120DC547504B}</author>
    <author>tc={0C956B10-94FC-45D4-8EF7-58AB8C127F2B}</author>
    <author>tc={D64BBFB9-F371-4967-B064-248C668B39FF}</author>
    <author>tc={C42F582C-3356-48A4-8E2D-DC71E37794E5}</author>
    <author>tc={B1CD5274-6646-4662-AC40-F5F7718D277B}</author>
    <author>tc={216A77E7-B35E-42D1-8312-1EE32B5AB174}</author>
    <author>tc={373BEF85-471F-4402-98C6-59E04BE1E7AF}</author>
    <author>tc={8C393C75-C4EF-46B3-85CC-6BBC9F5A0A33}</author>
    <author>tc={E6599C30-5C75-4465-BCF0-6FEA1A3F1EAE}</author>
    <author>tc={DD39611C-F96C-43A0-AD00-3D2C686B241A}</author>
    <author>tc={29135450-290D-47F6-A526-42039798CBCB}</author>
    <author>tc={F67B9B9D-B1B0-45E8-8A72-0631A1BEC177}</author>
    <author>tc={ED9F9C9B-F0D8-4323-ACA3-A2828FDE9FA6}</author>
    <author>tc={4FC109B7-A1EE-4279-ADBF-E863B0D54871}</author>
    <author>tc={A52AA741-C738-48FC-8B21-1BFA23F15B48}</author>
    <author>tc={38001735-595C-4F11-8F5B-DDC53CF1737F}</author>
    <author>tc={99ABE2AA-8361-4953-ADF2-A3974570BA71}</author>
  </authors>
  <commentList>
    <comment ref="W3" authorId="0" shapeId="0" xr:uid="{69342CE9-CD6E-43EF-82B5-29B99800839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@Subha Burela is this Pharmacy Org we are referring to here?
Reply:
    @Pawni Singh Pharmacy is not a shopper Experience team. Not sure who added this column. To be deleted
Reply:
    @subha in that case we would need core Pharmacy team 
Reply:
    @Subha Burela following up if we plan to add core pharmacy org into teh spreadsheet</t>
      </text>
    </comment>
    <comment ref="N4" authorId="1" shapeId="0" xr:uid="{5354D1B8-C597-4F33-9AFE-E18315CCCEB9}">
      <text>
        <t>[Threaded comment]
Your version of Excel allows you to read this threaded comment; however, any edits to it will get removed if the file is opened in a newer version of Excel. Learn more: https://go.microsoft.com/fwlink/?linkid=870924
Comment:
    Need customer invite emails for trying out this new program</t>
      </text>
    </comment>
    <comment ref="O4" authorId="2" shapeId="0" xr:uid="{28CF34BE-3173-4CCA-8CBB-081F24F06915}">
      <text>
        <t>[Threaded comment]
Your version of Excel allows you to read this threaded comment; however, any edits to it will get removed if the file is opened in a newer version of Excel. Learn more: https://go.microsoft.com/fwlink/?linkid=870924
Comment:
    Need customer invite emails for trying out this new program</t>
      </text>
    </comment>
    <comment ref="AF4" authorId="3" shapeId="0" xr:uid="{C56E07C1-3F50-4CE3-9ADB-9A045104A833}">
      <text>
        <t>[Threaded comment]
Your version of Excel allows you to read this threaded comment; however, any edits to it will get removed if the file is opened in a newer version of Excel. Learn more: https://go.microsoft.com/fwlink/?linkid=870924
Comment:
    We need some review of UX from the team. Development will be done by Scan &amp; Pay team</t>
      </text>
    </comment>
    <comment ref="AI4" authorId="4" shapeId="0" xr:uid="{30B96B24-4074-47DC-B4B4-4FBA419781D0}">
      <text>
        <t>[Threaded comment]
Your version of Excel allows you to read this threaded comment; however, any edits to it will get removed if the file is opened in a newer version of Excel. Learn more: https://go.microsoft.com/fwlink/?linkid=870924
Comment:
    We will be using EPE to get Club coupons / Offers, will be using existing EPE services, need help in integrating the services</t>
      </text>
    </comment>
    <comment ref="AM4" authorId="5" shapeId="0" xr:uid="{185216CF-2725-4110-BB05-B9E019E77CA4}">
      <text>
        <t>[Threaded comment]
Your version of Excel allows you to read this threaded comment; however, any edits to it will get removed if the file is opened in a newer version of Excel. Learn more: https://go.microsoft.com/fwlink/?linkid=870924
Comment:
    Driving team which is adding new features to Scan &amp; Pay</t>
      </text>
    </comment>
    <comment ref="BJ4" authorId="6" shapeId="0" xr:uid="{224D25D3-F0A4-42F5-B5FF-51E5D97A81F2}">
      <text>
        <t>[Threaded comment]
Your version of Excel allows you to read this threaded comment; however, any edits to it will get removed if the file is opened in a newer version of Excel. Learn more: https://go.microsoft.com/fwlink/?linkid=870924
Comment:
    Need help in creating PowerBI Analytics dashboard</t>
      </text>
    </comment>
    <comment ref="BL4" authorId="7" shapeId="0" xr:uid="{7405D62F-8D20-47DA-BA94-308408C3E7B3}">
      <text>
        <t>[Threaded comment]
Your version of Excel allows you to read this threaded comment; however, any edits to it will get removed if the file is opened in a newer version of Excel. Learn more: https://go.microsoft.com/fwlink/?linkid=870924
Comment:
    Integrating the transaction to store using UPOS</t>
      </text>
    </comment>
    <comment ref="N5" authorId="8" shapeId="0" xr:uid="{62B2F75C-1CDF-4114-BDA9-220B6B913401}">
      <text>
        <t>[Threaded comment]
Your version of Excel allows you to read this threaded comment; however, any edits to it will get removed if the file is opened in a newer version of Excel. Learn more: https://go.microsoft.com/fwlink/?linkid=870924
Comment:
    Customer Invite email / Marketing materials</t>
      </text>
    </comment>
    <comment ref="O5" authorId="9" shapeId="0" xr:uid="{0FD3F593-6C7F-448D-84A0-BF9A181D367F}">
      <text>
        <t>[Threaded comment]
Your version of Excel allows you to read this threaded comment; however, any edits to it will get removed if the file is opened in a newer version of Excel. Learn more: https://go.microsoft.com/fwlink/?linkid=870924
Comment:
    Customer Invite email / Marketing materials</t>
      </text>
    </comment>
    <comment ref="N7" authorId="10" shapeId="0" xr:uid="{8352A6CC-451F-4B12-8396-A03880016526}">
      <text>
        <t>[Threaded comment]
Your version of Excel allows you to read this threaded comment; however, any edits to it will get removed if the file is opened in a newer version of Excel. Learn more: https://go.microsoft.com/fwlink/?linkid=870924
Comment:
    Potentially new email to let customers know about their home store and let them know that there are new things coming in the store that they can use
After they sign up, let the customer know about other similar products after they sign up for free email</t>
      </text>
    </comment>
    <comment ref="AV7" authorId="11" shapeId="0" xr:uid="{9F7DBC0A-2B34-684F-A3E2-B55DDC090960}">
      <text>
        <t>[Threaded comment]
Your version of Excel allows you to read this threaded comment; however, any edits to it will get removed if the file is opened in a newer version of Excel. Learn more: https://go.microsoft.com/fwlink/?linkid=870924
Comment:
    Please add details on OSS changes required.</t>
      </text>
    </comment>
    <comment ref="BH7" authorId="12" shapeId="0" xr:uid="{C1B89D08-6FD4-4767-8FC1-06A478744F1A}">
      <text>
        <t>[Threaded comment]
Your version of Excel allows you to read this threaded comment; however, any edits to it will get removed if the file is opened in a newer version of Excel. Learn more: https://go.microsoft.com/fwlink/?linkid=870924
Comment:
    If any work is needed for EDM Data Ingestion team for this - team is not having capacity in Q2 based on current work projections</t>
      </text>
    </comment>
    <comment ref="O8" authorId="13" shapeId="0" xr:uid="{C4B07407-828F-40B5-8937-33ED5C468CF6}">
      <text>
        <t>[Threaded comment]
Your version of Excel allows you to read this threaded comment; however, any edits to it will get removed if the file is opened in a newer version of Excel. Learn more: https://go.microsoft.com/fwlink/?linkid=870924
Comment:
    re-vist this usecase and see if comms/martech are really needed</t>
      </text>
    </comment>
    <comment ref="R8" authorId="14" shapeId="0" xr:uid="{99D97CF8-A6B8-488E-986C-E298617A6E01}">
      <text>
        <t>[Threaded comment]
Your version of Excel allows you to read this threaded comment; however, any edits to it will get removed if the file is opened in a newer version of Excel. Learn more: https://go.microsoft.com/fwlink/?linkid=870924
Comment:
    Can we please get some more information on the requirements and what is the dependency on CPG?</t>
      </text>
    </comment>
    <comment ref="AV8" authorId="15" shapeId="0" xr:uid="{7F5EE7BE-5FFD-7A48-987D-218697653C98}">
      <text>
        <t>[Threaded comment]
Your version of Excel allows you to read this threaded comment; however, any edits to it will get removed if the file is opened in a newer version of Excel. Learn more: https://go.microsoft.com/fwlink/?linkid=870924
Comment:
    Please add details on OSS changes required.</t>
      </text>
    </comment>
    <comment ref="BH8" authorId="16" shapeId="0" xr:uid="{B7D29470-C7D7-4CE9-BC91-692C92583E64}">
      <text>
        <t>[Threaded comment]
Your version of Excel allows you to read this threaded comment; however, any edits to it will get removed if the file is opened in a newer version of Excel. Learn more: https://go.microsoft.com/fwlink/?linkid=870924
Comment:
    Need source team team for EDM and consumption team.  What teams the data will need to flow through prior to coming to EDM.  What data transformations are expected at EDM to meet the needs?
Reply:
    If any work is needed for EDM Data Ingestion team for this - team is not having capacity in Q2 based on current work projections</t>
      </text>
    </comment>
    <comment ref="BJ8" authorId="17" shapeId="0" xr:uid="{59030805-F9BD-4E1B-A88C-BCDCFBECA57C}">
      <text>
        <t>[Threaded comment]
Your version of Excel allows you to read this threaded comment; however, any edits to it will get removed if the file is opened in a newer version of Excel. Learn more: https://go.microsoft.com/fwlink/?linkid=870924
Comment:
    If its a new App then its Medium otherwise its small</t>
      </text>
    </comment>
    <comment ref="N9" authorId="18" shapeId="0" xr:uid="{85BF2D48-6F26-47C3-AC8B-E2FE2E3F9B38}">
      <text>
        <t xml:space="preserve">[Threaded comment]
Your version of Excel allows you to read this threaded comment; however, any edits to it will get removed if the file is opened in a newer version of Excel. Learn more: https://go.microsoft.com/fwlink/?linkid=870924
Comment:
    new campaigns (emails, sms, etc) and potentially with digital media platform. 
Reply:
    Since we'll have batch &amp; transactional, this will be multiple pods
Reply:
    Revisit estimates once scope has been defined but as its not Q2, there room 
Reply:
    @Tophe Enerio -- leaving this as X since the scope hasn't been defined yet. There will be a lot of martech/comms work based on the N number of emails
June 16 - we had a discussion with Digital Labs team, will need more details
Reply:
    @Subha Burela 
we should move this to either Q3 or q4 if team is not ready with requirements. </t>
      </text>
    </comment>
    <comment ref="O9" authorId="19" shapeId="0" xr:uid="{EA7DE810-3B73-4FFB-956E-2994F5FB4A8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 leaving this as X since the scope hasn't been defined yet. There will be a lot of martech/comms work based on the N number of emails
June 16 - we had a discussion with Digital Labs team, will need more details
Reply:
    @Subha Burela for FYI
if we still don't have any scope then it will not be Q2. The team can put it under Q3 or Q4. </t>
      </text>
    </comment>
    <comment ref="BH9" authorId="20" shapeId="0" xr:uid="{3C1C3830-7290-4DA9-A5FB-98DB0F36A75D}">
      <text>
        <t>[Threaded comment]
Your version of Excel allows you to read this threaded comment; however, any edits to it will get removed if the file is opened in a newer version of Excel. Learn more: https://go.microsoft.com/fwlink/?linkid=870924
Comment:
    If any work is needed for EDM Data Ingestion team for this - team is not having capacity in Q2 based on current work projections</t>
      </text>
    </comment>
    <comment ref="N11" authorId="21" shapeId="0" xr:uid="{88B856AF-144D-4EE9-BAF9-97F7AADEBD63}">
      <text>
        <t xml:space="preserve">[Threaded comment]
Your version of Excel allows you to read this threaded comment; however, any edits to it will get removed if the file is opened in a newer version of Excel. Learn more: https://go.microsoft.com/fwlink/?linkid=870924
Comment:
    Once rolled out -- looking to target local customers to let them know what trucks will be at the store and link to the menus 
Reply:
    Pilot will focus to 2 locations -- at some point expand to more locations
Reply:
    We need to have a specific meeeting about this use case as it is a Q2 item. Will be able to size afterwards
@Tophe Enerio -- leaving this as X since the scope hasn't been defined yet. There will be a lot of martech/comms work based on the N number of emails
June 16 - we had a discussion with Digital Labs team, will need more details
</t>
      </text>
    </comment>
    <comment ref="V11" authorId="22" shapeId="0" xr:uid="{2E9FEF4F-9FE6-4500-AD21-231BC97F25B2}">
      <text>
        <t>[Threaded comment]
Your version of Excel allows you to read this threaded comment; however, any edits to it will get removed if the file is opened in a newer version of Excel. Learn more: https://go.microsoft.com/fwlink/?linkid=870924
Comment:
    Platform Response: 
XS - Assuming it mobile app xapi changes</t>
      </text>
    </comment>
    <comment ref="X11" authorId="23" shapeId="0" xr:uid="{78D06FBD-0A92-4C34-AB91-29B06061AF4C}">
      <text>
        <t>[Threaded comment]
Your version of Excel allows you to read this threaded comment; however, any edits to it will get removed if the file is opened in a newer version of Excel. Learn more: https://go.microsoft.com/fwlink/?linkid=870924
Comment:
    Don't have enough detail.  Estimating L.</t>
      </text>
    </comment>
    <comment ref="AB11" authorId="24" shapeId="0" xr:uid="{4C55DF7A-1DC1-463F-861D-432DA1C336A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when will Cart and Checkout be impacted? Phase 1 or phase 2? 
Reply:
    @Sara Hailey 
Reply:
    @Mamatha Sachidanandamurthy  Phase 2
Reply:
    Cart n Checkout is not impacted for phase 1 (mobile only impacted) but will be  for phase 2.. @Jeff Bordes please confirm on the timeline for phase 2?</t>
      </text>
    </comment>
    <comment ref="AK11" authorId="25" shapeId="0" xr:uid="{511F359E-7B7B-47CC-8067-6185D17E2CC3}">
      <text>
        <t xml:space="preserve">[Threaded comment]
Your version of Excel allows you to read this threaded comment; however, any edits to it will get removed if the file is opened in a newer version of Excel. Learn more: https://go.microsoft.com/fwlink/?linkid=870924
Comment:
    Assuming efforts in integration testing only. </t>
      </text>
    </comment>
    <comment ref="N12" authorId="26" shapeId="0" xr:uid="{822B50A7-488F-4053-9BD1-9A9B4F99C995}">
      <text>
        <t>[Threaded comment]
Your version of Excel allows you to read this threaded comment; however, any edits to it will get removed if the file is opened in a newer version of Excel. Learn more: https://go.microsoft.com/fwlink/?linkid=870924
Comment:
    User fills out a profile based on eating habits.
At the start of program -- email blast to see if we can get customers to go to user preferences page to fill in their profile.
Then do 1-2 tests with emails to people who have filled in profiles and provide recommendations based on what was filled in (look at previous purchase history)
Reply:
    For onset, this will be part of Web only and not part of UMA
Reply:
    @Michelle Tonkovich we need to decide if this would be Batch campaigns.
@Tophe Enerio we'll need to have a meeting on this use case as need some more clarity esp since it is a Q2 item.
We had 1 session with Digital Labs already</t>
      </text>
    </comment>
    <comment ref="V12" authorId="27" shapeId="0" xr:uid="{0C9974AB-E954-4740-B64D-405414DBD78D}">
      <text>
        <t>[Threaded comment]
Your version of Excel allows you to read this threaded comment; however, any edits to it will get removed if the file is opened in a newer version of Excel. Learn more: https://go.microsoft.com/fwlink/?linkid=870924
Comment:
    Platform Response: S - Please provide detail to expected UI Platform support. 
Reply:
    login and profile session related</t>
      </text>
    </comment>
    <comment ref="X12" authorId="28" shapeId="0" xr:uid="{F3EF5D15-B123-4D20-A76A-D9F82763B856}">
      <text>
        <t>[Threaded comment]
Your version of Excel allows you to read this threaded comment; however, any edits to it will get removed if the file is opened in a newer version of Excel. Learn more: https://go.microsoft.com/fwlink/?linkid=870924
Comment:
    Don't have enough detail.  Estimating L.</t>
      </text>
    </comment>
    <comment ref="AG12" authorId="29" shapeId="0" xr:uid="{BD8732B0-4B81-4962-A92E-1C18B7179540}">
      <text>
        <t xml:space="preserve">[Threaded comment]
Your version of Excel allows you to read this threaded comment; however, any edits to it will get removed if the file is opened in a newer version of Excel. Learn more: https://go.microsoft.com/fwlink/?linkid=870924
Comment:
    Is this same (/conflicting) as dietary preference initiative driven by P13N team ?
Reply:
    This is a web only test. </t>
      </text>
    </comment>
    <comment ref="BH12" authorId="30" shapeId="0" xr:uid="{ECBEE746-3B05-482E-8FDA-7029BD507A2A}">
      <text>
        <t>[Threaded comment]
Your version of Excel allows you to read this threaded comment; however, any edits to it will get removed if the file is opened in a newer version of Excel. Learn more: https://go.microsoft.com/fwlink/?linkid=870924
Comment:
    If any work is needed for EDM Data Ingestion team for this - team is not having capacity in Q2 based on current work projections</t>
      </text>
    </comment>
    <comment ref="N13" authorId="31" shapeId="0" xr:uid="{86A1D2C4-5EBD-4E84-8D4A-238F0EF6F301}">
      <text>
        <t xml:space="preserve">[Threaded comment]
Your version of Excel allows you to read this threaded comment; however, any edits to it will get removed if the file is opened in a newer version of Excel. Learn more: https://go.microsoft.com/fwlink/?linkid=870924
Comment:
    Large project, will touch many teams. There will be several marketing communications around -- how to tell customers about the new tools, how to use them.
A lot of this will touch Preference Center.
This ties into Meals &amp; Recipes that is already on martech roadmap </t>
      </text>
    </comment>
    <comment ref="O13" authorId="32" shapeId="0" xr:uid="{F70C83C1-F000-4BC9-AD82-C577680D821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 we looked at this with Digital Labs, but need more clarity on requirements. Can re-size after Q2 inception</t>
      </text>
    </comment>
    <comment ref="V13" authorId="33" shapeId="0" xr:uid="{4C43AAA6-7731-4F9E-B6C5-EF975723BDC9}">
      <text>
        <t>[Threaded comment]
Your version of Excel allows you to read this threaded comment; however, any edits to it will get removed if the file is opened in a newer version of Excel. Learn more: https://go.microsoft.com/fwlink/?linkid=870924
Comment:
    Platform Response: L - Assumes replacement for recipes &amp; meals.</t>
      </text>
    </comment>
    <comment ref="AB13" authorId="34" shapeId="0" xr:uid="{86771525-E7F2-4FE4-8C9D-D9147D01F4E8}">
      <text>
        <t>[Threaded comment]
Your version of Excel allows you to read this threaded comment; however, any edits to it will get removed if the file is opened in a newer version of Excel. Learn more: https://go.microsoft.com/fwlink/?linkid=870924
Comment:
    Not sure of the scope for Cart &amp; Checkout</t>
      </text>
    </comment>
    <comment ref="BH13" authorId="35" shapeId="0" xr:uid="{8EF83E1E-A95D-4A24-9FF1-29214DAB932D}">
      <text>
        <t>[Threaded comment]
Your version of Excel allows you to read this threaded comment; however, any edits to it will get removed if the file is opened in a newer version of Excel. Learn more: https://go.microsoft.com/fwlink/?linkid=870924
Comment:
    Need source team team for EDM and consumption team.  What teams the data will need to flow through prior to coming to EDM.  What data transformations are expected at EDM?
Reply:
    If any work is needed for EDM Data Ingestion team for this - team is not having capacity in Q2 based on current work projections</t>
      </text>
    </comment>
    <comment ref="AL14" authorId="36" shapeId="0" xr:uid="{CC16A82E-420D-4EBC-A9B3-5459FA96DAD6}">
      <text>
        <t>[Threaded comment]
Your version of Excel allows you to read this threaded comment; however, any edits to it will get removed if the file is opened in a newer version of Excel. Learn more: https://go.microsoft.com/fwlink/?linkid=870924
Comment:
    This initiative is duplicate of Payment initative row 11 as we are driving this initiative. Recommend strking through this row.</t>
      </text>
    </comment>
    <comment ref="M16" authorId="37" shapeId="0" xr:uid="{41E9A0AD-C071-461B-A7B9-8A78D9D8252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 this is a huge initiative and will need some clarity on what is needed for Q2 at least for sizing purpose</t>
      </text>
    </comment>
    <comment ref="N16" authorId="38" shapeId="0" xr:uid="{A80B9695-DEFA-48FD-9AF0-3E02D22B16E3}">
      <text>
        <t>[Threaded comment]
Your version of Excel allows you to read this threaded comment; however, any edits to it will get removed if the file is opened in a newer version of Excel. Learn more: https://go.microsoft.com/fwlink/?linkid=870924
Comment:
    Location services, smart cart among other initiatives --
Emails around receipts, letting customers know to come use functionality 
There will be an impact on Digital Receipts</t>
      </text>
    </comment>
    <comment ref="AO16" authorId="39" shapeId="0" xr:uid="{BEA1F71A-7AB2-45DD-95FD-20F4FA532544}">
      <text>
        <t>[Threaded comment]
Your version of Excel allows you to read this threaded comment; however, any edits to it will get removed if the file is opened in a newer version of Excel. Learn more: https://go.microsoft.com/fwlink/?linkid=870924
Comment:
    Can you explain how MFC is imapcted?</t>
      </text>
    </comment>
    <comment ref="N17" authorId="40" shapeId="0" xr:uid="{A0E39A9B-269E-4CF1-BAAA-0FFC59545CB5}">
      <text>
        <t>[Threaded comment]
Your version of Excel allows you to read this threaded comment; however, any edits to it will get removed if the file is opened in a newer version of Excel. Learn more: https://go.microsoft.com/fwlink/?linkid=870924
Comment:
    This is off platform -- being built on Shopify platform. Will focus only on NorCal.
Once ready to launch, will need marketing support to announce the store front
Reply:
    Assume: we can look at what we sized on Add new marketing on transactional emails (recommendations) as part of Order Revamp work.
We were looking at Product recs but in this case it would be Offer recs (data, API involved)</t>
      </text>
    </comment>
    <comment ref="N18" authorId="41" shapeId="0" xr:uid="{B1F59687-915D-4052-B0D6-BADB846CE0F7}">
      <text>
        <t xml:space="preserve">[Threaded comment]
Your version of Excel allows you to read this threaded comment; however, any edits to it will get removed if the file is opened in a newer version of Excel. Learn more: https://go.microsoft.com/fwlink/?linkid=870924
Comment:
    @Kathy Doissans Please reference communications team comment and let us know if we need to have a follow up conversation around impact. @Priyanka Chaudhary Please provide additional context upon your return Monday. </t>
      </text>
    </comment>
    <comment ref="O18" authorId="42" shapeId="0" xr:uid="{C6B97FEF-EDB8-429D-AD8B-CB110088F6BA}">
      <text>
        <t xml:space="preserve">[Threaded comment]
Your version of Excel allows you to read this threaded comment; however, any edits to it will get removed if the file is opened in a newer version of Excel. Learn more: https://go.microsoft.com/fwlink/?linkid=870924
Comment:
    We may want to communicate slightly differently around the slot selected by customer (eg. Express, Free &amp; Flexible, etc). As soon as we have further direction from UX, we will provide details. </t>
      </text>
    </comment>
    <comment ref="X18" authorId="43" shapeId="0" xr:uid="{1F712920-2C45-41E5-B1C6-ED73D39099BB}">
      <text>
        <t xml:space="preserve">[Threaded comment]
Your version of Excel allows you to read this threaded comment; however, any edits to it will get removed if the file is opened in a newer version of Excel. Learn more: https://go.microsoft.com/fwlink/?linkid=870924
Comment:
    Changes to prebook by merging prebook and store location /DUG &amp; delivery selection into one. We will share updated UX comps in about 2 weeks. </t>
      </text>
    </comment>
    <comment ref="AF18" authorId="44" shapeId="0" xr:uid="{EC916529-AE8F-4E6F-B042-22E9F13399CB}">
      <text>
        <t>[Threaded comment]
Your version of Excel allows you to read this threaded comment; however, any edits to it will get removed if the file is opened in a newer version of Excel. Learn more: https://go.microsoft.com/fwlink/?linkid=870924
Comment:
    New design for date &amp; time selection 
Providing customers with more convenient and efficient date/time selection options for delivery/pickup</t>
      </text>
    </comment>
    <comment ref="AG18" authorId="45" shapeId="0" xr:uid="{1B0ACF12-1CD5-4B8E-B929-33E24DC163A1}">
      <text>
        <t xml:space="preserve">[Threaded comment]
Your version of Excel allows you to read this threaded comment; however, any edits to it will get removed if the file is opened in a newer version of Excel. Learn more: https://go.microsoft.com/fwlink/?linkid=870924
Comment:
    Steph / Pawni to confirm back if there is UCA impact.
Reply:
    @Priya Sugathan we are not anticipating impact but will reconfirm once we have high-level comps. @Priyanka Chaudhary Please correct us Monday when you return from vacation if you feel otherwise. </t>
      </text>
    </comment>
    <comment ref="AN18" authorId="46" shapeId="0" xr:uid="{FB95881E-E8EC-4306-83DF-4F33984B281F}">
      <text>
        <t>[Threaded comment]
Your version of Excel allows you to read this threaded comment; however, any edits to it will get removed if the file is opened in a newer version of Excel. Learn more: https://go.microsoft.com/fwlink/?linkid=870924
Comment:
    @Pawni Singh Not clear on the scope.  
Reply:
    @Sumit Chharia We may need to pass down different types of slots and/or different slot pricing. Will confirm once we have further details. @Priyanka Chaudhary Please provide additional context when you return from vacation on Monday. thanks.</t>
      </text>
    </comment>
    <comment ref="AT18" authorId="47" shapeId="0" xr:uid="{C447768F-19D7-4179-A305-A301CC678007}">
      <text>
        <t xml:space="preserve">[Threaded comment]
Your version of Excel allows you to read this threaded comment; however, any edits to it will get removed if the file is opened in a newer version of Excel. Learn more: https://go.microsoft.com/fwlink/?linkid=870924
Comment:
    Since the request is generic , we would resort to Large  LOE
Reply:
    @Sureshkumar Ganesa - one of the changes will be to merge prebook &amp; Store location and DUG &amp; Delivery selection on home page -API may not change much but will share final designs in 2 weeks
</t>
      </text>
    </comment>
    <comment ref="AV18" authorId="48" shapeId="0" xr:uid="{0D3AEDAC-7198-4DA3-8B38-C0701204F4D7}">
      <text>
        <t>[Threaded comment]
Your version of Excel allows you to read this threaded comment; however, any edits to it will get removed if the file is opened in a newer version of Excel. Learn more: https://go.microsoft.com/fwlink/?linkid=870924
Comment:
    Please add details on OSS changes required.
Reply:
    @Ritu Agarwal We may want to communicate differently around the type of slot selected by customer (eg. Express, Free&amp;Flexible, etc.) We will provide additional details once we have firm comps from UX in about 2 weeks. @Priyanka Chaudhary Please provide additional context for sizing upon your return Monday.
Reply:
    @Priyanka Chaudhary - Can you please list out the scope for any OSS changes required?
Reply:
    @Ritu Agrawal - we are reviewing the final designs with UI team, based on the designes finalization i will be in position to provide you the scope - will keep you posted</t>
      </text>
    </comment>
    <comment ref="BB18" authorId="49" shapeId="0" xr:uid="{E58F58D8-42DB-4121-8F63-FD99879B1C97}">
      <text>
        <t>[Threaded comment]
Your version of Excel allows you to read this threaded comment; however, any edits to it will get removed if the file is opened in a newer version of Excel. Learn more: https://go.microsoft.com/fwlink/?linkid=870924
Comment:
    CSS may not be directly impacted but keeping loop as designs of date and time selection will change to provide customer customers with more convenient and efficient date/time selection options for delivery/pickup</t>
      </text>
    </comment>
    <comment ref="BD18" authorId="50" shapeId="0" xr:uid="{25FC6C94-CA77-4CD0-9DFE-DF020A568BE4}">
      <text>
        <t>[Threaded comment]
Your version of Excel allows you to read this threaded comment; however, any edits to it will get removed if the file is opened in a newer version of Excel. Learn more: https://go.microsoft.com/fwlink/?linkid=870924
Comment:
    ECHO may not be directly impacted but keeping loop as designs of date and time selection will change to provide customer customers with more convenient and efficient date/time selection options for delivery/pickup</t>
      </text>
    </comment>
    <comment ref="BH18" authorId="51" shapeId="0" xr:uid="{5806E5AA-E3F0-4FBB-B27A-19E02B564F74}">
      <text>
        <t>[Threaded comment]
Your version of Excel allows you to read this threaded comment; however, any edits to it will get removed if the file is opened in a newer version of Excel. Learn more: https://go.microsoft.com/fwlink/?linkid=870924
Comment:
    What is scope of work for EDM to meet this need?  New source/existing source/who is the source team/what are the teams through which data will flow to EDM/who will consume this data from EDM?  What are expected data transformations to be handled at EDM?  
Reply:
    @Suganthi Subramanian Once we have high level comps in 2 weeks and better understand architectural changes, we will loop you back in.  @Priyanka Chaudhary Please provide additional context upon your return Monday. 
Reply:
    New design for date &amp; time selection 
Providing customers with more convenient and efficient date/time selection options for delivery/pickup is what we plan for in Q2 - Just keeping the dependency so that we don't miss out any impact on Data engineering team
Reply:
    data source may not change. it will be same C&amp;C and slots team.
Reply:
    Assuming the major chunk of work needed for this is will be done by EDM API Team and there is negligible to no work for EDM Data ingestion team - this can be considered for EDM API Team</t>
      </text>
    </comment>
    <comment ref="AV20" authorId="52" shapeId="0" xr:uid="{43000610-109F-4C9C-9276-5F13869FF94F}">
      <text>
        <t xml:space="preserve">[Threaded comment]
Your version of Excel allows you to read this threaded comment; however, any edits to it will get removed if the file is opened in a newer version of Excel. Learn more: https://go.microsoft.com/fwlink/?linkid=870924
Comment:
    Please add details on OSS changes required.
Reply:
    Is only QA effort required?
</t>
      </text>
    </comment>
    <comment ref="N22" authorId="53" shapeId="0" xr:uid="{618D3183-39D0-408F-85BE-9B23022792A0}">
      <text>
        <t>[Threaded comment]
Your version of Excel allows you to read this threaded comment; however, any edits to it will get removed if the file is opened in a newer version of Excel. Learn more: https://go.microsoft.com/fwlink/?linkid=870924
Comment:
    Testing scope only</t>
      </text>
    </comment>
    <comment ref="O22" authorId="54" shapeId="0" xr:uid="{A372142B-5B31-4AEE-B382-48AD77A57CFF}">
      <text>
        <t>[Threaded comment]
Your version of Excel allows you to read this threaded comment; however, any edits to it will get removed if the file is opened in a newer version of Excel. Learn more: https://go.microsoft.com/fwlink/?linkid=870924
Comment:
    Testing scope only</t>
      </text>
    </comment>
    <comment ref="V22" authorId="55" shapeId="0" xr:uid="{BE29056C-49DE-46C3-AB10-FCB53A1088E4}">
      <text>
        <t>[Threaded comment]
Your version of Excel allows you to read this threaded comment; however, any edits to it will get removed if the file is opened in a newer version of Excel. Learn more: https://go.microsoft.com/fwlink/?linkid=870924
Comment:
    mini cart is S&amp;B work
Reply:
    got it</t>
      </text>
    </comment>
    <comment ref="Z22" authorId="56" shapeId="0" xr:uid="{26B26588-CADD-4E2A-818E-42C2BDF62F2F}">
      <text>
        <t>[Threaded comment]
Your version of Excel allows you to read this threaded comment; however, any edits to it will get removed if the file is opened in a newer version of Excel. Learn more: https://go.microsoft.com/fwlink/?linkid=870924
Comment:
    @Uma Rathinasabapathy  as discussed estimating it to be M effort based on what we know</t>
      </text>
    </comment>
    <comment ref="AA22" authorId="57" shapeId="0" xr:uid="{02812D17-3A6A-47B6-83EC-72137A7676E1}">
      <text>
        <t xml:space="preserve">[Threaded comment]
Your version of Excel allows you to read this threaded comment; however, any edits to it will get removed if the file is opened in a newer version of Excel. Learn more: https://go.microsoft.com/fwlink/?linkid=870924
Comment:
    @Mohan Dasannacharya  we want to move away from 2 carts to single cart in web and responsive web. given the designs we come up with we would want to target and test the experience. </t>
      </text>
    </comment>
    <comment ref="BJ22" authorId="58" shapeId="0" xr:uid="{E30D4B4D-ADDA-4BB2-B7D8-A82628E4C6ED}">
      <text>
        <t>[Threaded comment]
Your version of Excel allows you to read this threaded comment; however, any edits to it will get removed if the file is opened in a newer version of Excel. Learn more: https://go.microsoft.com/fwlink/?linkid=870924
Comment:
    @Conor Healy  similar tracking nd some of the gaps as identified on cart tracking. Do you think it will be 'M' effort for Analytics?</t>
      </text>
    </comment>
    <comment ref="N23" authorId="59" shapeId="0" xr:uid="{4805D1BA-C7AB-49EA-886B-B578F89F4F2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@Jeet Patel  expectation for MLP  is that we are able to communicate in order/ edit confirmation email that Rx will be in the DUG order you placed. since grocery order and Rx refill order will be in sequence I anticipate we would want to update edit order confirmation email. to me its 'S' effort. thoughts?
Reply:
    Hey Mamtha -- agreed -- I believe I had added XS yesterday but seems like something got reset on all of our Martech sizing for C&amp;C.
Any idea on that?</t>
      </text>
    </comment>
    <comment ref="O23" authorId="60" shapeId="0" xr:uid="{A45F1352-553E-464B-93A1-C493800398E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@Kathy Doissans expectation for MLP  is that we are able to communicate in order/ edit confirmation email that Rx will be in the DUG order you placed. since grocery order and Rx refill order will be in sequence I anticipate we would want to update edit order confirmation email. to me its 'S' effort. thoughts?</t>
      </text>
    </comment>
    <comment ref="AA23" authorId="61" shapeId="0" xr:uid="{F475843B-05D1-491A-9FD4-4AB2B4AC2B9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@Mohan Dasannacharya  as placeholder if we want to target certain audience based on parameters on confirmation page of each for marketing message. I think it should be S or M . Please confirm. Please Note- its only on UMA and not web for MLP</t>
      </text>
    </comment>
    <comment ref="AC23" authorId="62" shapeId="0" xr:uid="{01B75948-2E5D-4721-A806-8CC6F21E38C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@Mark Bradley and @Neetu Sultan   what are your thoughts? I will set some time this week to go through the ask</t>
      </text>
    </comment>
    <comment ref="AF23" authorId="63" shapeId="0" xr:uid="{C213040D-1326-44BC-BB7E-6EDDE58A9CE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@Shruti Desai I think its L to XL effort. please confirm
Reply:
    sounds about right
</t>
      </text>
    </comment>
    <comment ref="AG23" authorId="64" shapeId="0" xr:uid="{A5B87CD2-8999-44C9-BBEB-B53C9993A0B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@Priya Sugathan we are still thinking about the effort but anticipate UCA will be impacted</t>
      </text>
    </comment>
    <comment ref="AN23" authorId="65" shapeId="0" xr:uid="{387915CC-F0CC-480C-B820-456A510B96B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@Sharath Chandra Edupuganti Linked Grocery and Rx Order indicator in  OMS
Reply:
    What's the change required for this? Estimate based on assumption- there might be downstream changes required within OMS logic.</t>
      </text>
    </comment>
    <comment ref="AP23" authorId="66" shapeId="0" xr:uid="{4BE028E8-322C-45A8-83BB-134A4EA652D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@Amit Chaudhary Linked Grocery and Rx Order indicator in  Acupick  so HIPPA complaint picker knows that he needs to walk into pharmacy and pick the prescription for customer
Reply:
    This is estimated in Pharmacy Planning as well. Is this the same?
Reply:
    Yes Both are driving teams. @Pawni Singh  will get back to you.@Namrata Shah </t>
      </text>
    </comment>
    <comment ref="AR23" authorId="67" shapeId="0" xr:uid="{CBE8986D-1BE7-41B3-B07D-0D29F738AB6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@Sharath Chandra Edupuganti Linked Grocery and Rx Order indicator in  Acupick  so HIPPA complaint picker knows that he needs to walk into pharmacy and pick the prescription for customer
Reply:
    @Sharath Chandra Edupuganti  and @Amit Chaudhary high level teh scope in fulfillment picker experience is L is what I think. please confirm</t>
      </text>
    </comment>
    <comment ref="AV23" authorId="68" shapeId="0" xr:uid="{52E4ED78-8B04-4BC0-93A0-84F668EA6091}">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@Michael Austin Tong RX + grocery order assocaition would impact the order status messaging. </t>
      </text>
    </comment>
    <comment ref="BD23" authorId="69" shapeId="0" xr:uid="{A9315E62-8258-4662-A1DE-EF14F07111BB}">
      <text>
        <t>[Threaded comment]
Your version of Excel allows you to read this threaded comment; however, any edits to it will get removed if the file is opened in a newer version of Excel. Learn more: https://go.microsoft.com/fwlink/?linkid=870924
Comment:
    Indicator in ECHO at an order level to know there is  Rx linked to teh order (generic info) MLP DUG Only @Michael Austin we think its 'S'. thoughts?</t>
      </text>
    </comment>
    <comment ref="BG23" authorId="70" shapeId="0" xr:uid="{CE8C8AE0-A53A-4324-BD98-DF8E18C845B9}">
      <text>
        <t>[Threaded comment]
Your version of Excel allows you to read this threaded comment; however, any edits to it will get removed if the file is opened in a newer version of Excel. Learn more: https://go.microsoft.com/fwlink/?linkid=870924
Comment:
    Updated FAQ to let customer know how they can add Rx to Order and what to expect at store (MLP DUG only). Updates to both eCOM and Pharmacy FAQs would be needed. 'S" for  eCom.</t>
      </text>
    </comment>
    <comment ref="BH23" authorId="71" shapeId="0" xr:uid="{9B31A14C-1596-4D26-9897-1A39C24237F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ability to track Rx and grocery household for overlapping customer within Pharmacy and Grocery in snowflake.
Reply:
    What will be work for EDM?  All needed details are already in EDM as part of Pharmacy &amp; Grocery Order BOD - The EDM API needs to tie this information and provide to online user?
Reply:
    @Suganthi Subramanian what we know is overlapping of grocery with ecom order/customers is not there. We would like to track that.
Reply:
    If any work is needed for EDM Data Ingestion team for this - team is not having capacity in Q2 based on current work projections</t>
      </text>
    </comment>
    <comment ref="BJ23" authorId="72" shapeId="0" xr:uid="{D781697B-2B20-4F7C-B896-98C0EC95FAED}">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On confirmation page from Mobile UMA only @Suja Ramalingam </t>
      </text>
    </comment>
    <comment ref="N24" authorId="73" shapeId="0" xr:uid="{935AD0F2-6597-4256-9F77-19C9D81ECA5C}">
      <text>
        <t xml:space="preserve">[Threaded comment]
Your version of Excel allows you to read this threaded comment; however, any edits to it will get removed if the file is opened in a newer version of Excel. Learn more: https://go.microsoft.com/fwlink/?linkid=870924
Comment:
    Assumption -- feedback survey will be a link added to email template
@Mamatha Sachidanandamurthy 
</t>
      </text>
    </comment>
    <comment ref="U26" authorId="74" shapeId="0" xr:uid="{4810F324-7D11-4AD2-A279-22416DE0FB18}">
      <text>
        <t>[Threaded comment]
Your version of Excel allows you to read this threaded comment; however, any edits to it will get removed if the file is opened in a newer version of Excel. Learn more: https://go.microsoft.com/fwlink/?linkid=870924
Comment:
    Use same backend API developed for Web release for the UMA release.</t>
      </text>
    </comment>
    <comment ref="V26" authorId="75" shapeId="0" xr:uid="{24D34C54-D0C5-45E4-8A95-586FF5FEF367}">
      <text>
        <t>[Threaded comment]
Your version of Excel allows you to read this threaded comment; however, any edits to it will get removed if the file is opened in a newer version of Excel. Learn more: https://go.microsoft.com/fwlink/?linkid=870924
Comment:
    Use same backend API developed for Web release for the UMA release.
Reply:
    Platform Response: Should be Search &amp; Browse</t>
      </text>
    </comment>
    <comment ref="Z26" authorId="76" shapeId="0" xr:uid="{4F227044-CD11-4BC4-B7EF-2404A1F98DD5}">
      <text>
        <t>[Threaded comment]
Your version of Excel allows you to read this threaded comment; however, any edits to it will get removed if the file is opened in a newer version of Excel. Learn more: https://go.microsoft.com/fwlink/?linkid=870924
Comment:
    The mobile is going to reuse the end points which is already build for web.
Reply:
    Yes
Reply:
    New interaction of qty field for subs</t>
      </text>
    </comment>
    <comment ref="AC26" authorId="77" shapeId="0" xr:uid="{B6A59DD1-BBE4-4779-BB06-4B6F58029D9B}">
      <text>
        <t>[Threaded comment]
Your version of Excel allows you to read this threaded comment; however, any edits to it will get removed if the file is opened in a newer version of Excel. Learn more: https://go.microsoft.com/fwlink/?linkid=870924
Comment:
    UMA frontend screens for subs needed
Reply:
    Does this include effort for analytics tagging as well?</t>
      </text>
    </comment>
    <comment ref="AE26" authorId="78" shapeId="0" xr:uid="{6163F866-AD6C-4109-8770-F57F3C504432}">
      <text>
        <t>[Threaded comment]
Your version of Excel allows you to read this threaded comment; however, any edits to it will get removed if the file is opened in a newer version of Excel. Learn more: https://go.microsoft.com/fwlink/?linkid=870924
Comment:
    same backend API as Web release</t>
      </text>
    </comment>
    <comment ref="AF26" authorId="79" shapeId="0" xr:uid="{2AFB3ED3-5189-4052-B319-068B29A1A50A}">
      <text>
        <t>[Threaded comment]
Your version of Excel allows you to read this threaded comment; however, any edits to it will get removed if the file is opened in a newer version of Excel. Learn more: https://go.microsoft.com/fwlink/?linkid=870924
Comment:
    UX designs for UMA screens</t>
      </text>
    </comment>
    <comment ref="BD26" authorId="80" shapeId="0" xr:uid="{245E5AB8-6059-419B-94C9-D3EC98CFB9D4}">
      <text>
        <t>[Threaded comment]
Your version of Excel allows you to read this threaded comment; however, any edits to it will get removed if the file is opened in a newer version of Excel. Learn more: https://go.microsoft.com/fwlink/?linkid=870924
Comment:
    CS assoc should see details of orders placed on UMA</t>
      </text>
    </comment>
    <comment ref="BJ26" authorId="81" shapeId="0" xr:uid="{EADB80ED-00C8-4C3A-9D8E-24A183176A9C}">
      <text>
        <t>[Threaded comment]
Your version of Excel allows you to read this threaded comment; however, any edits to it will get removed if the file is opened in a newer version of Excel. Learn more: https://go.microsoft.com/fwlink/?linkid=870924
Comment:
    Analytics tagging on app for screens</t>
      </text>
    </comment>
    <comment ref="Z27" authorId="82" shapeId="0" xr:uid="{62C1A852-8113-4206-885B-CBB006685B9A}">
      <text>
        <t>[Threaded comment]
Your version of Excel allows you to read this threaded comment; however, any edits to it will get removed if the file is opened in a newer version of Excel. Learn more: https://go.microsoft.com/fwlink/?linkid=870924
Comment:
    Need to tag the low stock indicator when  item is added. Also which page the a2c happened. 
Reply:
    Pass add order at ribs down during checkout</t>
      </text>
    </comment>
    <comment ref="AB27" authorId="83" shapeId="0" xr:uid="{6A85CCE1-B707-4AAE-AB40-298B6B2B891F}">
      <text>
        <t>[Threaded comment]
Your version of Excel allows you to read this threaded comment; however, any edits to it will get removed if the file is opened in a newer version of Excel. Learn more: https://go.microsoft.com/fwlink/?linkid=870924
Comment:
    Need to capture new attributes into Snowflake</t>
      </text>
    </comment>
    <comment ref="BH27" authorId="84" shapeId="0" xr:uid="{39737C45-D17C-4BBB-A42B-8FE24E3C6555}">
      <text>
        <t>[Threaded comment]
Your version of Excel allows you to read this threaded comment; however, any edits to it will get removed if the file is opened in a newer version of Excel. Learn more: https://go.microsoft.com/fwlink/?linkid=870924
Comment:
    Need to capture new attributes in snowflake
Reply:
    If any work is needed for EDM Data Ingestion team for this - team is not having capacity in Q2 based on current work projections</t>
      </text>
    </comment>
    <comment ref="BK27" authorId="85" shapeId="0" xr:uid="{25430E36-109C-41CC-AF68-E474BB13DF63}">
      <text>
        <t>[Threaded comment]
Your version of Excel allows you to read this threaded comment; however, any edits to it will get removed if the file is opened in a newer version of Excel. Learn more: https://go.microsoft.com/fwlink/?linkid=870924
Comment:
    Algo tweaks based on new signals</t>
      </text>
    </comment>
    <comment ref="V28" authorId="86" shapeId="0" xr:uid="{468AD819-D60C-4751-A252-09BC23005384}">
      <text>
        <t>[Threaded comment]
Your version of Excel allows you to read this threaded comment; however, any edits to it will get removed if the file is opened in a newer version of Excel. Learn more: https://go.microsoft.com/fwlink/?linkid=870924
Comment:
    Platform Response: Cart features owned by Search &amp; Browse</t>
      </text>
    </comment>
    <comment ref="Z28" authorId="87" shapeId="0" xr:uid="{36E878C2-0F9D-42C6-8F6F-5BB31DAB11B6}">
      <text>
        <t xml:space="preserve">[Threaded comment]
Your version of Excel allows you to read this threaded comment; however, any edits to it will get removed if the file is opened in a newer version of Excel. Learn more: https://go.microsoft.com/fwlink/?linkid=870924
Comment:
    Default the qty for subs. </t>
      </text>
    </comment>
    <comment ref="AB28" authorId="88" shapeId="0" xr:uid="{4179055A-6911-418A-8BE8-7F73072F78F0}">
      <text>
        <t>[Threaded comment]
Your version of Excel allows you to read this threaded comment; however, any edits to it will get removed if the file is opened in a newer version of Excel. Learn more: https://go.microsoft.com/fwlink/?linkid=870924
Comment:
    During checkout pass add attribs</t>
      </text>
    </comment>
    <comment ref="AN28" authorId="89" shapeId="0" xr:uid="{F2724E9E-FC49-49E9-BB27-2A98BF60738C}">
      <text>
        <t>[Threaded comment]
Your version of Excel allows you to read this threaded comment; however, any edits to it will get removed if the file is opened in a newer version of Excel. Learn more: https://go.microsoft.com/fwlink/?linkid=870924
Comment:
    New attribute for subs qty need to be passed to picker</t>
      </text>
    </comment>
    <comment ref="AP28" authorId="90" shapeId="0" xr:uid="{2E998936-50A1-474A-B7CF-54EDDE6E3901}">
      <text>
        <t xml:space="preserve">[Threaded comment]
Your version of Excel allows you to read this threaded comment; however, any edits to it will get removed if the file is opened in a newer version of Excel. Learn more: https://go.microsoft.com/fwlink/?linkid=870924
Comment:
    yes, it is part of next release in Q2. Currently Accupick doesnt show qty of subs to pick. As part of this change, pickers will see the qty for the subs that customers chose. For the size, we should use size info to derive qty. </t>
      </text>
    </comment>
    <comment ref="BD28" authorId="91" shapeId="0" xr:uid="{1C3DE435-A69C-4281-B505-AB3D4BB7DA46}">
      <text>
        <t>[Threaded comment]
Your version of Excel allows you to read this threaded comment; however, any edits to it will get removed if the file is opened in a newer version of Excel. Learn more: https://go.microsoft.com/fwlink/?linkid=870924
Comment:
    Associates can see what customer chose during order placement</t>
      </text>
    </comment>
    <comment ref="BJ28" authorId="92" shapeId="0" xr:uid="{211E4622-61DD-49F2-AAD5-FE351D0F7E07}">
      <text>
        <t xml:space="preserve">[Threaded comment]
Your version of Excel allows you to read this threaded comment; however, any edits to it will get removed if the file is opened in a newer version of Excel. Learn more: https://go.microsoft.com/fwlink/?linkid=870924
Comment:
    Analytics tracking for qty field. How many customers interacted. </t>
      </text>
    </comment>
    <comment ref="BK28" authorId="93" shapeId="0" xr:uid="{8B0FBE10-7593-4217-B208-E7342B432E97}">
      <text>
        <t>[Threaded comment]
Your version of Excel allows you to read this threaded comment; however, any edits to it will get removed if the file is opened in a newer version of Excel. Learn more: https://go.microsoft.com/fwlink/?linkid=870924
Comment:
    Need to convert between sizes. Example 1 gallon milk = 2 qty of 1/2 gallon milk</t>
      </text>
    </comment>
    <comment ref="AN29" authorId="94" shapeId="0" xr:uid="{7516A1F3-41C4-4D7D-9639-FF8FB8ABBAEC}">
      <text>
        <t>[Threaded comment]
Your version of Excel allows you to read this threaded comment; however, any edits to it will get removed if the file is opened in a newer version of Excel. Learn more: https://go.microsoft.com/fwlink/?linkid=870924
Comment:
    During picklist gen, add backups subs to orderline.  
Reply:
    @Azizul Akbar Is this part of Smart Subs or separate?
Reply:
    Estimation based on assumption- The additional substitute(s) will be sent as part of the order.
Reply:
    @Anupam Das @Baskar Viswanathan During discussion with Azi, he mentioned this will require either DOMS or Acupick to call a service to get another replacement product. So the work here will be more than an "S".</t>
      </text>
    </comment>
    <comment ref="AP29" authorId="95" shapeId="0" xr:uid="{435CF81A-022A-4D15-9818-2E4B40D65ECD}">
      <text>
        <t xml:space="preserve">[Threaded comment]
Your version of Excel allows you to read this threaded comment; however, any edits to it will get removed if the file is opened in a newer version of Excel. Learn more: https://go.microsoft.com/fwlink/?linkid=870924
Comment:
    Show backup subs in case the original is not available. </t>
      </text>
    </comment>
    <comment ref="BH29" authorId="96" shapeId="0" xr:uid="{EE0899D2-96FA-407A-BE13-5B258B3A2FA1}">
      <text>
        <t xml:space="preserve">[Threaded comment]
Your version of Excel allows you to read this threaded comment; however, any edits to it will get removed if the file is opened in a newer version of Excel. Learn more: https://go.microsoft.com/fwlink/?linkid=870924
Comment:
    Need to track if picker had to choose backup subs or original sunb on order. </t>
      </text>
    </comment>
    <comment ref="H30" authorId="97" shapeId="0" xr:uid="{D379B21A-F6EE-4A4B-A37E-CD04588C317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We need to do discovery and hence need UX and product across teams. @Subha Burela , need your input here</t>
      </text>
    </comment>
    <comment ref="O30" authorId="98" shapeId="0" xr:uid="{C694F5CD-BD5B-462B-8DF8-241BC7AE8E2B}">
      <text>
        <t xml:space="preserve">[Threaded comment]
Your version of Excel allows you to read this threaded comment; however, any edits to it will get removed if the file is opened in a newer version of Excel. Learn more: https://go.microsoft.com/fwlink/?linkid=870924
Comment:
    In order to contact customer, we need to knoe their preference. Also for Web customers need to find a way to communicate.  </t>
      </text>
    </comment>
    <comment ref="V30" authorId="99" shapeId="0" xr:uid="{F9B63E72-6980-4517-92E6-2A74C5C2389C}">
      <text>
        <t>[Threaded comment]
Your version of Excel allows you to read this threaded comment; however, any edits to it will get removed if the file is opened in a newer version of Excel. Learn more: https://go.microsoft.com/fwlink/?linkid=870924
Comment:
    Platform Response: Cart features owned by Search &amp; Browse</t>
      </text>
    </comment>
    <comment ref="AF30" authorId="100" shapeId="0" xr:uid="{D1F465D8-F9C2-4160-8695-F42F4D1078E0}">
      <text>
        <t>[Threaded comment]
Your version of Excel allows you to read this threaded comment; however, any edits to it will get removed if the file is opened in a newer version of Excel. Learn more: https://go.microsoft.com/fwlink/?linkid=870924
Comment:
    Need UX screens for WEB and app customers</t>
      </text>
    </comment>
    <comment ref="AN30" authorId="101" shapeId="0" xr:uid="{700E728A-B01E-42BB-8C0F-63B3024847FD}">
      <text>
        <t xml:space="preserve">[Threaded comment]
Your version of Excel allows you to read this threaded comment; however, any edits to it will get removed if the file is opened in a newer version of Excel. Learn more: https://go.microsoft.com/fwlink/?linkid=870924
Comment:
    Customer choices during chat should be captured. Example customer said- get me ripe mangoes, or added a nerw item to order. </t>
      </text>
    </comment>
    <comment ref="BJ30" authorId="102" shapeId="0" xr:uid="{D6A57A6E-0A73-442F-ADA9-8EDDA6169435}">
      <text>
        <t xml:space="preserve">[Threaded comment]
Your version of Excel allows you to read this threaded comment; however, any edits to it will get removed if the file is opened in a newer version of Excel. Learn more: https://go.microsoft.com/fwlink/?linkid=870924
Comment:
    Need tracking for teh customer comm. Example, how mnay customers respond? what is teh time to response. </t>
      </text>
    </comment>
    <comment ref="H31" authorId="103" shapeId="0" xr:uid="{A75BF235-F926-4C3B-8FEE-F95F80453EC6}">
      <text>
        <t xml:space="preserve">[Threaded comment]
Your version of Excel allows you to read this threaded comment; however, any edits to it will get removed if the file is opened in a newer version of Excel. Learn more: https://go.microsoft.com/fwlink/?linkid=870924
Comment:
    We need to do discovery and hence need UX , dev team to spike, product across teams. @Subha Burela , need your input here
</t>
      </text>
    </comment>
    <comment ref="BH31" authorId="104" shapeId="0" xr:uid="{30D4200E-9099-48F7-85FB-B1DB85BD404C}">
      <text>
        <t>[Threaded comment]
Your version of Excel allows you to read this threaded comment; however, any edits to it will get removed if the file is opened in a newer version of Excel. Learn more: https://go.microsoft.com/fwlink/?linkid=870924
Comment:
    If any work is needed for EDM Data Ingestion team for this - team is not having capacity in Q2 based on current work projections</t>
      </text>
    </comment>
    <comment ref="BI31" authorId="105" shapeId="0" xr:uid="{D02701ED-8D06-4DC7-AE22-FB479BB81E34}">
      <text>
        <t>[Threaded comment]
Your version of Excel allows you to read this threaded comment; however, any edits to it will get removed if the file is opened in a newer version of Excel. Learn more: https://go.microsoft.com/fwlink/?linkid=870924
Comment:
    @Sankett Deshpande
can you provide sizing? 
@Sheetal Kamble</t>
      </text>
    </comment>
    <comment ref="AG34" authorId="106" shapeId="0" xr:uid="{A3539A67-3CDF-4172-866D-71B31789CE4D}">
      <text>
        <t>[Threaded comment]
Your version of Excel allows you to read this threaded comment; however, any edits to it will get removed if the file is opened in a newer version of Excel. Learn more: https://go.microsoft.com/fwlink/?linkid=870924
Comment:
    Retrieve &amp; Store the 9 digit zip &amp; pass to C&amp;C , no UI changes</t>
      </text>
    </comment>
    <comment ref="AI34" authorId="107" shapeId="0" xr:uid="{510FFC19-592F-44CA-A51D-FCAB7A3143DE}">
      <text>
        <t>[Threaded comment]
Your version of Excel allows you to read this threaded comment; however, any edits to it will get removed if the file is opened in a newer version of Excel. Learn more: https://go.microsoft.com/fwlink/?linkid=870924
Comment:
    Confirm 9 digit zip will not impact their implementation</t>
      </text>
    </comment>
    <comment ref="AL34" authorId="108" shapeId="0" xr:uid="{E1206C35-A009-4A76-8F6C-2419E5D682E0}">
      <text>
        <t>[Threaded comment]
Your version of Excel allows you to read this threaded comment; however, any edits to it will get removed if the file is opened in a newer version of Excel. Learn more: https://go.microsoft.com/fwlink/?linkid=870924
Comment:
    Expect QA only and no development</t>
      </text>
    </comment>
    <comment ref="AO34" authorId="109" shapeId="0" xr:uid="{CE586DDD-5E52-4AD9-B58A-83E3CD507C67}">
      <text>
        <t>[Threaded comment]
Your version of Excel allows you to read this threaded comment; however, any edits to it will get removed if the file is opened in a newer version of Excel. Learn more: https://go.microsoft.com/fwlink/?linkid=870924
Comment:
    Can you explain how this would impact MFC?
Reply:
    We want to test MFC with our implementation.</t>
      </text>
    </comment>
    <comment ref="AI36" authorId="110" shapeId="0" xr:uid="{E47B6483-72B1-478B-B80A-D8CFCF45198F}">
      <text>
        <t>[Threaded comment]
Your version of Excel allows you to read this threaded comment; however, any edits to it will get removed if the file is opened in a newer version of Excel. Learn more: https://go.microsoft.com/fwlink/?linkid=870924
Comment:
    Assuming integration testing and testing for scalability</t>
      </text>
    </comment>
    <comment ref="AO36" authorId="111" shapeId="0" xr:uid="{4689A204-1326-4C08-BEFA-410561C841CC}">
      <text>
        <t>[Threaded comment]
Your version of Excel allows you to read this threaded comment; however, any edits to it will get removed if the file is opened in a newer version of Excel. Learn more: https://go.microsoft.com/fwlink/?linkid=870924
Comment:
    Can you explain how this would impact MFC?</t>
      </text>
    </comment>
    <comment ref="V38" authorId="112" shapeId="0" xr:uid="{23223DE6-85F0-4AD8-86B6-5AE1B0613916}">
      <text>
        <t>[Threaded comment]
Your version of Excel allows you to read this threaded comment; however, any edits to it will get removed if the file is opened in a newer version of Excel. Learn more: https://go.microsoft.com/fwlink/?linkid=870924
Comment:
    Platform Response: M</t>
      </text>
    </comment>
    <comment ref="AB38" authorId="113" shapeId="0" xr:uid="{90D96CD7-2D54-42DD-90AE-6187698E9C9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Need the scope for Cart and Checkout to size it. Is it web integration of OTP?
Reply:
    @Priya Sugathan We need more details.. UMa is able to handle without cart and checkout making change so what would web need?</t>
      </text>
    </comment>
    <comment ref="O48" authorId="114" shapeId="0" xr:uid="{35331800-3ED3-411E-B76A-B4F00F0350A6}">
      <text>
        <t>[Threaded comment]
Your version of Excel allows you to read this threaded comment; however, any edits to it will get removed if the file is opened in a newer version of Excel. Learn more: https://go.microsoft.com/fwlink/?linkid=870924
Comment:
    Communication to outline features and internal press releases</t>
      </text>
    </comment>
    <comment ref="V48" authorId="115" shapeId="0" xr:uid="{FB95A556-113E-4A16-93B2-6FEC4D678882}">
      <text>
        <t>[Threaded comment]
Your version of Excel allows you to read this threaded comment; however, any edits to it will get removed if the file is opened in a newer version of Excel. Learn more: https://go.microsoft.com/fwlink/?linkid=870924
Comment:
    Expected by Q2-end
Reply:
    UX will need to addressed for search screens, fulfillment modal, feed to BR
Reply:
    Platform Response: should be Search &amp; Browse</t>
      </text>
    </comment>
    <comment ref="X48" authorId="116" shapeId="0" xr:uid="{FB99DE3D-5C7E-4634-8392-DF0A8B2BE4EA}">
      <text>
        <t>[Threaded comment]
Your version of Excel allows you to read this threaded comment; however, any edits to it will get removed if the file is opened in a newer version of Excel. Learn more: https://go.microsoft.com/fwlink/?linkid=870924
Comment:
    Expected by Q2-end
Reply:
    Landing Nav pages will be impacted with the channel-based assortment-phase II changes to include ineligible items across all channels</t>
      </text>
    </comment>
    <comment ref="Z48" authorId="117" shapeId="0" xr:uid="{00D2D91D-3DC4-4204-A18D-7A9F054B6635}">
      <text>
        <t>[Threaded comment]
Your version of Excel allows you to read this threaded comment; however, any edits to it will get removed if the file is opened in a newer version of Excel. Learn more: https://go.microsoft.com/fwlink/?linkid=870924
Comment:
    Expected by Q2-end
Reply:
    Search and Browse functionality will be impacted (when customer is in delivery, their search for hot chicken should show the items though it may be ineligible for delivery). Appropriate messaging will need to be added to let customer know</t>
      </text>
    </comment>
    <comment ref="AB48" authorId="118" shapeId="0" xr:uid="{F0E04717-AC7B-442E-B34D-AF598A4A51C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Expected by Q2-end
Reply:
    Cart and checkout functionality will be impacted when customers try to add ineligible items to a cart that was previously loaded. Also, customers should be able to make a single payment for multiple channels (for e.g. customer buys milk for delivery and hot chicken for pickup)
Reply:
    For cart and checkout split cart and sub orders concept, which we are looking to solve for MTO, marketplace etc. as well. @Shrikant Subramanian </t>
      </text>
    </comment>
    <comment ref="AC48" authorId="119" shapeId="0" xr:uid="{6AD0C0DD-B896-4E71-864E-F3C5AC41C6F4}">
      <text>
        <t>[Threaded comment]
Your version of Excel allows you to read this threaded comment; however, any edits to it will get removed if the file is opened in a newer version of Excel. Learn more: https://go.microsoft.com/fwlink/?linkid=870924
Comment:
    Expected by Q2-end
Reply:
    All the customer experiences mentioned (multi-cart checkout, search for ineligible items) will need to be supported for mobile</t>
      </text>
    </comment>
    <comment ref="AE48" authorId="120" shapeId="0" xr:uid="{523AE490-57DE-4E97-8BDF-E287DFBEC51F}">
      <text>
        <t>[Threaded comment]
Your version of Excel allows you to read this threaded comment; however, any edits to it will get removed if the file is opened in a newer version of Excel. Learn more: https://go.microsoft.com/fwlink/?linkid=870924
Comment:
    Expected by Q2-end</t>
      </text>
    </comment>
    <comment ref="AF48" authorId="121" shapeId="0" xr:uid="{00A22914-A5C1-4F1B-89E3-23A307F2F34D}">
      <text>
        <t>[Threaded comment]
Your version of Excel allows you to read this threaded comment; however, any edits to it will get removed if the file is opened in a newer version of Excel. Learn more: https://go.microsoft.com/fwlink/?linkid=870924
Comment:
    Expected by Q2-end
Reply:
    UX screens for web, mobile, tablet will need to address ineligible items across channel with appropriate messaging, ability to perform a single transaction for multiple channels</t>
      </text>
    </comment>
    <comment ref="AL48" authorId="122" shapeId="0" xr:uid="{6CA487CC-2C8E-4C2F-BF9A-804A04BEEA81}">
      <text>
        <t>[Threaded comment]
Your version of Excel allows you to read this threaded comment; however, any edits to it will get removed if the file is opened in a newer version of Excel. Learn more: https://go.microsoft.com/fwlink/?linkid=870924
Comment:
    Expected by Q2-end</t>
      </text>
    </comment>
    <comment ref="AM48" authorId="123" shapeId="0" xr:uid="{FBF105AA-D002-4A11-B494-8C6348446E9B}">
      <text>
        <t>[Threaded comment]
Your version of Excel allows you to read this threaded comment; however, any edits to it will get removed if the file is opened in a newer version of Excel. Learn more: https://go.microsoft.com/fwlink/?linkid=870924
Comment:
    Expected by Q2-end</t>
      </text>
    </comment>
    <comment ref="AN48" authorId="124" shapeId="0" xr:uid="{4AF20D06-FF0A-4FB6-8CDE-7A6E6DFCF6BC}">
      <text>
        <t>[Threaded comment]
Your version of Excel allows you to read this threaded comment; however, any edits to it will get removed if the file is opened in a newer version of Excel. Learn more: https://go.microsoft.com/fwlink/?linkid=870924
Comment:
    Expected by Q2-end
Reply:
    OMS should be able to address multiple channels in one transaction</t>
      </text>
    </comment>
    <comment ref="AO48" authorId="125" shapeId="0" xr:uid="{2AFAC9B0-AC5B-4CDD-A2DB-075CBB0DD08C}">
      <text>
        <t>[Threaded comment]
Your version of Excel allows you to read this threaded comment; however, any edits to it will get removed if the file is opened in a newer version of Excel. Learn more: https://go.microsoft.com/fwlink/?linkid=870924
Comment:
    Expected by Q2-end</t>
      </text>
    </comment>
    <comment ref="AS48" authorId="126" shapeId="0" xr:uid="{B4AE1EBA-A2BE-403C-BFCF-DE9B95A4A944}">
      <text>
        <t>[Threaded comment]
Your version of Excel allows you to read this threaded comment; however, any edits to it will get removed if the file is opened in a newer version of Excel. Learn more: https://go.microsoft.com/fwlink/?linkid=870924
Comment:
    Subject to revision when we understand the scope of this initiate and what is planned for Q2</t>
      </text>
    </comment>
    <comment ref="U49" authorId="127" shapeId="0" xr:uid="{19FC3762-0EB6-4800-8A3F-B9341D9F808B}">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V49" authorId="128" shapeId="0" xr:uid="{ED92CA50-7AF1-4F62-BF2F-035FF54D3A76}">
      <text>
        <t>[Threaded comment]
Your version of Excel allows you to read this threaded comment; however, any edits to it will get removed if the file is opened in a newer version of Excel. Learn more: https://go.microsoft.com/fwlink/?linkid=870924
Comment:
    Expected for end of Q4
Reply:
    Ability to support future transactions - while this already is supported, there will be additional changes like incorporating calendar etc.
Reply:
    Platform Response: should be Search &amp; Browse</t>
      </text>
    </comment>
    <comment ref="Z49" authorId="129" shapeId="0" xr:uid="{6529391B-040E-48F8-BA43-7F97E96835E9}">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B49" authorId="130" shapeId="0" xr:uid="{9DEF2053-E559-4D11-B1BC-81ED3DF43CCA}">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C49" authorId="131" shapeId="0" xr:uid="{D1FD710C-CE45-42FB-A5C4-8DAB37ADDBF6}">
      <text>
        <t>[Threaded comment]
Your version of Excel allows you to read this threaded comment; however, any edits to it will get removed if the file is opened in a newer version of Excel. Learn more: https://go.microsoft.com/fwlink/?linkid=870924
Comment:
    Expected for end of Q4
Reply:
    Ability to support order transactions into the future - while this is supported today, additional functionality like calendar widgets and order confirmation for future orders with likelihood % will be incorporated.</t>
      </text>
    </comment>
    <comment ref="AD49" authorId="132" shapeId="0" xr:uid="{274F26BD-4FB6-4567-9B66-05FAA8C91C96}">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E49" authorId="133" shapeId="0" xr:uid="{EF86AF67-2378-4432-AAD3-6CEED60B299D}">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F49" authorId="134" shapeId="0" xr:uid="{F731429A-CD57-4823-99AD-CAC97D64D505}">
      <text>
        <t>[Threaded comment]
Your version of Excel allows you to read this threaded comment; however, any edits to it will get removed if the file is opened in a newer version of Excel. Learn more: https://go.microsoft.com/fwlink/?linkid=870924
Comment:
    Expected for end of Q4
Reply:
    UX will need to be adjusted to incorporate messaging related to customer orders into the future, ability to receive text alerts for real time updates to future orders etc.</t>
      </text>
    </comment>
    <comment ref="AG49" authorId="135" shapeId="0" xr:uid="{E0AB7300-42DC-41E9-A011-FE45D438EEEE}">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L49" authorId="136" shapeId="0" xr:uid="{2254EB74-659C-480E-A22F-FDA8A735F288}">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M49" authorId="137" shapeId="0" xr:uid="{FF3048FA-E115-4FAB-A930-749DFA5642BD}">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BH49" authorId="138" shapeId="0" xr:uid="{46A7832B-F97A-413D-A190-2CD187553776}">
      <text>
        <t>[Threaded comment]
Your version of Excel allows you to read this threaded comment; however, any edits to it will get removed if the file is opened in a newer version of Excel. Learn more: https://go.microsoft.com/fwlink/?linkid=870924
Comment:
    I suppose this is referring to the PI Filter work that is already in progress</t>
      </text>
    </comment>
    <comment ref="N51" authorId="139" shapeId="0" xr:uid="{33575072-9648-4168-A4C9-0A7D0D7568F2}">
      <text>
        <t>[Threaded comment]
Your version of Excel allows you to read this threaded comment; however, any edits to it will get removed if the file is opened in a newer version of Excel. Learn more: https://go.microsoft.com/fwlink/?linkid=870924
Comment:
    MarTech to send out targeted emails
Reply:
    Q2</t>
      </text>
    </comment>
    <comment ref="BB51" authorId="140" shapeId="0" xr:uid="{50E9C9D2-6B50-47CC-BB2A-63DB5FAF975B}">
      <text>
        <t>[Threaded comment]
Your version of Excel allows you to read this threaded comment; however, any edits to it will get removed if the file is opened in a newer version of Excel. Learn more: https://go.microsoft.com/fwlink/?linkid=870924
Comment:
    Respond to customer complaints
Reply:
    Q2</t>
      </text>
    </comment>
    <comment ref="N52" authorId="141" shapeId="0" xr:uid="{CC83E49D-5C04-47C1-B1E0-73AFA8503134}">
      <text>
        <t>[Threaded comment]
Your version of Excel allows you to read this threaded comment; however, any edits to it will get removed if the file is opened in a newer version of Excel. Learn more: https://go.microsoft.com/fwlink/?linkid=870924
Comment:
    Email/SMS prompt to review X days after purchase
Reply:
    Needed by beginning of Q3</t>
      </text>
    </comment>
    <comment ref="O52" authorId="142" shapeId="0" xr:uid="{A2B97210-2A44-4E0D-9E78-FBFFAAD8B8CF}">
      <text>
        <t>[Threaded comment]
Your version of Excel allows you to read this threaded comment; however, any edits to it will get removed if the file is opened in a newer version of Excel. Learn more: https://go.microsoft.com/fwlink/?linkid=870924
Comment:
    Need to inform National Brands that reviews are on Albertsons now
Reply:
    Needed in Q2</t>
      </text>
    </comment>
    <comment ref="X52" authorId="143" shapeId="0" xr:uid="{6552B69E-DB36-4CC2-AFFF-3652A296038D}">
      <text>
        <t>[Threaded comment]
Your version of Excel allows you to read this threaded comment; however, any edits to it will get removed if the file is opened in a newer version of Excel. Learn more: https://go.microsoft.com/fwlink/?linkid=870924
Comment:
    - Reviews submission form
- Product details page
Reply:
    Dev complete by Q2</t>
      </text>
    </comment>
    <comment ref="Z52" authorId="144" shapeId="0" xr:uid="{8C9DD4AA-DBAF-495A-8BC2-E7FBB99B8C3E}">
      <text>
        <t>[Threaded comment]
Your version of Excel allows you to read this threaded comment; however, any edits to it will get removed if the file is opened in a newer version of Excel. Learn more: https://go.microsoft.com/fwlink/?linkid=870924
Comment:
    - 5 star rating on product cards
Reply:
    Needed by early Q3</t>
      </text>
    </comment>
    <comment ref="AC52" authorId="145" shapeId="0" xr:uid="{8529B6B3-055B-40A6-A066-1DC71A3537A5}">
      <text>
        <t>[Threaded comment]
Your version of Excel allows you to read this threaded comment; however, any edits to it will get removed if the file is opened in a newer version of Excel. Learn more: https://go.microsoft.com/fwlink/?linkid=870924
Comment:
    Get reviews on UMA
Reply:
    Needed by Q3</t>
      </text>
    </comment>
    <comment ref="AE52" authorId="146" shapeId="0" xr:uid="{C0BB8727-4A21-4178-A031-956721332170}">
      <text>
        <t>[Threaded comment]
Your version of Excel allows you to read this threaded comment; however, any edits to it will get removed if the file is opened in a newer version of Excel. Learn more: https://go.microsoft.com/fwlink/?linkid=870924
Comment:
    - Catalog management
- Product review database
Reply:
    Needed by End of Q2</t>
      </text>
    </comment>
    <comment ref="AF52" authorId="147" shapeId="0" xr:uid="{F5D43E19-826C-4E0B-96DC-8009034F0D05}">
      <text>
        <t>[Threaded comment]
Your version of Excel allows you to read this threaded comment; however, any edits to it will get removed if the file is opened in a newer version of Excel. Learn more: https://go.microsoft.com/fwlink/?linkid=870924
Comment:
    - Email
- Reviews submission form
- Product details page
Reply:
    Yesterday?</t>
      </text>
    </comment>
    <comment ref="AG52" authorId="148" shapeId="0" xr:uid="{E736A57B-49D9-4F69-BFBD-7C42E5FC707E}">
      <text>
        <t>[Threaded comment]
Your version of Excel allows you to read this threaded comment; however, any edits to it will get removed if the file is opened in a newer version of Excel. Learn more: https://go.microsoft.com/fwlink/?linkid=870924
Comment:
    Display name
Reply:
    Needed early Q3</t>
      </text>
    </comment>
    <comment ref="AN52" authorId="149" shapeId="0" xr:uid="{17366967-2C41-4689-B53A-92B18156DA37}">
      <text>
        <t>[Threaded comment]
Your version of Excel allows you to read this threaded comment; however, any edits to it will get removed if the file is opened in a newer version of Excel. Learn more: https://go.microsoft.com/fwlink/?linkid=870924
Comment:
    - API to get product IDs based on order ID
- handle additional load from this new integration
Reply:
    Needed by end of Q2</t>
      </text>
    </comment>
    <comment ref="BB52" authorId="150" shapeId="0" xr:uid="{171EDE26-4479-4310-B80C-999F14B624BA}">
      <text>
        <t>[Threaded comment]
Your version of Excel allows you to read this threaded comment; however, any edits to it will get removed if the file is opened in a newer version of Excel. Learn more: https://go.microsoft.com/fwlink/?linkid=870924
Comment:
    Address CS issues and publish responses on website</t>
      </text>
    </comment>
    <comment ref="BD52" authorId="151" shapeId="0" xr:uid="{075483CA-2404-4D4D-B283-C7C3A6B5ACE7}">
      <text>
        <t>[Threaded comment]
Your version of Excel allows you to read this threaded comment; however, any edits to it will get removed if the file is opened in a newer version of Excel. Learn more: https://go.microsoft.com/fwlink/?linkid=870924
Comment:
    Address CS issues and publish responses on website
Reply:
    Started early support 6/1 - more needed when we launch on 9/27 and roll out from there</t>
      </text>
    </comment>
    <comment ref="BH52" authorId="152" shapeId="0" xr:uid="{8FA04617-60B5-47D8-ACD7-A9BE7662195D}">
      <text>
        <t>[Threaded comment]
Your version of Excel allows you to read this threaded comment; however, any edits to it will get removed if the file is opened in a newer version of Excel. Learn more: https://go.microsoft.com/fwlink/?linkid=870924
Comment:
    Needed by end of Q2</t>
      </text>
    </comment>
    <comment ref="BJ52" authorId="153" shapeId="0" xr:uid="{A8F8410D-C9E8-4A18-8DB7-76E3B9068142}">
      <text>
        <t>[Threaded comment]
Your version of Excel allows you to read this threaded comment; however, any edits to it will get removed if the file is opened in a newer version of Excel. Learn more: https://go.microsoft.com/fwlink/?linkid=870924
Comment:
    Needed by beginning of Q3</t>
      </text>
    </comment>
    <comment ref="N53" authorId="154" shapeId="0" xr:uid="{687A7855-DF95-4B0A-AAD7-07AA17E8F799}">
      <text>
        <t>[Threaded comment]
Your version of Excel allows you to read this threaded comment; however, any edits to it will get removed if the file is opened in a newer version of Excel. Learn more: https://go.microsoft.com/fwlink/?linkid=870924
Comment:
    Email/SMS prompt to review X days after purchase</t>
      </text>
    </comment>
    <comment ref="O53" authorId="155" shapeId="0" xr:uid="{BF38891A-C3DD-4F1E-922E-E2C941294F86}">
      <text>
        <t>[Threaded comment]
Your version of Excel allows you to read this threaded comment; however, any edits to it will get removed if the file is opened in a newer version of Excel. Learn more: https://go.microsoft.com/fwlink/?linkid=870924
Comment:
    Need to inform National Brands that reviews are on Albertsons now</t>
      </text>
    </comment>
    <comment ref="X53" authorId="156" shapeId="0" xr:uid="{3815C25B-449D-4F38-9473-89E939A23407}">
      <text>
        <t>[Threaded comment]
Your version of Excel allows you to read this threaded comment; however, any edits to it will get removed if the file is opened in a newer version of Excel. Learn more: https://go.microsoft.com/fwlink/?linkid=870924
Comment:
    - Reviews submission form
- Product details page</t>
      </text>
    </comment>
    <comment ref="Z53" authorId="157" shapeId="0" xr:uid="{0F9AC17A-CE26-4812-8AC0-F28C255AA3AF}">
      <text>
        <t>[Threaded comment]
Your version of Excel allows you to read this threaded comment; however, any edits to it will get removed if the file is opened in a newer version of Excel. Learn more: https://go.microsoft.com/fwlink/?linkid=870924
Comment:
    - review summary on product cards</t>
      </text>
    </comment>
    <comment ref="AC53" authorId="158" shapeId="0" xr:uid="{EE28DFFD-5FC5-4DA0-B47A-0A260BE9FA05}">
      <text>
        <t>[Threaded comment]
Your version of Excel allows you to read this threaded comment; however, any edits to it will get removed if the file is opened in a newer version of Excel. Learn more: https://go.microsoft.com/fwlink/?linkid=870924
Comment:
    Get Reviews Phase 2 on UMA</t>
      </text>
    </comment>
    <comment ref="AE53" authorId="159" shapeId="0" xr:uid="{C91FEB6F-1064-40B8-A77E-995EF6D86C0F}">
      <text>
        <t>[Threaded comment]
Your version of Excel allows you to read this threaded comment; however, any edits to it will get removed if the file is opened in a newer version of Excel. Learn more: https://go.microsoft.com/fwlink/?linkid=870924
Comment:
    - Catalog management
- Product review database</t>
      </text>
    </comment>
    <comment ref="AF53" authorId="160" shapeId="0" xr:uid="{19458758-B34A-490A-B050-B224631F910C}">
      <text>
        <t>[Threaded comment]
Your version of Excel allows you to read this threaded comment; however, any edits to it will get removed if the file is opened in a newer version of Excel. Learn more: https://go.microsoft.com/fwlink/?linkid=870924
Comment:
    - Email
- Reviews submission form
- Product details page</t>
      </text>
    </comment>
    <comment ref="AG53" authorId="161" shapeId="0" xr:uid="{77C902AB-3D4E-497D-963E-D9FD44752B39}">
      <text>
        <t>[Threaded comment]
Your version of Excel allows you to read this threaded comment; however, any edits to it will get removed if the file is opened in a newer version of Excel. Learn more: https://go.microsoft.com/fwlink/?linkid=870924
Comment:
    Display Name</t>
      </text>
    </comment>
    <comment ref="AN53" authorId="162" shapeId="0" xr:uid="{15041E55-DA56-4B09-A333-FC2ACAB2B771}">
      <text>
        <t>[Threaded comment]
Your version of Excel allows you to read this threaded comment; however, any edits to it will get removed if the file is opened in a newer version of Excel. Learn more: https://go.microsoft.com/fwlink/?linkid=870924
Comment:
    - API to get product IDs based on order ID
- handle additional load from this new integration</t>
      </text>
    </comment>
    <comment ref="BB53" authorId="163" shapeId="0" xr:uid="{09B95B38-1314-40CB-90D9-074E3A9C6929}">
      <text>
        <t>[Threaded comment]
Your version of Excel allows you to read this threaded comment; however, any edits to it will get removed if the file is opened in a newer version of Excel. Learn more: https://go.microsoft.com/fwlink/?linkid=870924
Comment:
    Address CS issues and publish responses on website</t>
      </text>
    </comment>
    <comment ref="O54" authorId="164" shapeId="0" xr:uid="{D4DF9A4C-F63E-4140-A5D1-CE751364DEA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need additional information (who is PM)
Reply:
    @Edoardo Croce  @Shanti Vellanki  @Subha Burela 
Reply:
    @Sheetal Kamble 
Reply:
    Q2 - customization information in comm to customer</t>
      </text>
    </comment>
    <comment ref="V54" authorId="165" shapeId="0" xr:uid="{F35A4B01-0AE8-4213-B1D6-B09A5D648AE5}">
      <text>
        <t>[Threaded comment]
Your version of Excel allows you to read this threaded comment; however, any edits to it will get removed if the file is opened in a newer version of Excel. Learn more: https://go.microsoft.com/fwlink/?linkid=870924
Comment:
    Q2 - Ability to customize items
Reply:
    Platform Response: should be Search &amp; Browse/L&amp;N</t>
      </text>
    </comment>
    <comment ref="X54" authorId="166" shapeId="0" xr:uid="{5C3EA39A-57B6-4D97-9452-884E341C7803}">
      <text>
        <t>[Threaded comment]
Your version of Excel allows you to read this threaded comment; however, any edits to it will get removed if the file is opened in a newer version of Excel. Learn more: https://go.microsoft.com/fwlink/?linkid=870924
Comment:
    Q2 - Ability to customize items
Reply:
    Q2 - Index customization information</t>
      </text>
    </comment>
    <comment ref="Y54" authorId="167" shapeId="0" xr:uid="{F7AF1292-74BB-48B6-916A-10B27513C13F}">
      <text>
        <t>[Threaded comment]
Your version of Excel allows you to read this threaded comment; however, any edits to it will get removed if the file is opened in a newer version of Excel. Learn more: https://go.microsoft.com/fwlink/?linkid=870924
Comment:
    Q2 - Index customization information</t>
      </text>
    </comment>
    <comment ref="Z54" authorId="168" shapeId="0" xr:uid="{60126EB8-855A-4232-B1A1-391ACC3A2792}">
      <text>
        <t>[Threaded comment]
Your version of Excel allows you to read this threaded comment; however, any edits to it will get removed if the file is opened in a newer version of Excel. Learn more: https://go.microsoft.com/fwlink/?linkid=870924
Comment:
    Q2 - index customization information</t>
      </text>
    </comment>
    <comment ref="AB54" authorId="169" shapeId="0" xr:uid="{EDCECE9C-50D1-4E38-83ED-9C4A73489BF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Q2- show customization information, price to reflect additional pricing of customizations 
Reply:
    @Edoardo Croce , do we have comps? We need additional details to size it.</t>
      </text>
    </comment>
    <comment ref="AC54" authorId="170" shapeId="0" xr:uid="{CA124D25-8D2E-4896-B61B-080D3F983EAB}">
      <text>
        <t>[Threaded comment]
Your version of Excel allows you to read this threaded comment; however, any edits to it will get removed if the file is opened in a newer version of Excel. Learn more: https://go.microsoft.com/fwlink/?linkid=870924
Comment:
    Q2 - Web is letting me customize my cake please mobile don’t let me down</t>
      </text>
    </comment>
    <comment ref="AD54" authorId="171" shapeId="0" xr:uid="{5C756756-6F84-496A-9FAF-F66ECDB9C9D7}">
      <text>
        <t xml:space="preserve">[Threaded comment]
Your version of Excel allows you to read this threaded comment; however, any edits to it will get removed if the file is opened in a newer version of Excel. Learn more: https://go.microsoft.com/fwlink/?linkid=870924
Comment:
    Q2 - Please Kim tax my MTO items correctly so that the IRS doesn’t come after me
Reply:
    Assume only new items are being introduced. So this will be handled through SIMs, Avalara, and Support processes. Expect no Tax dev work or testing support. Assume order placed will be fulfilled in one day and not split across days. </t>
      </text>
    </comment>
    <comment ref="AE54" authorId="172" shapeId="0" xr:uid="{FAF44616-3856-4BE6-AF03-BA280620C0ED}">
      <text>
        <t>[Threaded comment]
Your version of Excel allows you to read this threaded comment; however, any edits to it will get removed if the file is opened in a newer version of Excel. Learn more: https://go.microsoft.com/fwlink/?linkid=870924
Comment:
    Q2 - Ingest base variants, customization in catalog, allow catalog admin to build MTO items</t>
      </text>
    </comment>
    <comment ref="AI54" authorId="173" shapeId="0" xr:uid="{14CBFFD9-4754-404B-97AD-5B16E109B4FC}">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
Reply:
    @Edoardo Croce - EPE will execute a promotion, if an offer is created through OMS for MTO items. This works like offer for any other items. EPE does not have a way to identify MTO items without having an offer specifically created for MTO items</t>
      </text>
    </comment>
    <comment ref="AJ54" authorId="174" shapeId="0" xr:uid="{074BD84A-1014-45E7-8361-A46872C80210}">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
Reply:
    @Edoardo Croce -OMS already has capability to create an offer for any item. offer for MTO items will work the same way. Do you need anythign else?</t>
      </text>
    </comment>
    <comment ref="AK54" authorId="175" shapeId="0" xr:uid="{711B8B63-B200-482B-8677-73E92CBC4C60}">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
Reply:
    @Edoardo Croce - EPE will execute a promotion, if an offer is created through OMS for MTO items. This works like offer for any other items. EPE does not have a way to identify MTO items without having an offer specifically created for MTO items</t>
      </text>
    </comment>
    <comment ref="AN54" authorId="176" shapeId="0" xr:uid="{A2D8350F-78D4-4262-9702-7F5382F969CE}">
      <text>
        <t>[Threaded comment]
Your version of Excel allows you to read this threaded comment; however, any edits to it will get removed if the file is opened in a newer version of Excel. Learn more: https://go.microsoft.com/fwlink/?linkid=870924
Comment:
    Q2 - Reflect customization information</t>
      </text>
    </comment>
    <comment ref="AO54" authorId="177" shapeId="0" xr:uid="{C04C7C15-3DD3-43A8-810C-13D17C817F43}">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t>
      </text>
    </comment>
    <comment ref="AP54" authorId="178" shapeId="0" xr:uid="{13CA17AF-437C-42A6-BE2C-3B3EA524CC98}">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Reply:
    Is this MTO Phase1?
</t>
      </text>
    </comment>
    <comment ref="AR54" authorId="179" shapeId="0" xr:uid="{CF29B3E5-5437-4779-B6BD-95BD484B9EB6}">
      <text>
        <t>[Threaded comment]
Your version of Excel allows you to read this threaded comment; however, any edits to it will get removed if the file is opened in a newer version of Excel. Learn more: https://go.microsoft.com/fwlink/?linkid=870924
Comment:
    Q2 - Please don’t squash my MTO cake when you pick it up for me</t>
      </text>
    </comment>
    <comment ref="AS54" authorId="180" shapeId="0" xr:uid="{C63755B5-6506-481C-A080-6CCBDDC1481C}">
      <text>
        <t xml:space="preserve">[Threaded comment]
Your version of Excel allows you to read this threaded comment; however, any edits to it will get removed if the file is opened in a newer version of Excel. Learn more: https://go.microsoft.com/fwlink/?linkid=870924
Comment:
    Q2 - Reflect additional cost of customizations
</t>
      </text>
    </comment>
    <comment ref="AT54" authorId="181" shapeId="0" xr:uid="{692C100F-C1DB-4DF1-BEA7-2C2255A23043}">
      <text>
        <t>[Threaded comment]
Your version of Excel allows you to read this threaded comment; however, any edits to it will get removed if the file is opened in a newer version of Excel. Learn more: https://go.microsoft.com/fwlink/?linkid=870924
Comment:
    Slot API  impact ,  
Reply:
    Q2 - Include MTO assortment in demand planning</t>
      </text>
    </comment>
    <comment ref="AU54" authorId="182" shapeId="0" xr:uid="{891F8780-1328-4C94-A72C-59860D9C8764}">
      <text>
        <t>[Threaded comment]
Your version of Excel allows you to read this threaded comment; however, any edits to it will get removed if the file is opened in a newer version of Excel. Learn more: https://go.microsoft.com/fwlink/?linkid=870924
Comment:
    Q2 - MTO orders on new store mobility tablet at full service counter</t>
      </text>
    </comment>
    <comment ref="AV54" authorId="183" shapeId="0" xr:uid="{2EE042B3-3C0C-48E2-8DBD-18C1FCFB7371}">
      <text>
        <t>[Threaded comment]
Your version of Excel allows you to read this threaded comment; however, any edits to it will get removed if the file is opened in a newer version of Excel. Learn more: https://go.microsoft.com/fwlink/?linkid=870924
Comment:
    Q2 - Reflect customization information
Reply:
    Please provide more details on OSS changes required.</t>
      </text>
    </comment>
    <comment ref="BB54" authorId="184" shapeId="0" xr:uid="{A343EF56-F03D-471D-9405-EE169197DC7F}">
      <text>
        <t>[Threaded comment]
Your version of Excel allows you to read this threaded comment; however, any edits to it will get removed if the file is opened in a newer version of Excel. Learn more: https://go.microsoft.com/fwlink/?linkid=870924
Comment:
    Q2 - Reflect customization information</t>
      </text>
    </comment>
    <comment ref="BD54" authorId="185" shapeId="0" xr:uid="{66403123-AD66-4064-A698-29C35B474E31}">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t>
      </text>
    </comment>
    <comment ref="BH54" authorId="186" shapeId="0" xr:uid="{C79CB648-0F3E-42F0-9E93-EDD990ED083F}">
      <text>
        <t>[Threaded comment]
Your version of Excel allows you to read this threaded comment; however, any edits to it will get removed if the file is opened in a newer version of Excel. Learn more: https://go.microsoft.com/fwlink/?linkid=870924
Comment:
    Q2 - Ingest customization information
Reply:
    If any work is needed for EDM DSE Data Ingestion team for this - team is not having capacity in Q2 based on current work projections</t>
      </text>
    </comment>
    <comment ref="BI54" authorId="187" shapeId="0" xr:uid="{2257023A-BBDA-4B31-9945-8868C3F57C5C}">
      <text>
        <t>[Threaded comment]
Your version of Excel allows you to read this threaded comment; however, any edits to it will get removed if the file is opened in a newer version of Excel. Learn more: https://go.microsoft.com/fwlink/?linkid=870924
Comment:
    Q2 - Ingest customization information
Reply:
    @Sankett Deshpande</t>
      </text>
    </comment>
    <comment ref="BJ54" authorId="188" shapeId="0" xr:uid="{CBEBD1FF-A7A6-493D-B7BF-B71FEF307C3A}">
      <text>
        <t>[Threaded comment]
Your version of Excel allows you to read this threaded comment; however, any edits to it will get removed if the file is opened in a newer version of Excel. Learn more: https://go.microsoft.com/fwlink/?linkid=870924
Comment:
    Q2 - Ingest customization information</t>
      </text>
    </comment>
    <comment ref="V55" authorId="189" shapeId="0" xr:uid="{DC0E78BF-9C76-44B1-9D88-D40C7A8EA5A5}">
      <text>
        <t>[Threaded comment]
Your version of Excel allows you to read this threaded comment; however, any edits to it will get removed if the file is opened in a newer version of Excel. Learn more: https://go.microsoft.com/fwlink/?linkid=870924
Comment:
    Q2 - Ability to customize items
Reply:
    Platform Response: should be Search &amp; Browse/L&amp;N</t>
      </text>
    </comment>
    <comment ref="X55" authorId="190" shapeId="0" xr:uid="{B3C7523B-9AB4-45BF-B085-5C76464476A7}">
      <text>
        <t>[Threaded comment]
Your version of Excel allows you to read this threaded comment; however, any edits to it will get removed if the file is opened in a newer version of Excel. Learn more: https://go.microsoft.com/fwlink/?linkid=870924
Comment:
    Q2 - Ability to customize items
Reply:
    Q2 - Index customization information</t>
      </text>
    </comment>
    <comment ref="Y55" authorId="191" shapeId="0" xr:uid="{07DB073A-AB4D-46AE-A5EF-AE0BEFD6C246}">
      <text>
        <t>[Threaded comment]
Your version of Excel allows you to read this threaded comment; however, any edits to it will get removed if the file is opened in a newer version of Excel. Learn more: https://go.microsoft.com/fwlink/?linkid=870924
Comment:
    Q2 - Index customization information</t>
      </text>
    </comment>
    <comment ref="Z55" authorId="192" shapeId="0" xr:uid="{D825F6AA-C883-4E32-982E-3A7543613947}">
      <text>
        <t>[Threaded comment]
Your version of Excel allows you to read this threaded comment; however, any edits to it will get removed if the file is opened in a newer version of Excel. Learn more: https://go.microsoft.com/fwlink/?linkid=870924
Comment:
    Q2 - index customization information</t>
      </text>
    </comment>
    <comment ref="AB55" authorId="193" shapeId="0" xr:uid="{2478B760-731D-4830-B327-2BD04DED7DD4}">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Q2- show customization information, price to reflect additional pricing of customizations 
Reply:
    Need additional details to size it. @Edoardo Croce </t>
      </text>
    </comment>
    <comment ref="AC55" authorId="194" shapeId="0" xr:uid="{A144A01E-25ED-45B9-9FC3-27DF2F4451CA}">
      <text>
        <t>[Threaded comment]
Your version of Excel allows you to read this threaded comment; however, any edits to it will get removed if the file is opened in a newer version of Excel. Learn more: https://go.microsoft.com/fwlink/?linkid=870924
Comment:
    Q2 - Web is letting me customize my cake please mobile don’t let me down</t>
      </text>
    </comment>
    <comment ref="AD55" authorId="195" shapeId="0" xr:uid="{8D7FA071-32B6-4157-B2CD-D055806F26BA}">
      <text>
        <t xml:space="preserve">[Threaded comment]
Your version of Excel allows you to read this threaded comment; however, any edits to it will get removed if the file is opened in a newer version of Excel. Learn more: https://go.microsoft.com/fwlink/?linkid=870924
Comment:
    Q2 - Please Kim tax my MTO items correctly so that the IRS doesn’t come after me
Reply:
    Assume only new items are being introduced. So this will be handled through SIMs, Avalara, and Support processes. Expect no Tax dev work or testing support. Assume order placed will be fulfilled in one day and not split across days. </t>
      </text>
    </comment>
    <comment ref="AE55" authorId="196" shapeId="0" xr:uid="{4FBE6B47-D02D-40F2-833F-C476305F1B09}">
      <text>
        <t>[Threaded comment]
Your version of Excel allows you to read this threaded comment; however, any edits to it will get removed if the file is opened in a newer version of Excel. Learn more: https://go.microsoft.com/fwlink/?linkid=870924
Comment:
    Q2 - Ingest base variants, customization in catalog, allow catalog admin to build MTO items</t>
      </text>
    </comment>
    <comment ref="AI55" authorId="197" shapeId="0" xr:uid="{39B73648-ABEE-456E-95C3-DBAFB2F668BA}">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J55" authorId="198" shapeId="0" xr:uid="{B66ABCA5-0148-4F03-9EA1-615D470E6884}">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K55" authorId="199" shapeId="0" xr:uid="{BB0B4C41-8CFF-4DE9-B91E-2D2C1B50ED73}">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N55" authorId="200" shapeId="0" xr:uid="{60A10971-9872-44FB-85B3-2048069AA84B}">
      <text>
        <t>[Threaded comment]
Your version of Excel allows you to read this threaded comment; however, any edits to it will get removed if the file is opened in a newer version of Excel. Learn more: https://go.microsoft.com/fwlink/?linkid=870924
Comment:
    Q2 - Reflect customization information</t>
      </text>
    </comment>
    <comment ref="AO55" authorId="201" shapeId="0" xr:uid="{485608B8-5B22-4518-A14B-D676A7F9B1EF}">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t>
      </text>
    </comment>
    <comment ref="AP55" authorId="202" shapeId="0" xr:uid="{9AA7EEDB-E8B9-4507-91DF-A569F44A432F}">
      <text>
        <t>[Threaded comment]
Your version of Excel allows you to read this threaded comment; however, any edits to it will get removed if the file is opened in a newer version of Excel. Learn more: https://go.microsoft.com/fwlink/?linkid=870924
Comment:
    Q2 - Reflect customization information
Reply:
    Is this MTO Phase2?</t>
      </text>
    </comment>
    <comment ref="AR55" authorId="203" shapeId="0" xr:uid="{A9C677FB-5BE9-4397-BA2A-BB70C9B8964D}">
      <text>
        <t>[Threaded comment]
Your version of Excel allows you to read this threaded comment; however, any edits to it will get removed if the file is opened in a newer version of Excel. Learn more: https://go.microsoft.com/fwlink/?linkid=870924
Comment:
    Q2 - Please don’t squash my MTO cake when you pick it up for me</t>
      </text>
    </comment>
    <comment ref="AS55" authorId="204" shapeId="0" xr:uid="{2AEB0CEE-9596-4B40-8410-5EA213C58554}">
      <text>
        <t xml:space="preserve">[Threaded comment]
Your version of Excel allows you to read this threaded comment; however, any edits to it will get removed if the file is opened in a newer version of Excel. Learn more: https://go.microsoft.com/fwlink/?linkid=870924
Comment:
    Q2 - Reflect additional cost of customizations
</t>
      </text>
    </comment>
    <comment ref="AT55" authorId="205" shapeId="0" xr:uid="{6E19DE9B-E48B-448B-994F-BD7AEB7D184D}">
      <text>
        <t>[Threaded comment]
Your version of Excel allows you to read this threaded comment; however, any edits to it will get removed if the file is opened in a newer version of Excel. Learn more: https://go.microsoft.com/fwlink/?linkid=870924
Comment:
    Slot API  impact ,  
Reply:
    Q2 - Include MTO assortment in demand planning</t>
      </text>
    </comment>
    <comment ref="AU55" authorId="206" shapeId="0" xr:uid="{6478C63A-9830-40C7-82D8-F82606295F5E}">
      <text>
        <t>[Threaded comment]
Your version of Excel allows you to read this threaded comment; however, any edits to it will get removed if the file is opened in a newer version of Excel. Learn more: https://go.microsoft.com/fwlink/?linkid=870924
Comment:
    Q2 - MTO orders on new store mobility tablet at full service counter</t>
      </text>
    </comment>
    <comment ref="AV55" authorId="207" shapeId="0" xr:uid="{4D50E7E6-4905-4418-A124-72140E87D1FA}">
      <text>
        <t>[Threaded comment]
Your version of Excel allows you to read this threaded comment; however, any edits to it will get removed if the file is opened in a newer version of Excel. Learn more: https://go.microsoft.com/fwlink/?linkid=870924
Comment:
    Q2 - Reflect customization information
Reply:
    Please provide more details on OSS changes required.</t>
      </text>
    </comment>
    <comment ref="BB55" authorId="208" shapeId="0" xr:uid="{70E2BB98-BDBE-4E1D-A6C8-B99F2363FB34}">
      <text>
        <t>[Threaded comment]
Your version of Excel allows you to read this threaded comment; however, any edits to it will get removed if the file is opened in a newer version of Excel. Learn more: https://go.microsoft.com/fwlink/?linkid=870924
Comment:
    Q2 - Reflect customization information</t>
      </text>
    </comment>
    <comment ref="BD55" authorId="209" shapeId="0" xr:uid="{951F0836-2153-4E39-8C7E-28B0176CD9DB}">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t>
      </text>
    </comment>
    <comment ref="BH55" authorId="210" shapeId="0" xr:uid="{083613D6-BE14-477A-8BCA-85BA218EA966}">
      <text>
        <t>[Threaded comment]
Your version of Excel allows you to read this threaded comment; however, any edits to it will get removed if the file is opened in a newer version of Excel. Learn more: https://go.microsoft.com/fwlink/?linkid=870924
Comment:
    Q2 - Ingest customization information
Reply:
    If any work is needed for EDM DSE Data Ingestion team for this - team is not having capacity in Q2 based on current work projections</t>
      </text>
    </comment>
    <comment ref="BI55" authorId="211" shapeId="0" xr:uid="{01A78D33-CC48-4A9E-9E57-6B55EB554303}">
      <text>
        <t>[Threaded comment]
Your version of Excel allows you to read this threaded comment; however, any edits to it will get removed if the file is opened in a newer version of Excel. Learn more: https://go.microsoft.com/fwlink/?linkid=870924
Comment:
    Q2 - Ingest customization information
Reply:
    @Sankett Deshpande</t>
      </text>
    </comment>
    <comment ref="BJ55" authorId="212" shapeId="0" xr:uid="{9175C9AE-F088-47A3-8150-92BC64B692A1}">
      <text>
        <t>[Threaded comment]
Your version of Excel allows you to read this threaded comment; however, any edits to it will get removed if the file is opened in a newer version of Excel. Learn more: https://go.microsoft.com/fwlink/?linkid=870924
Comment:
    Q2 - Ingest customization information</t>
      </text>
    </comment>
    <comment ref="V56" authorId="213" shapeId="0" xr:uid="{D5D390D4-46AC-46C4-AD37-837F83113467}">
      <text>
        <t>[Threaded comment]
Your version of Excel allows you to read this threaded comment; however, any edits to it will get removed if the file is opened in a newer version of Excel. Learn more: https://go.microsoft.com/fwlink/?linkid=870924
Comment:
    Q2 - Enable MTO for delivery
Reply:
    Platform Response: should be Search &amp; Browse/L&amp;N</t>
      </text>
    </comment>
    <comment ref="X56" authorId="214" shapeId="0" xr:uid="{F275DBCE-B19D-49B8-BA69-AC8745073BCF}">
      <text>
        <t xml:space="preserve">[Threaded comment]
Your version of Excel allows you to read this threaded comment; however, any edits to it will get removed if the file is opened in a newer version of Excel. Learn more: https://go.microsoft.com/fwlink/?linkid=870924
Comment:
    Q2 - Enable MTO for delivery
</t>
      </text>
    </comment>
    <comment ref="Y56" authorId="215" shapeId="0" xr:uid="{1E2EC839-653F-4B68-970B-8DFF203DBF66}">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Z56" authorId="216" shapeId="0" xr:uid="{BB308469-EE54-4D06-B634-0C077798130F}">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A56" authorId="217" shapeId="0" xr:uid="{0ED1361D-2E45-4DB1-A354-9C9692779728}">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B56" authorId="218" shapeId="0" xr:uid="{1851C8A3-AF79-4866-89CA-FED2612248C5}">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Q2 - Enable MTO for delivery
Reply:
    Need more details to size as we are already doing certain items for delivery. Guessing Multicart is the only one pending. @Edoardo Croce </t>
      </text>
    </comment>
    <comment ref="AC56" authorId="219" shapeId="0" xr:uid="{81E57CBF-7A93-43BD-9D5B-86978F068DED}">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D56" authorId="220" shapeId="0" xr:uid="{0EDD1E12-7A0F-4C00-B0BC-07B8E828AAFC}">
      <text>
        <t xml:space="preserve">[Threaded comment]
Your version of Excel allows you to read this threaded comment; however, any edits to it will get removed if the file is opened in a newer version of Excel. Learn more: https://go.microsoft.com/fwlink/?linkid=870924
Comment:
    Q2 - Enable MTO for delivery
Reply:
    Assume only new items are being introduced. So this will be handled through SIMs, Avalara, and Support processes. Expect no Tax dev work or testing support. Assume order placed will be fulfilled in one day and not split across days. </t>
      </text>
    </comment>
    <comment ref="AE56" authorId="221" shapeId="0" xr:uid="{EF218487-4B07-47D4-8565-89AB457F88FB}">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F56" authorId="222" shapeId="0" xr:uid="{753F5A23-D69A-426C-B115-302E999A6F8F}">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I56" authorId="223" shapeId="0" xr:uid="{9C710545-120E-439A-8498-AD539E1879E3}">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J56" authorId="224" shapeId="0" xr:uid="{B1284C65-6CCE-4D74-9D9F-DBBC5B22B020}">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K56" authorId="225" shapeId="0" xr:uid="{55961734-89E5-4C06-801A-E0ADAB70684C}">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N56" authorId="226" shapeId="0" xr:uid="{3F7E6A6B-F039-4C11-944D-23894980574C}">
      <text>
        <t>[Threaded comment]
Your version of Excel allows you to read this threaded comment; however, any edits to it will get removed if the file is opened in a newer version of Excel. Learn more: https://go.microsoft.com/fwlink/?linkid=870924
Comment:
    Q2 - Enable MTO for delivery
Reply:
    Assumption- We don't have to make any order model changes to support this, and its only the additional fulfillment type.
Only testing support needed.</t>
      </text>
    </comment>
    <comment ref="AO56" authorId="227" shapeId="0" xr:uid="{608882A2-8B46-475B-85AA-F061483B01B3}">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P56" authorId="228" shapeId="0" xr:uid="{A59C86F4-A8CF-45F8-9A9F-FD562098FA68}">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T56" authorId="229" shapeId="0" xr:uid="{452E43C1-AE68-4EB4-9DB5-55EBFB6697CB}">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U56" authorId="230" shapeId="0" xr:uid="{9E749FFC-B8BE-41EA-A8F5-024F7EBF859C}">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V56" authorId="231" shapeId="0" xr:uid="{EBDCA592-3297-4166-85A0-9E42C9BCA43B}">
      <text>
        <t>[Threaded comment]
Your version of Excel allows you to read this threaded comment; however, any edits to it will get removed if the file is opened in a newer version of Excel. Learn more: https://go.microsoft.com/fwlink/?linkid=870924
Comment:
    Q2 - Enable MTO for delivery
Reply:
    Please provide more details on OSS changes required.</t>
      </text>
    </comment>
    <comment ref="BB56" authorId="232" shapeId="0" xr:uid="{586C6CCE-F97D-4C1A-A955-8DC4C4585DE0}">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BD56" authorId="233" shapeId="0" xr:uid="{DB1A5DA0-F67E-4769-80D9-C64497EE9A46}">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BH56" authorId="234" shapeId="0" xr:uid="{867B0F58-C4C1-402F-AC73-D79B31F9A5C5}">
      <text>
        <t>[Threaded comment]
Your version of Excel allows you to read this threaded comment; however, any edits to it will get removed if the file is opened in a newer version of Excel. Learn more: https://go.microsoft.com/fwlink/?linkid=870924
Comment:
    Q2 - Enable MTO for delivery
Reply:
    If any work is needed for EDM DSE Data Ingestion team for this - team is not having capacity in Q2 based on current work projections</t>
      </text>
    </comment>
    <comment ref="BI56" authorId="235" shapeId="0" xr:uid="{91AE587C-A187-4DD2-B8A5-3890C204DBE0}">
      <text>
        <t>[Threaded comment]
Your version of Excel allows you to read this threaded comment; however, any edits to it will get removed if the file is opened in a newer version of Excel. Learn more: https://go.microsoft.com/fwlink/?linkid=870924
Comment:
    Q2 - Enable MTO for delivery
Reply:
    @Sankett Deshpande</t>
      </text>
    </comment>
    <comment ref="BJ56" authorId="236" shapeId="0" xr:uid="{E9AA3F2E-427C-467B-BF59-DAA7288F5D4B}">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B57" authorId="237" shapeId="0" xr:uid="{ADA5FCB0-559D-4A39-8CDC-23E275DF142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Q2 - Order capture of 3rd party marketplace orders
Reply:
    what is the build and launch quarter? @Edoardo Croce 
Reply:
    Desired launch is Q3</t>
      </text>
    </comment>
    <comment ref="AE57" authorId="238" shapeId="0" xr:uid="{68CA5A6C-3602-4FAC-B020-64C3835CA1F9}">
      <text>
        <t>[Threaded comment]
Your version of Excel allows you to read this threaded comment; however, any edits to it will get removed if the file is opened in a newer version of Excel. Learn more: https://go.microsoft.com/fwlink/?linkid=870924
Comment:
    Q3 - Digital Catalog integration with 3rd party meals marketplaces, catalog management via store mobility tablets</t>
      </text>
    </comment>
    <comment ref="AN57" authorId="239" shapeId="0" xr:uid="{4FF23CB1-0EB1-4845-B4C5-E04CEBE1525F}">
      <text>
        <t>[Threaded comment]
Your version of Excel allows you to read this threaded comment; however, any edits to it will get removed if the file is opened in a newer version of Excel. Learn more: https://go.microsoft.com/fwlink/?linkid=870924
Comment:
    Q2 - order management at full service counter</t>
      </text>
    </comment>
    <comment ref="AO57" authorId="240" shapeId="0" xr:uid="{41F8FAAC-A819-426D-B742-3C6D63C36FBF}">
      <text>
        <t>[Threaded comment]
Your version of Excel allows you to read this threaded comment; however, any edits to it will get removed if the file is opened in a newer version of Excel. Learn more: https://go.microsoft.com/fwlink/?linkid=870924
Comment:
    Q2 - order management at full service counter</t>
      </text>
    </comment>
    <comment ref="AP57" authorId="241" shapeId="0" xr:uid="{DFADD8A2-EBE6-4CF5-96F4-1B5C30A6C876}">
      <text>
        <t xml:space="preserve">[Threaded comment]
Your version of Excel allows you to read this threaded comment; however, any edits to it will get removed if the file is opened in a newer version of Excel. Learn more: https://go.microsoft.com/fwlink/?linkid=870924
Comment:
    Q2 - order management at full service counter
Reply:
    We are assuming that AcuPick will not fulfill this order but Mobility will
@Edoardo Croce </t>
      </text>
    </comment>
    <comment ref="AT57" authorId="242" shapeId="0" xr:uid="{AC3C5B8A-4816-4B6C-80AE-CEEDEA1DE8A3}">
      <text>
        <t>[Threaded comment]
Your version of Excel allows you to read this threaded comment; however, any edits to it will get removed if the file is opened in a newer version of Excel. Learn more: https://go.microsoft.com/fwlink/?linkid=870924
Comment:
    Require  details about the request  for estimation 
Reply:
    Q3 - full service counter demand/capacity planning, throttle orders by marketplace</t>
      </text>
    </comment>
    <comment ref="AU57" authorId="243" shapeId="0" xr:uid="{38933742-6530-46DC-8095-9547F6BD2A58}">
      <text>
        <t>[Threaded comment]
Your version of Excel allows you to read this threaded comment; however, any edits to it will get removed if the file is opened in a newer version of Excel. Learn more: https://go.microsoft.com/fwlink/?linkid=870924
Comment:
    Q2 - Order management at full service counter</t>
      </text>
    </comment>
    <comment ref="BH57" authorId="244" shapeId="0" xr:uid="{E225CBB4-AB45-4BFD-8162-0CC735C44552}">
      <text>
        <t>[Threaded comment]
Your version of Excel allows you to read this threaded comment; however, any edits to it will get removed if the file is opened in a newer version of Excel. Learn more: https://go.microsoft.com/fwlink/?linkid=870924
Comment:
    Q2 - ingest 3rd party order information
Reply:
    If any work is needed for EDM DSE Data Ingestion team for this - team is not having capacity in Q2 based on current work projections</t>
      </text>
    </comment>
    <comment ref="BI57" authorId="245" shapeId="0" xr:uid="{A777C4FC-3243-443F-B46A-C95C2BA176F4}">
      <text>
        <t>[Threaded comment]
Your version of Excel allows you to read this threaded comment; however, any edits to it will get removed if the file is opened in a newer version of Excel. Learn more: https://go.microsoft.com/fwlink/?linkid=870924
Comment:
    Q2 - ingest 3rd party order information
Reply:
    @Sankett Deshpande</t>
      </text>
    </comment>
    <comment ref="BJ57" authorId="246" shapeId="0" xr:uid="{A9B8E6D1-2426-4268-8E21-ED2E3917722A}">
      <text>
        <t>[Threaded comment]
Your version of Excel allows you to read this threaded comment; however, any edits to it will get removed if the file is opened in a newer version of Excel. Learn more: https://go.microsoft.com/fwlink/?linkid=870924
Comment:
    Q2 - ingest 3rd party order information</t>
      </text>
    </comment>
    <comment ref="V58" authorId="247" shapeId="0" xr:uid="{DA1B6F9F-551E-44ED-89CD-89B912AFC31A}">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
Reply:
    Platform Response: should be Search &amp; Browse/L&amp;N</t>
      </text>
    </comment>
    <comment ref="X58" authorId="248" shapeId="0" xr:uid="{505F2601-5BFE-4161-86B4-52671AD8EDC3}">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t>
      </text>
    </comment>
    <comment ref="Y58" authorId="249" shapeId="0" xr:uid="{C108ED26-3220-432A-BF85-10031E0861C4}">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t>
      </text>
    </comment>
    <comment ref="Z58" authorId="250" shapeId="0" xr:uid="{FB8E31C4-5C57-4B53-BC9D-B1198948E6F7}">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t>
      </text>
    </comment>
    <comment ref="AA58" authorId="251" shapeId="0" xr:uid="{8567D359-DF06-4C66-B604-69EFD7D67A05}">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t>
      </text>
    </comment>
    <comment ref="AB58" authorId="252" shapeId="0" xr:uid="{BE4D07A5-22DD-4E98-A77E-74DD74666D22}">
      <text>
        <t>[Threaded comment]
Your version of Excel allows you to read this threaded comment; however, any edits to it will get removed if the file is opened in a newer version of Excel. Learn more: https://go.microsoft.com/fwlink/?linkid=870924
Comment:
    Q3 - Payment in store OR pay ahead OR either (TBD)</t>
      </text>
    </comment>
    <comment ref="AC58" authorId="253" shapeId="0" xr:uid="{8A818CD0-BB5B-4D9A-B6FA-6FF50B6BC070}">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
Reply:
    Is this a Q2 build?</t>
      </text>
    </comment>
    <comment ref="AD58" authorId="254" shapeId="0" xr:uid="{F79AD2F8-BF3B-44A8-8A6F-4AF140A4A738}">
      <text>
        <t>[Threaded comment]
Your version of Excel allows you to read this threaded comment; however, any edits to it will get removed if the file is opened in a newer version of Excel. Learn more: https://go.microsoft.com/fwlink/?linkid=870924
Comment:
    Q3 - Taxation of full service assortment ordered ahead, picked up in store</t>
      </text>
    </comment>
    <comment ref="AE58" authorId="255" shapeId="0" xr:uid="{773756E0-BB72-424A-BE30-3082C6C97B32}">
      <text>
        <t>[Threaded comment]
Your version of Excel allows you to read this threaded comment; however, any edits to it will get removed if the file is opened in a newer version of Excel. Learn more: https://go.microsoft.com/fwlink/?linkid=870924
Comment:
    Q3 - New fulfillment channel (pick up at counter)</t>
      </text>
    </comment>
    <comment ref="AF58" authorId="256" shapeId="0" xr:uid="{F515DF52-6131-4F57-A8D9-1C091032D503}">
      <text>
        <t>[Threaded comment]
Your version of Excel allows you to read this threaded comment; however, any edits to it will get removed if the file is opened in a newer version of Excel. Learn more: https://go.microsoft.com/fwlink/?linkid=870924
Comment:
    Q2 - UX design</t>
      </text>
    </comment>
    <comment ref="AI58" authorId="257" shapeId="0" xr:uid="{906E5BAF-961D-47B7-A8BF-80E7C95867F3}">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J58" authorId="258" shapeId="0" xr:uid="{A21CDA85-1E21-4A72-9139-EC426942FAF8}">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K58" authorId="259" shapeId="0" xr:uid="{EE946471-E261-40BF-A1D0-83BD1CF2B5B8}">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N58" authorId="260" shapeId="0" xr:uid="{7A3E4C43-461B-47C5-A7C3-7B183A6A3A52}">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This is assuming that line item 
65 will be done before this</t>
      </text>
    </comment>
    <comment ref="AO58" authorId="261" shapeId="0" xr:uid="{7CEC3947-60ED-4385-AC55-A35E19980E09}">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t>
      </text>
    </comment>
    <comment ref="AP58" authorId="262" shapeId="0" xr:uid="{25F5DD7D-28E8-4E8A-9590-1E56C359C8F9}">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Will this is be like Express Deli order?
Reply:
    This is assuming that line item 
65 will be done before this</t>
      </text>
    </comment>
    <comment ref="AS58" authorId="263" shapeId="0" xr:uid="{52D0E31A-22C8-474E-9755-84D50D83ABFD}">
      <text>
        <t>[Threaded comment]
Your version of Excel allows you to read this threaded comment; however, any edits to it will get removed if the file is opened in a newer version of Excel. Learn more: https://go.microsoft.com/fwlink/?linkid=870924
Comment:
    Need to know the scope</t>
      </text>
    </comment>
    <comment ref="AU58" authorId="264" shapeId="0" xr:uid="{5788BA1E-54A3-499F-A747-2160819EDCF9}">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t>
      </text>
    </comment>
    <comment ref="AV58" authorId="265" shapeId="0" xr:uid="{03517EC2-EF39-481C-B3B3-A4A5E538C0CF}">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Please provide more details on OSS changes required.</t>
      </text>
    </comment>
    <comment ref="BB58" authorId="266" shapeId="0" xr:uid="{C9342109-C807-4235-B7B8-F11243264F23}">
      <text>
        <t>[Threaded comment]
Your version of Excel allows you to read this threaded comment; however, any edits to it will get removed if the file is opened in a newer version of Excel. Learn more: https://go.microsoft.com/fwlink/?linkid=870924
Comment:
    Q3 - Ability to view/manage Order Ahead orders</t>
      </text>
    </comment>
    <comment ref="BC58" authorId="267" shapeId="0" xr:uid="{1FF24F3F-CE3B-4E11-B0EF-04ACD33142FE}">
      <text>
        <t>[Threaded comment]
Your version of Excel allows you to read this threaded comment; however, any edits to it will get removed if the file is opened in a newer version of Excel. Learn more: https://go.microsoft.com/fwlink/?linkid=870924
Comment:
    Q3 - Ability to view/manage Order Ahead orders</t>
      </text>
    </comment>
    <comment ref="BD58" authorId="268" shapeId="0" xr:uid="{AE220484-0B8B-468C-8FF5-530871032DCB}">
      <text>
        <t>[Threaded comment]
Your version of Excel allows you to read this threaded comment; however, any edits to it will get removed if the file is opened in a newer version of Excel. Learn more: https://go.microsoft.com/fwlink/?linkid=870924
Comment:
    Q3 - Ability to view/manage Order Ahead orders</t>
      </text>
    </comment>
    <comment ref="BH58" authorId="269" shapeId="0" xr:uid="{1C633492-395C-4D96-B579-ACCD5400FFEB}">
      <text>
        <t>[Threaded comment]
Your version of Excel allows you to read this threaded comment; however, any edits to it will get removed if the file is opened in a newer version of Excel. Learn more: https://go.microsoft.com/fwlink/?linkid=870924
Comment:
    Ingest Order Ahead orders</t>
      </text>
    </comment>
    <comment ref="BI58" authorId="270" shapeId="0" xr:uid="{3D08D5DC-516B-410E-BEC6-EF79DA3434C8}">
      <text>
        <t>[Threaded comment]
Your version of Excel allows you to read this threaded comment; however, any edits to it will get removed if the file is opened in a newer version of Excel. Learn more: https://go.microsoft.com/fwlink/?linkid=870924
Comment:
    Ingest Order Ahead orders
Reply:
    @Sankett Deshpande</t>
      </text>
    </comment>
    <comment ref="BJ58" authorId="271" shapeId="0" xr:uid="{72D92807-00C7-4B52-987A-07A75274547B}">
      <text>
        <t>[Threaded comment]
Your version of Excel allows you to read this threaded comment; however, any edits to it will get removed if the file is opened in a newer version of Excel. Learn more: https://go.microsoft.com/fwlink/?linkid=870924
Comment:
    Ingest Order Ahead orders</t>
      </text>
    </comment>
    <comment ref="V59" authorId="272" shapeId="0" xr:uid="{2C6606F7-7ED3-4AE0-8675-6415A2F378CC}">
      <text>
        <t>[Threaded comment]
Your version of Excel allows you to read this threaded comment; however, any edits to it will get removed if the file is opened in a newer version of Excel. Learn more: https://go.microsoft.com/fwlink/?linkid=870924
Comment:
    Q3 - Express meal 1P ordering experience
Reply:
    Platform Response: should be Search &amp; Browse/L&amp;N</t>
      </text>
    </comment>
    <comment ref="W59" authorId="273" shapeId="0" xr:uid="{5E0E2C96-301F-4E69-B678-9B431ED03187}">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X59" authorId="274" shapeId="0" xr:uid="{AFBA8629-6CC5-4C61-9D1E-A05D22178F8A}">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Y59" authorId="275" shapeId="0" xr:uid="{8BF72FAB-F247-40C4-80E9-E46919A5C5DC}">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Z59" authorId="276" shapeId="0" xr:uid="{B1DEC4CA-D74B-4269-9948-927679080302}">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A59" authorId="277" shapeId="0" xr:uid="{2F6C4653-F016-432C-881A-E116D600F485}">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B59" authorId="278" shapeId="0" xr:uid="{F57E2484-E2D4-4915-B98F-39A2E1BE23AA}">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Q3 - Split cart?
Reply:
    Need more details .. Build quarter?
@Edoardo Croce </t>
      </text>
    </comment>
    <comment ref="AC59" authorId="279" shapeId="0" xr:uid="{815A28FD-0E9E-4855-891F-F8A3F509F27D}">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D59" authorId="280" shapeId="0" xr:uid="{7DBB5C59-583D-4393-9EBF-45BE90AA035F}">
      <text>
        <t>[Threaded comment]
Your version of Excel allows you to read this threaded comment; however, any edits to it will get removed if the file is opened in a newer version of Excel. Learn more: https://go.microsoft.com/fwlink/?linkid=870924
Comment:
    Q3 - Express meal 1P ordering experience, assume additional assortment</t>
      </text>
    </comment>
    <comment ref="AE59" authorId="281" shapeId="0" xr:uid="{90ED6BF3-3825-4EF8-A800-0177C6EF2883}">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F59" authorId="282" shapeId="0" xr:uid="{931D022E-1A08-4497-A290-058724C66E2C}">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N59" authorId="283" shapeId="0" xr:uid="{29B1B13B-C9C8-40D4-8AB1-6FB6EC6189C3}">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This is assuming that line item 
65 will be done before this</t>
      </text>
    </comment>
    <comment ref="AO59" authorId="284" shapeId="0" xr:uid="{B4CE3927-D662-499A-A7BF-86C2B5DCD128}">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t>
      </text>
    </comment>
    <comment ref="AP59" authorId="285" shapeId="0" xr:uid="{0CF83D50-5AF7-460D-9681-36DAF3D5D954}">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This is assuming that line item 
65 will be done before this</t>
      </text>
    </comment>
    <comment ref="AQ59" authorId="286" shapeId="0" xr:uid="{03C0CC14-4204-44E0-AC2A-438B3112A456}">
      <text>
        <t>[Threaded comment]
Your version of Excel allows you to read this threaded comment; however, any edits to it will get removed if the file is opened in a newer version of Excel. Learn more: https://go.microsoft.com/fwlink/?linkid=870924
Comment:
    Q3 - Express delivery (&lt;45 mins) of meals ordered via 1P</t>
      </text>
    </comment>
    <comment ref="AU59" authorId="287" shapeId="0" xr:uid="{8B05D5A4-6045-4518-AFE3-76D153B586F7}">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t>
      </text>
    </comment>
    <comment ref="AV59" authorId="288" shapeId="0" xr:uid="{6115E901-FF12-4F5D-B808-D2DE0622C4BE}">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Please provide more details on OSS changes required.</t>
      </text>
    </comment>
    <comment ref="BB59" authorId="289" shapeId="0" xr:uid="{A5E4921B-A057-4989-AD7E-A21A77BFF1C4}">
      <text>
        <t>[Threaded comment]
Your version of Excel allows you to read this threaded comment; however, any edits to it will get removed if the file is opened in a newer version of Excel. Learn more: https://go.microsoft.com/fwlink/?linkid=870924
Comment:
    Q3 - Ability to view/manage express meals orders</t>
      </text>
    </comment>
    <comment ref="BC59" authorId="290" shapeId="0" xr:uid="{4F34C2E6-F676-4F74-B2E3-324F174F4A50}">
      <text>
        <t>[Threaded comment]
Your version of Excel allows you to read this threaded comment; however, any edits to it will get removed if the file is opened in a newer version of Excel. Learn more: https://go.microsoft.com/fwlink/?linkid=870924
Comment:
    Q3 - Ability to view/manage express meals orders</t>
      </text>
    </comment>
    <comment ref="BD59" authorId="291" shapeId="0" xr:uid="{592B324A-2BD3-46C1-BF59-1883E243814A}">
      <text>
        <t>[Threaded comment]
Your version of Excel allows you to read this threaded comment; however, any edits to it will get removed if the file is opened in a newer version of Excel. Learn more: https://go.microsoft.com/fwlink/?linkid=870924
Comment:
    Q3 - Ability to view/manage express meals orders</t>
      </text>
    </comment>
    <comment ref="BH59" authorId="292" shapeId="0" xr:uid="{84D8F5FB-D24B-409B-B75F-3FE888510012}">
      <text>
        <t>[Threaded comment]
Your version of Excel allows you to read this threaded comment; however, any edits to it will get removed if the file is opened in a newer version of Excel. Learn more: https://go.microsoft.com/fwlink/?linkid=870924
Comment:
    Ingest express meals orders</t>
      </text>
    </comment>
    <comment ref="BI59" authorId="293" shapeId="0" xr:uid="{73FAD51B-C3F6-4A83-9384-72D1D5665F2A}">
      <text>
        <t>[Threaded comment]
Your version of Excel allows you to read this threaded comment; however, any edits to it will get removed if the file is opened in a newer version of Excel. Learn more: https://go.microsoft.com/fwlink/?linkid=870924
Comment:
    Ingest express meals orders
Reply:
    @Sankett Deshpande</t>
      </text>
    </comment>
    <comment ref="BJ59" authorId="294" shapeId="0" xr:uid="{084514BE-50C5-42E5-AC6D-56144669D79D}">
      <text>
        <t>[Threaded comment]
Your version of Excel allows you to read this threaded comment; however, any edits to it will get removed if the file is opened in a newer version of Excel. Learn more: https://go.microsoft.com/fwlink/?linkid=870924
Comment:
    Ingest express meals orders</t>
      </text>
    </comment>
    <comment ref="V60" authorId="295" shapeId="0" xr:uid="{3492505E-2CF7-48DB-8D08-D154F9010CA8}">
      <text>
        <t>[Threaded comment]
Your version of Excel allows you to read this threaded comment; however, any edits to it will get removed if the file is opened in a newer version of Excel. Learn more: https://go.microsoft.com/fwlink/?linkid=870924
Comment:
    Small - need more context - is it new components
Reply:
    New attributes will be passed to aem to to pushed to the PDP. Marketing copy and feature bullets.
Reply:
    Platform Response: Small - assuming change in product importer process.</t>
      </text>
    </comment>
    <comment ref="X60" authorId="296" shapeId="0" xr:uid="{A5257D8B-D7C1-4992-813F-1365F472508C}">
      <text>
        <t>[Threaded comment]
Your version of Excel allows you to read this threaded comment; however, any edits to it will get removed if the file is opened in a newer version of Excel. Learn more: https://go.microsoft.com/fwlink/?linkid=870924
Comment:
    New attributes will be passed from catalog to aem to be pushed to the PDP. Marketing copy and feature bullets.</t>
      </text>
    </comment>
    <comment ref="AC60" authorId="297" shapeId="0" xr:uid="{DD197B80-CC53-43AE-A147-B79E74CFA125}">
      <text>
        <t>[Threaded comment]
Your version of Excel allows you to read this threaded comment; however, any edits to it will get removed if the file is opened in a newer version of Excel. Learn more: https://go.microsoft.com/fwlink/?linkid=870924
Comment:
    New attributes will be passed through the Catalog service to display below attributes on the pdp. . Marketing copy and feature bullets.</t>
      </text>
    </comment>
    <comment ref="AE60" authorId="298" shapeId="0" xr:uid="{F1C1B9AC-954D-4DE0-897F-EC8682CC1C31}">
      <text>
        <t>[Threaded comment]
Your version of Excel allows you to read this threaded comment; however, any edits to it will get removed if the file is opened in a newer version of Excel. Learn more: https://go.microsoft.com/fwlink/?linkid=870924
Comment:
    Send two new attributes to the PDP page (web and Mobile). Apply priority rule engine.</t>
      </text>
    </comment>
    <comment ref="V61" authorId="299" shapeId="0" xr:uid="{375C6E7D-DC16-48B8-8DE0-77AB338E7462}">
      <text>
        <t>[Threaded comment]
Your version of Excel allows you to read this threaded comment; however, any edits to it will get removed if the file is opened in a newer version of Excel. Learn more: https://go.microsoft.com/fwlink/?linkid=870924
Comment:
    Platform Response: should be L&amp;N</t>
      </text>
    </comment>
    <comment ref="V62" authorId="300" shapeId="0" xr:uid="{BE3A341B-4106-4998-AE0A-A38E0689265E}">
      <text>
        <t>[Threaded comment]
Your version of Excel allows you to read this threaded comment; however, any edits to it will get removed if the file is opened in a newer version of Excel. Learn more: https://go.microsoft.com/fwlink/?linkid=870924
Comment:
    Platform Response: should be L&amp;N</t>
      </text>
    </comment>
    <comment ref="V63" authorId="301" shapeId="0" xr:uid="{E702C70E-BF54-4984-85F4-17968544281E}">
      <text>
        <t>[Threaded comment]
Your version of Excel allows you to read this threaded comment; however, any edits to it will get removed if the file is opened in a newer version of Excel. Learn more: https://go.microsoft.com/fwlink/?linkid=870924
Comment:
    Platform Response: should be L&amp;N</t>
      </text>
    </comment>
    <comment ref="V64" authorId="302" shapeId="0" xr:uid="{3378EBCC-D311-4FF1-B235-7951FFFD6DBD}">
      <text>
        <t xml:space="preserve">[Threaded comment]
Your version of Excel allows you to read this threaded comment; however, any edits to it will get removed if the file is opened in a newer version of Excel. Learn more: https://go.microsoft.com/fwlink/?linkid=870924
Comment:
    Platform Response: need more requirements
Reply:
    Platform response. DAM currently covered by Freedom. KT for future transition - end of August. At this time, do not know the work required for video support. Estimating L for coverage. </t>
      </text>
    </comment>
    <comment ref="BM66" authorId="303" shapeId="0" xr:uid="{68A0A968-BA5F-410E-BB08-33E67D8F9F9F}">
      <text>
        <t>[Threaded comment]
Your version of Excel allows you to read this threaded comment; however, any edits to it will get removed if the file is opened in a newer version of Excel. Learn more: https://go.microsoft.com/fwlink/?linkid=870924
Comment:
    Implement SSO for Catalog UI</t>
      </text>
    </comment>
    <comment ref="O69" authorId="304" shapeId="0" xr:uid="{BEDF896C-E1EC-4DC5-A2B5-DB9F035FD0F6}">
      <text>
        <t>[Threaded comment]
Your version of Excel allows you to read this threaded comment; however, any edits to it will get removed if the file is opened in a newer version of Excel. Learn more: https://go.microsoft.com/fwlink/?linkid=870924
Comment:
    Communication to outline features and internal press releases</t>
      </text>
    </comment>
    <comment ref="V69" authorId="305" shapeId="0" xr:uid="{5401F0B0-E2CE-4E49-B27A-94C77BE12964}">
      <text>
        <t>[Threaded comment]
Your version of Excel allows you to read this threaded comment; however, any edits to it will get removed if the file is opened in a newer version of Excel. Learn more: https://go.microsoft.com/fwlink/?linkid=870924
Comment:
    Expected end of Q3
Reply:
    Grouping together of related items will involve changes to search pages, product cards, cart and check out etc.
Reply:
    Platform Response: should be S&amp;B / L&amp;N</t>
      </text>
    </comment>
    <comment ref="X69" authorId="306" shapeId="0" xr:uid="{BD4776CC-5843-46F2-8C73-1CB89C890DA5}">
      <text>
        <t>[Threaded comment]
Your version of Excel allows you to read this threaded comment; however, any edits to it will get removed if the file is opened in a newer version of Excel. Learn more: https://go.microsoft.com/fwlink/?linkid=870924
Comment:
    Expected end of Q3</t>
      </text>
    </comment>
    <comment ref="Z69" authorId="307" shapeId="0" xr:uid="{CCA09482-85F3-4D01-A778-DD630AC29C9A}">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B69" authorId="308" shapeId="0" xr:uid="{0A8210C3-00C2-4D2C-857A-EDC066714F4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Expected end of Q3
Reply:
    Need more details to size it. Build quarter?@Shrikant Subramanian 
Reply:
      We'll not be able to estimate without more details. @Shrikant Subramanian </t>
      </text>
    </comment>
    <comment ref="AC69" authorId="309" shapeId="0" xr:uid="{721BB242-D12B-4F5D-A4C5-DB95220638C9}">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D69" authorId="310" shapeId="0" xr:uid="{0FC98DC1-E082-4D59-A4AD-B69832990C7D}">
      <text>
        <t xml:space="preserve">[Threaded comment]
Your version of Excel allows you to read this threaded comment; however, any edits to it will get removed if the file is opened in a newer version of Excel. Learn more: https://go.microsoft.com/fwlink/?linkid=870924
Comment:
    Expected end of Q3
Reply:
    Unclear how Tax is involved in this initiative. Please provide more details. As of now, we marked NA as we don't see any new Tax dev work or Tax testing support needed. </t>
      </text>
    </comment>
    <comment ref="AE69" authorId="311" shapeId="0" xr:uid="{A3F9329A-1A02-4E6C-AB7B-740B3BD4D9F8}">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F69" authorId="312" shapeId="0" xr:uid="{4B52C325-6386-4AF9-A4E4-7F2D916CD68D}">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G69" authorId="313" shapeId="0" xr:uid="{EECD02B9-7E8F-4DEB-B778-A2CD95B44E98}">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L69" authorId="314" shapeId="0" xr:uid="{691EEA47-3797-44A6-9F19-C9FE7FD643CD}">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M69" authorId="315" shapeId="0" xr:uid="{30316D42-8733-453C-A1AD-67C35BEFA0D6}">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X69" authorId="316" shapeId="0" xr:uid="{7DD9964E-9DD4-461A-86F7-01A79E28C840}">
      <text>
        <t>[Threaded comment]
Your version of Excel allows you to read this threaded comment; however, any edits to it will get removed if the file is opened in a newer version of Excel. Learn more: https://go.microsoft.com/fwlink/?linkid=870924
Comment:
    Expected end of Q3</t>
      </text>
    </comment>
    <comment ref="O70" authorId="317" shapeId="0" xr:uid="{146E7BF2-81F8-4300-BE31-FD295D3378D1}">
      <text>
        <t>[Threaded comment]
Your version of Excel allows you to read this threaded comment; however, any edits to it will get removed if the file is opened in a newer version of Excel. Learn more: https://go.microsoft.com/fwlink/?linkid=870924
Comment:
    Expected end of Q2</t>
      </text>
    </comment>
    <comment ref="U70" authorId="318" shapeId="0" xr:uid="{538E7C4B-AEA1-4C78-AE31-4BBA5B0FF56E}">
      <text>
        <t>[Threaded comment]
Your version of Excel allows you to read this threaded comment; however, any edits to it will get removed if the file is opened in a newer version of Excel. Learn more: https://go.microsoft.com/fwlink/?linkid=870924
Comment:
    Expected end of Q2</t>
      </text>
    </comment>
    <comment ref="V70" authorId="319" shapeId="0" xr:uid="{2D67E276-7FB1-4815-9D3F-45B9BAE8682F}">
      <text>
        <t>[Threaded comment]
Your version of Excel allows you to read this threaded comment; however, any edits to it will get removed if the file is opened in a newer version of Excel. Learn more: https://go.microsoft.com/fwlink/?linkid=870924
Comment:
    Expected end of Q2
Reply:
    Platform Response: N/A - should be catalog</t>
      </text>
    </comment>
    <comment ref="AB70" authorId="320" shapeId="0" xr:uid="{08238492-9F73-41FA-8C4F-BD8A7D9A7DFF}">
      <text>
        <t>[Threaded comment]
Your version of Excel allows you to read this threaded comment; however, any edits to it will get removed if the file is opened in a newer version of Excel. Learn more: https://go.microsoft.com/fwlink/?linkid=870924
Comment:
    Expected end of Q2
Reply:
    Once we have comps and use cases clear, we can size it properly.</t>
      </text>
    </comment>
    <comment ref="AC70" authorId="321" shapeId="0" xr:uid="{0BB3AF91-DB8E-4D51-9BA2-2D42127FEDD7}">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D70" authorId="322" shapeId="0" xr:uid="{7C486C68-5F69-469E-9DEF-78ED44F48383}">
      <text>
        <t xml:space="preserve">[Threaded comment]
Your version of Excel allows you to read this threaded comment; however, any edits to it will get removed if the file is opened in a newer version of Excel. Learn more: https://go.microsoft.com/fwlink/?linkid=870924
Comment:
    Expected end of Q2
Reply:
    Unclear how Tax is involved in this initiative. Please provide more details. As of now, we marked NA as we don't see any new Tax dev work or Tax testing support needed. </t>
      </text>
    </comment>
    <comment ref="AE70" authorId="323" shapeId="0" xr:uid="{E21E6DFB-0912-458B-B196-87E260F44620}">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F70" authorId="324" shapeId="0" xr:uid="{0F04F29A-F4DF-437D-B000-A11F45A509B9}">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G70" authorId="325" shapeId="0" xr:uid="{D961C216-24B5-44F9-ADC1-A0F923BCCC99}">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H70" authorId="326" shapeId="0" xr:uid="{581DE602-D734-4F76-AC54-EEBA3DA7D0F7}">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L70" authorId="327" shapeId="0" xr:uid="{F00943CF-71FA-429E-BCE8-63B338FA1AC4}">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M70" authorId="328" shapeId="0" xr:uid="{9D40620D-49DB-4A3D-BD95-340EF27AD9F0}">
      <text>
        <t>[Threaded comment]
Your version of Excel allows you to read this threaded comment; however, any edits to it will get removed if the file is opened in a newer version of Excel. Learn more: https://go.microsoft.com/fwlink/?linkid=870924
Comment:
    Expected end of Q2</t>
      </text>
    </comment>
    <comment ref="O71" authorId="329" shapeId="0" xr:uid="{1AB1A60A-CCA3-440D-91F8-C2153FE79DAE}">
      <text>
        <t>[Threaded comment]
Your version of Excel allows you to read this threaded comment; however, any edits to it will get removed if the file is opened in a newer version of Excel. Learn more: https://go.microsoft.com/fwlink/?linkid=870924
Comment:
    Provide communications and press releases related to variants functionality</t>
      </text>
    </comment>
    <comment ref="V71" authorId="330" shapeId="0" xr:uid="{AE1A614B-D152-4254-AD4A-39CBF53292BB}">
      <text>
        <t>[Threaded comment]
Your version of Excel allows you to read this threaded comment; however, any edits to it will get removed if the file is opened in a newer version of Excel. Learn more: https://go.microsoft.com/fwlink/?linkid=870924
Comment:
    Expected Q2 end
Reply:
    Variants functionality will involve changes to search, product pages, cart and checkout and mobile
Reply:
    Platform Response: should be S&amp;B / L&amp;N</t>
      </text>
    </comment>
    <comment ref="AB71" authorId="331" shapeId="0" xr:uid="{A3AB8B9C-C4C7-4D95-A1D8-2BEDC93E76A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Expected Q2 end
Reply:
    Variants functionality will have impact on cart and checkout with multiple options of an item may be checked out as an addendum to an order.
Reply:
    @Shrikant Subramanian  Need more details.</t>
      </text>
    </comment>
    <comment ref="AC71" authorId="332" shapeId="0" xr:uid="{AB995C42-A23A-46B3-B4B1-FC940B4EA496}">
      <text>
        <t>[Threaded comment]
Your version of Excel allows you to read this threaded comment; however, any edits to it will get removed if the file is opened in a newer version of Excel. Learn more: https://go.microsoft.com/fwlink/?linkid=870924
Comment:
    Expected Q2 end
Reply:
    Mobile experience will have the same impact as web - variants will need to be clubbed under one umbrella and various screens like search, product pages, cart and checkout will be impacted.</t>
      </text>
    </comment>
    <comment ref="AD71" authorId="333" shapeId="0" xr:uid="{C0797B05-5239-4AC0-91A3-FA746BEAE243}">
      <text>
        <t xml:space="preserve">[Threaded comment]
Your version of Excel allows you to read this threaded comment; however, any edits to it will get removed if the file is opened in a newer version of Excel. Learn more: https://go.microsoft.com/fwlink/?linkid=870924
Comment:
    Expected Q2 end
Reply:
    Need more information to determine if there is Tax dev work or Tax testing support. </t>
      </text>
    </comment>
    <comment ref="AE71" authorId="334" shapeId="0" xr:uid="{05920A82-B955-48C2-A2D1-F7C72F7800C3}">
      <text>
        <t>[Threaded comment]
Your version of Excel allows you to read this threaded comment; however, any edits to it will get removed if the file is opened in a newer version of Excel. Learn more: https://go.microsoft.com/fwlink/?linkid=870924
Comment:
    Expected Q2 end</t>
      </text>
    </comment>
    <comment ref="AF71" authorId="335" shapeId="0" xr:uid="{8CF77B9C-2525-4770-90E9-C7CBD0C3FEF3}">
      <text>
        <t>[Threaded comment]
Your version of Excel allows you to read this threaded comment; however, any edits to it will get removed if the file is opened in a newer version of Excel. Learn more: https://go.microsoft.com/fwlink/?linkid=870924
Comment:
    Expected Q2 end
Reply:
    UX screens impacted will include search, product pages etc.</t>
      </text>
    </comment>
    <comment ref="AG71" authorId="336" shapeId="0" xr:uid="{A9AF7D4A-1F4B-4372-A2EF-80CF662A8BA4}">
      <text>
        <t>[Threaded comment]
Your version of Excel allows you to read this threaded comment; however, any edits to it will get removed if the file is opened in a newer version of Excel. Learn more: https://go.microsoft.com/fwlink/?linkid=870924
Comment:
    Expected Q2 end</t>
      </text>
    </comment>
    <comment ref="AH71" authorId="337" shapeId="0" xr:uid="{17491D3E-3B61-4E84-8638-3C46ECC6077F}">
      <text>
        <t>[Threaded comment]
Your version of Excel allows you to read this threaded comment; however, any edits to it will get removed if the file is opened in a newer version of Excel. Learn more: https://go.microsoft.com/fwlink/?linkid=870924
Comment:
    Expected Q2 end</t>
      </text>
    </comment>
    <comment ref="AL71" authorId="338" shapeId="0" xr:uid="{5CA414A7-D444-4178-8808-739ECBA07A1F}">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M71" authorId="339" shapeId="0" xr:uid="{B5660BC8-5128-4834-8890-9EED191E36EE}">
      <text>
        <t>[Threaded comment]
Your version of Excel allows you to read this threaded comment; however, any edits to it will get removed if the file is opened in a newer version of Excel. Learn more: https://go.microsoft.com/fwlink/?linkid=870924
Comment:
    Expected Q2 end</t>
      </text>
    </comment>
    <comment ref="O72" authorId="340" shapeId="0" xr:uid="{21CE915A-9208-4911-8A45-C4B6A2D9C8B9}">
      <text>
        <t>[Threaded comment]
Your version of Excel allows you to read this threaded comment; however, any edits to it will get removed if the file is opened in a newer version of Excel. Learn more: https://go.microsoft.com/fwlink/?linkid=870924
Comment:
    unclear how this relates to Martech/Comms; but will assume this entails payload work being sent from OSS</t>
      </text>
    </comment>
    <comment ref="AL72" authorId="341" shapeId="0" xr:uid="{53DC7302-7D37-42A5-883D-7926894B7078}">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L73" authorId="342" shapeId="0" xr:uid="{7409B94D-B69E-4FA8-A2B7-5EB52D2CE245}">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L74" authorId="343" shapeId="0" xr:uid="{2F91A4A7-163C-44A2-8480-27533DDD375F}">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L75" authorId="344" shapeId="0" xr:uid="{1B5109D5-0C49-4D0D-A321-2C3FBCF4443F}">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V76" authorId="345" shapeId="0" xr:uid="{8251EEC9-7ED1-4CD6-B5E5-2FAF219A128F}">
      <text>
        <t>[Threaded comment]
Your version of Excel allows you to read this threaded comment; however, any edits to it will get removed if the file is opened in a newer version of Excel. Learn more: https://go.microsoft.com/fwlink/?linkid=870924
Comment:
    Marketplace items need to be visually identified by seller
Reply:
    Platform Response: assumes integration with AEM for content mgmt.</t>
      </text>
    </comment>
    <comment ref="X76" authorId="346" shapeId="0" xr:uid="{B82E64E9-CB1F-4809-9CDF-2917C9397A92}">
      <text>
        <t>[Threaded comment]
Your version of Excel allows you to read this threaded comment; however, any edits to it will get removed if the file is opened in a newer version of Excel. Learn more: https://go.microsoft.com/fwlink/?linkid=870924
Comment:
    Marketplace items need to be visually identifiable by seller.  Seller details and fulfillment options shown on PDP.</t>
      </text>
    </comment>
    <comment ref="Z76" authorId="347" shapeId="0" xr:uid="{5C4B800D-6BCA-4D14-81BD-0DDDD2D7C67A}">
      <text>
        <t>[Threaded comment]
Your version of Excel allows you to read this threaded comment; however, any edits to it will get removed if the file is opened in a newer version of Excel. Learn more: https://go.microsoft.com/fwlink/?linkid=870924
Comment:
    Marketplace items shown in-line with Albertsons items. Some sort of prioritization desired so Albertsons items always on top but gaps served by marketplace items are clearly seen.</t>
      </text>
    </comment>
    <comment ref="AB76" authorId="348" shapeId="0" xr:uid="{72C457EE-78A5-470E-AEA4-730A002F9BE3}">
      <text>
        <t>[Threaded comment]
Your version of Excel allows you to read this threaded comment; however, any edits to it will get removed if the file is opened in a newer version of Excel. Learn more: https://go.microsoft.com/fwlink/?linkid=870924
Comment:
    Single, unified cart. Delivery options based on fulfillment:
1- Items fulfilled by Albertsons (e.g. MFC) - Combined slotting options/pricing as today
2- Items directly shipped from sellers - Separated slots &amp; delivery pricing</t>
      </text>
    </comment>
    <comment ref="AC76" authorId="349" shapeId="0" xr:uid="{AAD22221-0FF7-4195-B227-221F6682C7A5}">
      <text>
        <t>[Threaded comment]
Your version of Excel allows you to read this threaded comment; however, any edits to it will get removed if the file is opened in a newer version of Excel. Learn more: https://go.microsoft.com/fwlink/?linkid=870924
Comment:
    Marketplace items identifiable while shopping. Single, unified cart. Delivery options based on fulfillment:
1- Items fulfilled by Albertsons (e.g. MFC) - Combined slotting options/pricing as today
2- Items directly shipped from sellers - Separated slots &amp; delivery pricing</t>
      </text>
    </comment>
    <comment ref="AD76" authorId="350" shapeId="0" xr:uid="{ED8FE352-FDF6-41E3-BC4B-FF0122493AE4}">
      <text>
        <t xml:space="preserve">[Threaded comment]
Your version of Excel allows you to read this threaded comment; however, any edits to it will get removed if the file is opened in a newer version of Excel. Learn more: https://go.microsoft.com/fwlink/?linkid=870924
Comment:
    Tax integration	with Marketplacer platform.
Reply:
    Need more information to understand if this work includes tax integration at time of placing orders and fulfillment. Also need to understand the volume of new SKUs and use cases. </t>
      </text>
    </comment>
    <comment ref="AE76" authorId="351" shapeId="0" xr:uid="{72497D74-5BF4-49C8-AB15-BBC991B7BAE4}">
      <text>
        <t>[Threaded comment]
Your version of Excel allows you to read this threaded comment; however, any edits to it will get removed if the file is opened in a newer version of Excel. Learn more: https://go.microsoft.com/fwlink/?linkid=870924
Comment:
    Catalog integration with Marketplacer</t>
      </text>
    </comment>
    <comment ref="AF76" authorId="352" shapeId="0" xr:uid="{9959F32C-588F-45B0-83DC-770BE6B2B9D8}">
      <text>
        <t>[Threaded comment]
Your version of Excel allows you to read this threaded comment; however, any edits to it will get removed if the file is opened in a newer version of Excel. Learn more: https://go.microsoft.com/fwlink/?linkid=870924
Comment:
    Marketplace sellers/stores shown throughout the shopping process. Unified, split cart.</t>
      </text>
    </comment>
    <comment ref="AL76" authorId="353" shapeId="0" xr:uid="{22923D6F-008E-4491-AA9D-2413A67DE441}">
      <text>
        <t>[Threaded comment]
Your version of Excel allows you to read this threaded comment; however, any edits to it will get removed if the file is opened in a newer version of Excel. Learn more: https://go.microsoft.com/fwlink/?linkid=870924
Comment:
    Combined payment for Albertsons &amp; Marketplace items
Reply:
    Need more details around checkout and fulfillment to define the scope for Payments.</t>
      </text>
    </comment>
    <comment ref="AN76" authorId="354" shapeId="0" xr:uid="{F54BC49E-DD9A-4FF7-B935-3B1C25FDBCB3}">
      <text>
        <t>[Threaded comment]
Your version of Excel allows you to read this threaded comment; however, any edits to it will get removed if the file is opened in a newer version of Excel. Learn more: https://go.microsoft.com/fwlink/?linkid=870924
Comment:
    Marketplace items will flow into the Marketplacer platform</t>
      </text>
    </comment>
    <comment ref="AO76" authorId="355" shapeId="0" xr:uid="{E394B72F-C7FD-4F1E-85C1-E4A730B5D492}">
      <text>
        <t>[Threaded comment]
Your version of Excel allows you to read this threaded comment; however, any edits to it will get removed if the file is opened in a newer version of Excel. Learn more: https://go.microsoft.com/fwlink/?linkid=870924
Comment:
    Marketplace items likely stored in MFCs</t>
      </text>
    </comment>
    <comment ref="AS76" authorId="356" shapeId="0" xr:uid="{58D98229-A574-4E62-B327-844D10C1003F}">
      <text>
        <t xml:space="preserve">[Threaded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
Reply:
    Requirements have not been defined yet. Will be giving a Medium </t>
      </text>
    </comment>
    <comment ref="BB76" authorId="357" shapeId="0" xr:uid="{ECE47493-A09B-4677-9212-0C9804A7B77F}">
      <text>
        <t>[Threaded comment]
Your version of Excel allows you to read this threaded comment; however, any edits to it will get removed if the file is opened in a newer version of Excel. Learn more: https://go.microsoft.com/fwlink/?linkid=870924
Comment:
    3P orders and status are viewable by Albertsons CS</t>
      </text>
    </comment>
    <comment ref="BD76" authorId="358" shapeId="0" xr:uid="{7259BB03-810C-40A3-83E6-BA185CA42170}">
      <text>
        <t>[Threaded comment]
Your version of Excel allows you to read this threaded comment; however, any edits to it will get removed if the file is opened in a newer version of Excel. Learn more: https://go.microsoft.com/fwlink/?linkid=870924
Comment:
    Albertsons handles refunds and returns as proxy for seller</t>
      </text>
    </comment>
    <comment ref="V77" authorId="359" shapeId="0" xr:uid="{EA3A2E21-6951-428E-97CB-5C3D1D19598D}">
      <text>
        <t>[Threaded comment]
Your version of Excel allows you to read this threaded comment; however, any edits to it will get removed if the file is opened in a newer version of Excel. Learn more: https://go.microsoft.com/fwlink/?linkid=870924
Comment:
    Platform Response: assumes integration with AEM for content mgmt</t>
      </text>
    </comment>
    <comment ref="AD77" authorId="360" shapeId="0" xr:uid="{1FC9D8C3-E02D-4A9A-9C1E-BBB3E8BE80B9}">
      <text>
        <t xml:space="preserve">[Threaded comment]
Your version of Excel allows you to read this threaded comment; however, any edits to it will get removed if the file is opened in a newer version of Excel. Learn more: https://go.microsoft.com/fwlink/?linkid=870924
Comment:
    Need more information to understand if this work includes tax integration at time of placing orders and fulfillment. Also need to understand the volume of new SKUs and use cases. </t>
      </text>
    </comment>
    <comment ref="AL77" authorId="361" shapeId="0" xr:uid="{95004BA6-59A6-45B3-AF02-45D3B3CADEAC}">
      <text>
        <t>[Threaded comment]
Your version of Excel allows you to read this threaded comment; however, any edits to it will get removed if the file is opened in a newer version of Excel. Learn more: https://go.microsoft.com/fwlink/?linkid=870924
Comment:
    Expect Payments will have development work for this initiative. Need more details to define the scope.</t>
      </text>
    </comment>
    <comment ref="AS77" authorId="362" shapeId="0" xr:uid="{633D41FD-D131-492A-88D4-D3E0166C8946}">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t>
      </text>
    </comment>
    <comment ref="AX77" authorId="363" shapeId="0" xr:uid="{4E1665B4-84AF-4916-AD6C-C1DFB023F0CA}">
      <text>
        <t>[Threaded comment]
Your version of Excel allows you to read this threaded comment; however, any edits to it will get removed if the file is opened in a newer version of Excel. Learn more: https://go.microsoft.com/fwlink/?linkid=870924
Comment:
    Offer Albertsons rewards on 3rd party Marketplace orders</t>
      </text>
    </comment>
    <comment ref="AC79" authorId="364" shapeId="0" xr:uid="{EFF3C1A2-3937-4D4E-A902-2B7A7F665D84}">
      <text>
        <t>[Threaded comment]
Your version of Excel allows you to read this threaded comment; however, any edits to it will get removed if the file is opened in a newer version of Excel. Learn more: https://go.microsoft.com/fwlink/?linkid=870924
Comment:
    We need more details to size</t>
      </text>
    </comment>
    <comment ref="AD79" authorId="365" shapeId="0" xr:uid="{4084744E-002F-407B-A4AF-8B1A5240D40F}">
      <text>
        <t xml:space="preserve">[Threaded comment]
Your version of Excel allows you to read this threaded comment; however, any edits to it will get removed if the file is opened in a newer version of Excel. Learn more: https://go.microsoft.com/fwlink/?linkid=870924
Comment:
    Need finalized architecture decision. If passed by Cart &amp; Checkout (at Checkout) or Pricing Service (during Fulfillment), then effort is S. If Tax has to identify child items, then effort is M. </t>
      </text>
    </comment>
    <comment ref="AL79" authorId="366" shapeId="0" xr:uid="{6CD932EE-A809-46BC-A73E-BC891020F9BD}">
      <text>
        <t>[Threaded comment]
Your version of Excel allows you to read this threaded comment; however, any edits to it will get removed if the file is opened in a newer version of Excel. Learn more: https://go.microsoft.com/fwlink/?linkid=870924
Comment:
    Expect only QA support. No development work.</t>
      </text>
    </comment>
    <comment ref="BH81" authorId="367" shapeId="0" xr:uid="{9CA601C8-AF1B-4B59-B69C-F101EF540F49}">
      <text>
        <t>[Threaded comment]
Your version of Excel allows you to read this threaded comment; however, any edits to it will get removed if the file is opened in a newer version of Excel. Learn more: https://go.microsoft.com/fwlink/?linkid=870924
Comment:
    Set up EDM to recieive the Catalog data through Kafka streaming, agreegate data and make it available to consumers.</t>
      </text>
    </comment>
    <comment ref="R89" authorId="368" shapeId="0" xr:uid="{8F92FD00-069E-4EA9-BA2B-FC31A1C3CE8A}">
      <text>
        <t>[Threaded comment]
Your version of Excel allows you to read this threaded comment; however, any edits to it will get removed if the file is opened in a newer version of Excel. Learn more: https://go.microsoft.com/fwlink/?linkid=870924
Comment:
    @Gayle Millington  @Lauren Huynh  @Sharyu Barapatrey  @Sravanthi Muppidi 
what are the requirements tosize? 
Reply:
    @Tophe Enerio none of my teams are driving this initiative.  Please check with CPG :)
Reply:
    but they are called out as dependent.   Is this project driven by CPG? If so then this should be in Marketing sheet vs in Shop CX. let us know. 
Reply:
    @Tophe Enerio it shows that the CPG team is driving this initiative in column K. :)</t>
      </text>
    </comment>
    <comment ref="V89" authorId="369" shapeId="0" xr:uid="{30FD402D-DE4D-47D5-88FF-C1409F59D789}">
      <text>
        <t>[Threaded comment]
Your version of Excel allows you to read this threaded comment; however, any edits to it will get removed if the file is opened in a newer version of Excel. Learn more: https://go.microsoft.com/fwlink/?linkid=870924
Comment:
    Platform Response: M - Dependency new CPG Domain API</t>
      </text>
    </comment>
    <comment ref="V93" authorId="370" shapeId="0" xr:uid="{EA659AE0-3E5F-4983-8F77-6618C8BE2C0E}">
      <text>
        <t>[Threaded comment]
Your version of Excel allows you to read this threaded comment; however, any edits to it will get removed if the file is opened in a newer version of Excel. Learn more: https://go.microsoft.com/fwlink/?linkid=870924
Comment:
    Platform Response: need more requirements for Platform to provide estimate</t>
      </text>
    </comment>
    <comment ref="BL93" authorId="371" shapeId="0" xr:uid="{EC0A060F-4FBE-4B83-A426-E44E6838018D}">
      <text>
        <t>[Threaded comment]
Your version of Excel allows you to read this threaded comment; however, any edits to it will get removed if the file is opened in a newer version of Excel. Learn more: https://go.microsoft.com/fwlink/?linkid=870924
Comment:
    Adding Signage/QR code/Banners in the stores</t>
      </text>
    </comment>
    <comment ref="V96" authorId="372" shapeId="0" xr:uid="{AF5A6166-B0A8-4EDF-B3B6-8E68517EA5D2}">
      <text>
        <t>[Threaded comment]
Your version of Excel allows you to read this threaded comment; however, any edits to it will get removed if the file is opened in a newer version of Excel. Learn more: https://go.microsoft.com/fwlink/?linkid=870924
Comment:
    Platform Response: will this include web work/web view</t>
      </text>
    </comment>
    <comment ref="AB97" authorId="373" shapeId="0" xr:uid="{97EC7C56-2565-4D3A-81C5-7E1521BE07B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Checkout changes with respect to SNAP will be considered a different initiative and hence the sizing given will not consider SNAP. @Prasanna Karimanickam </t>
      </text>
    </comment>
    <comment ref="AG97" authorId="374" shapeId="0" xr:uid="{B5D66902-7C4B-4C80-83BC-27547E409BD6}">
      <text>
        <t>[Threaded comment]
Your version of Excel allows you to read this threaded comment; however, any edits to it will get removed if the file is opened in a newer version of Excel. Learn more: https://go.microsoft.com/fwlink/?linkid=870924
Comment:
    Is there UCA impact ?</t>
      </text>
    </comment>
    <comment ref="AL97" authorId="375" shapeId="0" xr:uid="{064BCFB7-9D66-4611-AFEE-D948B86224A2}">
      <text>
        <t>[Threaded comment]
Your version of Excel allows you to read this threaded comment; however, any edits to it will get removed if the file is opened in a newer version of Excel. Learn more: https://go.microsoft.com/fwlink/?linkid=870924
Comment:
    Based on timing, not sure what is expected to change with Payeezy implementation. This is in scope for Chase Phase 2 contained within Payments tab.</t>
      </text>
    </comment>
    <comment ref="AN97" authorId="376" shapeId="0" xr:uid="{9C9EC258-21DF-43DD-96CD-13988C603854}">
      <text>
        <t>[Threaded comment]
Your version of Excel allows you to read this threaded comment; however, any edits to it will get removed if the file is opened in a newer version of Excel. Learn more: https://go.microsoft.com/fwlink/?linkid=870924
Comment:
    Assumption: No order model changes required. Only QA support required.</t>
      </text>
    </comment>
    <comment ref="AB98" authorId="377" shapeId="0" xr:uid="{B3B05FC3-3447-4F1A-B296-30FD8EC15F48}">
      <text>
        <t xml:space="preserve">[Threaded comment]
Your version of Excel allows you to read this threaded comment; however, any edits to it will get removed if the file is opened in a newer version of Excel. Learn more: https://go.microsoft.com/fwlink/?linkid=870924
Comment:
    Checkout changes with respect to SNAP will be considered a different initiative and hence the sizing given will not consider SNAP. @Prasanna Karimanickam </t>
      </text>
    </comment>
    <comment ref="AG98" authorId="378" shapeId="0" xr:uid="{635DEB2F-C119-4164-8F3E-D754A15B753D}">
      <text>
        <t>[Threaded comment]
Your version of Excel allows you to read this threaded comment; however, any edits to it will get removed if the file is opened in a newer version of Excel. Learn more: https://go.microsoft.com/fwlink/?linkid=870924
Comment:
    Is there UCA impact ?</t>
      </text>
    </comment>
    <comment ref="AL98" authorId="379" shapeId="0" xr:uid="{85B32D51-0AA7-4DE6-91F9-6102EBAF0065}">
      <text>
        <t>[Threaded comment]
Your version of Excel allows you to read this threaded comment; however, any edits to it will get removed if the file is opened in a newer version of Excel. Learn more: https://go.microsoft.com/fwlink/?linkid=870924
Comment:
    Based on timing, not sure what is expected to change with Payeezy implementation. This is in scope for Chase Phase 2 contained within Payments tab.</t>
      </text>
    </comment>
    <comment ref="AN98" authorId="380" shapeId="0" xr:uid="{2F03429C-506C-4FA8-9F93-8644C11CD51A}">
      <text>
        <t>[Threaded comment]
Your version of Excel allows you to read this threaded comment; however, any edits to it will get removed if the file is opened in a newer version of Excel. Learn more: https://go.microsoft.com/fwlink/?linkid=870924
Comment:
    Assumption: No order model changes required. Only QA support required.</t>
      </text>
    </comment>
    <comment ref="N99" authorId="381" shapeId="0" xr:uid="{3BC9D227-ABB4-4877-BDAC-BFBD0EC04E71}">
      <text>
        <t xml:space="preserve">[Threaded comment]
Your version of Excel allows you to read this threaded comment; however, any edits to it will get removed if the file is opened in a newer version of Excel. Learn more: https://go.microsoft.com/fwlink/?linkid=870924
Comment:
    assumes that we would have to make changes on multiple templates
</t>
      </text>
    </comment>
    <comment ref="AN100" authorId="382" shapeId="0" xr:uid="{B57851D3-DE75-40A1-BC7A-3955B673AE1E}">
      <text>
        <t>[Threaded comment]
Your version of Excel allows you to read this threaded comment; however, any edits to it will get removed if the file is opened in a newer version of Excel. Learn more: https://go.microsoft.com/fwlink/?linkid=870924
Comment:
    It's unclear if this is separate effort around market place. Leaving this as XS to test. Market place effort for OMS is not listed here.</t>
      </text>
    </comment>
    <comment ref="N118" authorId="383" shapeId="0" xr:uid="{72597DB8-E032-410E-9FDD-A052B640C365}">
      <text>
        <t>[Threaded comment]
Your version of Excel allows you to read this threaded comment; however, any edits to it will get removed if the file is opened in a newer version of Excel. Learn more: https://go.microsoft.com/fwlink/?linkid=870924
Comment:
    assumes redesigns of up to 5 substitution emails</t>
      </text>
    </comment>
    <comment ref="V118" authorId="384" shapeId="0" xr:uid="{FFC7C76A-2229-42C3-B44E-3F270E5B2F73}">
      <text>
        <t>[Threaded comment]
Your version of Excel allows you to read this threaded comment; however, any edits to it will get removed if the file is opened in a newer version of Excel. Learn more: https://go.microsoft.com/fwlink/?linkid=870924
Comment:
    Platform Response: N/A -  should be S&amp;B</t>
      </text>
    </comment>
    <comment ref="B119" authorId="385" shapeId="0" xr:uid="{9EBE72E1-52E6-4907-B55D-DAD7F30BC8D3}">
      <text>
        <t>[Threaded comment]
Your version of Excel allows you to read this threaded comment; however, any edits to it will get removed if the file is opened in a newer version of Excel. Learn more: https://go.microsoft.com/fwlink/?linkid=870924
Comment:
    decouple aisle templates and allow merchandising team to curate content by category, aisle and banner experience</t>
      </text>
    </comment>
    <comment ref="B120" authorId="386" shapeId="0" xr:uid="{6D372F99-12F5-4269-AE2C-DFD842F632E9}">
      <text>
        <t>[Threaded comment]
Your version of Excel allows you to read this threaded comment; however, any edits to it will get removed if the file is opened in a newer version of Excel. Learn more: https://go.microsoft.com/fwlink/?linkid=870924
Comment:
    @Sandhya Picardo - ability to define custom attributes at the category level.  in parallel, expand and define attribute base library that will dirve the LHN/Filter.  manual control: move facet location and ability to section titles by category and banner.  add new facet section based on pre-defined library.</t>
      </text>
    </comment>
    <comment ref="B121" authorId="387" shapeId="0" xr:uid="{7483686C-0A4E-4392-92C9-47C15EEBAB53}">
      <text>
        <t>[Threaded comment]
Your version of Excel allows you to read this threaded comment; however, any edits to it will get removed if the file is opened in a newer version of Excel. Learn more: https://go.microsoft.com/fwlink/?linkid=870924
Comment:
    @Sandhya Picardo - ability to manual configure the visual shelf navigators/category tiles on a aisle page by category and by banner.  component will allow an author to pick from existing L2, L3, L4 or existing visual shelf navigator (image and link)</t>
      </text>
    </comment>
    <comment ref="X127" authorId="388" shapeId="0" xr:uid="{8B2B98A8-24AE-4EB3-86AF-4BA3AAE2C422}">
      <text>
        <t>[Threaded comment]
Your version of Excel allows you to read this threaded comment; however, any edits to it will get removed if the file is opened in a newer version of Excel. Learn more: https://go.microsoft.com/fwlink/?linkid=870924
Comment:
    Is this tracked under Healthy Shopping Assistant?  Who is the driving team?</t>
      </text>
    </comment>
    <comment ref="V128" authorId="389" shapeId="0" xr:uid="{C215DCED-0588-46AE-AAAE-AE6E1D8A1CB9}">
      <text>
        <t xml:space="preserve">[Threaded comment]
Your version of Excel allows you to read this threaded comment; however, any edits to it will get removed if the file is opened in a newer version of Excel. Learn more: https://go.microsoft.com/fwlink/?linkid=870924
Comment:
    Platform Response: ? - need more info, two many items listed. </t>
      </text>
    </comment>
    <comment ref="AZ128" authorId="390" shapeId="0" xr:uid="{EEBFCC70-72A2-4380-B4D0-5EFB2F04CEBC}">
      <text>
        <t>[Threaded comment]
Your version of Excel allows you to read this threaded comment; however, any edits to it will get removed if the file is opened in a newer version of Excel. Learn more: https://go.microsoft.com/fwlink/?linkid=870924
Comment:
    "offer POD change in J4U pages as well as the shop pages" by using a common component</t>
      </text>
    </comment>
    <comment ref="V129" authorId="391" shapeId="0" xr:uid="{67DEEC1F-035C-4B53-A6F7-37462E4288D0}">
      <text>
        <t>[Threaded comment]
Your version of Excel allows you to read this threaded comment; however, any edits to it will get removed if the file is opened in a newer version of Excel. Learn more: https://go.microsoft.com/fwlink/?linkid=870924
Comment:
    Platform Response - ? - to vague, looks just authoring exercise</t>
      </text>
    </comment>
    <comment ref="AB129" authorId="392" shapeId="0" xr:uid="{A9CB4287-C47D-4D3F-956D-921F567C9590}">
      <text>
        <t xml:space="preserve">[Threaded comment]
Your version of Excel allows you to read this threaded comment; however, any edits to it will get removed if the file is opened in a newer version of Excel. Learn more: https://go.microsoft.com/fwlink/?linkid=870924
Comment:
    Need more details </t>
      </text>
    </comment>
    <comment ref="AL129" authorId="393" shapeId="0" xr:uid="{849ADCB5-B112-4771-8F6A-F2F996FFC4BC}">
      <text>
        <t>[Threaded comment]
Your version of Excel allows you to read this threaded comment; however, any edits to it will get removed if the file is opened in a newer version of Excel. Learn more: https://go.microsoft.com/fwlink/?linkid=870924
Comment:
    Need more information on this initiative to determine what development is needed from Payments.</t>
      </text>
    </comment>
    <comment ref="AZ129" authorId="394" shapeId="0" xr:uid="{EFD7486A-5DF4-4374-9A2F-0B31C6DA901B}">
      <text>
        <t>[Threaded comment]
Your version of Excel allows you to read this threaded comment; however, any edits to it will get removed if the file is opened in a newer version of Excel. Learn more: https://go.microsoft.com/fwlink/?linkid=870924
Comment:
    What is the specific ask for J4U? Need more information in order to provide sizing.
Reply:
    Assuming minimal changes and adding XS</t>
      </text>
    </comment>
    <comment ref="V130" authorId="395" shapeId="0" xr:uid="{17B485F7-DB4D-49CD-BF2F-F9248C0B5954}">
      <text>
        <t>[Threaded comment]
Your version of Excel allows you to read this threaded comment; however, any edits to it will get removed if the file is opened in a newer version of Excel. Learn more: https://go.microsoft.com/fwlink/?linkid=870924
Comment:
    Platform Response: SLOC under catalog, please move.</t>
      </text>
    </comment>
    <comment ref="X130" authorId="396" shapeId="0" xr:uid="{9D4179E8-4216-4680-AA69-1A430D1851A7}">
      <text>
        <t xml:space="preserve">[Threaded comment]
Your version of Excel allows you to read this threaded comment; however, any edits to it will get removed if the file is opened in a newer version of Excel. Learn more: https://go.microsoft.com/fwlink/?linkid=870924
Comment:
    Expecting to validate store resolvexAPI after the changes made by SLOC
</t>
      </text>
    </comment>
    <comment ref="V131" authorId="397" shapeId="0" xr:uid="{1C8BE8C5-48E2-498A-BA9F-78D2EDD03F2E}">
      <text>
        <t>[Threaded comment]
Your version of Excel allows you to read this threaded comment; however, any edits to it will get removed if the file is opened in a newer version of Excel. Learn more: https://go.microsoft.com/fwlink/?linkid=870924
Comment:
    Platform Response: M - provided by Tharun</t>
      </text>
    </comment>
    <comment ref="AC131" authorId="398" shapeId="0" xr:uid="{5552209D-C43E-452D-BF6C-AA89E807399E}">
      <text>
        <t xml:space="preserve">[Threaded comment]
Your version of Excel allows you to read this threaded comment; however, any edits to it will get removed if the file is opened in a newer version of Excel. Learn more: https://go.microsoft.com/fwlink/?linkid=870924
Comment:
    Setup of Staging mapped to phone devices for authors to view mobile content prior to publishing. </t>
      </text>
    </comment>
    <comment ref="AC132" authorId="399" shapeId="0" xr:uid="{C5782385-0655-46E5-9847-E35FF4872475}">
      <text>
        <t xml:space="preserve">[Threaded comment]
Your version of Excel allows you to read this threaded comment; however, any edits to it will get removed if the file is opened in a newer version of Excel. Learn more: https://go.microsoft.com/fwlink/?linkid=870924
Comment:
    Setup of Staging mapped to phone devices for authors to view mobile content prior to publishing. </t>
      </text>
    </comment>
    <comment ref="V133" authorId="400" shapeId="0" xr:uid="{44F22423-91B7-469D-B8A2-DEF7FB22D7CF}">
      <text>
        <t>[Threaded comment]
Your version of Excel allows you to read this threaded comment; however, any edits to it will get removed if the file is opened in a newer version of Excel. Learn more: https://go.microsoft.com/fwlink/?linkid=870924
Comment:
    Platform Response: M - provided by Tharun</t>
      </text>
    </comment>
    <comment ref="Z133" authorId="401" shapeId="0" xr:uid="{5F9654C2-23A8-47A2-A41D-17A765CC3C1E}">
      <text>
        <t>[Threaded comment]
Your version of Excel allows you to read this threaded comment; however, any edits to it will get removed if the file is opened in a newer version of Excel. Learn more: https://go.microsoft.com/fwlink/?linkid=870924
Comment:
    Support for Product Carousels API enhancements that need to work in App via AEM Content Services</t>
      </text>
    </comment>
    <comment ref="AC133" authorId="402" shapeId="0" xr:uid="{B65FD628-49BA-492E-872D-ABA0E01A3C05}">
      <text>
        <t>[Threaded comment]
Your version of Excel allows you to read this threaded comment; however, any edits to it will get removed if the file is opened in a newer version of Excel. Learn more: https://go.microsoft.com/fwlink/?linkid=870924
Comment:
    Implement updates &amp; enhancements related to AEM content services API</t>
      </text>
    </comment>
    <comment ref="BJ133" authorId="403" shapeId="0" xr:uid="{0918C15C-C155-4778-9A2E-FCF085B1E321}">
      <text>
        <t>[Threaded comment]
Your version of Excel allows you to read this threaded comment; however, any edits to it will get removed if the file is opened in a newer version of Excel. Learn more: https://go.microsoft.com/fwlink/?linkid=870924
Comment:
    Driven by App team for how they want to track engagement with components supported via AEM Content Services.</t>
      </text>
    </comment>
    <comment ref="V134" authorId="404" shapeId="0" xr:uid="{BA0995D7-0C2C-4A8C-9379-37AC77CEAF01}">
      <text>
        <t>[Threaded comment]
Your version of Excel allows you to read this threaded comment; however, any edits to it will get removed if the file is opened in a newer version of Excel. Learn more: https://go.microsoft.com/fwlink/?linkid=870924
Comment:
    Platform Response: XS - provided by Tharun</t>
      </text>
    </comment>
    <comment ref="AA134" authorId="405" shapeId="0" xr:uid="{9BF8761D-09F0-4A98-9C67-0771A75422C6}">
      <text>
        <t xml:space="preserve">[Threaded comment]
Your version of Excel allows you to read this threaded comment; however, any edits to it will get removed if the file is opened in a newer version of Excel. Learn more: https://go.microsoft.com/fwlink/?linkid=870924
Comment:
    End use of P-banner via target. </t>
      </text>
    </comment>
    <comment ref="BJ134" authorId="406" shapeId="0" xr:uid="{680A8612-CDB6-4302-973B-23EC5BBAAA24}">
      <text>
        <t>[Threaded comment]
Your version of Excel allows you to read this threaded comment; however, any edits to it will get removed if the file is opened in a newer version of Excel. Learn more: https://go.microsoft.com/fwlink/?linkid=870924
Comment:
    Tracking update to collect banners targeted to specific locations (banner, div, store, zip)</t>
      </text>
    </comment>
    <comment ref="V135" authorId="407" shapeId="0" xr:uid="{90CBEE46-EB99-4E9D-B920-97DFF5202877}">
      <text>
        <t>[Threaded comment]
Your version of Excel allows you to read this threaded comment; however, any edits to it will get removed if the file is opened in a newer version of Excel. Learn more: https://go.microsoft.com/fwlink/?linkid=870924
Comment:
    Platform Response: L - provided by Tharun</t>
      </text>
    </comment>
    <comment ref="AB135" authorId="408" shapeId="0" xr:uid="{7E7F9BCD-BA5A-449E-9E8E-FE9B46335732}">
      <text>
        <t xml:space="preserve">[Threaded comment]
Your version of Excel allows you to read this threaded comment; however, any edits to it will get removed if the file is opened in a newer version of Excel. Learn more: https://go.microsoft.com/fwlink/?linkid=870924
Comment:
    UI work on checkout pages to support new 'please note' muliple message component targeting. </t>
      </text>
    </comment>
    <comment ref="BJ135" authorId="409" shapeId="0" xr:uid="{62D6FD09-E1B6-4AB1-B8BA-1DE90AB6E6FF}">
      <text>
        <t>[Threaded comment]
Your version of Excel allows you to read this threaded comment; however, any edits to it will get removed if the file is opened in a newer version of Excel. Learn more: https://go.microsoft.com/fwlink/?linkid=870924
Comment:
    Tracking update to collect messaging in check out targeted to specific locations (banner, div, store, zip)</t>
      </text>
    </comment>
    <comment ref="N136" authorId="410" shapeId="0" xr:uid="{AE98CB23-B7DC-47A1-985E-63267F12F7B2}">
      <text>
        <t xml:space="preserve">[Threaded comment]
Your version of Excel allows you to read this threaded comment; however, any edits to it will get removed if the file is opened in a newer version of Excel. Learn more: https://go.microsoft.com/fwlink/?linkid=870924
Comment:
    assumes this relates to 'add marketing (product recommendations) to tx emails'
</t>
      </text>
    </comment>
    <comment ref="V136" authorId="411" shapeId="0" xr:uid="{F878CE6F-EF14-484E-AD17-8C22F56BFAA3}">
      <text>
        <t>[Threaded comment]
Your version of Excel allows you to read this threaded comment; however, any edits to it will get removed if the file is opened in a newer version of Excel. Learn more: https://go.microsoft.com/fwlink/?linkid=870924
Comment:
    Platform Response: M - provided by Tharun</t>
      </text>
    </comment>
    <comment ref="Z136" authorId="412" shapeId="0" xr:uid="{FD9ABD00-4796-4D67-9C3C-4B4A3EBB906E}">
      <text>
        <t xml:space="preserve">[Threaded comment]
Your version of Excel allows you to read this threaded comment; however, any edits to it will get removed if the file is opened in a newer version of Excel. Learn more: https://go.microsoft.com/fwlink/?linkid=870924
Comment:
    Validation of Product Carousels being able to use AEM Session Variable targeting. </t>
      </text>
    </comment>
    <comment ref="BJ136" authorId="413" shapeId="0" xr:uid="{B70349DB-8ADC-471B-882A-B48519AC6677}">
      <text>
        <t>[Threaded comment]
Your version of Excel allows you to read this threaded comment; however, any edits to it will get removed if the file is opened in a newer version of Excel. Learn more: https://go.microsoft.com/fwlink/?linkid=870924
Comment:
    Tracking update to collect messaging in check out targeted to specific locations (banner, div, store, zip)</t>
      </text>
    </comment>
    <comment ref="V137" authorId="414" shapeId="0" xr:uid="{E4D38BE1-FFAE-427F-B8DE-BAF95BDDBF9E}">
      <text>
        <t>[Threaded comment]
Your version of Excel allows you to read this threaded comment; however, any edits to it will get removed if the file is opened in a newer version of Excel. Learn more: https://go.microsoft.com/fwlink/?linkid=870924
Comment:
    Platform Response: M</t>
      </text>
    </comment>
    <comment ref="BJ137" authorId="415" shapeId="0" xr:uid="{817650CB-6B79-4E83-A602-B113A8E11C8D}">
      <text>
        <t>[Threaded comment]
Your version of Excel allows you to read this threaded comment; however, any edits to it will get removed if the file is opened in a newer version of Excel. Learn more: https://go.microsoft.com/fwlink/?linkid=870924
Comment:
    Tracking update to collect data on components targeted to specific locations (banner, div, store, zip)</t>
      </text>
    </comment>
    <comment ref="V138" authorId="416" shapeId="0" xr:uid="{5D643FFB-9E72-4633-AE56-7E7EB8CAB8DD}">
      <text>
        <t>[Threaded comment]
Your version of Excel allows you to read this threaded comment; however, any edits to it will get removed if the file is opened in a newer version of Excel. Learn more: https://go.microsoft.com/fwlink/?linkid=870924
Comment:
    Platform Response: S</t>
      </text>
    </comment>
    <comment ref="V140" authorId="417" shapeId="0" xr:uid="{546DA339-D550-40D5-823D-C034C006F265}">
      <text>
        <t>[Threaded comment]
Your version of Excel allows you to read this threaded comment; however, any edits to it will get removed if the file is opened in a newer version of Excel. Learn more: https://go.microsoft.com/fwlink/?linkid=870924
Comment:
    Platform Response: XS - most work by catalog, S&amp;B, L&amp;N, C&amp;Checkout</t>
      </text>
    </comment>
    <comment ref="X140" authorId="418" shapeId="0" xr:uid="{E5E6C5B8-7E79-4E35-8A64-DDB8DAE9F570}">
      <text>
        <t xml:space="preserve">[Threaded comment]
Your version of Excel allows you to read this threaded comment; however, any edits to it will get removed if the file is opened in a newer version of Excel. Learn more: https://go.microsoft.com/fwlink/?linkid=870924
Comment:
    See email sent with confluence link and instructions for estimates. </t>
      </text>
    </comment>
    <comment ref="Z140" authorId="419" shapeId="0" xr:uid="{35006993-67A2-4E0F-81D1-6B2B7C8934B7}">
      <text>
        <t xml:space="preserve">[Threaded comment]
Your version of Excel allows you to read this threaded comment; however, any edits to it will get removed if the file is opened in a newer version of Excel. Learn more: https://go.microsoft.com/fwlink/?linkid=870924
Comment:
    See email sent with confluence link and instructions for estimates. </t>
      </text>
    </comment>
    <comment ref="AB140" authorId="420" shapeId="0" xr:uid="{7AC8ED71-2A09-4E5A-A8BC-4AE9E3C1202A}">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See email sent with confluence link and instructions for estimates. 
Reply:
    @Fred Lopez  Not sure about the scope for cart and checkout. aisles is being handled by Search &amp; Browse team and regarding offers we just send it to offers engine. So please confirm!
Reply:
    @Mamatha Sachidanandamurthy I reviewed the project with @Pawni Singh and there will be UI work and also back-end work with pricing on how best to calculate and present savings to customer in C&amp;C.  Please check with Pawni. </t>
      </text>
    </comment>
    <comment ref="AC140" authorId="421" shapeId="0" xr:uid="{FF869137-704D-4E25-9700-7006FDAC7699}">
      <text>
        <t xml:space="preserve">[Threaded comment]
Your version of Excel allows you to read this threaded comment; however, any edits to it will get removed if the file is opened in a newer version of Excel. Learn more: https://go.microsoft.com/fwlink/?linkid=870924
Comment:
    Reviewed w/app team. Estimate based on consuming Catalog data with weekly ad attributes. </t>
      </text>
    </comment>
    <comment ref="AE140" authorId="422" shapeId="0" xr:uid="{B07BEE54-2DB8-4243-A4E8-DC06EC6C8DE2}">
      <text>
        <t xml:space="preserve">[Threaded comment]
Your version of Excel allows you to read this threaded comment; however, any edits to it will get removed if the file is opened in a newer version of Excel. Learn more: https://go.microsoft.com/fwlink/?linkid=870924
Comment:
    See email sent with confluence link and instructions for estimates. </t>
      </text>
    </comment>
    <comment ref="AF140" authorId="423" shapeId="0" xr:uid="{D5C9A1AD-0EC8-4A2D-A24D-A9567BA1EBD9}">
      <text>
        <t xml:space="preserve">[Threaded comment]
Your version of Excel allows you to read this threaded comment; however, any edits to it will get removed if the file is opened in a newer version of Excel. Learn more: https://go.microsoft.com/fwlink/?linkid=870924
Comment:
    UX for product cards, PDP, aisle filters, ecom section that communicate product is a 'weekly ad' product and offer details. See email sent with confluence link and instructions for estimates. </t>
      </text>
    </comment>
    <comment ref="BJ140" authorId="424" shapeId="0" xr:uid="{4A0C84BF-9AB8-45DB-A48E-438A259F660A}">
      <text>
        <t xml:space="preserve">[Threaded comment]
Your version of Excel allows you to read this threaded comment; however, any edits to it will get removed if the file is opened in a newer version of Excel. Learn more: https://go.microsoft.com/fwlink/?linkid=870924
Comment:
    Track 'weekly' ad specific product cart additions/conversions. </t>
      </text>
    </comment>
    <comment ref="BM140" authorId="425" shapeId="0" xr:uid="{FBB6E4E9-86FC-414F-9C2A-68E9E9CACA00}">
      <text>
        <t>[Threaded comment]
Your version of Excel allows you to read this threaded comment; however, any edits to it will get removed if the file is opened in a newer version of Excel. Learn more: https://go.microsoft.com/fwlink/?linkid=870924
Comment:
    Meeting with Sam and Pawni, they needed to run through how WYSIWYG applies as well as the discount/savings calculations will be handled for various supported weekly ad offers.</t>
      </text>
    </comment>
    <comment ref="X141" authorId="426" shapeId="0" xr:uid="{6A31FDF5-7B26-4251-9BD3-9CAB84D25E3C}">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Z141" authorId="427" shapeId="0" xr:uid="{B6F16BDA-D7FF-4916-A4D9-A8C62DDB7810}">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B141" authorId="428" shapeId="0" xr:uid="{94B05D80-C350-4F87-93F0-6D1A6FC94394}">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E141" authorId="429" shapeId="0" xr:uid="{51873FF2-AB0B-48CC-828F-B5DB74C93736}">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F141" authorId="430" shapeId="0" xr:uid="{9EE957A1-D5C7-49AB-B37B-B752B8F8AF92}">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J141" authorId="431" shapeId="0" xr:uid="{E86B4B06-F120-4163-A01B-2A204FF15BC8}">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BJ141" authorId="432" shapeId="0" xr:uid="{67BBED88-AE36-4D4A-88FD-7F0BBACAA134}">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V142" authorId="433" shapeId="0" xr:uid="{3FCD81FC-0C76-45F3-B7C6-E841223A6D50}">
      <text>
        <t>[Threaded comment]
Your version of Excel allows you to read this threaded comment; however, any edits to it will get removed if the file is opened in a newer version of Excel. Learn more: https://go.microsoft.com/fwlink/?linkid=870924
Comment:
    Platform Response:  N/A - dependent on Weekly Ad MLP - which would lead to S&amp;B Pathways support for this feature.</t>
      </text>
    </comment>
    <comment ref="Z142" authorId="434" shapeId="0" xr:uid="{5CD32F86-F23A-49AE-BF0C-636FA72838D6}">
      <text>
        <t>[Threaded comment]
Your version of Excel allows you to read this threaded comment; however, any edits to it will get removed if the file is opened in a newer version of Excel. Learn more: https://go.microsoft.com/fwlink/?linkid=870924
Comment:
    Potential to use Pathways once Weekly Ad attributes are associated with catalog products. 
Reply:
    We are providing an estimation as an S that we are going to reuse the Pathway tools</t>
      </text>
    </comment>
    <comment ref="V143" authorId="435" shapeId="0" xr:uid="{A0DF3677-4984-421D-98EC-DDBE2AAA1B89}">
      <text>
        <t>[Threaded comment]
Your version of Excel allows you to read this threaded comment; however, any edits to it will get removed if the file is opened in a newer version of Excel. Learn more: https://go.microsoft.com/fwlink/?linkid=870924
Comment:
    Platform Response: XS - assuming InfoSec sign-off.</t>
      </text>
    </comment>
    <comment ref="AF143" authorId="436" shapeId="0" xr:uid="{C315EF57-F76D-408E-9C73-943113E4FEB6}">
      <text>
        <t xml:space="preserve">[Threaded comment]
Your version of Excel allows you to read this threaded comment; however, any edits to it will get removed if the file is opened in a newer version of Excel. Learn more: https://go.microsoft.com/fwlink/?linkid=870924
Comment:
    Project is provide new Gift Card landing page with UI that allows user to look up their gift card balance. </t>
      </text>
    </comment>
    <comment ref="BJ143" authorId="437" shapeId="0" xr:uid="{6BA36D3B-2175-4C10-85E3-D25DF0448AF5}">
      <text>
        <t xml:space="preserve">[Threaded comment]
Your version of Excel allows you to read this threaded comment; however, any edits to it will get removed if the file is opened in a newer version of Excel. Learn more: https://go.microsoft.com/fwlink/?linkid=870924
Comment:
    Analytics for usage of new gift card balance check feature. </t>
      </text>
    </comment>
    <comment ref="V144" authorId="438" shapeId="0" xr:uid="{1D417370-5091-45E8-945E-A0BE13A5A8D1}">
      <text>
        <t>[Threaded comment]
Your version of Excel allows you to read this threaded comment; however, any edits to it will get removed if the file is opened in a newer version of Excel. Learn more: https://go.microsoft.com/fwlink/?linkid=870924
Comment:
    Platform Response: XS - coordination &amp; support with single app teams.</t>
      </text>
    </comment>
    <comment ref="X144" authorId="439" shapeId="0" xr:uid="{D43EBFD1-991C-4AA8-9D82-97C5B3D3F3C2}">
      <text>
        <t xml:space="preserve">[Threaded comment]
Your version of Excel allows you to read this threaded comment; however, any edits to it will get removed if the file is opened in a newer version of Excel. Learn more: https://go.microsoft.com/fwlink/?linkid=870924
Comment:
    Per Platform - Design Systems support provided by L&amp;N team. </t>
      </text>
    </comment>
    <comment ref="Y144" authorId="440" shapeId="0" xr:uid="{381C7715-DDF3-4A3C-A185-111BD6DBED9B}">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AB144" authorId="441" shapeId="0" xr:uid="{4D47FF3B-5B50-4CBE-83F6-2C30E6702C79}">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AG144" authorId="442" shapeId="0" xr:uid="{6236E8BB-9D0C-43C5-90E5-120DC547504B}">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AV144" authorId="443" shapeId="0" xr:uid="{0C956B10-94FC-45D4-8EF7-58AB8C127F2B}">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AW144" authorId="444" shapeId="0" xr:uid="{D64BBFB9-F371-4967-B064-248C668B39FF}">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Integrate your application with our design systems to ensure consistent use of current components designs.
Reply:
    @Fred Lopez  need more details to provide estimates. 
Please include me &amp;@Bernardo Tavera in those conversations
Reply:
    @Mrudula Nallamothu  - see https://confluence.safeway.com/display/SCX/Mocking+Framework+-+Guidelines+and+Implementation+details. Also, @Santosh A Jhingade  has been leading this effort and may be able to provide more details. </t>
      </text>
    </comment>
    <comment ref="AZ144" authorId="445" shapeId="0" xr:uid="{C42F582C-3356-48A4-8E2D-DC71E37794E5}">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V145" authorId="446" shapeId="0" xr:uid="{B1CD5274-6646-4662-AC40-F5F7718D277B}">
      <text>
        <t>[Threaded comment]
Your version of Excel allows you to read this threaded comment; however, any edits to it will get removed if the file is opened in a newer version of Excel. Learn more: https://go.microsoft.com/fwlink/?linkid=870924
Comment:
    Platform Response: S - most work w/dev ops and AMS/Adobe</t>
      </text>
    </comment>
    <comment ref="V146" authorId="447" shapeId="0" xr:uid="{216A77E7-B35E-42D1-8312-1EE32B5AB174}">
      <text>
        <t>[Threaded comment]
Your version of Excel allows you to read this threaded comment; however, any edits to it will get removed if the file is opened in a newer version of Excel. Learn more: https://go.microsoft.com/fwlink/?linkid=870924
Comment:
    Platform Response: M (ongoing expansion to other API's to use mocking framework)</t>
      </text>
    </comment>
    <comment ref="B147" authorId="448" shapeId="0" xr:uid="{373BEF85-471F-4402-98C6-59E04BE1E7AF}">
      <text>
        <t>[Threaded comment]
Your version of Excel allows you to read this threaded comment; however, any edits to it will get removed if the file is opened in a newer version of Excel. Learn more: https://go.microsoft.com/fwlink/?linkid=870924
Comment:
    This project is duplicated in Shopper X and Digital pricing. Taking it out from Shopper X.</t>
      </text>
    </comment>
    <comment ref="V149" authorId="449" shapeId="0" xr:uid="{8C393C75-C4EF-46B3-85CC-6BBC9F5A0A33}">
      <text>
        <t>[Threaded comment]
Your version of Excel allows you to read this threaded comment; however, any edits to it will get removed if the file is opened in a newer version of Excel. Learn more: https://go.microsoft.com/fwlink/?linkid=870924
Comment:
    Platform Response: M (clarity on requirements needed)</t>
      </text>
    </comment>
    <comment ref="AZ150" authorId="450" shapeId="0" xr:uid="{E6599C30-5C75-4465-BCF0-6FEA1A3F1EAE}">
      <text>
        <t>[Threaded comment]
Your version of Excel allows you to read this threaded comment; however, any edits to it will get removed if the file is opened in a newer version of Excel. Learn more: https://go.microsoft.com/fwlink/?linkid=870924
Comment:
    What is the specific ask for J4U? Need more information in order to provide sizing.
Reply:
    Assuming minimal changes and adding XS</t>
      </text>
    </comment>
    <comment ref="AB153" authorId="451" shapeId="0" xr:uid="{DD39611C-F96C-43A0-AD00-3D2C686B241A}">
      <text>
        <t>[Threaded comment]
Your version of Excel allows you to read this threaded comment; however, any edits to it will get removed if the file is opened in a newer version of Excel. Learn more: https://go.microsoft.com/fwlink/?linkid=870924
Comment:
    Need to know our scope!</t>
      </text>
    </comment>
    <comment ref="BI153" authorId="452" shapeId="0" xr:uid="{29135450-290D-47F6-A526-42039798CBCB}">
      <text>
        <t>[Threaded comment]
Your version of Excel allows you to read this threaded comment; however, any edits to it will get removed if the file is opened in a newer version of Excel. Learn more: https://go.microsoft.com/fwlink/?linkid=870924
Comment:
    @Sankett Deshpande</t>
      </text>
    </comment>
    <comment ref="BI154" authorId="453" shapeId="0" xr:uid="{F67B9B9D-B1B0-45E8-8A72-0631A1BEC177}">
      <text>
        <t>[Threaded comment]
Your version of Excel allows you to read this threaded comment; however, any edits to it will get removed if the file is opened in a newer version of Excel. Learn more: https://go.microsoft.com/fwlink/?linkid=870924
Comment:
    @Sankett Deshpande</t>
      </text>
    </comment>
    <comment ref="AB155" authorId="454" shapeId="0" xr:uid="{ED9F9C9B-F0D8-4323-ACA3-A2828FDE9FA6}">
      <text>
        <t>[Threaded comment]
Your version of Excel allows you to read this threaded comment; however, any edits to it will get removed if the file is opened in a newer version of Excel. Learn more: https://go.microsoft.com/fwlink/?linkid=870924
Comment:
    Need to know our scope!</t>
      </text>
    </comment>
    <comment ref="AE155" authorId="455" shapeId="0" xr:uid="{4FC109B7-A1EE-4279-ADBF-E863B0D54871}">
      <text>
        <t>[Threaded comment]
Your version of Excel allows you to read this threaded comment; however, any edits to it will get removed if the file is opened in a newer version of Excel. Learn more: https://go.microsoft.com/fwlink/?linkid=870924
Comment:
    Need more details to size</t>
      </text>
    </comment>
    <comment ref="N156" authorId="456" shapeId="0" xr:uid="{A52AA741-C738-48FC-8B21-1BFA23F15B4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@Michelle Tonkovich - does this sound familiar, ie. would it have Martech/Comms component?</t>
      </text>
    </comment>
    <comment ref="V166" authorId="457" shapeId="0" xr:uid="{38001735-595C-4F11-8F5B-DDC53CF1737F}">
      <text>
        <t xml:space="preserve">[Threaded comment]
Your version of Excel allows you to read this threaded comment; however, any edits to it will get removed if the file is opened in a newer version of Excel. Learn more: https://go.microsoft.com/fwlink/?linkid=870924
Comment:
    Platform Response: ? - this epic and stories already in play. </t>
      </text>
    </comment>
    <comment ref="BH167" authorId="458" shapeId="0" xr:uid="{99ABE2AA-8361-4953-ADF2-A3974570BA71}">
      <text>
        <t>[Threaded comment]
Your version of Excel allows you to read this threaded comment; however, any edits to it will get removed if the file is opened in a newer version of Excel. Learn more: https://go.microsoft.com/fwlink/?linkid=870924
Comment:
    Coordinate effort with teams that manage data from vestcom, Label Insights, Syndigo etc and store it in EDM. Create a Priority rule logic to determine what should be done if different data is available for the same attribute from different sources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tc={04DF2B59-EB74-4DFB-A7F4-F9C1B6FE5178}</author>
    <author>tc={DC9A503C-E30A-495C-984F-3313501AFF2E}</author>
    <author>tc={C0519F92-4823-4EB2-A8CB-522A7A3848D0}</author>
    <author>tc={FE0E7D5E-5DA4-4961-95A8-D009EA722B6A}</author>
    <author>tc={C43CDD0D-506B-4573-BCF9-C59D6304E9BB}</author>
    <author>tc={C5EB1410-BA1B-4C86-AA35-3DF001B1119E}</author>
    <author>tc={CC177B5D-EF57-42D8-99CE-5FE221D5634C}</author>
    <author>tc={721149D6-59AE-4331-A2C1-89F8D49F4464}</author>
    <author>tc={CD4BBA21-6E02-42AF-B93D-A3196F4C8F07}</author>
    <author>tc={3B401937-7145-482E-ABB6-93E9EF82F77D}</author>
    <author>tc={7AF252E7-713F-4152-B5E0-66F8DDD84C6F}</author>
    <author>tc={A3D97DF8-1D43-42BF-A28A-CCA6E503519F}</author>
    <author>tc={A523D7B2-6B45-4AAB-8389-178BF4F5DE6C}</author>
    <author>tc={B29BD93F-0E70-4AE1-BF29-20A419920709}</author>
    <author>tc={F9D1F191-7739-4E5B-B51E-B7C15F6C2D15}</author>
    <author>tc={FB4CF8A1-5FF4-4DA2-9422-0628357144D1}</author>
    <author>tc={15C25A10-927C-43C4-98BD-EA68D068B012}</author>
    <author>tc={E7BB7D08-9F83-413E-94A4-FFE55B36740A}</author>
    <author>tc={E09F9AB0-CC95-4649-95DD-1DBCBE99699A}</author>
    <author>tc={A26B8D53-EA0A-45EE-9F08-F529983BC554}</author>
    <author>tc={45278935-6062-4344-BBC4-F6FD9CE098EA}</author>
    <author>tc={F243DAC9-5895-4A9F-86FD-D3302AD81321}</author>
    <author>tc={73C92E48-E6BE-4CC0-A0A1-9A586BDE1240}</author>
    <author>tc={C4498173-ACC3-49E5-B4C1-AEDD02A860DF}</author>
    <author>tc={72A29A53-6553-4173-A5C5-E2736E42C640}</author>
    <author>tc={02B77FFE-9CFF-4E12-893B-DBEFF4CE248F}</author>
    <author>tc={694953D6-484B-425B-BA43-E5C2F9206264}</author>
    <author>tc={93E32460-8628-43CF-8A77-7DE4242574F7}</author>
    <author>tc={52AC47EE-E34C-444C-BE0D-90E818A2B633}</author>
    <author>tc={2EC20224-1136-4711-A5A5-3F58459DE347}</author>
    <author>tc={60D7EF05-E0E6-407B-9BF0-BDA6ECC97852}</author>
    <author>tc={D5358CE6-6D79-4DF7-8791-126CBE537281}</author>
    <author>tc={358EF8D9-BCC8-4080-95CC-A039DB3044BD}</author>
    <author>tc={C0949757-CBAE-1D41-8912-71498F524786}</author>
  </authors>
  <commentList>
    <comment ref="S4" authorId="0" shapeId="0" xr:uid="{04DF2B59-EB74-4DFB-A7F4-F9C1B6FE5178}">
      <text>
        <t>[Threaded comment]
Your version of Excel allows you to read this threaded comment; however, any edits to it will get removed if the file is opened in a newer version of Excel. Learn more: https://go.microsoft.com/fwlink/?linkid=870924
Comment:
    based on updates to J4U APIs, we want to start showcasing non digital promotions as non clippable coupons on website across product cards on search</t>
      </text>
    </comment>
    <comment ref="V4" authorId="1" shapeId="0" xr:uid="{DC9A503C-E30A-495C-984F-3313501AFF2E}">
      <text>
        <t>[Threaded comment]
Your version of Excel allows you to read this threaded comment; however, any edits to it will get removed if the file is opened in a newer version of Excel. Learn more: https://go.microsoft.com/fwlink/?linkid=870924
Comment:
    Scope for L&amp;N is not clear at this point.
Reply:
    based on updates to J4U APIs, we want to start showcasing non digital pro0motions as non clippable coupons on website across shopsite
@Gururaj Shanmugasundaram</t>
      </text>
    </comment>
    <comment ref="W4" authorId="2" shapeId="0" xr:uid="{C0519F92-4823-4EB2-A8CB-522A7A3848D0}">
      <text>
        <t>[Threaded comment]
Your version of Excel allows you to read this threaded comment; however, any edits to it will get removed if the file is opened in a newer version of Excel. Learn more: https://go.microsoft.com/fwlink/?linkid=870924
Comment:
    based on updates to J4U APIs, we want to start showcasing non digital pro0motions as non clippable coupons on website across shopsite on product search</t>
      </text>
    </comment>
    <comment ref="Z4" authorId="3" shapeId="0" xr:uid="{FE0E7D5E-5DA4-4961-95A8-D009EA722B6A}">
      <text>
        <t>[Threaded comment]
Your version of Excel allows you to read this threaded comment; however, any edits to it will get removed if the file is opened in a newer version of Excel. Learn more: https://go.microsoft.com/fwlink/?linkid=870924
Comment:
    we want to start showcasing non digital pro0motions as non clippable coupons on cart and checkout pages. And also show them as completed as per WYSIWYG logic</t>
      </text>
    </comment>
    <comment ref="AA4" authorId="4" shapeId="0" xr:uid="{C43CDD0D-506B-4573-BCF9-C59D6304E9BB}">
      <text>
        <t>[Threaded comment]
Your version of Excel allows you to read this threaded comment; however, any edits to it will get removed if the file is opened in a newer version of Excel. Learn more: https://go.microsoft.com/fwlink/?linkid=870924
Comment:
    based on updates to J4U APIs, we want to start showcasing non digital pro0motions as non clippable coupons on app</t>
      </text>
    </comment>
    <comment ref="AQ4" authorId="5" shapeId="0" xr:uid="{C5EB1410-BA1B-4C86-AA35-3DF001B1119E}">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
Reply:
    @Biswa Karan - We will start showcasing non digital promotions on the platform so that customers can see all promos applied during checkout. No net new functionality for VPOS, Just need end to end validation</t>
      </text>
    </comment>
    <comment ref="AX4" authorId="6" shapeId="0" xr:uid="{CC177B5D-EF57-42D8-99CE-5FE221D5634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Non digital offers aren't being sent to J4U so there is no work needed to ensure it does not show on gallery. Removing J4U as dependency
Reply:
    @Samarpit Mhatre can the SA/TL/EM from driving team confirm on what is the plan to get the nondigital offers in shop site as J4U doesnt have that data at all. Until this is clarified we cannot provide estimate 
Reply:
    You're my favorite SA Vijay. I can check in with Kalyan and OMS team on the solution but also need your input on how to start showcasing these promos on ECOM
Reply:
    @Samarpit Mhatre you are smart :)
Here is the way the way i would like to solve this
1. Changes to Offer Mgmt to stop publishing the digital offers. Alignment need to happen with OMS operations on that.
2. J4U consume ALL the offers from Kafka topic which is being consumed by EDM and others.
3. Implementing retry capabilities
4. J4U indicating the offers as digital and non-digital
5. J4U gallery / Ecom Gallery / Erums Gallery  to send the offers as required
we have to account for redesigning the gallery api here.
</t>
      </text>
    </comment>
    <comment ref="BI4" authorId="7" shapeId="0" xr:uid="{721149D6-59AE-4331-A2C1-89F8D49F4464}">
      <text>
        <t>[Threaded comment]
Your version of Excel allows you to read this threaded comment; however, any edits to it will get removed if the file is opened in a newer version of Excel. Learn more: https://go.microsoft.com/fwlink/?linkid=870924
Comment:
    A/B testing to determine whats the uptick in product sales and overall AOV once we start displaying non digital offers on th eoplatform. Also need recommendation on which non digital offers work the best for which customers.</t>
      </text>
    </comment>
    <comment ref="AX5" authorId="8" shapeId="0" xr:uid="{CD4BBA21-6E02-42AF-B93D-A3196F4C8F07}">
      <text>
        <t>[Threaded comment]
Your version of Excel allows you to read this threaded comment; however, any edits to it will get removed if the file is opened in a newer version of Excel. Learn more: https://go.microsoft.com/fwlink/?linkid=870924
Comment:
    Limit of 500 UPCs - will need to think about how to expand to full list of UPCS associated to offer. Offer metadata enhancements to consider offer as WOD offer
Reply:
    Validate if the WOD offers are being sent in Ecom Gallery or not</t>
      </text>
    </comment>
    <comment ref="BB5" authorId="9" shapeId="0" xr:uid="{3B401937-7145-482E-ABB6-93E9EF82F77D}">
      <text>
        <t>[Threaded comment]
Your version of Excel allows you to read this threaded comment; however, any edits to it will get removed if the file is opened in a newer version of Excel. Learn more: https://go.microsoft.com/fwlink/?linkid=870924
Comment:
    Need info</t>
      </text>
    </comment>
    <comment ref="BI5" authorId="10" shapeId="0" xr:uid="{7AF252E7-713F-4152-B5E0-66F8DDD84C6F}">
      <text>
        <t>[Threaded comment]
Your version of Excel allows you to read this threaded comment; however, any edits to it will get removed if the file is opened in a newer version of Excel. Learn more: https://go.microsoft.com/fwlink/?linkid=870924
Comment:
    A/B testing to determine whats the uptick in product sales and overall AOV once we start rolling out this dynamic carousal. Also need recommendation on which threshold basket offers work the best for which customers tto increase AOV</t>
      </text>
    </comment>
    <comment ref="BI6" authorId="11" shapeId="0" xr:uid="{A3D97DF8-1D43-42BF-A28A-CCA6E503519F}">
      <text>
        <t>[Threaded comment]
Your version of Excel allows you to read this threaded comment; however, any edits to it will get removed if the file is opened in a newer version of Excel. Learn more: https://go.microsoft.com/fwlink/?linkid=870924
Comment:
    AB testing for new approach using simplified pricing per item and whether it increases conversion and AOV</t>
      </text>
    </comment>
    <comment ref="AQ7" authorId="12" shapeId="0" xr:uid="{A523D7B2-6B45-4AAB-8389-178BF4F5DE6C}">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
Reply:
    @Biswa Karan - We will start showcasing basket and rewardsl promotions on the checkout flow. We're already honoring it. can remove dependency</t>
      </text>
    </comment>
    <comment ref="BI7" authorId="13" shapeId="0" xr:uid="{B29BD93F-0E70-4AE1-BF29-20A419920709}">
      <text>
        <t>[Threaded comment]
Your version of Excel allows you to read this threaded comment; however, any edits to it will get removed if the file is opened in a newer version of Excel. Learn more: https://go.microsoft.com/fwlink/?linkid=870924
Comment:
    AB Testing AOV change and reward redemption percentage change when we start showcasing basket and reward offer in cart</t>
      </text>
    </comment>
    <comment ref="AL8" authorId="14" shapeId="0" xr:uid="{F9D1F191-7739-4E5B-B51E-B7C15F6C2D15}">
      <text>
        <t>[Threaded comment]
Your version of Excel allows you to read this threaded comment; however, any edits to it will get removed if the file is opened in a newer version of Excel. Learn more: https://go.microsoft.com/fwlink/?linkid=870924
Comment:
    Awaiting more info
Reply:
    Assuming OMS Order Model change and EDM integration mapping changes. It could be M, depending on the details.</t>
      </text>
    </comment>
    <comment ref="AN8" authorId="15" shapeId="0" xr:uid="{FB4CF8A1-5FF4-4DA2-9422-0628357144D1}">
      <text>
        <t>[Threaded comment]
Your version of Excel allows you to read this threaded comment; however, any edits to it will get removed if the file is opened in a newer version of Excel. Learn more: https://go.microsoft.com/fwlink/?linkid=870924
Comment:
    Awaiting more info</t>
      </text>
    </comment>
    <comment ref="AQ8" authorId="16" shapeId="0" xr:uid="{15C25A10-927C-43C4-98BD-EA68D068B012}">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
Reply:
    @Biswa Karan - Promocode offers are not executed thru EPE on WYSIWYG. This is new offer type that going to flow from OMS to POS. Need to confirm how this new offer type impacts the overallend to end integration
Reply:
    @Biswa Karan could you provide sizing?</t>
      </text>
    </comment>
    <comment ref="BB8" authorId="17" shapeId="0" xr:uid="{E7BB7D08-9F83-413E-94A4-FFE55B36740A}">
      <text>
        <t>[Threaded comment]
Your version of Excel allows you to read this threaded comment; however, any edits to it will get removed if the file is opened in a newer version of Excel. Learn more: https://go.microsoft.com/fwlink/?linkid=870924
Comment:
    Need details</t>
      </text>
    </comment>
    <comment ref="BI8" authorId="18" shapeId="0" xr:uid="{E09F9AB0-CC95-4649-95DD-1DBCBE99699A}">
      <text>
        <t>[Threaded comment]
Your version of Excel allows you to read this threaded comment; however, any edits to it will get removed if the file is opened in a newer version of Excel. Learn more: https://go.microsoft.com/fwlink/?linkid=870924
Comment:
    AB Testing redemption of promocodes once we start honoring them via EPE</t>
      </text>
    </comment>
    <comment ref="AB9" authorId="19" shapeId="0" xr:uid="{A26B8D53-EA0A-45EE-9F08-F529983BC554}">
      <text>
        <t>[Threaded comment]
Your version of Excel allows you to read this threaded comment; however, any edits to it will get removed if the file is opened in a newer version of Excel. Learn more: https://go.microsoft.com/fwlink/?linkid=870924
Comment:
    Tax will need to know from Cart &amp; Checkout the UPC and amount charged for Service Fee. We also need to know where Service Fee will display within Order Summary Estimated Taxes and Fees (ie under Delivery Fee and before Bag Fee). We already have the Product Class assignment so we know the taxability of Service Fee by jurisdiction.</t>
      </text>
    </comment>
    <comment ref="AJ9" authorId="20" shapeId="0" xr:uid="{45278935-6062-4344-BBC4-F6FD9CE098EA}">
      <text>
        <t>[Threaded comment]
Your version of Excel allows you to read this threaded comment; however, any edits to it will get removed if the file is opened in a newer version of Excel. Learn more: https://go.microsoft.com/fwlink/?linkid=870924
Comment:
    @Susie Mui-Shonk Adding dependency on payment - since if this comes after EBT, there may be service fee implications on EBY payment methods</t>
      </text>
    </comment>
    <comment ref="AL9" authorId="21" shapeId="0" xr:uid="{F243DAC9-5895-4A9F-86FD-D3302AD81321}">
      <text>
        <t>[Threaded comment]
Your version of Excel allows you to read this threaded comment; however, any edits to it will get removed if the file is opened in a newer version of Excel. Learn more: https://go.microsoft.com/fwlink/?linkid=870924
Comment:
    The service fee will be passed through as a PLU similar to a delivery charge and should not need additional work from DOMS</t>
      </text>
    </comment>
    <comment ref="AN9" authorId="22" shapeId="0" xr:uid="{73C92E48-E6BE-4CC0-A0A1-9A586BDE1240}">
      <text>
        <t>[Threaded comment]
Your version of Excel allows you to read this threaded comment; however, any edits to it will get removed if the file is opened in a newer version of Excel. Learn more: https://go.microsoft.com/fwlink/?linkid=870924
Comment:
    Will need more details, as impact on AcuPick
Reply:
    @Mohan Dasannacharya could you provide more details
Reply:
    Based on discussion in the review meeting this dependency moved to demand planning, more as a long term scalability need for controlling slot options</t>
      </text>
    </comment>
    <comment ref="AQ9" authorId="23" shapeId="0" xr:uid="{C4498173-ACC3-49E5-B4C1-AEDD02A860D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Can we please be more specific here. What do you NEED and WHEN do you need it by. Thanks.
Reply:
    @Biswa Karan With this project the service fee can get added to the order depending on the size of the order. Calling it out as there could be VPOS work to ensure the fees are captured correctly. In case the order is edited and goes over the threshold prior to order fulfillment the fee should not be charged. Please see confluence for more details
Reply:
    @Mohan Dasannacharya Assuming the service fee component will be determined and passed down to OMS and then to VPOS if applicable by checkout and we can process accordingly.
a. Is there a need to assess this service fee component post fulfillment in case the fulfilled amount is &lt;threshold due to OOS etc?
b.Any scenarios where this fee will be  waived off (hypothetically SNAP) 
Reply:
    @Sindhura Sannareddy  a.No, if the service fee is applied, it should be charged if the order is fulfilled.  b. SNAP orders will also be charged the fee. The only time it would need to be waived or refunded is when the customer edits an order and their new order amount is above the threshold.
Reply:
    The service fee will be passed through as a PLU similar to a delivery charge and should not need additional work from VPOS. So taking the X out. @Sindhura Sannareddy Please add sizing if you feel there will be support needed.</t>
      </text>
    </comment>
    <comment ref="AR9" authorId="24" shapeId="0" xr:uid="{72A29A53-6553-4173-A5C5-E2736E42C640}">
      <text>
        <t>[Threaded comment]
Your version of Excel allows you to read this threaded comment; however, any edits to it will get removed if the file is opened in a newer version of Excel. Learn more: https://go.microsoft.com/fwlink/?linkid=870924
Comment:
    Initially marked as an acupick dependency - in the future there could be the option to modify slot availability for below threshold orders. This is NOT part of MLP and the current ask is to verify scalability to accommodate such an option in the future.</t>
      </text>
    </comment>
    <comment ref="AU9" authorId="25" shapeId="0" xr:uid="{02B77FFE-9CFF-4E12-893B-DBEFF4CE248F}">
      <text>
        <t>[Threaded comment]
Your version of Excel allows you to read this threaded comment; however, any edits to it will get removed if the file is opened in a newer version of Excel. Learn more: https://go.microsoft.com/fwlink/?linkid=870924
Comment:
    Assumption: Service fee will not be applied by subscription services, but by some other component.
Whether service fee will be applied to a Subscription/FreshPass order or not, will be decided by the same component which applies service fee &amp; existing subscription API will send the necessary subscription related attributes if needed.</t>
      </text>
    </comment>
    <comment ref="AW9" authorId="26" shapeId="0" xr:uid="{694953D6-484B-425B-BA43-E5C2F9206264}">
      <text>
        <t>[Threaded comment]
Your version of Excel allows you to read this threaded comment; however, any edits to it will get removed if the file is opened in a newer version of Excel. Learn more: https://go.microsoft.com/fwlink/?linkid=870924
Comment:
    Applying the service fee will be done by cart and checkout. However we will have work to change the payload  and to display in MSI pages and emails</t>
      </text>
    </comment>
    <comment ref="BB9" authorId="27" shapeId="0" xr:uid="{93E32460-8628-43CF-8A77-7DE4242574F7}">
      <text>
        <t>[Threaded comment]
Your version of Excel allows you to read this threaded comment; however, any edits to it will get removed if the file is opened in a newer version of Excel. Learn more: https://go.microsoft.com/fwlink/?linkid=870924
Comment:
    Need details</t>
      </text>
    </comment>
    <comment ref="AQ10" authorId="28" shapeId="0" xr:uid="{52AC47EE-E34C-444C-BE0D-90E818A2B633}">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
Reply:
    @Mohan Dasannacharya could you provide more details
Reply:
    No dependency, taking it out.</t>
      </text>
    </comment>
    <comment ref="BB10" authorId="29" shapeId="0" xr:uid="{2EC20224-1136-4711-A5A5-3F58459DE347}">
      <text>
        <t>[Threaded comment]
Your version of Excel allows you to read this threaded comment; however, any edits to it will get removed if the file is opened in a newer version of Excel. Learn more: https://go.microsoft.com/fwlink/?linkid=870924
Comment:
    Need more details</t>
      </text>
    </comment>
    <comment ref="S12" authorId="30" shapeId="0" xr:uid="{60D7EF05-E0E6-407B-9BF0-BDA6ECC97852}">
      <text>
        <t>[Threaded comment]
Your version of Excel allows you to read this threaded comment; however, any edits to it will get removed if the file is opened in a newer version of Excel. Learn more: https://go.microsoft.com/fwlink/?linkid=870924
Comment:
    Need to know what teams are impacted in order to provide estimates
Reply:
    removed the dependency</t>
      </text>
    </comment>
    <comment ref="X13" authorId="31" shapeId="0" xr:uid="{D5358CE6-6D79-4DF7-8791-126CBE537281}">
      <text>
        <t>[Threaded comment]
Your version of Excel allows you to read this threaded comment; however, any edits to it will get removed if the file is opened in a newer version of Excel. Learn more: https://go.microsoft.com/fwlink/?linkid=870924
Comment:
    In Xapi we might have to update the catalog endpoints.</t>
      </text>
    </comment>
    <comment ref="BF14" authorId="32" shapeId="0" xr:uid="{358EF8D9-BCC8-4080-95CC-A039DB3044BD}">
      <text>
        <t>[Threaded comment]
Your version of Excel allows you to read this threaded comment; however, any edits to it will get removed if the file is opened in a newer version of Excel. Learn more: https://go.microsoft.com/fwlink/?linkid=870924
Comment:
    This impacts Data Teams(Shopper, loyalty and SupplyChain)</t>
      </text>
    </comment>
    <comment ref="BI14" authorId="33" shapeId="0" xr:uid="{C0949757-CBAE-1D41-8912-71498F524786}">
      <text>
        <t>[Threaded comment]
Your version of Excel allows you to read this threaded comment; however, any edits to it will get removed if the file is opened in a newer version of Excel. Learn more: https://go.microsoft.com/fwlink/?linkid=870924
Comment:
    Data science would need more information on requirements for this project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tc={70E6482B-497A-4020-A925-E54AEDDA326E}</author>
    <author>tc={8787FBAA-FEBD-442F-84D3-771DE7A64643}</author>
    <author>tc={4326DB8C-B4CF-41DF-84DC-A21646500AF7}</author>
    <author>tc={9AB95F63-F54A-48CF-86EE-3AE1D657DD8F}</author>
    <author>tc={662DD7BA-A2C3-4AC6-A600-DAD4607CDEE1}</author>
    <author>tc={09EE249D-9BDE-43A3-8F1D-6A5F6C54368C}</author>
    <author>tc={65012088-1AE6-48EF-827A-7658EACF4C10}</author>
    <author>tc={54D6D0A3-B6BF-41BC-8D0F-C1FCCD09C1FC}</author>
    <author>tc={26AD3684-1B21-41E6-9E08-536E0224EF52}</author>
    <author>tc={86352781-CE51-486C-AD72-BC3CC5977851}</author>
    <author>tc={154C4454-1C46-40B7-AEA2-DF9520024348}</author>
    <author>tc={707F8AC9-0128-4598-9BB3-9F518404FE77}</author>
    <author>tc={D00C2FA8-CF9C-413E-8420-16D5BA086D88}</author>
    <author>tc={FF30F8A9-65B5-4FB0-AF9D-A0F22CBFE756}</author>
  </authors>
  <commentList>
    <comment ref="E4" authorId="0" shapeId="0" xr:uid="{70E6482B-497A-4020-A925-E54AEDDA326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it looks like this impacts Pharmacy team- this team does not reside under Veronica or Santosh. Please check with the Loyalty team on this. Thank you.</t>
      </text>
    </comment>
    <comment ref="L4" authorId="1" shapeId="0" xr:uid="{8787FBAA-FEBD-442F-84D3-771DE7A64643}">
      <text>
        <t xml:space="preserve">[Threaded comment]
Your version of Excel allows you to read this threaded comment; however, any edits to it will get removed if the file is opened in a newer version of Excel. Learn more: https://go.microsoft.com/fwlink/?linkid=870924
Comment:
    Not enough detail to size; suggest move to Q3 per Tophe's guidance. Since ACS is not HIPAA compliant, alternate approach for email would need to be determined.
</t>
      </text>
    </comment>
    <comment ref="M4" authorId="2" shapeId="0" xr:uid="{4326DB8C-B4CF-41DF-84DC-A21646500AF7}">
      <text>
        <t xml:space="preserve">[Threaded comment]
Your version of Excel allows you to read this threaded comment; however, any edits to it will get removed if the file is opened in a newer version of Excel. Learn more: https://go.microsoft.com/fwlink/?linkid=870924
Comment:
    Not enough detail to size; suggest move to Q3 per Tophe's guidance. Since ACS is not HIPAA compliant, alternate approach for email would need to be determined.
Reply:
    Assume this will not be implemented in ACS
</t>
      </text>
    </comment>
    <comment ref="S4" authorId="3" shapeId="0" xr:uid="{9AB95F63-F54A-48CF-86EE-3AE1D657DD8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@Gayle Millington  @Subha Burela 
Can we get these sized? 
FYi: @Chris Benefield  @Rohini Panjrath 
Reply:
    @Santosh A Jhingade  can you help? 
Reply:
    working on it.</t>
      </text>
    </comment>
    <comment ref="T4" authorId="4" shapeId="0" xr:uid="{662DD7BA-A2C3-4AC6-A600-DAD4607CDEE1}">
      <text>
        <t xml:space="preserve">[Threaded comment]
Your version of Excel allows you to read this threaded comment; however, any edits to it will get removed if the file is opened in a newer version of Excel. Learn more: https://go.microsoft.com/fwlink/?linkid=870924
Comment:
    Platform Response: ? - need clarity on assumed platform work.
Reply:
    this is primarily a mobile experience. 
Not sure if we need any work on platform.
</t>
      </text>
    </comment>
    <comment ref="V4" authorId="5" shapeId="0" xr:uid="{09EE249D-9BDE-43A3-8F1D-6A5F6C54368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Scope of work is not clear
Reply:
    @Gayle Millington - pls help
Reply:
    was this resolved? 
</t>
      </text>
    </comment>
    <comment ref="AD4" authorId="6" shapeId="0" xr:uid="{65012088-1AE6-48EF-827A-7658EACF4C1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@River Chan 
can we get this sized please? 
Reply:
    @Tophe Enerio If Pharmacy needs to engage Marketing UX Team to support this project, can you please add the UX column under "Marketing"? </t>
      </text>
    </comment>
    <comment ref="AJ4" authorId="7" shapeId="0" xr:uid="{54D6D0A3-B6BF-41BC-8D0F-C1FCCD09C1FC}">
      <text>
        <t>[Threaded comment]
Your version of Excel allows you to read this threaded comment; however, any edits to it will get removed if the file is opened in a newer version of Excel. Learn more: https://go.microsoft.com/fwlink/?linkid=870924
Comment:
    Will you use eCommerce payments or Retail payments to process the Pharmacy orders?
Reply:
    We need more information to understand the Pharmacy flow to determine sizing. 
Reply:
    Sizing entered expects that pharmacy amount auth will use the same services as Checkout and VPOS.</t>
      </text>
    </comment>
    <comment ref="AO4" authorId="8" shapeId="0" xr:uid="{26AD3684-1B21-41E6-9E08-536E0224EF52}">
      <text>
        <t>[Threaded comment]
Your version of Excel allows you to read this threaded comment; however, any edits to it will get removed if the file is opened in a newer version of Excel. Learn more: https://go.microsoft.com/fwlink/?linkid=870924
Comment:
    Are "Prescriptions" deliverable to customers? What are the restrictions of Prescriptions on Drive up and Go?</t>
      </text>
    </comment>
    <comment ref="AZ4" authorId="9" shapeId="0" xr:uid="{86352781-CE51-486C-AD72-BC3CC5977851}">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@Sanjay Biswas 
can you get this sized? 
@Chris Benefield  or @Rohini Panjrath  to provide requirements
Reply:
    @Sudhathmini Dalavai  @Meena Visht can you help? 
Reply:
    I am not sure what is the ask from Self-service.@Brittany Gigliotti is PdM for chat/IVR
Reply:
    @Tophe Enerio @Chris Benefield  What's the ask for the channels to support this? Need more details. 
Reply:
    @Rohini Panjrath 
Addining Rohini to provide additional details. </t>
      </text>
    </comment>
    <comment ref="BB4" authorId="10" shapeId="0" xr:uid="{154C4454-1C46-40B7-AEA2-DF9520024348}">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@Sanjay Biswas 
can you get this sized? 
@Chris Benefield  or @Rohini Panjrath  to provide requirements
Reply:
    @Sudhathmini Dalavai  @Meena Visht can you help? </t>
      </text>
    </comment>
    <comment ref="BC4" authorId="11" shapeId="0" xr:uid="{707F8AC9-0128-4598-9BB3-9F518404FE7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@Sanjay Biswas 
can you get this sized? 
@Chris Benefield  or @Rohini Panjrath  to provide requirements
Reply:
    @Sudhathmini Dalavai  @Meena Visht can you help? </t>
      </text>
    </comment>
    <comment ref="T5" authorId="12" shapeId="0" xr:uid="{D00C2FA8-CF9C-413E-8420-16D5BA086D88}">
      <text>
        <t>[Threaded comment]
Your version of Excel allows you to read this threaded comment; however, any edits to it will get removed if the file is opened in a newer version of Excel. Learn more: https://go.microsoft.com/fwlink/?linkid=870924
Comment:
    Platform Response: ? - need clarity on assumed platform work.</t>
      </text>
    </comment>
    <comment ref="AD5" authorId="13" shapeId="0" xr:uid="{FF30F8A9-65B5-4FB0-AF9D-A0F22CBFE75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@River Chan 
can we get this sized please? 
Reply:
    @Tophe Enerio - This project is under the Shopper Experience UX Team and I don't project size for them. @Zachery Baker Can you or someone from your team get this sized please?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tc={2450222D-8599-0248-97A5-38EEE5FC55CF}</author>
    <author>tc={6A5EF3CC-76CF-443A-8CF3-23F49C9D7F61}</author>
    <author>tc={DCE5CFCA-C7B3-4DEA-9767-D0CD3E679720}</author>
    <author>tc={AD9179BE-2E2B-4230-ADD2-5A57F3B7CE12}</author>
    <author>tc={BDB6C8C4-BC86-4A9E-9FA3-C2464C34AFBF}</author>
    <author>tc={E2607F34-0BBB-483D-B88E-1E825FAC3252}</author>
    <author>tc={62694ABF-FE87-4877-BD0F-25E39592C9DA}</author>
    <author>tc={1A5F6905-8BF9-4680-840E-3A7772CB3FBE}</author>
    <author>tc={0B376015-CAAB-498F-B2EA-9A1E079211A7}</author>
    <author>tc={DEDA7EDA-0D85-4395-A3BF-2F66A369F223}</author>
    <author>tc={F97CC439-3212-4362-9A0C-5DEA9EFF8B02}</author>
    <author>tc={82B86C8B-551D-4EBF-8791-CBC34F6F48AD}</author>
    <author>tc={9D788F87-62E1-4C9D-ACB4-392A6D27D22C}</author>
    <author>tc={DD0F6245-73C2-4A48-8162-0E2C22071276}</author>
    <author>tc={F27AF777-93B4-435B-BE6D-FCBF7AD7C796}</author>
    <author>tc={782268D7-2069-4B3B-A0B5-39052B261914}</author>
    <author>tc={D6009191-7B35-4711-ACBE-6AF61DAC38D7}</author>
    <author>tc={83BD7F8C-3755-4E0B-AA2A-BF37F304AC69}</author>
    <author>tc={6076441E-F0F4-4E42-978B-60982E10F167}</author>
    <author>tc={1D8CCE88-A524-47D8-9BAE-2225A4720696}</author>
    <author>tc={48BDB3C4-C487-468B-A53A-3AAD8945300D}</author>
    <author>tc={D640144F-E035-413F-9630-7620A79E53A9}</author>
    <author>tc={DC29EDE1-B550-4FB5-AFB4-B01D425EAFD6}</author>
  </authors>
  <commentList>
    <comment ref="AK3" authorId="0" shapeId="0" xr:uid="{2450222D-8599-0248-97A5-38EEE5FC55CF}">
      <text>
        <t>[Threaded comment]
Your version of Excel allows you to read this threaded comment; however, any edits to it will get removed if the file is opened in a newer version of Excel. Learn more: https://go.microsoft.com/fwlink/?linkid=870924
Comment:
    One touch fuel, scan n pay, walk in walk out, smart shopping cart..</t>
      </text>
    </comment>
    <comment ref="L4" authorId="1" shapeId="0" xr:uid="{6A5EF3CC-76CF-443A-8CF3-23F49C9D7F61}">
      <text>
        <t>[Threaded comment]
Your version of Excel allows you to read this threaded comment; however, any edits to it will get removed if the file is opened in a newer version of Excel. Learn more: https://go.microsoft.com/fwlink/?linkid=870924
Comment:
    Expect QA support
Reply:
    assumption -- no large changes to existing templates, only display updated information from source teams</t>
      </text>
    </comment>
    <comment ref="M4" authorId="2" shapeId="0" xr:uid="{DCE5CFCA-C7B3-4DEA-9767-D0CD3E679720}">
      <text>
        <t>[Threaded comment]
Your version of Excel allows you to read this threaded comment; however, any edits to it will get removed if the file is opened in a newer version of Excel. Learn more: https://go.microsoft.com/fwlink/?linkid=870924
Comment:
    Expect QA support
Reply:
    assumption -- can use existing payloads, with addition of new attributes from source systems.</t>
      </text>
    </comment>
    <comment ref="T4" authorId="3" shapeId="0" xr:uid="{AD9179BE-2E2B-4230-ADD2-5A57F3B7CE12}">
      <text>
        <t>[Threaded comment]
Your version of Excel allows you to read this threaded comment; however, any edits to it will get removed if the file is opened in a newer version of Excel. Learn more: https://go.microsoft.com/fwlink/?linkid=870924
Comment:
    Platform Response: N/A - should be payments team.</t>
      </text>
    </comment>
    <comment ref="Z4" authorId="4" shapeId="0" xr:uid="{BDB6C8C4-BC86-4A9E-9FA3-C2464C34AFBF}">
      <text>
        <t>[Threaded comment]
Your version of Excel allows you to read this threaded comment; however, any edits to it will get removed if the file is opened in a newer version of Excel. Learn more: https://go.microsoft.com/fwlink/?linkid=870924
Comment:
    Expect call OSPG for tokens and transactions</t>
      </text>
    </comment>
    <comment ref="AD4" authorId="5" shapeId="0" xr:uid="{E2607F34-0BBB-483D-B88E-1E825FAC3252}">
      <text>
        <t>[Threaded comment]
Your version of Excel allows you to read this threaded comment; however, any edits to it will get removed if the file is opened in a newer version of Excel. Learn more: https://go.microsoft.com/fwlink/?linkid=870924
Comment:
    iframe is the only screen in scope</t>
      </text>
    </comment>
    <comment ref="AE4" authorId="6" shapeId="0" xr:uid="{62694ABF-FE87-4877-BD0F-25E39592C9DA}">
      <text>
        <t>[Threaded comment]
Your version of Excel allows you to read this threaded comment; however, any edits to it will get removed if the file is opened in a newer version of Excel. Learn more: https://go.microsoft.com/fwlink/?linkid=870924
Comment:
    Provide file(s) of Fiserv tokens so they can be converted to Chase.</t>
      </text>
    </comment>
    <comment ref="AL4" authorId="7" shapeId="0" xr:uid="{1A5F6905-8BF9-4680-840E-3A7772CB3FBE}">
      <text>
        <t>[Threaded comment]
Your version of Excel allows you to read this threaded comment; however, any edits to it will get removed if the file is opened in a newer version of Excel. Learn more: https://go.microsoft.com/fwlink/?linkid=870924
Comment:
    Pass through &amp; QA support</t>
      </text>
    </comment>
    <comment ref="AQ4" authorId="8" shapeId="0" xr:uid="{0B376015-CAAB-498F-B2EA-9A1E079211A7}">
      <text>
        <t>[Threaded comment]
Your version of Excel allows you to read this threaded comment; however, any edits to it will get removed if the file is opened in a newer version of Excel. Learn more: https://go.microsoft.com/fwlink/?linkid=870924
Comment:
    Call OSPG for tokens and transactions</t>
      </text>
    </comment>
    <comment ref="AT4" authorId="9" shapeId="0" xr:uid="{DEDA7EDA-0D85-4395-A3BF-2F66A369F223}">
      <text>
        <t>[Threaded comment]
Your version of Excel allows you to read this threaded comment; however, any edits to it will get removed if the file is opened in a newer version of Excel. Learn more: https://go.microsoft.com/fwlink/?linkid=870924
Comment:
    Pass through &amp; QA support</t>
      </text>
    </comment>
    <comment ref="AU4" authorId="10" shapeId="0" xr:uid="{F97CC439-3212-4362-9A0C-5DEA9EFF8B02}">
      <text>
        <t>[Threaded comment]
Your version of Excel allows you to read this threaded comment; however, any edits to it will get removed if the file is opened in a newer version of Excel. Learn more: https://go.microsoft.com/fwlink/?linkid=870924
Comment:
    Call OSPG for tokens and transactions
Reply:
    Assumptions:
1. UI changes in adding the FreshPass payment or updating it
2. Backend changes to call existing api or a modified api</t>
      </text>
    </comment>
    <comment ref="AW4" authorId="11" shapeId="0" xr:uid="{82B86C8B-551D-4EBF-8791-CBC34F6F48AD}">
      <text>
        <t>[Threaded comment]
Your version of Excel allows you to read this threaded comment; however, any edits to it will get removed if the file is opened in a newer version of Excel. Learn more: https://go.microsoft.com/fwlink/?linkid=870924
Comment:
    Call OSPG for tokens and transactions
Reply:
    Assumptions:
1. UI changes in adding the FreshPass payment or updating it
2. Backend changes to call existing api or a modified api</t>
      </text>
    </comment>
    <comment ref="AZ4" authorId="12" shapeId="0" xr:uid="{9D788F87-62E1-4C9D-ACB4-392A6D27D22C}">
      <text>
        <t>[Threaded comment]
Your version of Excel allows you to read this threaded comment; however, any edits to it will get removed if the file is opened in a newer version of Excel. Learn more: https://go.microsoft.com/fwlink/?linkid=870924
Comment:
    QA support</t>
      </text>
    </comment>
    <comment ref="BF4" authorId="13" shapeId="0" xr:uid="{DD0F6245-73C2-4A48-8162-0E2C22071276}">
      <text>
        <t>[Threaded comment]
Your version of Excel allows you to read this threaded comment; however, any edits to it will get removed if the file is opened in a newer version of Excel. Learn more: https://go.microsoft.com/fwlink/?linkid=870924
Comment:
    OSPG will provide Fiserv and Chase data to Snowflake</t>
      </text>
    </comment>
    <comment ref="T5" authorId="14" shapeId="0" xr:uid="{F27AF777-93B4-435B-BE6D-FCBF7AD7C796}">
      <text>
        <t>[Threaded comment]
Your version of Excel allows you to read this threaded comment; however, any edits to it will get removed if the file is opened in a newer version of Excel. Learn more: https://go.microsoft.com/fwlink/?linkid=870924
Comment:
    Platform Response: N/A - should be payments team.</t>
      </text>
    </comment>
    <comment ref="T6" authorId="15" shapeId="0" xr:uid="{782268D7-2069-4B3B-A0B5-39052B261914}">
      <text>
        <t>[Threaded comment]
Your version of Excel allows you to read this threaded comment; however, any edits to it will get removed if the file is opened in a newer version of Excel. Learn more: https://go.microsoft.com/fwlink/?linkid=870924
Comment:
    Platform Response: N/A - should be payments team.</t>
      </text>
    </comment>
    <comment ref="L8" authorId="16" shapeId="0" xr:uid="{D6009191-7B35-4711-ACBE-6AF61DAC38D7}">
      <text>
        <t>[Threaded comment]
Your version of Excel allows you to read this threaded comment; however, any edits to it will get removed if the file is opened in a newer version of Excel. Learn more: https://go.microsoft.com/fwlink/?linkid=870924
Comment:
    S -- changes to receipt 2.0, updates to messaging &amp; testing all of the email templates where SNAP Phase 2A has an impact</t>
      </text>
    </comment>
    <comment ref="AH8" authorId="17" shapeId="0" xr:uid="{83BD7F8C-3755-4E0B-AA2A-BF37F304AC69}">
      <text>
        <t>[Threaded comment]
Your version of Excel allows you to read this threaded comment; however, any edits to it will get removed if the file is opened in a newer version of Excel. Learn more: https://go.microsoft.com/fwlink/?linkid=870924
Comment:
    @Susie Mui-Shonk - For OMS is the requirement to add promocode offers via OMS?
Is there anything else?</t>
      </text>
    </comment>
    <comment ref="AI8" authorId="18" shapeId="0" xr:uid="{6076441E-F0F4-4E42-978B-60982E10F167}">
      <text>
        <t>[Threaded comment]
Your version of Excel allows you to read this threaded comment; however, any edits to it will get removed if the file is opened in a newer version of Excel. Learn more: https://go.microsoft.com/fwlink/?linkid=870924
Comment:
    @Susie Mui-Shonk - For EPE is the requirement to execute promocode offers via EPE?
Is there anything else?</t>
      </text>
    </comment>
    <comment ref="AH9" authorId="19" shapeId="0" xr:uid="{1D8CCE88-A524-47D8-9BAE-2225A4720696}">
      <text>
        <t>[Threaded comment]
Your version of Excel allows you to read this threaded comment; however, any edits to it will get removed if the file is opened in a newer version of Excel. Learn more: https://go.microsoft.com/fwlink/?linkid=870924
Comment:
    @Susie Mui-Shonk - For OMS is the requirement to add promocode offers via OMS?
Is there anything else?</t>
      </text>
    </comment>
    <comment ref="AI9" authorId="20" shapeId="0" xr:uid="{48BDB3C4-C487-468B-A53A-3AAD8945300D}">
      <text>
        <t>[Threaded comment]
Your version of Excel allows you to read this threaded comment; however, any edits to it will get removed if the file is opened in a newer version of Excel. Learn more: https://go.microsoft.com/fwlink/?linkid=870924
Comment:
    @Susie Mui-Shonk - For EPE is the requirement to execute promocode offers via EPE?
Is there anything else?</t>
      </text>
    </comment>
    <comment ref="AH13" authorId="21" shapeId="0" xr:uid="{D640144F-E035-413F-9630-7620A79E53A9}">
      <text>
        <t>[Threaded comment]
Your version of Excel allows you to read this threaded comment; however, any edits to it will get removed if the file is opened in a newer version of Excel. Learn more: https://go.microsoft.com/fwlink/?linkid=870924
Comment:
    @Patrick Harvey - What do we need from OMS for this in the interim and long term</t>
      </text>
    </comment>
    <comment ref="AI13" authorId="22" shapeId="0" xr:uid="{DC29EDE1-B550-4FB5-AFB4-B01D425EAFD6}">
      <text>
        <t>[Threaded comment]
Your version of Excel allows you to read this threaded comment; however, any edits to it will get removed if the file is opened in a newer version of Excel. Learn more: https://go.microsoft.com/fwlink/?linkid=870924
Comment:
    @Patrick Harvey - What do we need from EPE for this in the interim and long term</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tc={29AD3DC4-F85B-4992-995F-5E5F5E081D98}</author>
    <author>tc={7D8911CA-6CA4-4670-9647-621E13BC450F}</author>
    <author>tc={0EA7BED5-F57D-4004-8055-7EAADC399E49}</author>
    <author>tc={CACECB41-8E09-4910-BBC5-13D9519F4D09}</author>
    <author>tc={C7B7731C-2B16-4BF1-BC30-05DDF58424BB}</author>
    <author>tc={2C8B0735-94F8-4928-8126-97729B681F0F}</author>
    <author>tc={B6144846-5684-4C30-9CE9-6B400D60D12E}</author>
    <author>tc={EAEC893E-38EA-4F22-A20C-6564DE99BAD3}</author>
    <author>tc={2C2F5363-D67E-4ED7-A664-EA8B6A3F72F1}</author>
    <author>tc={C1D3D339-6FF6-42E8-A308-0648C9D492E3}</author>
    <author>tc={7661BC14-6CC6-4E1C-A08C-735471737B37}</author>
    <author>tc={1A87BF06-821C-4CD2-A891-D9BD98FBDE57}</author>
    <author>tc={7841C948-1946-419C-A046-9CFF5B8D6E98}</author>
    <author>tc={188703ED-9D95-45D9-A933-9DD2BC4C84E6}</author>
    <author>tc={8C20A64A-4CEE-4549-AB47-8C2FB8E3AFB1}</author>
    <author>tc={0EB2156A-6917-4916-80F3-F7F528600B06}</author>
    <author>tc={1C24FDB9-DA22-44A0-92F8-9B982B2FFEF2}</author>
    <author>tc={464F16BD-B39A-4161-87E6-3771E222D70B}</author>
    <author>tc={29832DBB-FBEF-400D-99EE-E215D20B550B}</author>
    <author>tc={B1445FB6-51D2-4A50-B029-22FD2F1E0EB5}</author>
    <author>tc={6F99048C-DCC8-4086-ADE6-181FF64ABF09}</author>
    <author>tc={6F717823-C28D-4634-9D9F-C553C9A9C6FF}</author>
    <author>tc={8D1F2862-A3E5-47EB-BB67-7B925359E460}</author>
    <author>tc={57B7FC53-7C14-4254-B45C-3689F673BFEE}</author>
    <author>tc={97F4F04C-0C4B-42E2-9EDC-0419193FC667}</author>
    <author>tc={F48B87DA-CC87-7B4C-B40B-143C10373D33}</author>
    <author>tc={FE967848-8036-824A-AD27-0E12052C44CF}</author>
    <author>tc={8D2F90CB-39D5-414B-8868-39AB82C56253}</author>
    <author>tc={077E2A14-B0E9-40FE-B1F1-4C4274644C98}</author>
    <author>tc={6279D682-8149-A447-AC37-7869C9D7F952}</author>
    <author>tc={357F44F5-604A-4B60-A393-5E66DE1A93FC}</author>
    <author>tc={14D2E1B8-F644-CE40-BD1B-475F4DD49B82}</author>
    <author>tc={70CB67AC-D9DB-4B79-9C1B-421C2244DD98}</author>
    <author>tc={539076F7-2CD7-4C59-8BA6-716B6FAAD886}</author>
    <author>tc={4DAB26AE-0549-48C5-BB43-9DA5BCD566C7}</author>
    <author>tc={D57C4BC4-C743-44E9-BD51-335E1BEFC6FB}</author>
    <author>tc={15A36613-CBAA-4419-B920-23476EAF0D77}</author>
    <author>tc={CD7948BD-D3FE-4469-985E-9F2799D31F80}</author>
    <author>tc={E52AF487-850D-4C4B-9441-982E3B2C1F18}</author>
    <author>tc={05E83E2A-4917-4E83-82E6-0B419A68AFD4}</author>
    <author>tc={0D94FFD1-6172-4FD5-9A41-10927878C573}</author>
    <author>tc={6FBD6ED1-08D1-4369-98E8-D3E0C7731BF6}</author>
    <author>tc={29FF894C-119A-4D61-A761-9B5F306B632F}</author>
    <author>tc={EF22C36F-223E-CE4C-8D0A-1D79B244A47D}</author>
    <author>tc={A7957DA0-42F9-4AA9-BF5C-12DDF6AD40A0}</author>
    <author>tc={5C4CD67E-1322-4DEB-8E6A-5DDD3E4630F0}</author>
    <author>tc={F73FF58D-0264-4259-8A61-C309BA5E3510}</author>
    <author>tc={DD2E134E-150A-9748-9567-44DB306CAE03}</author>
    <author>tc={501BEDB6-FFA3-7F48-9372-0000AF6C91CE}</author>
    <author>tc={56235678-3ED1-5540-BDF1-0459865FE43B}</author>
    <author>tc={2E50306E-DE1F-7240-83C5-6E5F738D32C7}</author>
    <author>tc={A93AD485-B9A2-5449-B3D5-1A8B823F727B}</author>
    <author>tc={CCD7182F-D358-0749-BF65-7240C841D2AC}</author>
    <author>tc={0B8AD13A-1499-0647-B392-E706E49BFDA6}</author>
    <author>tc={7CC02D1D-525A-2D4E-B9A2-BDD2D83EDF5F}</author>
    <author>tc={4324A632-E36F-6E44-ABBB-8CAF294C918A}</author>
    <author>tc={40C99F4C-F341-5546-A772-2122436C9BFF}</author>
    <author>tc={9BB5AC19-ACE4-844C-B70B-D0235690D5D8}</author>
    <author>tc={19324285-BEB9-6B4C-8D33-18B7FE6AB61F}</author>
    <author>tc={8FEF11B3-47D1-CB44-88A2-883EA1A8E964}</author>
    <author>tc={7A7D194A-BC25-4943-9954-481FA8B83140}</author>
    <author>tc={0E6A4812-0088-4B53-85DF-C2CCC8220551}</author>
    <author>tc={1C258EAD-84B6-4F0F-A5B6-EB6819EABC28}</author>
    <author>tc={E8E2264C-0A57-47E1-8212-0F1AB8D73B00}</author>
    <author>tc={DAB6EB63-32A8-4B99-BBA4-46A2DC9544F8}</author>
    <author>tc={68A8A38D-C252-4964-BC0C-C745DE2D219D}</author>
    <author>tc={A8183154-6B5B-4F7C-B48A-F96F96BC1E44}</author>
    <author>tc={E004FC8F-C10B-494C-BE52-BF0F104AD9BB}</author>
    <author>tc={DBF5BED9-14BB-D44F-9CAD-407E68398398}</author>
    <author>tc={CFA22E6B-52A5-7849-A5CA-4711B7680EF7}</author>
    <author>tc={32800A89-E3F5-4ED9-B220-CC1F42D88636}</author>
    <author>tc={D33F9436-DDB8-4996-B182-75014A90BC26}</author>
    <author>tc={7FA975F2-1848-41E6-8869-B6E58B1E84E7}</author>
    <author>tc={ADF28941-F360-42DD-B545-6D6E33E38083}</author>
    <author>tc={C3CD68A2-D961-41C1-862F-4F2435185BF0}</author>
    <author>tc={4C9CCF5B-6BCB-4A60-9FAF-25C7A8D8CCC9}</author>
    <author>tc={B62A25AE-B67A-4853-A004-CDD4DF5A0F25}</author>
    <author>tc={B0053302-CA86-48A4-A67C-EF64BFB35408}</author>
    <author>tc={36209879-E913-5C47-AB7E-041C63C13AE8}</author>
    <author>tc={A80E49D8-CA8D-8C46-8A3F-6CA5C0AA39CF}</author>
    <author>tc={A9025A92-182E-BF47-BC98-082AF0E7A71A}</author>
    <author>tc={F3EE144F-AED4-450C-AA6C-7D44C2881FC4}</author>
    <author>tc={B86873D3-C547-42DB-8E2F-4042C18A6A5D}</author>
    <author>tc={1CFC757C-1E9E-450F-9BD7-D833DFEA8017}</author>
    <author>tc={11FF1B25-687B-4C7B-9846-F141E24ED8A6}</author>
    <author>tc={96CE3EF9-EC84-460B-A4E1-A33E8DC3EA3D}</author>
    <author>tc={00143D0D-F06E-4873-9A9C-5A7B8238072E}</author>
    <author>tc={461EE5D3-5789-4B1C-AA01-9CAA8F4FCD61}</author>
    <author>tc={75AAB42E-0B4C-4F10-9807-B81B8F0F804B}</author>
    <author>tc={C35F6DBA-7D29-4D7F-A804-CBA1C0418884}</author>
    <author>tc={9AAF7705-7290-4EDD-8153-7706534247F6}</author>
    <author>tc={8B36AB5B-B090-421F-97EB-D3625A616948}</author>
    <author>tc={4E5039FB-66DE-4B33-A8B1-51EAB65B7BC3}</author>
    <author>tc={F2AD118E-F3DA-4480-8914-6BE90DD88712}</author>
    <author>tc={5F2D31EF-D7D4-47FE-9CF8-5D9CDF65C860}</author>
    <author>tc={707CBB6F-A8DE-450B-A054-FA762E5916F4}</author>
    <author>tc={7547986F-690A-4339-8515-FD0756888F61}</author>
    <author>tc={8A5EA8B2-402C-4F3D-83DF-FAC4153A8F5A}</author>
    <author>tc={BDEDD2A8-120E-4FD9-8F9A-12C255835A09}</author>
    <author>tc={970E3A8C-6A0F-7645-B5CB-7216C98F4C99}</author>
    <author>tc={20163901-8D40-5A4E-8F24-788C7CB292CB}</author>
    <author>tc={7C8F9B03-B675-4D41-AFE7-922143B340DC}</author>
    <author>tc={CADDBBCE-DC80-4B02-B69C-4299AE70C6FE}</author>
    <author>tc={DF6DB507-9DD3-4BB8-A6C6-33D0039A0BF0}</author>
    <author>tc={DFC1A342-7AF1-44FF-B93B-3E64B7A8D4FC}</author>
    <author>tc={258AD48C-0D45-4AB3-A436-1D110C97B195}</author>
    <author>tc={3DEF0BCF-1AA4-4F5A-99F1-2D98531896F8}</author>
    <author>tc={FFCB6BAF-FD49-42B0-9A72-491E15391400}</author>
    <author>tc={BDA02876-C184-410D-97A2-70160BBAC602}</author>
    <author>tc={7D4CF4EA-2AC3-BF46-94B2-7E1DDCD479AA}</author>
    <author>tc={194C4FD9-4DB8-43EF-B15C-8D78C09F7454}</author>
    <author>tc={32EFD8BA-F82B-469E-B368-BB7190214F5B}</author>
    <author>tc={8FB6885B-E4C1-4DB4-93E6-0F8713B3BAFA}</author>
    <author>tc={BD851C30-9C72-462F-9C02-55A2A912BC50}</author>
    <author>tc={DF72D239-95BC-B44E-8D95-FE5253BEFC2C}</author>
    <author>tc={F9D2380A-F9CC-46EB-B4C4-5072D4DF0525}</author>
    <author>tc={5D8C221B-23AA-4749-9713-6F44E6E3024B}</author>
    <author>tc={E0A05047-D68F-4254-BE48-4B5D2A5DE84D}</author>
    <author>tc={709BAE94-97AC-A14E-AEA6-3C74F081C2C5}</author>
    <author>tc={CEE7757B-D0D5-43B2-8316-67978443D82E}</author>
    <author>tc={6F2EA20A-D22B-43D5-B67F-D31D449D9F98}</author>
    <author>tc={BFD125C5-AD8B-4F9D-9F50-B3D4A72223ED}</author>
    <author>tc={5057FA2F-005B-754A-81E3-905AEC746532}</author>
    <author>tc={0735F67F-9437-4167-A82E-1BD1028ED3EF}</author>
    <author>tc={023AF4CA-5317-5449-8E29-2FD1D768205C}</author>
    <author>tc={4BACAE4C-8F06-4136-A648-56293C503E4B}</author>
    <author>tc={9AC4A3BC-2D04-4DC2-9292-F7598786D4C8}</author>
    <author>tc={64F1EE27-319F-4CD2-8628-02BB058BE3DC}</author>
    <author>tc={E3B58EAD-B657-F341-98ED-270CD94E7EC3}</author>
    <author>tc={ADB287EC-3254-4F8C-AB91-D03E0BCB0188}</author>
    <author>tc={D2E56BD3-9BD4-F74C-BD2C-4EF0A203E448}</author>
    <author>tc={83DED693-451B-4A00-B593-04A0C220ECC8}</author>
    <author>tc={8B874B92-F7BC-4C98-985C-0BE9C21611F3}</author>
    <author>tc={750BCEBD-D8CC-4EF3-8BD1-DF2B710ADBD6}</author>
    <author>tc={1439317A-5699-4017-B6C4-527EFDEBA207}</author>
    <author>tc={203C023F-4EF2-42E4-A34D-3AADB8514DDE}</author>
    <author>tc={8B2A13D7-9AD1-4B42-86A2-C1CF58710BA4}</author>
    <author>tc={8DCFB0D9-1DA3-4F47-985A-CD99BA541055}</author>
    <author>tc={FC8343AC-A627-B440-BD7B-681BBF76AF9F}</author>
    <author>tc={144C1E2F-6ED7-4574-8420-24D32EC1566B}</author>
    <author>tc={55AC62F5-CBAF-4DF5-9830-40C6314F725E}</author>
    <author>tc={F81F5A16-0985-47B6-8921-084E226BADED}</author>
    <author>tc={AB32AB7D-7C6B-A54E-8847-BA3476CB85B0}</author>
    <author>tc={E9D6A62D-5F31-C844-A2C9-B36B3F1B3FC3}</author>
    <author>tc={27E0CD96-B11D-274A-8C94-3B6CB8C55713}</author>
    <author>tc={30263010-3B65-5C44-9820-1E0AB5188788}</author>
    <author>tc={B463A5AC-6290-7542-9C49-79FB20CD4095}</author>
    <author>tc={58D0F9A5-15BF-4747-B3B6-41A55603546D}</author>
    <author>tc={4874E7FE-4F78-4E12-82D4-8C1576D3A380}</author>
    <author>tc={7B119B7D-D66C-4F34-9BB1-37565BB8FE2C}</author>
    <author>tc={2D67FE5F-46F1-0B4C-9143-FD2104C284AF}</author>
    <author>tc={5C8DADA2-6E61-4913-87CB-A1E5D5850EC0}</author>
    <author>tc={999B09EE-64B3-E74C-8FBF-BF83D3B5DD04}</author>
    <author>tc={ABF82D02-4F41-224E-9925-247CD0DA7A2C}</author>
    <author>tc={367597AE-2A7C-4BDE-BB55-80944A0ECEA0}</author>
    <author>tc={90347940-120A-4A58-8486-02B1D51F320C}</author>
    <author>tc={E30F90BA-8BC1-4201-B15F-BF0E2AFACF19}</author>
    <author>tc={AE182E4D-DB96-5F4F-8839-FC0167903689}</author>
    <author>tc={906C9F87-8DD3-804F-B1A8-98B374C1BE45}</author>
    <author>tc={88EA447B-7445-B84D-9C70-6D11EE6450D3}</author>
    <author>tc={F1916639-E79F-9B47-A7CB-607D13EBA9E3}</author>
    <author>tc={80244FC3-C192-4050-A01D-6DF3EFE6D9FA}</author>
    <author>tc={794DD252-5D9C-48C4-8025-CF6437B959DE}</author>
    <author>tc={89F9EB44-66A6-40FE-8478-5EE33554B020}</author>
    <author>tc={B38298BA-6EC8-4B94-91E7-E17357FC39B5}</author>
    <author>tc={EB7C1EB8-5717-4D23-8398-C6DA2C67EBBD}</author>
    <author>tc={4A1502D7-6CB4-44DD-9A61-B6F322EF5C39}</author>
    <author>tc={72A429EB-5AF8-4547-8767-94427EEA4525}</author>
    <author>tc={5957E62E-7336-4544-97CD-7E879C2A5E2A}</author>
    <author>tc={C8C66690-ED3B-46EA-AEFD-337CD173907C}</author>
    <author>tc={8AEFC1E2-65F7-4BCE-8B0B-BE24E7E6462A}</author>
    <author>tc={EAB71533-44CF-4389-857F-2D7F5450C153}</author>
    <author>tc={9BCE031A-9CF2-4718-ABFC-51B3E20DB66A}</author>
  </authors>
  <commentList>
    <comment ref="B4" authorId="0" shapeId="0" xr:uid="{29AD3DC4-F85B-4992-995F-5E5F5E081D98}">
      <text>
        <t>[Threaded comment]
Your version of Excel allows you to read this threaded comment; however, any edits to it will get removed if the file is opened in a newer version of Excel. Learn more: https://go.microsoft.com/fwlink/?linkid=870924
Comment:
    @Usman Humayun, do we need to call out each individual email, or can we group them together?
Reply:
    We can group them all together. Thx for calling out!</t>
      </text>
    </comment>
    <comment ref="B5" authorId="1" shapeId="0" xr:uid="{7D8911CA-6CA4-4670-9647-621E13BC450F}">
      <text>
        <t>[Threaded comment]
Your version of Excel allows you to read this threaded comment; however, any edits to it will get removed if the file is opened in a newer version of Excel. Learn more: https://go.microsoft.com/fwlink/?linkid=870924
Comment:
    @Usman Humayun, do we need to call out each individual email, or can we group them together?
Reply:
    We can group them all together. Thx for calling out!</t>
      </text>
    </comment>
    <comment ref="L5" authorId="2" shapeId="0" xr:uid="{0EA7BED5-F57D-4004-8055-7EAADC399E49}">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6" authorId="3" shapeId="0" xr:uid="{CACECB41-8E09-4910-BBC5-13D9519F4D09}">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7" authorId="4" shapeId="0" xr:uid="{C7B7731C-2B16-4BF1-BC30-05DDF58424BB}">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8" authorId="5" shapeId="0" xr:uid="{2C8B0735-94F8-4928-8126-97729B681F0F}">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9" authorId="6" shapeId="0" xr:uid="{B6144846-5684-4C30-9CE9-6B400D60D12E}">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10" authorId="7" shapeId="0" xr:uid="{EAEC893E-38EA-4F22-A20C-6564DE99BAD3}">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11" authorId="8" shapeId="0" xr:uid="{2C2F5363-D67E-4ED7-A664-EA8B6A3F72F1}">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B12" authorId="9" shapeId="0" xr:uid="{C1D3D339-6FF6-42E8-A308-0648C9D492E3}">
      <text>
        <t xml:space="preserve">[Threaded comment]
Your version of Excel allows you to read this threaded comment; however, any edits to it will get removed if the file is opened in a newer version of Excel. Learn more: https://go.microsoft.com/fwlink/?linkid=870924
Comment:
    @Usman Humayun @Tophe Enerio combine into CDP use case and we should discuss when this moves to data team
Reply:
    + @Sankett Deshpande will be updating the CDP portion tonight. 
Based on today's call with fulfillment, it seems we need to capture by feature. I suggest we keep the line item and use the data grouping so we can do expand and collapse easily. </t>
      </text>
    </comment>
    <comment ref="B13" authorId="10" shapeId="0" xr:uid="{7661BC14-6CC6-4E1C-A08C-735471737B37}">
      <text>
        <t xml:space="preserve">[Threaded comment]
Your version of Excel allows you to read this threaded comment; however, any edits to it will get removed if the file is opened in a newer version of Excel. Learn more: https://go.microsoft.com/fwlink/?linkid=870924
Comment:
    @Usman Humayun @Tophe Enerio combine into CDP use case and we should discuss when this moves to data team
Reply:
    + @Sankett Deshpande will be updating the CDP portion tonight. 
Based on today's call with fulfillment, it seems we need to capture by feature. I suggest we keep the line item and use the data grouping so we can do expand and collapse easily. </t>
      </text>
    </comment>
    <comment ref="L13" authorId="11" shapeId="0" xr:uid="{1A87BF06-821C-4CD2-A891-D9BD98FBDE57}">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14" authorId="12" shapeId="0" xr:uid="{7841C948-1946-419C-A046-9CFF5B8D6E98}">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15" authorId="13" shapeId="0" xr:uid="{188703ED-9D95-45D9-A933-9DD2BC4C84E6}">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16" authorId="14" shapeId="0" xr:uid="{8C20A64A-4CEE-4549-AB47-8C2FB8E3AFB1}">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18" authorId="15" shapeId="0" xr:uid="{0EB2156A-6917-4916-80F3-F7F528600B06}">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19" authorId="16" shapeId="0" xr:uid="{1C24FDB9-DA22-44A0-92F8-9B982B2FFEF2}">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20" authorId="17" shapeId="0" xr:uid="{464F16BD-B39A-4161-87E6-3771E222D70B}">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21" authorId="18" shapeId="0" xr:uid="{29832DBB-FBEF-400D-99EE-E215D20B550B}">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L22" authorId="19" shapeId="0" xr:uid="{B1445FB6-51D2-4A50-B029-22FD2F1E0EB5}">
      <text>
        <t>[Threaded comment]
Your version of Excel allows you to read this threaded comment; however, any edits to it will get removed if the file is opened in a newer version of Excel. Learn more: https://go.microsoft.com/fwlink/?linkid=870924
Comment:
    CAVEAT: No additional data integrations.</t>
      </text>
    </comment>
    <comment ref="BF23" authorId="20" shapeId="0" xr:uid="{6F99048C-DCC8-4086-ADE6-181FF64ABF09}">
      <text>
        <t>[Threaded comment]
Your version of Excel allows you to read this threaded comment; however, any edits to it will get removed if the file is opened in a newer version of Excel. Learn more: https://go.microsoft.com/fwlink/?linkid=870924
Comment:
    Ongoing Audience work</t>
      </text>
    </comment>
    <comment ref="BF24" authorId="21" shapeId="0" xr:uid="{6F717823-C28D-4634-9D9F-C553C9A9C6FF}">
      <text>
        <t xml:space="preserve">[Threaded comment]
Your version of Excel allows you to read this threaded comment; however, any edits to it will get removed if the file is opened in a newer version of Excel. Learn more: https://go.microsoft.com/fwlink/?linkid=870924
Comment:
Reply:
    Per Sravanthi - Business is working on new vendor - We don’t have the details from the vendor on what he is needed or how the integration will be yet. 
Reply:
    @Sravanthi Muppidi
thanks @Sandeep Venkatesh 
</t>
      </text>
    </comment>
    <comment ref="O26" authorId="22" shapeId="0" xr:uid="{8D1F2862-A3E5-47EB-BB67-7B925359E460}">
      <text>
        <t>[Threaded comment]
Your version of Excel allows you to read this threaded comment; however, any edits to it will get removed if the file is opened in a newer version of Excel. Learn more: https://go.microsoft.com/fwlink/?linkid=870924
Comment:
    Assuming that this is Clean Room.
Reply:
    This is Liveramp, which is supporting both CPG and Enterprise.</t>
      </text>
    </comment>
    <comment ref="AH28" authorId="23" shapeId="0" xr:uid="{57B7FC53-7C14-4254-B45C-3689F673BFEE}">
      <text>
        <t xml:space="preserve">[Threaded comment]
Your version of Excel allows you to read this threaded comment; however, any edits to it will get removed if the file is opened in a newer version of Excel. Learn more: https://go.microsoft.com/fwlink/?linkid=870924
Comment:
    @Kalyan Kuram @Mahesh Punjavi @Lauren Huynh @Linda Leong
do we have sizing here? FYI this is Q4...if we don't we will go through this process sometime in Q3.
Reply:
    @Tophe Enerio  do u have a recording of this row? </t>
      </text>
    </comment>
    <comment ref="BF28" authorId="24" shapeId="0" xr:uid="{97F4F04C-0C4B-42E2-9EDC-0419193FC667}">
      <text>
        <t>[Threaded comment]
Your version of Excel allows you to read this threaded comment; however, any edits to it will get removed if the file is opened in a newer version of Excel. Learn more: https://go.microsoft.com/fwlink/?linkid=870924
Comment:
    No data need identified</t>
      </text>
    </comment>
    <comment ref="N31" authorId="25" shapeId="0" xr:uid="{F48B87DA-CC87-7B4C-B40B-143C10373D33}">
      <text>
        <t>[Threaded comment]
Your version of Excel allows you to read this threaded comment; however, any edits to it will get removed if the file is opened in a newer version of Excel. Learn more: https://go.microsoft.com/fwlink/?linkid=870924
Comment:
    @River Chan - Please project size effort for CPG deliverable.</t>
      </text>
    </comment>
    <comment ref="N33" authorId="26" shapeId="0" xr:uid="{FE967848-8036-824A-AD27-0E12052C44CF}">
      <text>
        <t>[Threaded comment]
Your version of Excel allows you to read this threaded comment; however, any edits to it will get removed if the file is opened in a newer version of Excel. Learn more: https://go.microsoft.com/fwlink/?linkid=870924
Comment:
    @River Chan Please project size for this CPG deliverable</t>
      </text>
    </comment>
    <comment ref="BF35" authorId="27" shapeId="0" xr:uid="{8D2F90CB-39D5-414B-8868-39AB82C56253}">
      <text>
        <t>[Threaded comment]
Your version of Excel allows you to read this threaded comment; however, any edits to it will get removed if the file is opened in a newer version of Excel. Learn more: https://go.microsoft.com/fwlink/?linkid=870924
Comment:
    Scope is related to Portal changes ; No data need identified</t>
      </text>
    </comment>
    <comment ref="T38" authorId="28" shapeId="0" xr:uid="{077E2A14-B0E9-40FE-B1F1-4C4274644C98}">
      <text>
        <t xml:space="preserve">[Threaded comment]
Your version of Excel allows you to read this threaded comment; however, any edits to it will get removed if the file is opened in a newer version of Excel. Learn more: https://go.microsoft.com/fwlink/?linkid=870924
Comment:
    Platform Response: M - this would require new component that is also API enabled, template change.  </t>
      </text>
    </comment>
    <comment ref="AD38" authorId="29" shapeId="0" xr:uid="{6279D682-8149-A447-AC37-7869C9D7F952}">
      <text>
        <t>[Threaded comment]
Your version of Excel allows you to read this threaded comment; however, any edits to it will get removed if the file is opened in a newer version of Excel. Learn more: https://go.microsoft.com/fwlink/?linkid=870924
Comment:
    @Chris Adkins - Can you please help with project sizing of this effort?
Reply:
    This includes all items marked with an X through row 72 for CPG deliverables.</t>
      </text>
    </comment>
    <comment ref="BF38" authorId="30" shapeId="0" xr:uid="{357F44F5-604A-4B60-A393-5E66DE1A93FC}">
      <text>
        <t>[Threaded comment]
Your version of Excel allows you to read this threaded comment; however, any edits to it will get removed if the file is opened in a newer version of Excel. Learn more: https://go.microsoft.com/fwlink/?linkid=870924
Comment:
    As per discussion changes might be needed for Product and Offer feed so putting estimate of S</t>
      </text>
    </comment>
    <comment ref="P39" authorId="31" shapeId="0" xr:uid="{14D2E1B8-F644-CE40-BD1B-475F4DD49B82}">
      <text>
        <t>[Threaded comment]
Your version of Excel allows you to read this threaded comment; however, any edits to it will get removed if the file is opened in a newer version of Excel. Learn more: https://go.microsoft.com/fwlink/?linkid=870924
Comment:
    Sponsored products are called as a featured product and it has been already displayed in L2 page. Can you please provide more detail?</t>
      </text>
    </comment>
    <comment ref="T39" authorId="32" shapeId="0" xr:uid="{70CB67AC-D9DB-4B79-9C1B-421C2244DD98}">
      <text>
        <t xml:space="preserve">[Threaded comment]
Your version of Excel allows you to read this threaded comment; however, any edits to it will get removed if the file is opened in a newer version of Excel. Learn more: https://go.microsoft.com/fwlink/?linkid=870924
Comment:
    L2 pages are managed by Search &amp; Browse who also oversee Product Carousels. Don't see Platform work here. </t>
      </text>
    </comment>
    <comment ref="X39" authorId="33" shapeId="0" xr:uid="{539076F7-2CD7-4C59-8BA6-716B6FAAD886}">
      <text>
        <t>[Threaded comment]
Your version of Excel allows you to read this threaded comment; however, any edits to it will get removed if the file is opened in a newer version of Excel. Learn more: https://go.microsoft.com/fwlink/?linkid=870924
Comment:
    Sponsored products are called as a featured product and it has been already displayed in L2 page. Can you please provide more detail?</t>
      </text>
    </comment>
    <comment ref="AA39" authorId="34" shapeId="0" xr:uid="{4DAB26AE-0549-48C5-BB43-9DA5BCD566C7}">
      <text>
        <t>[Threaded comment]
Your version of Excel allows you to read this threaded comment; however, any edits to it will get removed if the file is opened in a newer version of Excel. Learn more: https://go.microsoft.com/fwlink/?linkid=870924
Comment:
    Is this only for Web?
Reply:
    yes - im going to delete these and we should only size the line items that say "App"</t>
      </text>
    </comment>
    <comment ref="AD39" authorId="35" shapeId="0" xr:uid="{D57C4BC4-C743-44E9-BD51-335E1BEFC6FB}">
      <text>
        <t xml:space="preserve">[Threaded comment]
Your version of Excel allows you to read this threaded comment; however, any edits to it will get removed if the file is opened in a newer version of Excel. Learn more: https://go.microsoft.com/fwlink/?linkid=870924
Comment:
    @Tophe Enerio , @Gayle Millington : We do need an estimate here.
Reply:
    Please reach out to @Zachery Baker  or @River Chan for UX estimates. I do not manage the UX team.
Reply:
    River confirmed this is Chris Adkins. </t>
      </text>
    </comment>
    <comment ref="T40" authorId="36" shapeId="0" xr:uid="{15A36613-CBAA-4419-B920-23476EAF0D77}">
      <text>
        <t xml:space="preserve">[Threaded comment]
Your version of Excel allows you to read this threaded comment; however, any edits to it will get removed if the file is opened in a newer version of Excel. Learn more: https://go.microsoft.com/fwlink/?linkid=870924
Comment:
    L2 pages are managed by Search &amp; Browse who also oversee Product Carousels. Don't see Platform work here. </t>
      </text>
    </comment>
    <comment ref="T41" authorId="37" shapeId="0" xr:uid="{CD7948BD-D3FE-4469-985E-9F2799D31F80}">
      <text>
        <t>[Threaded comment]
Your version of Excel allows you to read this threaded comment; however, any edits to it will get removed if the file is opened in a newer version of Excel. Learn more: https://go.microsoft.com/fwlink/?linkid=870924
Comment:
    Platform Response: N/A - should be L&amp;N</t>
      </text>
    </comment>
    <comment ref="Z41" authorId="38" shapeId="0" xr:uid="{E52AF487-850D-4C4B-9441-982E3B2C1F18}">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Need to know our scope so we can size.
Reply:
    @Lauren Huynh  @Stephanie Urteaga 
can you add the confluence page here? 
Reply:
    https://confluence.safeway.com/pages/viewpage.action?spaceKey=CDT&amp;title=Non-Endemic+Ads+with+Google+Ad+Manager
</t>
      </text>
    </comment>
    <comment ref="S42" authorId="39" shapeId="0" xr:uid="{05E83E2A-4917-4E83-82E6-0B419A68AFD4}">
      <text>
        <t>[Threaded comment]
Your version of Excel allows you to read this threaded comment; however, any edits to it will get removed if the file is opened in a newer version of Excel. Learn more: https://go.microsoft.com/fwlink/?linkid=870924
Comment:
    @Subha Burela @Gayle Millington
Any questions to size the remainder of the Xs? 
@Linda Leong @Sharyu Barapatrey</t>
      </text>
    </comment>
    <comment ref="T42" authorId="40" shapeId="0" xr:uid="{0D94FFD1-6172-4FD5-9A41-10927878C573}">
      <text>
        <t>[Threaded comment]
Your version of Excel allows you to read this threaded comment; however, any edits to it will get removed if the file is opened in a newer version of Excel. Learn more: https://go.microsoft.com/fwlink/?linkid=870924
Comment:
    Platform Response: N/A - should be L&amp;N / S&amp;B</t>
      </text>
    </comment>
    <comment ref="T43" authorId="41" shapeId="0" xr:uid="{6FBD6ED1-08D1-4369-98E8-D3E0C7731BF6}">
      <text>
        <t>[Threaded comment]
Your version of Excel allows you to read this threaded comment; however, any edits to it will get removed if the file is opened in a newer version of Excel. Learn more: https://go.microsoft.com/fwlink/?linkid=870924
Comment:
    Platform Response: N/A - should be S&amp;B</t>
      </text>
    </comment>
    <comment ref="G44" authorId="42" shapeId="0" xr:uid="{29FF894C-119A-4D61-A761-9B5F306B632F}">
      <text>
        <t>[Threaded comment]
Your version of Excel allows you to read this threaded comment; however, any edits to it will get removed if the file is opened in a newer version of Excel. Learn more: https://go.microsoft.com/fwlink/?linkid=870924
Comment:
    @Angel Singh and @Brian Messerschmitt, if we need to reduce our # of A priority, this is one I would downgrade to B.  This needst to be done by 1/1 launch, but not necessarily before then</t>
      </text>
    </comment>
    <comment ref="AA44" authorId="43" shapeId="0" xr:uid="{EF22C36F-223E-CE4C-8D0A-1D79B244A47D}">
      <text>
        <t>[Threaded comment]
Your version of Excel allows you to read this threaded comment; however, any edits to it will get removed if the file is opened in a newer version of Excel. Learn more: https://go.microsoft.com/fwlink/?linkid=870924
Comment:
    @Umaasudhan Nataraja Please provide project sizing for CPG deliverable</t>
      </text>
    </comment>
    <comment ref="BF44" authorId="44" shapeId="0" xr:uid="{A7957DA0-42F9-4AA9-BF5C-12DDF6AD40A0}">
      <text>
        <t>[Threaded comment]
Your version of Excel allows you to read this threaded comment; however, any edits to it will get removed if the file is opened in a newer version of Excel. Learn more: https://go.microsoft.com/fwlink/?linkid=870924
Comment:
    As per discussion changes might be needed for Product and Offer feed so putting estimate of S</t>
      </text>
    </comment>
    <comment ref="S45" authorId="45" shapeId="0" xr:uid="{5C4CD67E-1322-4DEB-8E6A-5DDD3E4630F0}">
      <text>
        <t>[Threaded comment]
Your version of Excel allows you to read this threaded comment; however, any edits to it will get removed if the file is opened in a newer version of Excel. Learn more: https://go.microsoft.com/fwlink/?linkid=870924
Comment:
    @Gayle Millington @Neetu Sultan @Subha Burela
do we have HL sizing on Shop CX items? 
@Sharyu Barapatrey @Linda Leong</t>
      </text>
    </comment>
    <comment ref="T45" authorId="46" shapeId="0" xr:uid="{F73FF58D-0264-4259-8A61-C309BA5E3510}">
      <text>
        <t xml:space="preserve">[Threaded comment]
Your version of Excel allows you to read this threaded comment; however, any edits to it will get removed if the file is opened in a newer version of Excel. Learn more: https://go.microsoft.com/fwlink/?linkid=870924
Comment:
    Platform Response: M - Note: Each of the requested placements listed in app for CPG should be broken out into separate projects that would impact UI Platform via the AEM content services work.  Estimating Large for now. </t>
      </text>
    </comment>
    <comment ref="T46" authorId="47" shapeId="0" xr:uid="{DD2E134E-150A-9748-9567-44DB306CAE03}">
      <text>
        <t>[Threaded comment]
Your version of Excel allows you to read this threaded comment; however, any edits to it will get removed if the file is opened in a newer version of Excel. Learn more: https://go.microsoft.com/fwlink/?linkid=870924
Comment:
    Description says J4U app. Is this valid AEM content services does not support J4U app. @Elizabeth Johnson - please advise. 
Reply:
    this is for  the APP,.
Reply:
    @Umaasudhan Nataraja - To provide 
Reply:
    @Lauren Huynh - The UMA column is actually AA, not T. @Umaasudhan Nataraja  and I put our App estimates and comments in that column. And not here. This appears to be for Platform team.</t>
      </text>
    </comment>
    <comment ref="AA46" authorId="48" shapeId="0" xr:uid="{501BEDB6-FFA3-7F48-9372-0000AF6C91CE}">
      <text>
        <t>[Threaded comment]
Your version of Excel allows you to read this threaded comment; however, any edits to it will get removed if the file is opened in a newer version of Excel. Learn more: https://go.microsoft.com/fwlink/?linkid=870924
Comment:
    UMA team is NOT recommending any CPG placements at this time on Deals as it will impact clip metrics, redemptions and promo sales</t>
      </text>
    </comment>
    <comment ref="AX46" authorId="49" shapeId="0" xr:uid="{56235678-3ED1-5540-BDF1-0459865FE43B}">
      <text>
        <t>[Threaded comment]
Your version of Excel allows you to read this threaded comment; however, any edits to it will get removed if the file is opened in a newer version of Excel. Learn more: https://go.microsoft.com/fwlink/?linkid=870924
Comment:
    Assumptions:
J4U team doesn't own the Mobile/UMA UI development at all. So we don't have estimate here. what ever we build on api side should suffice the mobile needs too
unless there are some minor changes in backend api</t>
      </text>
    </comment>
    <comment ref="T47" authorId="50" shapeId="0" xr:uid="{2E50306E-DE1F-7240-83C5-6E5F738D32C7}">
      <text>
        <t xml:space="preserve">[Threaded comment]
Your version of Excel allows you to read this threaded comment; however, any edits to it will get removed if the file is opened in a newer version of Excel. Learn more: https://go.microsoft.com/fwlink/?linkid=870924
Comment:
    Platform Response: M - Note: Each of the requested placements listed in app for CPG should be broken out into separate projects that would impact UI Platform via the AEM content services work.  Estimating Large for now. </t>
      </text>
    </comment>
    <comment ref="AA47" authorId="51" shapeId="0" xr:uid="{A93AD485-B9A2-5449-B3D5-1A8B823F727B}">
      <text>
        <t>[Threaded comment]
Your version of Excel allows you to read this threaded comment; however, any edits to it will get removed if the file is opened in a newer version of Excel. Learn more: https://go.microsoft.com/fwlink/?linkid=870924
Comment:
    UMA does not have L2 categories in the experience. Thus not even putting an estimate here.</t>
      </text>
    </comment>
    <comment ref="T48" authorId="52" shapeId="0" xr:uid="{CCD7182F-D358-0749-BF65-7240C841D2AC}">
      <text>
        <t>[Threaded comment]
Your version of Excel allows you to read this threaded comment; however, any edits to it will get removed if the file is opened in a newer version of Excel. Learn more: https://go.microsoft.com/fwlink/?linkid=870924
Comment:
    Platform Response: M - new AEM content services for requested page with zones.</t>
      </text>
    </comment>
    <comment ref="AA48" authorId="53" shapeId="0" xr:uid="{0B8AD13A-1499-0647-B392-E706E49BFDA6}">
      <text>
        <t>[Threaded comment]
Your version of Excel allows you to read this threaded comment; however, any edits to it will get removed if the file is opened in a newer version of Excel. Learn more: https://go.microsoft.com/fwlink/?linkid=870924
Comment:
    UMA team is NOT recommending any CPG placements at this time on  My List as this is being redesigned in UMA and that will not be ready by Q2</t>
      </text>
    </comment>
    <comment ref="AX48" authorId="54" shapeId="0" xr:uid="{7CC02D1D-525A-2D4E-B9A2-BDD2D83EDF5F}">
      <text>
        <t>[Threaded comment]
Your version of Excel allows you to read this threaded comment; however, any edits to it will get removed if the file is opened in a newer version of Excel. Learn more: https://go.microsoft.com/fwlink/?linkid=870924
Comment:
    Mobile/UMA UI development is not owned by J4U team and no new api changes are needed</t>
      </text>
    </comment>
    <comment ref="T49" authorId="55" shapeId="0" xr:uid="{4324A632-E36F-6E44-ABBB-8CAF294C918A}">
      <text>
        <t>[Threaded comment]
Your version of Excel allows you to read this threaded comment; however, any edits to it will get removed if the file is opened in a newer version of Excel. Learn more: https://go.microsoft.com/fwlink/?linkid=870924
Comment:
    Platform Response: M - new AEM content services for requested page with zones.</t>
      </text>
    </comment>
    <comment ref="AA49" authorId="56" shapeId="0" xr:uid="{40C99F4C-F341-5546-A772-2122436C9BFF}">
      <text>
        <t xml:space="preserve">[Threaded comment]
Your version of Excel allows you to read this threaded comment; however, any edits to it will get removed if the file is opened in a newer version of Excel. Learn more: https://go.microsoft.com/fwlink/?linkid=870924
Comment:
    UMA team is NOT recommending any CPG placements at this time on  Orders as this area is being redesigned in UMA </t>
      </text>
    </comment>
    <comment ref="AX49" authorId="57" shapeId="0" xr:uid="{9BB5AC19-ACE4-844C-B70B-D0235690D5D8}">
      <text>
        <t>[Threaded comment]
Your version of Excel allows you to read this threaded comment; however, any edits to it will get removed if the file is opened in a newer version of Excel. Learn more: https://go.microsoft.com/fwlink/?linkid=870924
Comment:
    Mobile/UMA UI development is not owned by J4U team and no new api changes are needed</t>
      </text>
    </comment>
    <comment ref="T50" authorId="58" shapeId="0" xr:uid="{19324285-BEB9-6B4C-8D33-18B7FE6AB61F}">
      <text>
        <t>[Threaded comment]
Your version of Excel allows you to read this threaded comment; however, any edits to it will get removed if the file is opened in a newer version of Excel. Learn more: https://go.microsoft.com/fwlink/?linkid=870924
Comment:
    Platform Response: M - new AEM content services for requested page with zones.</t>
      </text>
    </comment>
    <comment ref="AA50" authorId="59" shapeId="0" xr:uid="{8FEF11B3-47D1-CB44-88A2-883EA1A8E964}">
      <text>
        <t>[Threaded comment]
Your version of Excel allows you to read this threaded comment; however, any edits to it will get removed if the file is opened in a newer version of Excel. Learn more: https://go.microsoft.com/fwlink/?linkid=870924
Comment:
    UMA team is NOT recommending any CPG placements at this time on  PDP. It does not get much traffic and is planned to be re-designed later in FY21</t>
      </text>
    </comment>
    <comment ref="AX50" authorId="60" shapeId="0" xr:uid="{7A7D194A-BC25-4943-9954-481FA8B83140}">
      <text>
        <t>[Threaded comment]
Your version of Excel allows you to read this threaded comment; however, any edits to it will get removed if the file is opened in a newer version of Excel. Learn more: https://go.microsoft.com/fwlink/?linkid=870924
Comment:
    Mobile/UMA UI development is not owned by J4U team and no new api changes are needed</t>
      </text>
    </comment>
    <comment ref="T51" authorId="61" shapeId="0" xr:uid="{0E6A4812-0088-4B53-85DF-C2CCC8220551}">
      <text>
        <t>[Threaded comment]
Your version of Excel allows you to read this threaded comment; however, any edits to it will get removed if the file is opened in a newer version of Excel. Learn more: https://go.microsoft.com/fwlink/?linkid=870924
Comment:
    Platform Response: M - new AEM content services for requested page with zones.</t>
      </text>
    </comment>
    <comment ref="AA51" authorId="62" shapeId="0" xr:uid="{1C258EAD-84B6-4F0F-A5B6-EB6819EABC28}">
      <text>
        <t>[Threaded comment]
Your version of Excel allows you to read this threaded comment; however, any edits to it will get removed if the file is opened in a newer version of Excel. Learn more: https://go.microsoft.com/fwlink/?linkid=870924
Comment:
    UMA team cannot provide estimate. This experience is not managed by ACI UMA team. Please reach out to Jason Lim for a Product POC
Reply:
    @Lauren Huynh - Please reach out to @Rohini Panjrath  as she’s the RX PDM now.  
Reply:
    @Rohini Panjrath Can you please provide POV for this CPG deliverable?</t>
      </text>
    </comment>
    <comment ref="AX51" authorId="63" shapeId="0" xr:uid="{E8E2264C-0A57-47E1-8212-0F1AB8D73B00}">
      <text>
        <t>[Threaded comment]
Your version of Excel allows you to read this threaded comment; however, any edits to it will get removed if the file is opened in a newer version of Excel. Learn more: https://go.microsoft.com/fwlink/?linkid=870924
Comment:
    Mobile/UMA UI development is not owned by J4U team and no new api changes are needed</t>
      </text>
    </comment>
    <comment ref="T52" authorId="64" shapeId="0" xr:uid="{DAB6EB63-32A8-4B99-BBA4-46A2DC9544F8}">
      <text>
        <t>[Threaded comment]
Your version of Excel allows you to read this threaded comment; however, any edits to it will get removed if the file is opened in a newer version of Excel. Learn more: https://go.microsoft.com/fwlink/?linkid=870924
Comment:
    Platform Response: L - new AEM content services for requested aisles pages with zones.</t>
      </text>
    </comment>
    <comment ref="AA52" authorId="65" shapeId="0" xr:uid="{68A8A38D-C252-4964-BC0C-C745DE2D219D}">
      <text>
        <t>[Threaded comment]
Your version of Excel allows you to read this threaded comment; however, any edits to it will get removed if the file is opened in a newer version of Excel. Learn more: https://go.microsoft.com/fwlink/?linkid=870924
Comment:
    This estimate is only for the Browse tab experience. We are not recommending more sponsored placements in the Search results page.</t>
      </text>
    </comment>
    <comment ref="AX52" authorId="66" shapeId="0" xr:uid="{A8183154-6B5B-4F7C-B48A-F96F96BC1E44}">
      <text>
        <t>[Threaded comment]
Your version of Excel allows you to read this threaded comment; however, any edits to it will get removed if the file is opened in a newer version of Excel. Learn more: https://go.microsoft.com/fwlink/?linkid=870924
Comment:
    Mobile/UMA UI development is not owned by J4U team and no new api changes are needed</t>
      </text>
    </comment>
    <comment ref="T53" authorId="67" shapeId="0" xr:uid="{E004FC8F-C10B-494C-BE52-BF0F104AD9BB}">
      <text>
        <t>[Threaded comment]
Your version of Excel allows you to read this threaded comment; however, any edits to it will get removed if the file is opened in a newer version of Excel. Learn more: https://go.microsoft.com/fwlink/?linkid=870924
Comment:
    Platform Response: Not platform. Weekly ad is webview hosted by Quotient. 
Reply:
    @Umaasudhan Nataraja Please provide project sizing for this deliverable</t>
      </text>
    </comment>
    <comment ref="AA53" authorId="68" shapeId="0" xr:uid="{DBF5BED9-14BB-D44F-9CAD-407E68398398}">
      <text>
        <t xml:space="preserve">[Threaded comment]
Your version of Excel allows you to read this threaded comment; however, any edits to it will get removed if the file is opened in a newer version of Excel. Learn more: https://go.microsoft.com/fwlink/?linkid=870924
Comment:
    We are not providing and estimate for Weekly ad because this is a mobile web PDF experience not configurable by UMA team. </t>
      </text>
    </comment>
    <comment ref="AX53" authorId="69" shapeId="0" xr:uid="{CFA22E6B-52A5-7849-A5CA-4711B7680EF7}">
      <text>
        <t>[Threaded comment]
Your version of Excel allows you to read this threaded comment; however, any edits to it will get removed if the file is opened in a newer version of Excel. Learn more: https://go.microsoft.com/fwlink/?linkid=870924
Comment:
    Mobile/UMA UI development is not owned by J4U team and no new api changes are needed</t>
      </text>
    </comment>
    <comment ref="BF54" authorId="70" shapeId="0" xr:uid="{32800A89-E3F5-4ED9-B220-CC1F42D88636}">
      <text>
        <t>[Threaded comment]
Your version of Excel allows you to read this threaded comment; however, any edits to it will get removed if the file is opened in a newer version of Excel. Learn more: https://go.microsoft.com/fwlink/?linkid=870924
Comment:
    As per discussion changes might be needed for Product and Offer feed so putting estimate of S</t>
      </text>
    </comment>
    <comment ref="BF55" authorId="71" shapeId="0" xr:uid="{D33F9436-DDB8-4996-B182-75014A90BC26}">
      <text>
        <t>[Threaded comment]
Your version of Excel allows you to read this threaded comment; however, any edits to it will get removed if the file is opened in a newer version of Excel. Learn more: https://go.microsoft.com/fwlink/?linkid=870924
Comment:
    As per discussion changes might be needed for Product and Offer feed so putting estimate of S</t>
      </text>
    </comment>
    <comment ref="T56" authorId="72" shapeId="0" xr:uid="{7FA975F2-1848-41E6-8869-B6E58B1E84E7}">
      <text>
        <t>[Threaded comment]
Your version of Excel allows you to read this threaded comment; however, any edits to it will get removed if the file is opened in a newer version of Excel. Learn more: https://go.microsoft.com/fwlink/?linkid=870924
Comment:
    Platform Response: Header/Nav is L&amp;N</t>
      </text>
    </comment>
    <comment ref="T57" authorId="73" shapeId="0" xr:uid="{ADF28941-F360-42DD-B545-6D6E33E38083}">
      <text>
        <t xml:space="preserve">[Threaded comment]
Your version of Excel allows you to read this threaded comment; however, any edits to it will get removed if the file is opened in a newer version of Excel. Learn more: https://go.microsoft.com/fwlink/?linkid=870924
Comment:
    Platform Response: N/A - should be J4U team. </t>
      </text>
    </comment>
    <comment ref="AX57" authorId="74" shapeId="0" xr:uid="{C3CD68A2-D961-41C1-862F-4F2435185BF0}">
      <text>
        <t>[Threaded comment]
Your version of Excel allows you to read this threaded comment; however, any edits to it will get removed if the file is opened in a newer version of Excel. Learn more: https://go.microsoft.com/fwlink/?linkid=870924
Comment:
    assuming api is being built as part of row #65 this will be just UI changes in J4U page.</t>
      </text>
    </comment>
    <comment ref="T58" authorId="75" shapeId="0" xr:uid="{4C9CCF5B-6BCB-4A60-9FAF-25C7A8D8CCC9}">
      <text>
        <t xml:space="preserve">[Threaded comment]
Your version of Excel allows you to read this threaded comment; however, any edits to it will get removed if the file is opened in a newer version of Excel. Learn more: https://go.microsoft.com/fwlink/?linkid=870924
Comment:
    Platform Response: N/A - should be S&amp;B team. </t>
      </text>
    </comment>
    <comment ref="T59" authorId="76" shapeId="0" xr:uid="{B62A25AE-B67A-4853-A004-CDD4DF5A0F25}">
      <text>
        <t xml:space="preserve">[Threaded comment]
Your version of Excel allows you to read this threaded comment; however, any edits to it will get removed if the file is opened in a newer version of Excel. Learn more: https://go.microsoft.com/fwlink/?linkid=870924
Comment:
    Platform Response: N/A - should be S&amp;B team. </t>
      </text>
    </comment>
    <comment ref="G60" authorId="77" shapeId="0" xr:uid="{B0053302-CA86-48A4-A67C-EF64BFB35408}">
      <text>
        <t>[Threaded comment]
Your version of Excel allows you to read this threaded comment; however, any edits to it will get removed if the file is opened in a newer version of Excel. Learn more: https://go.microsoft.com/fwlink/?linkid=870924
Comment:
    @Brian Messerschmitt, this is another one that might not be A priority.  I want to see principles and other examples of this before we decide on what this looks like for us.</t>
      </text>
    </comment>
    <comment ref="N60" authorId="78" shapeId="0" xr:uid="{36209879-E913-5C47-AB7E-041C63C13AE8}">
      <text>
        <t xml:space="preserve">[Threaded comment]
Your version of Excel allows you to read this threaded comment; however, any edits to it will get removed if the file is opened in a newer version of Excel. Learn more: https://go.microsoft.com/fwlink/?linkid=870924
Comment:
    @River Chan Please project size for CPG deliverable </t>
      </text>
    </comment>
    <comment ref="T61" authorId="79" shapeId="0" xr:uid="{A80E49D8-CA8D-8C46-8A3F-6CA5C0AA39CF}">
      <text>
        <t>[Threaded comment]
Your version of Excel allows you to read this threaded comment; however, any edits to it will get removed if the file is opened in a newer version of Excel. Learn more: https://go.microsoft.com/fwlink/?linkid=870924
Comment:
    Platform Response: N/A - should be S&amp;B
Reply:
    @Umaasudhan Nataraja Please provide project sizing for this deliverable</t>
      </text>
    </comment>
    <comment ref="AA61" authorId="80" shapeId="0" xr:uid="{A9025A92-182E-BF47-BC98-082AF0E7A71A}">
      <text>
        <t>[Threaded comment]
Your version of Excel allows you to read this threaded comment; however, any edits to it will get removed if the file is opened in a newer version of Excel. Learn more: https://go.microsoft.com/fwlink/?linkid=870924
Comment:
    We are not approving any additional spots on the UMA search results spots. CPG already has 2, 4, 6, 8, 10, and 12</t>
      </text>
    </comment>
    <comment ref="T62" authorId="81" shapeId="0" xr:uid="{F3EE144F-AED4-450C-AA6C-7D44C2881FC4}">
      <text>
        <t>[Threaded comment]
Your version of Excel allows you to read this threaded comment; however, any edits to it will get removed if the file is opened in a newer version of Excel. Learn more: https://go.microsoft.com/fwlink/?linkid=870924
Comment:
    Platform Response: N/A - should be S&amp;B</t>
      </text>
    </comment>
    <comment ref="T64" authorId="82" shapeId="0" xr:uid="{B86873D3-C547-42DB-8E2F-4042C18A6A5D}">
      <text>
        <t xml:space="preserve">[Threaded comment]
Your version of Excel allows you to read this threaded comment; however, any edits to it will get removed if the file is opened in a newer version of Excel. Learn more: https://go.microsoft.com/fwlink/?linkid=870924
Comment:
    Platform Response: N/A - should be S&amp;B,  J4U </t>
      </text>
    </comment>
    <comment ref="X64" authorId="83" shapeId="0" xr:uid="{1CFC757C-1E9E-450F-9BD7-D833DFEA8017}">
      <text>
        <t>[Threaded comment]
Your version of Excel allows you to read this threaded comment; however, any edits to it will get removed if the file is opened in a newer version of Excel. Learn more: https://go.microsoft.com/fwlink/?linkid=870924
Comment:
    Coupon carousel owned by J4U team. We estimated only for adding the new component into the L2 template.</t>
      </text>
    </comment>
    <comment ref="T65" authorId="84" shapeId="0" xr:uid="{11FF1B25-687B-4C7B-9846-F141E24ED8A6}">
      <text>
        <t xml:space="preserve">[Threaded comment]
Your version of Excel allows you to read this threaded comment; however, any edits to it will get removed if the file is opened in a newer version of Excel. Learn more: https://go.microsoft.com/fwlink/?linkid=870924
Comment:
    Platform Response: N/A - should be J4U </t>
      </text>
    </comment>
    <comment ref="AX65" authorId="85" shapeId="0" xr:uid="{96CE3EF9-EC84-460B-A4E1-A33E8DC3EA3D}">
      <text>
        <t>[Threaded comment]
Your version of Excel allows you to read this threaded comment; however, any edits to it will get removed if the file is opened in a newer version of Excel. Learn more: https://go.microsoft.com/fwlink/?linkid=870924
Comment:
    Sponsored coupon corousel changes in J4U and landing nav pages (UI and backend)
Api developed should suffice both web and app needs</t>
      </text>
    </comment>
    <comment ref="BF65" authorId="86" shapeId="0" xr:uid="{00143D0D-F06E-4873-9A9C-5A7B8238072E}">
      <text>
        <t>[Threaded comment]
Your version of Excel allows you to read this threaded comment; however, any edits to it will get removed if the file is opened in a newer version of Excel. Learn more: https://go.microsoft.com/fwlink/?linkid=870924
Comment:
    As per discussion changes might be needed for Product and Offer feed so putting estimate of S</t>
      </text>
    </comment>
    <comment ref="T66" authorId="87" shapeId="0" xr:uid="{461EE5D3-5789-4B1C-AA01-9CAA8F4FCD61}">
      <text>
        <t xml:space="preserve">[Threaded comment]
Your version of Excel allows you to read this threaded comment; however, any edits to it will get removed if the file is opened in a newer version of Excel. Learn more: https://go.microsoft.com/fwlink/?linkid=870924
Comment:
    Platform Response: N/A - should be J4U </t>
      </text>
    </comment>
    <comment ref="Z66" authorId="88" shapeId="0" xr:uid="{75AAB42E-0B4C-4F10-9807-B81B8F0F804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Need to know our scope so we can size.
Reply:
    Seems this is mobile team's scope. We don't see Cart and checkout impact here. Please confirm!
Reply:
    @Lauren Huynh  @Stephanie Urteaga 
here too! 
Reply:
    https://confluence.safeway.com/pages/viewpage.action?pageId=71105748
</t>
      </text>
    </comment>
    <comment ref="T67" authorId="89" shapeId="0" xr:uid="{C35F6DBA-7D29-4D7F-A804-CBA1C0418884}">
      <text>
        <t xml:space="preserve">[Threaded comment]
Your version of Excel allows you to read this threaded comment; however, any edits to it will get removed if the file is opened in a newer version of Excel. Learn more: https://go.microsoft.com/fwlink/?linkid=870924
Comment:
    Platform Response: N/A - Orders pg. is single page app, managed by OSS team. </t>
      </text>
    </comment>
    <comment ref="T68" authorId="90" shapeId="0" xr:uid="{9AAF7705-7290-4EDD-8153-7706534247F6}">
      <text>
        <t xml:space="preserve">[Threaded comment]
Your version of Excel allows you to read this threaded comment; however, any edits to it will get removed if the file is opened in a newer version of Excel. Learn more: https://go.microsoft.com/fwlink/?linkid=870924
Comment:
    Platform Response: N/A - Landing &amp; Nav / Digital Production. </t>
      </text>
    </comment>
    <comment ref="T69" authorId="91" shapeId="0" xr:uid="{8B36AB5B-B090-421F-97EB-D3625A616948}">
      <text>
        <t>[Threaded comment]
Your version of Excel allows you to read this threaded comment; however, any edits to it will get removed if the file is opened in a newer version of Excel. Learn more: https://go.microsoft.com/fwlink/?linkid=870924
Comment:
    Platform Response: N/A</t>
      </text>
    </comment>
    <comment ref="T70" authorId="92" shapeId="0" xr:uid="{4E5039FB-66DE-4B33-A8B1-51EAB65B7BC3}">
      <text>
        <t>[Threaded comment]
Your version of Excel allows you to read this threaded comment; however, any edits to it will get removed if the file is opened in a newer version of Excel. Learn more: https://go.microsoft.com/fwlink/?linkid=870924
Comment:
    Platform Response: N/A</t>
      </text>
    </comment>
    <comment ref="Z70" authorId="93" shapeId="0" xr:uid="{F2AD118E-F3DA-4480-8914-6BE90DD88712}">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Need to know our scope so we can size.
Reply:
    @Lauren Huynh  @Stephanie Urteaga 
Reply:
    https://confluence.safeway.com/display/CDT/Non-Endemic+Ads+with+Google+Ad+Manager
</t>
      </text>
    </comment>
    <comment ref="T71" authorId="94" shapeId="0" xr:uid="{5F2D31EF-D7D4-47FE-9CF8-5D9CDF65C860}">
      <text>
        <t>[Threaded comment]
Your version of Excel allows you to read this threaded comment; however, any edits to it will get removed if the file is opened in a newer version of Excel. Learn more: https://go.microsoft.com/fwlink/?linkid=870924
Comment:
    Platform Response: N/A - should be S&amp;B</t>
      </text>
    </comment>
    <comment ref="T72" authorId="95" shapeId="0" xr:uid="{707CBB6F-A8DE-450B-A054-FA762E5916F4}">
      <text>
        <t>[Threaded comment]
Your version of Excel allows you to read this threaded comment; however, any edits to it will get removed if the file is opened in a newer version of Excel. Learn more: https://go.microsoft.com/fwlink/?linkid=870924
Comment:
    Platform Response: N/A - should be L&amp;N</t>
      </text>
    </comment>
    <comment ref="T73" authorId="96" shapeId="0" xr:uid="{7547986F-690A-4339-8515-FD0756888F61}">
      <text>
        <t>[Threaded comment]
Your version of Excel allows you to read this threaded comment; however, any edits to it will get removed if the file is opened in a newer version of Excel. Learn more: https://go.microsoft.com/fwlink/?linkid=870924
Comment:
    Platform Response: N/A - should be S&amp;B</t>
      </text>
    </comment>
    <comment ref="T74" authorId="97" shapeId="0" xr:uid="{8A5EA8B2-402C-4F3D-83DF-FAC4153A8F5A}">
      <text>
        <t>[Threaded comment]
Your version of Excel allows you to read this threaded comment; however, any edits to it will get removed if the file is opened in a newer version of Excel. Learn more: https://go.microsoft.com/fwlink/?linkid=870924
Comment:
    Platform Response: N/A - should be J4U / S&amp;B</t>
      </text>
    </comment>
    <comment ref="T75" authorId="98" shapeId="0" xr:uid="{BDEDD2A8-120E-4FD9-8F9A-12C255835A09}">
      <text>
        <t>[Threaded comment]
Your version of Excel allows you to read this threaded comment; however, any edits to it will get removed if the file is opened in a newer version of Excel. Learn more: https://go.microsoft.com/fwlink/?linkid=870924
Comment:
    Platform Response: N/A - should be L&amp;N</t>
      </text>
    </comment>
    <comment ref="B80" authorId="99" shapeId="0" xr:uid="{970E3A8C-6A0F-7645-B5CB-7216C98F4C99}">
      <text>
        <t>[Threaded comment]
Your version of Excel allows you to read this threaded comment; however, any edits to it will get removed if the file is opened in a newer version of Excel. Learn more: https://go.microsoft.com/fwlink/?linkid=870924
Comment:
    @Linda Leong @Lauren Huynh can we add in the QT RFP capabilities we're looking at replacing we may also have to split lines. DO NOT add in Onsite and Offsite, just the rest
Reply:
    @Angel Singh - I’ll coordinate with Linda and get these entered.</t>
      </text>
    </comment>
    <comment ref="N81" authorId="100" shapeId="0" xr:uid="{20163901-8D40-5A4E-8F24-788C7CB292CB}">
      <text>
        <t>[Threaded comment]
Your version of Excel allows you to read this threaded comment; however, any edits to it will get removed if the file is opened in a newer version of Excel. Learn more: https://go.microsoft.com/fwlink/?linkid=870924
Comment:
    @River Chan Please project size for CPG deliverable</t>
      </text>
    </comment>
    <comment ref="N82" authorId="101" shapeId="0" xr:uid="{7C8F9B03-B675-4D41-AFE7-922143B340DC}">
      <text>
        <t>[Threaded comment]
Your version of Excel allows you to read this threaded comment; however, any edits to it will get removed if the file is opened in a newer version of Excel. Learn more: https://go.microsoft.com/fwlink/?linkid=870924
Comment:
    @River Chan - Please project size for CPG deliverable</t>
      </text>
    </comment>
    <comment ref="AL85" authorId="102" shapeId="0" xr:uid="{CADDBBCE-DC80-4B02-B69C-4299AE70C6FE}">
      <text>
        <t>[Threaded comment]
Your version of Excel allows you to read this threaded comment; however, any edits to it will get removed if the file is opened in a newer version of Excel. Learn more: https://go.microsoft.com/fwlink/?linkid=870924
Comment:
    Assuming OMS work to support TBD POC's</t>
      </text>
    </comment>
    <comment ref="B89" authorId="103" shapeId="0" xr:uid="{DF6DB507-9DD3-4BB8-A6C6-33D0039A0BF0}">
      <text>
        <t>[Threaded comment]
Your version of Excel allows you to read this threaded comment; however, any edits to it will get removed if the file is opened in a newer version of Excel. Learn more: https://go.microsoft.com/fwlink/?linkid=870924
Comment:
    @Tophe Enerio @Usman Humayun isn't this WIP w/Becka?</t>
      </text>
    </comment>
    <comment ref="B90" authorId="104" shapeId="0" xr:uid="{DFC1A342-7AF1-44FF-B93B-3E64B7A8D4FC}">
      <text>
        <t>[Threaded comment]
Your version of Excel allows you to read this threaded comment; however, any edits to it will get removed if the file is opened in a newer version of Excel. Learn more: https://go.microsoft.com/fwlink/?linkid=870924
Comment:
    @Usman Humayun @Tophe Enerio this is wip can we delete? and 63?
Reply:
    Google and FB do not support Appsflyer links and to enable deeplinking we will need Google and FB code in the mobile app.</t>
      </text>
    </comment>
    <comment ref="BF91" authorId="105" shapeId="0" xr:uid="{258AD48C-0D45-4AB3-A436-1D110C97B19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Please provide details around data source ; data attributes needed from Data team ; consumption/target systems involved
Reply:
    @Krishnanand Khambadkone can you share details with @Sandeep Venkatesh 
Reply:
    Sandeep,  Which specific feed(s) are you talking about.  We are currently doing assessment for adobe clickstream data in terms of what attributes we need to send to liveramp</t>
      </text>
    </comment>
    <comment ref="T92" authorId="106" shapeId="0" xr:uid="{3DEF0BCF-1AA4-4F5A-99F1-2D98531896F8}">
      <text>
        <t xml:space="preserve">[Threaded comment]
Your version of Excel allows you to read this threaded comment; however, any edits to it will get removed if the file is opened in a newer version of Excel. Learn more: https://go.microsoft.com/fwlink/?linkid=870924
Comment:
    Dependency to implement website pixels and tags.
Reply:
    Platform Response: CJ universal is pending - significant work. </t>
      </text>
    </comment>
    <comment ref="L96" authorId="107" shapeId="0" xr:uid="{FFCB6BAF-FD49-42B0-9A72-491E15391400}">
      <text>
        <t xml:space="preserve">[Threaded comment]
Your version of Excel allows you to read this threaded comment; however, any edits to it will get removed if the file is opened in a newer version of Excel. Learn more: https://go.microsoft.com/fwlink/?linkid=870924
Comment:
    Identity Management: create AD group + users in Q2; Need to create access request form; Q2.  
Adobe support will be required </t>
      </text>
    </comment>
    <comment ref="BK96" authorId="108" shapeId="0" xr:uid="{BDA02876-C184-410D-97A2-70160BBAC602}">
      <text>
        <t xml:space="preserve">[Threaded comment]
Your version of Excel allows you to read this threaded comment; however, any edits to it will get removed if the file is opened in a newer version of Excel. Learn more: https://go.microsoft.com/fwlink/?linkid=870924
Comment:
    Creating new user groups, automating the workflow for the onboarding and offboarding process of ACS. </t>
      </text>
    </comment>
    <comment ref="BK97" authorId="109" shapeId="0" xr:uid="{7D4CF4EA-2AC3-BF46-94B2-7E1DDCD479AA}">
      <text>
        <t>[Threaded comment]
Your version of Excel allows you to read this threaded comment; however, any edits to it will get removed if the file is opened in a newer version of Excel. Learn more: https://go.microsoft.com/fwlink/?linkid=870924
Comment:
    Ongoing perf test required for interim solution to identify breakpoints, algorithm for rate limiter, CCMS and ACS performance and in the new ESP.  Infosec is required for new ESP evaluation.</t>
      </text>
    </comment>
    <comment ref="B98" authorId="110" shapeId="0" xr:uid="{194C4FD9-4DB8-43EF-B15C-8D78C09F7454}">
      <text>
        <t>[Threaded comment]
Your version of Excel allows you to read this threaded comment; however, any edits to it will get removed if the file is opened in a newer version of Excel. Learn more: https://go.microsoft.com/fwlink/?linkid=870924
Comment:
    @Usman Humayun @Tophe Enerio isn't this WIP?
Reply:
    No this has not yet started. There is exploration to see if we should do  a completely different ESP vs. adobe campaign for transactional emails</t>
      </text>
    </comment>
    <comment ref="BK98" authorId="111" shapeId="0" xr:uid="{32EFD8BA-F82B-469E-B368-BB7190214F5B}">
      <text>
        <t>[Threaded comment]
Your version of Excel allows you to read this threaded comment; however, any edits to it will get removed if the file is opened in a newer version of Excel. Learn more: https://go.microsoft.com/fwlink/?linkid=870924
Comment:
    DevOps/Infra team is needed during IP Warming to add new sub-domains for new ESP. Ongoing perf test required once migrated to the new ESP.</t>
      </text>
    </comment>
    <comment ref="B99" authorId="112" shapeId="0" xr:uid="{8FB6885B-E4C1-4DB4-93E6-0F8713B3BAFA}">
      <text>
        <t>[Threaded comment]
Your version of Excel allows you to read this threaded comment; however, any edits to it will get removed if the file is opened in a newer version of Excel. Learn more: https://go.microsoft.com/fwlink/?linkid=870924
Comment:
    @Tophe Enerio @Usman Humayun isn't this owned by privacy team, is it a roadmap item? we have the same work and did not add it here</t>
      </text>
    </comment>
    <comment ref="L102" authorId="113" shapeId="0" xr:uid="{BD851C30-9C72-462F-9C02-55A2A912BC50}">
      <text>
        <t>[Threaded comment]
Your version of Excel allows you to read this threaded comment; however, any edits to it will get removed if the file is opened in a newer version of Excel. Learn more: https://go.microsoft.com/fwlink/?linkid=870924
Comment:
    Support for testing only. No dev work required.</t>
      </text>
    </comment>
    <comment ref="BK102" authorId="114" shapeId="0" xr:uid="{DF72D239-95BC-B44E-8D95-FE5253BEFC2C}">
      <text>
        <t>[Threaded comment]
Your version of Excel allows you to read this threaded comment; however, any edits to it will get removed if the file is opened in a newer version of Excel. Learn more: https://go.microsoft.com/fwlink/?linkid=870924
Comment:
    Setup, configuration and support/maintenace for migration to AKS. Perf test required to ensure no performance idegredation once migrated to AKS.</t>
      </text>
    </comment>
    <comment ref="L103" authorId="115" shapeId="0" xr:uid="{F9D2380A-F9CC-46EB-B4C4-5072D4DF0525}">
      <text>
        <t>[Threaded comment]
Your version of Excel allows you to read this threaded comment; however, any edits to it will get removed if the file is opened in a newer version of Excel. Learn more: https://go.microsoft.com/fwlink/?linkid=870924
Comment:
    Support for testing only. No dev work required.</t>
      </text>
    </comment>
    <comment ref="BK103" authorId="116" shapeId="0" xr:uid="{5D8C221B-23AA-4749-9713-6F44E6E3024B}">
      <text>
        <t>[Threaded comment]
Your version of Excel allows you to read this threaded comment; however, any edits to it will get removed if the file is opened in a newer version of Excel. Learn more: https://go.microsoft.com/fwlink/?linkid=870924
Comment:
    Setup, configuration and support/maintenace for migration to AKS. Perf test required to ensure no performance idegredation once migrated to AKS.</t>
      </text>
    </comment>
    <comment ref="BF104" authorId="117" shapeId="0" xr:uid="{E0A05047-D68F-4254-BE48-4B5D2A5DE84D}">
      <text>
        <t>[Threaded comment]
Your version of Excel allows you to read this threaded comment; however, any edits to it will get removed if the file is opened in a newer version of Excel. Learn more: https://go.microsoft.com/fwlink/?linkid=870924
Comment:
    Build integration between ACS and EDM for Product detail feed.</t>
      </text>
    </comment>
    <comment ref="BG104" authorId="118" shapeId="0" xr:uid="{709BAE94-97AC-A14E-AEA6-3C74F081C2C5}">
      <text>
        <t>[Threaded comment]
Your version of Excel allows you to read this threaded comment; however, any edits to it will get removed if the file is opened in a newer version of Excel. Learn more: https://go.microsoft.com/fwlink/?linkid=870924
Comment:
    Tool integration with ACS and expansion of use cases for batch and triggered emails.</t>
      </text>
    </comment>
    <comment ref="A105" authorId="119" shapeId="0" xr:uid="{CEE7757B-D0D5-43B2-8316-67978443D82E}">
      <text>
        <t>[Threaded comment]
Your version of Excel allows you to read this threaded comment; however, any edits to it will get removed if the file is opened in a newer version of Excel. Learn more: https://go.microsoft.com/fwlink/?linkid=870924
Comment:
    HEADING</t>
      </text>
    </comment>
    <comment ref="B105" authorId="120" shapeId="0" xr:uid="{6F2EA20A-D22B-43D5-B67F-D31D449D9F98}">
      <text>
        <t>[Threaded comment]
Your version of Excel allows you to read this threaded comment; however, any edits to it will get removed if the file is opened in a newer version of Excel. Learn more: https://go.microsoft.com/fwlink/?linkid=870924
Comment:
    @Usman Humayun @Tophe Enerio are these Ops campaigns 51-57, 67?
Reply:
    The Support line item and Flavor Nation is going to be removed as this will be Marketing Ops</t>
      </text>
    </comment>
    <comment ref="K105" authorId="121" shapeId="0" xr:uid="{BFD125C5-AD8B-4F9D-9F50-B3D4A72223ED}">
      <text>
        <t>[Threaded comment]
Your version of Excel allows you to read this threaded comment; however, any edits to it will get removed if the file is opened in a newer version of Excel. Learn more: https://go.microsoft.com/fwlink/?linkid=870924
Comment:
    HEADING</t>
      </text>
    </comment>
    <comment ref="L106" authorId="122" shapeId="0" xr:uid="{5057FA2F-005B-754A-81E3-905AEC746532}">
      <text>
        <t>[Threaded comment]
Your version of Excel allows you to read this threaded comment; however, any edits to it will get removed if the file is opened in a newer version of Excel. Learn more: https://go.microsoft.com/fwlink/?linkid=870924
Comment:
    Pending confirmation on scope/prioritization from ShopCX team. Currently, IT has sized Customer Ratings project only. Let us know if we need to break this down or a better way to track dependent teams.
Reply:
    We will check the ShopCX tab and see if there are projects where Martech is tagged, and size them accordingly.
Reply:
    @Subha Burela, should be part of the Shop CX and MarTech as dependent pillar.</t>
      </text>
    </comment>
    <comment ref="M106" authorId="123" shapeId="0" xr:uid="{0735F67F-9437-4167-A82E-1BD1028ED3EF}">
      <text>
        <t>[Threaded comment]
Your version of Excel allows you to read this threaded comment; however, any edits to it will get removed if the file is opened in a newer version of Excel. Learn more: https://go.microsoft.com/fwlink/?linkid=870924
Comment:
    We will check the ShopCX tab and see if there are projects where Comms is tagged, and size them accordingly.</t>
      </text>
    </comment>
    <comment ref="S106" authorId="124" shapeId="0" xr:uid="{023AF4CA-5317-5449-8E29-2FD1D768205C}">
      <text>
        <t>[Threaded comment]
Your version of Excel allows you to read this threaded comment; however, any edits to it will get removed if the file is opened in a newer version of Excel. Learn more: https://go.microsoft.com/fwlink/?linkid=870924
Comment:
    Driving team
Reply:
    @Michelle Tonkovich need to know which teams are impacted
Reply:
    @Gayle Millington , we were originally tracking this to get an update from ShopCX on projects where Martech/Comms are impacted. The direction is now to go to respective pillar tabs and size the scope for the dependent teams. You can ignore this.</t>
      </text>
    </comment>
    <comment ref="L107" authorId="125" shapeId="0" xr:uid="{4BACAE4C-8F06-4136-A648-56293C503E4B}">
      <text>
        <t>[Threaded comment]
Your version of Excel allows you to read this threaded comment; however, any edits to it will get removed if the file is opened in a newer version of Excel. Learn more: https://go.microsoft.com/fwlink/?linkid=870924
Comment:
    @Subha Burela, this is another that should be in Loyalty.</t>
      </text>
    </comment>
    <comment ref="S107" authorId="126" shapeId="0" xr:uid="{9AC4A3BC-2D04-4DC2-9292-F7598786D4C8}">
      <text>
        <t>[Threaded comment]
Your version of Excel allows you to read this threaded comment; however, any edits to it will get removed if the file is opened in a newer version of Excel. Learn more: https://go.microsoft.com/fwlink/?linkid=870924
Comment:
    @Michelle Tonkovich need to know which teams are impacted</t>
      </text>
    </comment>
    <comment ref="B108" authorId="127" shapeId="0" xr:uid="{64F1EE27-319F-4CD2-8628-02BB058BE3DC}">
      <text>
        <t>[Threaded comment]
Your version of Excel allows you to read this threaded comment; however, any edits to it will get removed if the file is opened in a newer version of Excel. Learn more: https://go.microsoft.com/fwlink/?linkid=870924
Comment:
    @Usman Humayun @Tophe Enerio are these Ops campaigns 51-57, 67?
Reply:
    The Support line item and Flavor Nation is going to be removed as this will be Marketing Ops</t>
      </text>
    </comment>
    <comment ref="L108" authorId="128" shapeId="0" xr:uid="{E3B58EAD-B657-F341-98ED-270CD94E7EC3}">
      <text>
        <t>[Threaded comment]
Your version of Excel allows you to read this threaded comment; however, any edits to it will get removed if the file is opened in a newer version of Excel. Learn more: https://go.microsoft.com/fwlink/?linkid=870924
Comment:
    Pending confirmation on scope/prioritization from Fulfillment team. Currently, IT committed to delivering SNAP Phase2.  Let us know if we need to break this down or a better way to track dependent teams.
Reply:
    We will check the Fulfillment tab and see if there are projects where Martech is tagged, and size them accordingly.
Reply:
    @Sharat Babu Mandala this should be in the Fulfillment tab.</t>
      </text>
    </comment>
    <comment ref="M108" authorId="129" shapeId="0" xr:uid="{ADB287EC-3254-4F8C-AB91-D03E0BCB0188}">
      <text>
        <t>[Threaded comment]
Your version of Excel allows you to read this threaded comment; however, any edits to it will get removed if the file is opened in a newer version of Excel. Learn more: https://go.microsoft.com/fwlink/?linkid=870924
Comment:
    We will check the Fulfillment tab and see if there are projects where Comms is tagged, and size them accordingly.</t>
      </text>
    </comment>
    <comment ref="AL108" authorId="130" shapeId="0" xr:uid="{D2E56BD3-9BD4-F74C-BD2C-4EF0A203E448}">
      <text>
        <t>[Threaded comment]
Your version of Excel allows you to read this threaded comment; however, any edits to it will get removed if the file is opened in a newer version of Excel. Learn more: https://go.microsoft.com/fwlink/?linkid=870924
Comment:
    Driving team
Reply:
    We were originally tracking this to get an update from Fulfillment on projects where Martech/Comms are impacted. The direction is now to go to respective pillar tabs and size the scope for the dependent teams. This can be ignored.</t>
      </text>
    </comment>
    <comment ref="AN108" authorId="131" shapeId="0" xr:uid="{83DED693-451B-4A00-B593-04A0C220ECC8}">
      <text>
        <t>[Threaded comment]
Your version of Excel allows you to read this threaded comment; however, any edits to it will get removed if the file is opened in a newer version of Excel. Learn more: https://go.microsoft.com/fwlink/?linkid=870924
Comment:
    Driving team
Reply:
    We were originally tracking this to get an update from Fulfillment on projects where Martech/Comms are impacted. The direction is now to go to respective pillar tabs and size the scope for the dependent teams. This can be ignored.</t>
      </text>
    </comment>
    <comment ref="AO108" authorId="132" shapeId="0" xr:uid="{8B874B92-F7BC-4C98-985C-0BE9C21611F3}">
      <text>
        <t>[Threaded comment]
Your version of Excel allows you to read this threaded comment; however, any edits to it will get removed if the file is opened in a newer version of Excel. Learn more: https://go.microsoft.com/fwlink/?linkid=870924
Comment:
    Driving team
Reply:
    We were originally tracking this to get an update from Fulfillment on projects where Martech/Comms are impacted. The direction is now to go to respective pillar tabs and size the scope for the dependent teams. This can be ignored.</t>
      </text>
    </comment>
    <comment ref="AP108" authorId="133" shapeId="0" xr:uid="{750BCEBD-D8CC-4EF3-8BD1-DF2B710ADBD6}">
      <text>
        <t>[Threaded comment]
Your version of Excel allows you to read this threaded comment; however, any edits to it will get removed if the file is opened in a newer version of Excel. Learn more: https://go.microsoft.com/fwlink/?linkid=870924
Comment:
    Driving team
Reply:
    We were originally tracking this to get an update from Fulfillment on projects where Martech/Comms are impacted. The direction is now to go to respective pillar tabs and size the scope for the dependent teams. This can be ignored.</t>
      </text>
    </comment>
    <comment ref="AT108" authorId="134" shapeId="0" xr:uid="{1439317A-5699-4017-B6C4-527EFDEBA207}">
      <text>
        <t>[Threaded comment]
Your version of Excel allows you to read this threaded comment; however, any edits to it will get removed if the file is opened in a newer version of Excel. Learn more: https://go.microsoft.com/fwlink/?linkid=870924
Comment:
    Driving team
Reply:
    We were originally tracking this to get an update from Fulfillment on projects where Martech/Comms are impacted. The direction is now to go to respective pillar tabs and size the scope for the dependent teams. This can be ignored.</t>
      </text>
    </comment>
    <comment ref="L109" authorId="135" shapeId="0" xr:uid="{203C023F-4EF2-42E4-A34D-3AADB8514DDE}">
      <text>
        <t>[Threaded comment]
Your version of Excel allows you to read this threaded comment; however, any edits to it will get removed if the file is opened in a newer version of Excel. Learn more: https://go.microsoft.com/fwlink/?linkid=870924
Comment:
    We will check the Pharmacy tab and see if there are projects where Martech is tagged, and size them accordingly.
Reply:
    @Rohini Panjrath @Chris Benefield
this should be captured in the Pharmacy tab and MarTech as the dependent pillar.</t>
      </text>
    </comment>
    <comment ref="I110" authorId="136" shapeId="0" xr:uid="{8B2A13D7-9AD1-4B42-86A2-C1CF58710BA4}">
      <text>
        <t>[Threaded comment]
Your version of Excel allows you to read this threaded comment; however, any edits to it will get removed if the file is opened in a newer version of Excel. Learn more: https://go.microsoft.com/fwlink/?linkid=870924
Comment:
    @Steph Sawler @Michelle Tonkovich @Tim Harms
do we have desired launch quarter? i assume Q3?</t>
      </text>
    </comment>
    <comment ref="O110" authorId="137" shapeId="0" xr:uid="{8DCFB0D9-1DA3-4F47-985A-CD99BA541055}">
      <text>
        <t>[Threaded comment]
Your version of Excel allows you to read this threaded comment; however, any edits to it will get removed if the file is opened in a newer version of Excel. Learn more: https://go.microsoft.com/fwlink/?linkid=870924
Comment:
    @Sravanthi Muppidi @Steph Sawler
is there work for AdTech here?</t>
      </text>
    </comment>
    <comment ref="L111" authorId="138" shapeId="0" xr:uid="{FC8343AC-A627-B440-BD7B-681BBF76AF9F}">
      <text>
        <t>[Threaded comment]
Your version of Excel allows you to read this threaded comment; however, any edits to it will get removed if the file is opened in a newer version of Excel. Learn more: https://go.microsoft.com/fwlink/?linkid=870924
Comment:
    Pending confirmation on scope/prioritization from Loyalty team. Currently, IT is aware of the following initiatives:
- Auto Replen (in-progress)
- Expansion of UDC use cases - $5 promo, Exclusive Deals, etc.. (in-progress)
- Welcome Offer (in-progress)
- NPS (not started)
Let us know if we need to break this down or a better way to track dependent teams.
Reply:
    We will check the Loyalty tab and see if there are projects where Martech is tagged, and size them accordingly.
Reply:
    @Subha Burela Loyalty</t>
      </text>
    </comment>
    <comment ref="M111" authorId="139" shapeId="0" xr:uid="{144C1E2F-6ED7-4574-8420-24D32EC1566B}">
      <text>
        <t>[Threaded comment]
Your version of Excel allows you to read this threaded comment; however, any edits to it will get removed if the file is opened in a newer version of Excel. Learn more: https://go.microsoft.com/fwlink/?linkid=870924
Comment:
    Pending confirmation on scope/prioritization from Loyalty team. Currently, IT is aware of the following initiatives:
- Auto Replen (in-progress)
- Expansion of UDC use cases - $5 promo, Exclusive Deals, etc.. (in-progress)
- Welcome Offer (in-progress)
- NPS (not started)
Let us know if we need to break this down or a better way to track dependent teams.
Reply:
    We will check the Loyalty tab and see if there are projects where Comms is tagged, and size them accordingly.</t>
      </text>
    </comment>
    <comment ref="L112" authorId="140" shapeId="0" xr:uid="{55AC62F5-CBAF-4DF5-9830-40C6314F725E}">
      <text>
        <t>[Threaded comment]
Your version of Excel allows you to read this threaded comment; however, any edits to it will get removed if the file is opened in a newer version of Excel. Learn more: https://go.microsoft.com/fwlink/?linkid=870924
Comment:
    already in progress, no need to size</t>
      </text>
    </comment>
    <comment ref="L113" authorId="141" shapeId="0" xr:uid="{F81F5A16-0985-47B6-8921-084E226BADED}">
      <text>
        <t>[Threaded comment]
Your version of Excel allows you to read this threaded comment; however, any edits to it will get removed if the file is opened in a newer version of Excel. Learn more: https://go.microsoft.com/fwlink/?linkid=870924
Comment:
    already in progress, no need to size</t>
      </text>
    </comment>
    <comment ref="AL114" authorId="142" shapeId="0" xr:uid="{AB32AB7D-7C6B-A54E-8847-BA3476CB85B0}">
      <text>
        <t>[Threaded comment]
Your version of Excel allows you to read this threaded comment; however, any edits to it will get removed if the file is opened in a newer version of Excel. Learn more: https://go.microsoft.com/fwlink/?linkid=870924
Comment:
    See details of Dependency Matrix for Order Journey Revamp - https://rxsafeway-my.sharepoint.com/:x:/g/personal/mtonk01_safeway_com/ER-X9rfpeF5MkLYTCTWbCQwBKMukoHor2im_J1qS6fcP8Q?e=CflYCR
Reply:
    Assuming OMS work to change status and order lifecycle pipeline
Reply:
    assuming this is part of Control Tower scope of work</t>
      </text>
    </comment>
    <comment ref="AN114" authorId="143" shapeId="0" xr:uid="{E9D6A62D-5F31-C844-A2C9-B36B3F1B3FC3}">
      <text>
        <t>[Threaded comment]
Your version of Excel allows you to read this threaded comment; however, any edits to it will get removed if the file is opened in a newer version of Excel. Learn more: https://go.microsoft.com/fwlink/?linkid=870924
Comment:
    See details of Dependency Matrix for Order Journey Revamp - https://rxsafeway-my.sharepoint.com/:x:/g/personal/mtonk01_safeway_com/ER-X9rfpeF5MkLYTCTWbCQwBKMukoHor2im_J1qS6fcP8Q?e=CflYCR</t>
      </text>
    </comment>
    <comment ref="AO114" authorId="144" shapeId="0" xr:uid="{27E0CD96-B11D-274A-8C94-3B6CB8C55713}">
      <text>
        <t>[Threaded comment]
Your version of Excel allows you to read this threaded comment; however, any edits to it will get removed if the file is opened in a newer version of Excel. Learn more: https://go.microsoft.com/fwlink/?linkid=870924
Comment:
    See details of Dependency Matrix for Order Journey Revamp - https://rxsafeway-my.sharepoint.com/:x:/g/personal/mtonk01_safeway_com/ER-X9rfpeF5MkLYTCTWbCQwBKMukoHor2im_J1qS6fcP8Q?e=CflYCR</t>
      </text>
    </comment>
    <comment ref="AT114" authorId="145" shapeId="0" xr:uid="{30263010-3B65-5C44-9820-1E0AB5188788}">
      <text>
        <t>[Threaded comment]
Your version of Excel allows you to read this threaded comment; however, any edits to it will get removed if the file is opened in a newer version of Excel. Learn more: https://go.microsoft.com/fwlink/?linkid=870924
Comment:
    See details of Dependency Matrix for Order Journey Revamp - https://rxsafeway-my.sharepoint.com/:x:/g/personal/mtonk01_safeway_com/ER-X9rfpeF5MkLYTCTWbCQwBKMukoHor2im_J1qS6fcP8Q?e=CflYCR</t>
      </text>
    </comment>
    <comment ref="BK114" authorId="146" shapeId="0" xr:uid="{B463A5AC-6290-7542-9C49-79FB20CD4095}">
      <text>
        <t>[Threaded comment]
Your version of Excel allows you to read this threaded comment; however, any edits to it will get removed if the file is opened in a newer version of Excel. Learn more: https://go.microsoft.com/fwlink/?linkid=870924
Comment:
    Review and create updated creatives/mocks for new or revised templates.</t>
      </text>
    </comment>
    <comment ref="A115" authorId="147" shapeId="0" xr:uid="{58D0F9A5-15BF-4747-B3B6-41A55603546D}">
      <text>
        <t>[Threaded comment]
Your version of Excel allows you to read this threaded comment; however, any edits to it will get removed if the file is opened in a newer version of Excel. Learn more: https://go.microsoft.com/fwlink/?linkid=870924
Comment:
    HEADING</t>
      </text>
    </comment>
    <comment ref="K115" authorId="148" shapeId="0" xr:uid="{4874E7FE-4F78-4E12-82D4-8C1576D3A380}">
      <text>
        <t>[Threaded comment]
Your version of Excel allows you to read this threaded comment; however, any edits to it will get removed if the file is opened in a newer version of Excel. Learn more: https://go.microsoft.com/fwlink/?linkid=870924
Comment:
    HEADING</t>
      </text>
    </comment>
    <comment ref="L116" authorId="149" shapeId="0" xr:uid="{7B119B7D-D66C-4F34-9BB1-37565BB8FE2C}">
      <text>
        <t>[Threaded comment]
Your version of Excel allows you to read this threaded comment; however, any edits to it will get removed if the file is opened in a newer version of Excel. Learn more: https://go.microsoft.com/fwlink/?linkid=870924
Comment:
    Q2 4 sprints, Q3 1 sprint.
has added dependency on Analytics and UMA teams
Analytics: tracking and reporting support - Q2
UMA: need all banners to go live on UMA (in progress) - Q2
Cart&amp;Checkout: [MT} team questions this dependency</t>
      </text>
    </comment>
    <comment ref="AA116" authorId="150" shapeId="0" xr:uid="{2D67FE5F-46F1-0B4C-9143-FD2104C284AF}">
      <text>
        <t>[Threaded comment]
Your version of Excel allows you to read this threaded comment; however, any edits to it will get removed if the file is opened in a newer version of Excel. Learn more: https://go.microsoft.com/fwlink/?linkid=870924
Comment:
    Scope: 
1) Deep Linking experience via email or SMS
2) Mobile app attribution for app installs
3) URL shortening via the link generator (ELGS)</t>
      </text>
    </comment>
    <comment ref="B120" authorId="151" shapeId="0" xr:uid="{5C8DADA2-6E61-4913-87CB-A1E5D5850EC0}">
      <text>
        <t>[Threaded comment]
Your version of Excel allows you to read this threaded comment; however, any edits to it will get removed if the file is opened in a newer version of Excel. Learn more: https://go.microsoft.com/fwlink/?linkid=870924
Comment:
    @Tophe Enerio @Usman Humayun isn't this WIP?</t>
      </text>
    </comment>
    <comment ref="AA120" authorId="152" shapeId="0" xr:uid="{999B09EE-64B3-E74C-8FBF-BF83D3B5DD04}">
      <text>
        <t>[Threaded comment]
Your version of Excel allows you to read this threaded comment; however, any edits to it will get removed if the file is opened in a newer version of Excel. Learn more: https://go.microsoft.com/fwlink/?linkid=870924
Comment:
    Expansion of communication channel for Push Notification program (Phase2)</t>
      </text>
    </comment>
    <comment ref="AE120" authorId="153" shapeId="0" xr:uid="{ABF82D02-4F41-224E-9925-247CD0DA7A2C}">
      <text>
        <t>[Threaded comment]
Your version of Excel allows you to read this threaded comment; however, any edits to it will get removed if the file is opened in a newer version of Excel. Learn more: https://go.microsoft.com/fwlink/?linkid=870924
Comment:
    Foundational work - re-architecture of CFMS, data migration, integration with EDM and ACS for opt-in/opt-out, UI re-design of Preference Center on the web (Phase1 for existing email) and expansion of communication channels, starting with SMS program (Phase1.5) and Push Notification (Phase2).</t>
      </text>
    </comment>
    <comment ref="B121" authorId="154" shapeId="0" xr:uid="{367597AE-2A7C-4BDE-BB55-80944A0ECEA0}">
      <text>
        <t>[Threaded comment]
Your version of Excel allows you to read this threaded comment; however, any edits to it will get removed if the file is opened in a newer version of Excel. Learn more: https://go.microsoft.com/fwlink/?linkid=870924
Comment:
    @Usman Humayun, same comment as above.  Also, it looks like we have duplication in this list of projects</t>
      </text>
    </comment>
    <comment ref="L121" authorId="155" shapeId="0" xr:uid="{90347940-120A-4A58-8486-02B1D51F320C}">
      <text>
        <t>[Threaded comment]
Your version of Excel allows you to read this threaded comment; however, any edits to it will get removed if the file is opened in a newer version of Excel. Learn more: https://go.microsoft.com/fwlink/?linkid=870924
Comment:
    Mini-incept happened week of May 31; detailed scoping not yet done.  Possibly moving into Q3</t>
      </text>
    </comment>
    <comment ref="S121" authorId="156" shapeId="0" xr:uid="{E30F90BA-8BC1-4201-B15F-BF0E2AFACF19}">
      <text>
        <t>[Threaded comment]
Your version of Excel allows you to read this threaded comment; however, any edits to it will get removed if the file is opened in a newer version of Excel. Learn more: https://go.microsoft.com/fwlink/?linkid=870924
Comment:
    @Michelle Tonkovich need to know which teams are impacted
Reply:
    @Gayle Millington , UMA is impacted..</t>
      </text>
    </comment>
    <comment ref="AU121" authorId="157" shapeId="0" xr:uid="{AE182E4D-DB96-5F4F-8839-FC0167903689}">
      <text>
        <t>[Threaded comment]
Your version of Excel allows you to read this threaded comment; however, any edits to it will get removed if the file is opened in a newer version of Excel. Learn more: https://go.microsoft.com/fwlink/?linkid=870924
Comment:
    Already being tracked as part of UDC Redesign project.</t>
      </text>
    </comment>
    <comment ref="L122" authorId="158" shapeId="0" xr:uid="{906C9F87-8DD3-804F-B1A8-98B374C1BE45}">
      <text>
        <t>[Threaded comment]
Your version of Excel allows you to read this threaded comment; however, any edits to it will get removed if the file is opened in a newer version of Excel. Learn more: https://go.microsoft.com/fwlink/?linkid=870924
Comment:
    Phase1 scope - Foundational work (ingest customer data for K&amp;B into ACS), expanding a few Marketing Campaigns (i.e. Weekly Savings, etc..) and implement all Portal Trigger transactional emails (i.e. registration, account management, etc..). 
Reply:
    Need to confirm Phase2 scope.</t>
      </text>
    </comment>
    <comment ref="M122" authorId="159" shapeId="0" xr:uid="{88EA447B-7445-B84D-9C70-6D11EE6450D3}">
      <text>
        <t>[Threaded comment]
Your version of Excel allows you to read this threaded comment; however, any edits to it will get removed if the file is opened in a newer version of Excel. Learn more: https://go.microsoft.com/fwlink/?linkid=870924
Comment:
    Support for Phase1 implementation of transactional emails to expand to new banners, K&amp;B.
Reply:
    Need to confirm Phase2 scope.</t>
      </text>
    </comment>
    <comment ref="O122" authorId="160" shapeId="0" xr:uid="{F1916639-E79F-9B47-A7CB-607D13EBA9E3}">
      <text>
        <t>[Threaded comment]
Your version of Excel allows you to read this threaded comment; however, any edits to it will get removed if the file is opened in a newer version of Excel. Learn more: https://go.microsoft.com/fwlink/?linkid=870924
Comment:
    Adtech is out of scope for Phase1 (initial launch of K&amp;B). The scope of Adtech that we know today is to ensure that K&amp;B data are also ingested in GCP. No specific feature/use case has been discussed dat the moment.
Reply:
    @Sravanthi Muppidi @Steph Sawler
any sizing here?
Reply:
    @Sharyu Barapatrey</t>
      </text>
    </comment>
    <comment ref="BF123" authorId="161" shapeId="0" xr:uid="{80244FC3-C192-4050-A01D-6DF3EFE6D9FA}">
      <text>
        <t>[Threaded comment]
Your version of Excel allows you to read this threaded comment; however, any edits to it will get removed if the file is opened in a newer version of Excel. Learn more: https://go.microsoft.com/fwlink/?linkid=870924
Comment:
    Need to build integration between ACS and Snowflake to send performance/deliverability data for marketing campaigns and transactional communications (i.e. Clicks, Opens, Bounces, etc..) in order to support Division and Banner level reporting.</t>
      </text>
    </comment>
    <comment ref="BF124" authorId="162" shapeId="0" xr:uid="{794DD252-5D9C-48C4-8025-CF6437B959DE}">
      <text>
        <t xml:space="preserve">[Threaded comment]
Your version of Excel allows you to read this threaded comment; however, any edits to it will get removed if the file is opened in a newer version of Excel. Learn more: https://go.microsoft.com/fwlink/?linkid=870924
Comment:
    More insight needed
</t>
      </text>
    </comment>
    <comment ref="A129" authorId="163" shapeId="0" xr:uid="{89F9EB44-66A6-40FE-8478-5EE33554B020}">
      <text>
        <t>[Threaded comment]
Your version of Excel allows you to read this threaded comment; however, any edits to it will get removed if the file is opened in a newer version of Excel. Learn more: https://go.microsoft.com/fwlink/?linkid=870924
Comment:
    HEADING</t>
      </text>
    </comment>
    <comment ref="K129" authorId="164" shapeId="0" xr:uid="{B38298BA-6EC8-4B94-91E7-E17357FC39B5}">
      <text>
        <t>[Threaded comment]
Your version of Excel allows you to read this threaded comment; however, any edits to it will get removed if the file is opened in a newer version of Excel. Learn more: https://go.microsoft.com/fwlink/?linkid=870924
Comment:
    HEADING</t>
      </text>
    </comment>
    <comment ref="BF130" authorId="165" shapeId="0" xr:uid="{EB7C1EB8-5717-4D23-8398-C6DA2C67EBBD}">
      <text>
        <t>[Threaded comment]
Your version of Excel allows you to read this threaded comment; however, any edits to it will get removed if the file is opened in a newer version of Excel. Learn more: https://go.microsoft.com/fwlink/?linkid=870924
Comment:
    Q2 Data Needs
1. The circular offers data. the same set that goes to GPay.
2. The ecom product and inventory data. We are hoping for the same data that is in Merchant Center and is currently used in local inventory advertising. 
@Chaitali Mitra @Lubna Lasne please add sizing</t>
      </text>
    </comment>
    <comment ref="BF131" authorId="166" shapeId="0" xr:uid="{4A1502D7-6CB4-44DD-9A61-B6F322EF5C39}">
      <text>
        <t>[Threaded comment]
Your version of Excel allows you to read this threaded comment; however, any edits to it will get removed if the file is opened in a newer version of Excel. Learn more: https://go.microsoft.com/fwlink/?linkid=870924
Comment:
    Q2 Data Need:
1)</t>
      </text>
    </comment>
    <comment ref="BF132" authorId="167" shapeId="0" xr:uid="{72A429EB-5AF8-4547-8767-94427EEA4525}">
      <text>
        <t>[Threaded comment]
Your version of Excel allows you to read this threaded comment; however, any edits to it will get removed if the file is opened in a newer version of Excel. Learn more: https://go.microsoft.com/fwlink/?linkid=870924
Comment:
    Q2 Data Need
1) automate new store list
@Chaitali Mitra @Lubna Lasne please add size</t>
      </text>
    </comment>
    <comment ref="BF133" authorId="168" shapeId="0" xr:uid="{5957E62E-7336-4544-97CD-7E879C2A5E2A}">
      <text>
        <t>[Threaded comment]
Your version of Excel allows you to read this threaded comment; however, any edits to it will get removed if the file is opened in a newer version of Excel. Learn more: https://go.microsoft.com/fwlink/?linkid=870924
Comment:
    Q2 Data Need:
1) Weekly ad (already established for google pay)</t>
      </text>
    </comment>
    <comment ref="B134" authorId="169" shapeId="0" xr:uid="{C8C66690-ED3B-46EA-AEFD-337CD173907C}">
      <text>
        <t>[Threaded comment]
Your version of Excel allows you to read this threaded comment; however, any edits to it will get removed if the file is opened in a newer version of Excel. Learn more: https://go.microsoft.com/fwlink/?linkid=870924
Comment:
    this is tracked under Unified Search Engine project under Shop CX</t>
      </text>
    </comment>
    <comment ref="Q134" authorId="170" shapeId="0" xr:uid="{8AEFC1E2-65F7-4BCE-8B0B-BE24E7E6462A}">
      <text>
        <t>[Threaded comment]
Your version of Excel allows you to read this threaded comment; however, any edits to it will get removed if the file is opened in a newer version of Excel. Learn more: https://go.microsoft.com/fwlink/?linkid=870924
Comment:
    @Brendan Hallet @Maricel Tatco Domagas @Tapas Kumar Bose
this should be tracked under Shop CX. Can you confirm if already in Shop CX? 
@Subha Burela
Reply:
    You're correct, it should be in Shop CX.  I can't seem to find it in Shop CX tab.  @Suresh Gopalakrishnan  Please advise which line Google Retail Seach is noted
Reply:
    @Suresh Gopalakrishnan
Reply:
    Google Retail Search comes under Unified Search Engine project.
Reply:
    removing X here.</t>
      </text>
    </comment>
    <comment ref="BF135" authorId="171" shapeId="0" xr:uid="{EAB71533-44CF-4389-857F-2D7F5450C153}">
      <text>
        <t>[Threaded comment]
Your version of Excel allows you to read this threaded comment; however, any edits to it will get removed if the file is opened in a newer version of Excel. Learn more: https://go.microsoft.com/fwlink/?linkid=870924
Comment:
    Q2 Data Need:
1) Offline (instore) transitions
2) Online transactions
3) customer metadata
4) customer clickstream
5) card # to household id lookup table
6) sku metadata
7) available skus per store (inventory or whats in stock)
Reply:
    @Lubna Lasne @Krishnanand Khambadkone please size
Reply:
    @RajSriram @Sandeepvenkatesh For sizing</t>
      </text>
    </comment>
    <comment ref="BF136" authorId="172" shapeId="0" xr:uid="{9BCE031A-9CF2-4718-ABFC-51B3E20DB66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Q3 Data Need: 
1) product catalog
2) schematics
Reply:
    @Sandeep Venkatesh  can you size this pleae
Reply:
    any update @Sandeep Venkatesh</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tc={C218EE32-AD30-48EF-AD71-4068582C53FC}</author>
    <author>tc={396C655E-E622-499E-B7EC-CED9A750F8F2}</author>
    <author>tc={CBB834DE-D7C2-485C-91A9-547036D26298}</author>
    <author>tc={FC1BC62C-4F79-4ABA-9228-DB023FBD5623}</author>
    <author>tc={95B29F23-5792-4C66-A7D2-8861C0295F7D}</author>
    <author>tc={C1A94383-8321-422B-8C72-79519A2C9A05}</author>
    <author>tc={675041D4-3F28-4873-9A37-E0E3B52B783D}</author>
    <author>tc={FBE389AC-E46E-428C-8460-011FCD304C83}</author>
    <author>tc={ABB04ACF-16E2-4AEB-A11D-0B7376579E05}</author>
    <author>tc={1FF6CD75-C236-4A72-9CB1-1A09416A0476}</author>
    <author>tc={5406A3F2-13BC-4CFE-9CA8-4B19753A06EE}</author>
    <author>tc={7DB5E2C2-C05E-4053-95C7-77A061863036}</author>
    <author>tc={8E4EFA9E-5478-4905-92B2-272B1334D4C9}</author>
    <author>tc={F04B229E-4FF8-4FE0-A341-7F38EE2AE0AF}</author>
    <author>tc={DFA03661-8460-4909-915F-EEA8382E1C5F}</author>
    <author>tc={B91C97B1-ED75-464A-B4EA-4BE715371976}</author>
    <author>tc={7CCC6FA4-F70F-4987-9204-DF07970C647C}</author>
    <author>tc={CC9ABBED-6ADC-4352-9B7F-00E6E9F6DA4E}</author>
    <author>tc={29DA9AE1-6972-4770-9C19-F2D426D2664C}</author>
    <author>tc={C9B20479-4754-44ED-AFF9-2199120E4E12}</author>
    <author>tc={06A5A1BB-0C35-4056-AB36-D2C6A488DA68}</author>
    <author>tc={E08DF0E3-B1F7-4380-BFD2-4A61647A3DC3}</author>
    <author>tc={4E1DBA41-FA19-4944-B6E3-59FB769FB0E3}</author>
    <author>tc={7C1EBDAB-8BB5-4C3C-AF0A-4C773A08ED71}</author>
    <author>tc={71E16781-A375-4854-87E2-F3ADC49F1EE5}</author>
    <author>tc={77E44B84-A58A-4E61-B7BA-70C2381CA9F9}</author>
    <author>tc={6AA84089-6B47-479A-A3B9-6F6C2B24A3BC}</author>
    <author>tc={EB9430C7-13E7-413A-8930-7E7120025A44}</author>
    <author>tc={711067BA-8D52-4288-926A-2032902011FA}</author>
    <author>tc={9D244FD8-95B2-4BDF-A34F-BD260D20AA74}</author>
    <author>tc={F4B1B0E5-4446-41F0-9961-3A858A78486F}</author>
    <author>tc={101F4F25-CF2A-4857-B8E5-0D236D9C2B4F}</author>
    <author>tc={F355F5D4-864C-49C0-807D-1A88327F3FC2}</author>
    <author>tc={E0E768D4-FAE0-4251-87BD-817D4F936153}</author>
    <author>tc={6D5F09FF-EBD7-4312-9B67-B6D17601B34D}</author>
    <author>tc={89C8AE57-0B09-41BD-B02B-D865256665CC}</author>
    <author>tc={25D28E5E-424F-4649-8ACD-9780E60A5699}</author>
    <author>tc={80766522-5627-444D-A3F8-8B9437F44124}</author>
    <author>Sandeep Banerjee</author>
    <author>tc={D67BC1B9-079F-44E0-B61F-DC7BBDF601FD}</author>
    <author>tc={F3D571BB-136F-489C-8B24-6043922A95DE}</author>
    <author>tc={364C79EC-A621-45B6-95E2-A01D8605A698}</author>
    <author>tc={E3FEB8F6-FBE4-476D-A564-9B85C035FB65}</author>
    <author>tc={790EB8EB-3BB8-4A5B-8106-58475CA3A5DE}</author>
    <author>tc={18472B8F-9168-40C2-9569-4B0EFE3DBF04}</author>
    <author>tc={34E2BA24-D7EA-451E-80DE-FD409F43A49E}</author>
    <author>tc={821F8F77-0BC9-425D-9CAE-C8FE65FB59D3}</author>
    <author>tc={3337EF28-E31A-434E-87F8-37E11FE16B9C}</author>
    <author>tc={30CF9C9E-E2EB-4806-A0C1-9E6F7CCA75D6}</author>
    <author>tc={4E55FDEB-FC46-447C-B266-AE074E5C773C}</author>
    <author>tc={61D7ABD3-0D7A-4FFD-85FE-7AE0396B6BF6}</author>
    <author>tc={3849FF79-91EE-403F-B854-FD29041C00A5}</author>
    <author>tc={F8DFBFBC-1947-4F1D-B527-916BED36D254}</author>
    <author>tc={B9EA306F-9973-4AD6-A846-E8FEBC14E0B4}</author>
    <author>tc={628F14EB-759E-46F9-80D7-FF1F570F7C11}</author>
    <author>tc={5377F061-2CA7-4970-8752-D3282DBE7DA4}</author>
    <author>tc={F668C19D-29FE-4DB2-9884-B88FD61B9459}</author>
    <author>tc={012B4EAC-AAEF-4B88-96FE-DE5FBCA8473D}</author>
    <author>tc={A3D65030-D1E9-4428-8FE4-77CD294A8013}</author>
    <author>tc={5C197837-79D8-4B91-A563-A818E8332608}</author>
    <author>tc={454163A2-4C07-4E77-96FE-37F1C869C584}</author>
    <author>tc={E39070D0-53A5-4749-A1BF-AE0AA3B92F02}</author>
    <author>tc={DD528A97-3C68-4166-8720-00507EAC776F}</author>
    <author>tc={957905D7-B238-41D8-8E8F-5AA967AB35D2}</author>
    <author>tc={5D6EA498-3130-4053-88CE-5E5D25AC077E}</author>
    <author>tc={7A81AB97-3282-4787-BDB0-513304089432}</author>
    <author>tc={633A5289-54A3-432B-BD88-F870B7F9C2DF}</author>
    <author>tc={EFFDAC5B-13F2-4A1F-BBB3-6F332B310577}</author>
    <author>tc={7BCD3024-FAA4-470D-8347-DF185ABAB346}</author>
    <author>tc={DC2AE525-E586-4BB8-8289-B829C302AAA1}</author>
    <author>tc={B54A3A14-53F8-40D5-9D85-E7EAC809C236}</author>
    <author>tc={B34BDC25-156E-44AC-9A26-2F3BF416E676}</author>
    <author>tc={2B051E06-4961-4543-AB00-3C0F90CF535E}</author>
    <author>tc={018FD259-C130-407D-BCD5-3454DAFE3071}</author>
    <author>tc={E989BB3B-824A-4E32-9435-20DA6C4EDD71}</author>
    <author>tc={B5F271F2-009D-4992-B487-54F1E4400DDB}</author>
    <author>tc={AAC7C4DD-88FB-4D12-856A-EBE6A570EFF2}</author>
    <author>tc={48B837CD-FD2A-48E6-AF57-CE881279B541}</author>
    <author>tc={FD4D5078-F441-484D-BD94-FAEFD48D2F20}</author>
    <author>tc={AA006C17-9CCF-42C7-AE5C-215A0DAFCC9A}</author>
    <author>tc={47A168D0-D700-4D36-9DB4-071A94ACF17F}</author>
    <author>tc={B1A60AF9-8E69-4430-8823-532527E4A6A0}</author>
    <author>tc={C824C4BE-FF51-49F3-A624-EAE8C27CE2FB}</author>
    <author>tc={75894375-5E5B-46B7-AD0D-11B739FAE021}</author>
    <author>tc={CA4B4AF4-5945-4468-944E-3F520F465B70}</author>
    <author>tc={217D2E0D-3A92-4D5E-B8A5-7BAD93C98F73}</author>
    <author>tc={1F0F7ECD-9469-4FEC-9071-810D50C51015}</author>
    <author>tc={D376677C-F114-4FA7-BC5F-B0778CD11A0B}</author>
    <author>tc={66F95265-1CAB-43D6-A151-EDBBF8707078}</author>
    <author>tc={88D8B5C9-F87F-4ED7-808F-303A22B1A9F1}</author>
    <author>tc={28D25507-F537-46DC-9681-13963FB41ECA}</author>
    <author>tc={8B35EFE1-3060-43D0-802D-940FEB86D25C}</author>
    <author>tc={30124B89-3078-4144-B13E-56DFCB7D5C28}</author>
    <author>tc={25D30046-0F5F-403A-8E61-EA9924E398DA}</author>
    <author>tc={240B459F-66C0-4805-8C76-F3816A1A6D6C}</author>
    <author>tc={9B1658B2-23A2-4ABD-94FC-5B7B00A54522}</author>
    <author>tc={31F29D29-5843-4286-8177-D7F2B8D468AF}</author>
    <author>tc={F974CDD7-E537-4BD4-9218-CB422E68CAE0}</author>
    <author>tc={55BCB1E0-9DB5-4DB0-9576-C30BD7974943}</author>
    <author>tc={F9EAE75A-277E-4F2B-8BDC-D6AB95960FE2}</author>
    <author>tc={EB69ACA4-5DE2-4BB6-886C-44B53DB28F38}</author>
    <author>tc={8C9322B7-54D6-4603-BD15-CFF201ABD18E}</author>
    <author>tc={814C4FCC-B0D4-40C8-AAEC-674C0529E0F4}</author>
    <author>tc={36B2D1AA-F4AD-433D-BDE3-3E5C27F03BBF}</author>
    <author>tc={414C227C-815D-41C6-9F07-3D92031AE1C8}</author>
    <author>tc={FFE24572-F3F9-4BDB-BC83-1905ECA92414}</author>
    <author>tc={01033361-3C79-49BF-A766-7CF02E7E279C}</author>
    <author>tc={F727FB71-B6E6-48E8-9BCC-CCFEBB43C5E2}</author>
    <author>tc={3A844EDE-0FC2-455E-B5F1-E32174350955}</author>
    <author>tc={EBBA715B-8C57-4338-BEEA-DF6AAABFB8FD}</author>
    <author>tc={87CDB96F-BCA4-4F70-A41E-7449E8128661}</author>
    <author>tc={78EA5384-C0EE-4D0A-8B4F-95BCC872481B}</author>
    <author>tc={8CE56629-9ACF-4325-8972-8DE87EBE9594}</author>
    <author>tc={E19C1878-EE84-4B94-9116-8D72B253D529}</author>
    <author>tc={9B5FAD88-5DD2-4C1E-AC7E-1B68ED65BE39}</author>
    <author>tc={0D6F115A-3519-4295-B3EA-F94DF5574D59}</author>
    <author>tc={10824ACC-8640-43D3-8178-31D6165B1D45}</author>
    <author>tc={DCB37795-9F77-48AE-BCBA-196CB745CB55}</author>
    <author>tc={6CC1552C-EEDD-4765-98D9-1AD9E792A99A}</author>
    <author>tc={9A44EC70-25F5-4652-993A-54082331741B}</author>
    <author>tc={3B62DCB3-97C9-4316-9AE0-813651700377}</author>
    <author>tc={716BF88F-37E6-4FE5-9CA8-7D71EBD6EF38}</author>
    <author>tc={EF187617-831C-43D7-91F5-D4A82C5A9112}</author>
    <author>tc={34EB1E32-3670-4AC3-BD60-6D0F179DA3ED}</author>
    <author>tc={A9570650-45F2-47B2-B6FB-AB5F2EF259E5}</author>
    <author>tc={BC59961E-B017-4A73-8EA2-246315BF4DA1}</author>
    <author>tc={AF3A34A9-A806-46AB-8E90-6BE379C67202}</author>
    <author>tc={CEB9472C-B613-4DF3-B510-E3736C7A40F0}</author>
    <author>tc={4F3B488F-D278-4490-A3B1-499ABF0F92A0}</author>
    <author>tc={3B536AE6-74D6-4610-80BF-F8555FC53A02}</author>
    <author>tc={2E737DFC-65DB-4E35-A260-ABDA454642BA}</author>
    <author>tc={6ED4218C-3288-4A14-BA13-014F07E5D539}</author>
    <author>tc={E3C4470C-48C8-401F-B24B-75329D55E14E}</author>
    <author>tc={9A5F2C8B-FA6C-46FA-B67C-651B0B3D7861}</author>
    <author>tc={DC5BFFB1-C29E-486F-881B-4171A8245FEE}</author>
    <author>tc={9D03E6CE-0A77-4A61-BEE8-214B76404621}</author>
    <author>tc={EB183D76-7043-4B58-AFE5-FAC08BE949D2}</author>
    <author>tc={8A988999-B282-4BB7-8A93-59148CBECCC3}</author>
    <author>tc={395ACCEF-FF2E-41DD-B94C-217AF489C1A4}</author>
    <author>tc={68F44EAF-3A8E-45A7-8E9A-98EA40DB36E6}</author>
    <author>tc={64ED82C9-130D-4279-ADF1-0B3B985CB367}</author>
    <author>tc={E33E87DA-470F-46BE-AA35-3510F684D95F}</author>
    <author>tc={1412D9DC-D2A2-4A46-8B24-CE53AF40C432}</author>
    <author>tc={E8987E31-9FD0-4456-B3D2-CAC24F92D4E1}</author>
    <author>tc={6D78BF7B-5325-4F2E-BE2C-166FC10B142F}</author>
    <author>tc={0A77228E-C1C2-4730-A2B8-D1ACB8208A5B}</author>
    <author>tc={9C5F56C3-EF5B-4081-BC40-DD86F0CA67C9}</author>
    <author>tc={21F6F5A1-8C51-4FC0-8240-7E7D8E934E24}</author>
    <author>tc={4110DD3E-B3B6-416E-875D-FDD9072DFC1E}</author>
    <author>tc={086E010A-55EF-4EA2-B531-1DCDBCD9874D}</author>
    <author>tc={21A3CCB2-B8D2-435D-B454-89214E84DEB1}</author>
    <author>tc={6D49F760-692A-44D0-8602-3D2539CA9238}</author>
    <author>tc={CAB79384-BD61-4339-8079-70B1FE126001}</author>
    <author>tc={9796C8C1-5F06-4E34-9259-60F18B2736A5}</author>
    <author>tc={051508E3-DE5A-4919-A0FB-A532F6ACDDF5}</author>
    <author>tc={F11E10FC-7BB5-4637-98EF-6F3457C84DE0}</author>
    <author>tc={C6B019F3-1BFF-404D-A61B-82C6A24B56D4}</author>
    <author>tc={FF23DB6E-D963-44CE-9551-14B91A0B6C28}</author>
    <author>tc={AD5C3632-E149-42F5-89C5-82C02705F70B}</author>
    <author>tc={31C623ED-08E6-4522-BFF2-9418F8DA2AC8}</author>
    <author>tc={B967FD88-690D-4ACF-913A-C4322FA6CFBD}</author>
    <author>tc={C7960325-4EAF-417C-B1D3-D30808CCBFA0}</author>
    <author>tc={53A02B82-7DBE-45B8-B330-4D01C31FF0DA}</author>
    <author>tc={93456309-D33B-42A2-AF4E-7E4E1DA307FD}</author>
    <author>tc={2F1C05F6-CA66-4B6A-AF23-F09F9EDB1BFE}</author>
    <author>tc={72227524-9941-4EC6-A59C-61B0D602D0E3}</author>
    <author>tc={623FA0F9-1190-4684-84B7-A15B29ED2025}</author>
    <author>tc={B96AEA03-092F-48EC-BB5E-D9D4161076C3}</author>
    <author>tc={7D6527E6-498E-4909-8750-5231A3E5886F}</author>
    <author>tc={FF6F7485-5160-4390-9067-8D21F98705AB}</author>
    <author>tc={A0230BF0-02EB-41BD-8DA5-CD8950DC24E2}</author>
    <author>tc={3CC9F11C-576C-498A-8903-3F542449274E}</author>
    <author>tc={191421B2-0579-4790-A103-492ED5ABDD80}</author>
    <author>tc={8D396C85-C4B2-43C6-BD64-623003429457}</author>
    <author>tc={479C9B28-E381-47FE-892F-D794175B3444}</author>
    <author>tc={4BA1DB4C-EF3C-4810-A48B-490DB6C2CFA6}</author>
    <author>tc={6F59C7CC-A629-47D2-B9C9-A83669A386C9}</author>
    <author>tc={D1DAA2D5-5B6A-475D-BCC5-19EC413F54E3}</author>
    <author>tc={78F061DA-B4D4-426C-866A-77AB22E2EDFB}</author>
    <author>tc={8561492C-EF85-412E-A8B3-5CDCDA56FC82}</author>
    <author>tc={6A3AC671-56CB-4192-B660-8D9D07DA8F4C}</author>
    <author>tc={A2930E29-ADCC-4D9B-8692-D0D0C7521734}</author>
    <author>tc={A5415E84-CE56-4237-A36E-74CCD4880484}</author>
    <author>tc={C822D56F-1F4A-4660-B87D-90507C75CB62}</author>
    <author>tc={52CBB934-9AE8-4EE1-9056-EC1367B7693D}</author>
    <author>tc={8E69B8A8-3A93-4B30-A68C-2C831B2B3DE7}</author>
    <author>tc={C574997F-E001-4574-9D82-88111886687A}</author>
    <author>tc={455A5449-C415-485A-B625-38F312418F43}</author>
    <author>tc={A8B8263A-34E6-43E2-8BB9-BB5C1AEAB955}</author>
    <author>tc={D289E9AA-DE88-4723-892A-3F19FE5F8340}</author>
    <author>tc={0F46C372-F720-4135-AC8E-7CBC90659980}</author>
    <author>tc={9DB3472E-F19F-44CC-9AC2-FAFA6D60275D}</author>
    <author>tc={8E7C6317-9D62-4413-B1E6-AF812F7A082E}</author>
    <author>tc={30424710-9427-4428-9883-9FE586806571}</author>
    <author>tc={11B2F913-5356-40D7-BE0F-08F75050BDA3}</author>
    <author>tc={5BEEDA56-E4FE-4C92-AA5D-DDF598117A1F}</author>
    <author>tc={7131C257-1587-41E7-9FCB-F669CFF79678}</author>
    <author>tc={7554BE30-D81B-40DE-BDA2-889032878DF8}</author>
    <author>tc={AA282197-B5BB-4ECF-95CE-D155715D8CA1}</author>
    <author>tc={00271FBD-9A1D-4F36-A253-3093BEFAEFFC}</author>
    <author>tc={AD908AED-2227-46A7-9B80-9A009B6D3148}</author>
    <author>tc={0B794EEA-5D2C-44AA-B3D7-08B298084FA9}</author>
    <author>tc={28AD4000-45A9-4FE2-B56F-794B4E0FE2F5}</author>
    <author>tc={44F3026D-5AF9-471B-A7CF-0DDED1B482F4}</author>
    <author>tc={9D7735A3-2C46-4ED7-A844-8F7594640EB8}</author>
    <author>tc={044E6166-72BF-48F4-A6CE-40BB067106A5}</author>
    <author>tc={7C1003D1-2CF0-4574-9DBB-6574A2058496}</author>
    <author>tc={B8F1A250-B990-44B9-ADFC-871468F05BCD}</author>
    <author>tc={A5ABA73B-28B5-4693-B69F-83EA947F25AE}</author>
    <author>tc={F61FF5BD-6FDA-4B33-8DEA-7710988E5B3F}</author>
    <author>tc={F592C6F8-210A-4E84-BEC2-7C377AFBD8B4}</author>
    <author>tc={5A786CE5-EAF0-4D10-9BEF-219D4EA6713A}</author>
    <author>tc={0FC55260-BACA-42D4-A85C-8E19EEC96759}</author>
    <author>tc={FAD823A0-EF07-4A5D-860B-D2B3EDAC40B9}</author>
    <author>tc={0601A874-6C8B-4D41-A4F4-7DB751C1EFAB}</author>
    <author>tc={31559045-BF38-4E0C-A500-ADF933931BD8}</author>
    <author>tc={49AA537B-6B15-4C60-B353-64D28EA948B5}</author>
    <author>tc={6825CFD8-CA30-49F2-B991-9D33D5F5B45C}</author>
    <author>tc={61198512-7F2A-46C2-9398-9C5E8D60C299}</author>
    <author>tc={4FB1E032-1836-4183-8824-55F27F75E8FF}</author>
    <author>tc={F6FD298C-6ECB-445E-84D6-C9B964C3EFBE}</author>
    <author>tc={1B840BC8-69BD-4DE5-B76C-F7D9AB5EC223}</author>
    <author>tc={45C2006C-6591-4C1A-AAF9-675309CE7020}</author>
    <author>tc={9D95D754-110A-46D0-AF99-E1B34A46AA36}</author>
    <author>tc={61443D5F-0977-4F12-AF7C-2030EC038D9C}</author>
    <author>tc={3435D540-FEA6-4398-850B-6EC52F06AB91}</author>
    <author>tc={3A57CEC0-E97A-4F8D-9C17-4BE688CC088B}</author>
    <author>tc={1AE1A96E-3518-4801-B227-898E7E252D06}</author>
    <author>tc={82970F59-58CB-4ACE-A4EE-C67F2D926072}</author>
    <author>tc={7D49F0B0-95AE-466D-AC02-33224371D18D}</author>
    <author>tc={B84D56C7-87E5-431B-A78B-39D77805685C}</author>
    <author>tc={1276E495-CA95-4580-9723-AB76039148EA}</author>
    <author>tc={CB3A72E6-E18E-479C-9E32-90CB1130607C}</author>
    <author>tc={912E1C4A-C992-480A-9621-126529D8A406}</author>
    <author>tc={82BE3FC9-9DC8-46EF-B3A4-01E4E0DDE9C7}</author>
    <author>tc={7BD98D48-8693-4EC6-B3D9-B09149BAF4B4}</author>
    <author>tc={C17C6B7A-B39C-49C3-9D8E-64867D1133D9}</author>
    <author>tc={E74628AB-7290-4CB4-85A7-FC0C6D1B85AA}</author>
    <author>tc={49292C20-0DF0-4524-994E-027752062463}</author>
    <author>tc={6BA7C549-FE06-4306-87C8-3B5AFBBD8AA1}</author>
    <author>tc={3646D8E7-B5AA-47A1-A779-A1A8BC2A249E}</author>
    <author>tc={1C6A986F-6CDB-4952-8759-5AB796D288E1}</author>
    <author>tc={AE5B482A-641A-47E1-B97C-39A7D0C4D2D7}</author>
    <author>tc={3AB3B217-5B13-4994-87A3-69FCD3E704DA}</author>
    <author>tc={089B7CAA-DE4E-4DF7-B8F5-7314865B97F6}</author>
    <author>tc={C4361828-E7B4-49F6-8B25-CA969E48DC8A}</author>
    <author>tc={CF01490E-F970-4DD5-8C13-9D27F8FBED5A}</author>
    <author>tc={245A46BB-BB75-4072-A0F3-B840DDD12941}</author>
    <author>tc={8B0449EE-66BD-4BDE-AA81-05FBB7E3155A}</author>
    <author>tc={5969FFD2-A4CA-401B-9CBE-E3A88BF81A22}</author>
    <author>tc={74EC3492-9330-4043-82B4-CF1F6B14D033}</author>
    <author>tc={D934B2D0-58DE-49D3-A575-2DDF2CC7148F}</author>
    <author>tc={48D4328A-8B15-46CB-8A7E-DB65D206C22A}</author>
    <author>tc={12DE5FAE-7D32-42BF-B04E-7B687AC97029}</author>
    <author>tc={9CE48680-E2D0-4F16-A5E4-49A076484B3D}</author>
    <author>tc={0ED600B7-8045-4DAC-8EB4-B299BE477542}</author>
    <author>tc={03B4BAA0-941F-4914-B346-779EBC4C7609}</author>
    <author>tc={D96D5056-9207-4A92-A067-6DA9B2D0A2C1}</author>
    <author>tc={E1D40690-E806-4ED2-B368-395F3DED9793}</author>
    <author>tc={CDB6C004-B804-462A-8354-37FE2D9F84FA}</author>
    <author>tc={37DE4B97-773C-4FDA-8B84-68C4F32BE5C6}</author>
    <author>tc={8C9084AB-9697-471B-BEE4-81327ACDECB7}</author>
    <author>tc={ACD03B38-630D-4E11-A416-BFB3135C489F}</author>
    <author>tc={D1CFC47E-CF12-4169-9C2E-DF7E10271D7D}</author>
    <author>tc={AC9C263D-8522-4BF9-9763-C1885EB19167}</author>
    <author>tc={DA2F5085-5BEA-4BA7-B98A-05EEA1C7A895}</author>
    <author>tc={1CDF4548-33C2-4943-B60A-F8A6C860CB89}</author>
    <author>tc={A24A313A-8833-4D0F-9A13-4D6CC344503D}</author>
    <author>tc={76E8C0AF-882E-4C50-891D-50BF4EEC85FC}</author>
    <author>tc={82A86B64-FA60-4077-8C1A-6E2915AE4B02}</author>
    <author>tc={D8922191-0710-4DFD-9830-F0C8D373F011}</author>
    <author>tc={47897CA4-626B-45E6-A34C-43F065BFE6A7}</author>
    <author>tc={511E6BF8-A413-4448-9092-4F919E8B49C5}</author>
    <author>tc={E0C9D856-2AD2-4D74-8BD7-17BAD3F1BC7F}</author>
    <author>tc={378A1929-F469-4055-B5B8-D3747FC8B787}</author>
    <author>tc={41562A2C-5E6E-4F61-B91D-49841B172E06}</author>
    <author>tc={5F433445-A086-44CE-91DB-9997EF27A6F8}</author>
    <author>tc={28859605-DE09-4B22-8C08-D6DABCE474FE}</author>
    <author>tc={78A6E642-E010-497C-9EF4-26FBDEAAE952}</author>
    <author>tc={4742F92B-1768-45ED-BAB4-B0D3521648B4}</author>
    <author>tc={C5B0BC9D-571F-4CEA-B208-963305EB3D8E}</author>
    <author>tc={E055322D-DDE0-4359-941F-01306D6BDFC6}</author>
    <author>tc={7A46E1F3-B177-458D-942F-20925BB7B9B9}</author>
    <author>tc={D2AB6445-F2F0-4657-9E7E-B866A6FE9D74}</author>
    <author>tc={568367DD-20B9-4D06-9E8F-3E1625CB9302}</author>
    <author>tc={C9DC2B59-C429-4326-B5BA-B36373CD3AF7}</author>
    <author>tc={A200FA6E-C113-4912-9AC3-B27684C1CEE8}</author>
    <author>tc={C5D3BC07-1362-4D52-901C-67B27EB0AC2D}</author>
    <author>tc={23C4C4E2-B651-43C9-A35F-50FB2441E079}</author>
    <author>tc={87A71BD6-E1DD-4B89-93F5-07F7BEEDF280}</author>
    <author>tc={4141D22E-7DCF-4528-918E-185C35C40C6D}</author>
    <author>tc={F0FFDAEF-AD46-4F0B-BFBA-6092D316AE4D}</author>
    <author>tc={908C1C2C-D97A-4288-8084-D9A3C41BF4AB}</author>
    <author>tc={2F03CA86-A549-4AE9-887D-2DF4E5ED2041}</author>
    <author>tc={F334429D-BCEF-4B36-9F79-5911EAA7868B}</author>
    <author>tc={BCA33F89-0347-4735-9135-E69C484C20FD}</author>
    <author>tc={A6DE8E6D-8AF5-40C5-81F9-12E284F909BD}</author>
    <author>tc={242514EC-FF14-48C3-B504-F72FC431D3C4}</author>
    <author>tc={02C72926-53B2-44EB-AC46-2C51DB6000FD}</author>
    <author>tc={4A103DFF-2340-48E1-AA99-48B281090A1B}</author>
    <author>tc={89D4DAA3-3FA7-4D01-803D-167715FEBAB9}</author>
    <author>tc={9D54A16F-9935-4107-9F15-F5B3EA6266DA}</author>
    <author>tc={FA2A01F6-4ED4-4012-BD50-40786F5D4946}</author>
    <author>tc={416087D9-B7F9-4CD9-B569-D7D3142B046A}</author>
    <author>tc={C0897883-AFC7-45B0-ACAE-464B4758237A}</author>
    <author>tc={9A86BCF9-C7C5-4971-8986-1FDA55E9C968}</author>
    <author>tc={E881A079-E555-4300-A526-D83A82649B00}</author>
    <author>tc={008AC9CE-B89B-4C59-92D3-8F8E3EFCC1C6}</author>
    <author>tc={6C4A9D11-1975-4B4A-AE9E-D7352174B4BD}</author>
    <author>tc={8D80C8DE-C543-4381-B5F8-8227E4C1900A}</author>
    <author>tc={53EB12CF-60B9-4B76-B8B0-F921FE98BBC8}</author>
    <author>tc={572691AF-48E4-4346-900D-25626CAD0A66}</author>
    <author>tc={3CE569E2-4F91-45AF-BC37-920F40C835A4}</author>
    <author>tc={ECB168F2-2F3C-4F60-8C2D-7BED7785629A}</author>
    <author>tc={FB9D75FC-778F-47DB-AC5E-25D0D226DE40}</author>
    <author>tc={B618E725-1E4E-443A-8C5B-B21CE2F13A9E}</author>
    <author>tc={0AEE7576-EFA4-4E9D-B731-0FE8E291807E}</author>
    <author>tc={FE235300-6DFC-4379-894F-45B1E3F13566}</author>
    <author>tc={5ECF77CB-E8BC-42D6-A14C-B41D789E53CE}</author>
    <author>tc={60157848-1179-4AB2-AC96-29FFCF049D6D}</author>
    <author>tc={BB778967-A1F3-4085-B7A0-C8019F868622}</author>
    <author>tc={5CC66126-581E-4A41-AE44-6569D93A69FA}</author>
    <author>tc={7A3608EC-521E-435E-955A-639A323267F8}</author>
    <author>tc={9D9D9868-98F4-4052-8B19-661EB7FB6425}</author>
    <author>tc={FAD8561D-0536-48BB-A541-4096AE7FA1E8}</author>
    <author>tc={45246AE8-2CD9-4199-911E-CD2C759E591E}</author>
    <author>tc={8FABCEAA-CEC4-4F22-84D4-85D76516F6D6}</author>
    <author>tc={333B6D58-889E-483F-B66F-F0CB9BE4C7E8}</author>
    <author>tc={0C87F871-9789-4BFF-9FC8-BE13197E5278}</author>
    <author>tc={6FEF403D-74A5-4EC3-B25F-29FC5ACB456B}</author>
    <author>tc={A0704675-3C87-4F34-859A-295AEB906C4E}</author>
    <author>tc={1F6DB074-286A-4F08-8CCE-C72BB2CBDD62}</author>
    <author>tc={61FF84CE-4EBE-4EB7-A946-03C5E428AE23}</author>
    <author>tc={AD9DCF29-E435-443C-BB4F-567853C3EFA0}</author>
    <author>tc={8456DA8F-C99D-4D5E-AFB4-BB050EDD1B84}</author>
    <author>tc={1C3D5DB6-0C62-4EDC-8B6F-0B4D73201034}</author>
    <author>tc={1CB2C134-DDD2-40A3-BA30-5ED9DD8F08C7}</author>
    <author>tc={111A581C-4EF7-44B2-9962-8DB588D988C6}</author>
    <author>tc={3CEF07C3-4090-419B-9E2F-DE247EC67EB0}</author>
    <author>tc={156B94B8-C24E-4DCE-BBA4-C18F42FA0496}</author>
    <author>tc={DA04C067-203D-4724-8F22-3A6D9CF20317}</author>
    <author>tc={CC40E6F4-EA5C-471A-9BBC-1792669B943D}</author>
    <author>tc={B09343A9-ED28-4D05-B18B-B7A08604B2BE}</author>
    <author>tc={4848AC83-CB31-4576-89D0-9990DE29E18F}</author>
    <author>tc={519D6A43-24CF-4F1F-B34E-D8DDB5417C90}</author>
    <author>tc={A66ABB72-57F5-4E0C-8B35-FFB8831CF14D}</author>
    <author>tc={912D444F-593F-499A-A275-30F943441481}</author>
    <author>tc={C7B18E1F-7EC0-4C5F-B645-82C765B6BCA3}</author>
    <author>tc={3200BD8F-81F4-4CD6-8BD7-C22E8A78F130}</author>
    <author>tc={E98F3F65-AA89-411A-A80F-17BE1FB5EB45}</author>
    <author>tc={43530038-AD91-4FFB-AD7D-E6856E09B006}</author>
    <author>tc={0CEAC8AE-676D-4E8A-ABFD-7553BC762392}</author>
    <author>tc={ABF491E3-6215-425D-BD12-8269F5EECE60}</author>
    <author>tc={1749514F-F3C0-4E65-ACF9-3491D41A698F}</author>
    <author>tc={4CEF74B9-14CD-4BB4-BCED-FFB64191D2D0}</author>
    <author>tc={E0F333EC-5566-43A4-86FB-84B0F0CAA260}</author>
    <author>tc={D6C68775-4043-4C5A-9C2E-8CE3E786409B}</author>
    <author>tc={B35EB11C-134C-43AE-BA29-27C5ED021528}</author>
    <author>tc={0AFEB994-0303-406B-A560-7EFA552221C2}</author>
    <author>tc={19D290BD-F215-43AD-A9F6-060D2B32C1E1}</author>
    <author>tc={52B5AA54-062A-484B-A89F-04C225159F62}</author>
    <author>tc={BB6438D6-C98D-475C-A592-EA5BC82DA29F}</author>
    <author>tc={8A930030-6F16-424D-A689-8705DE3BF6C7}</author>
    <author>tc={5E525D3D-EBA0-4566-82D2-C0DDAF48F9FC}</author>
    <author>tc={C1E8A249-595A-4864-BC69-EA70A4813174}</author>
    <author>tc={D8284A6E-3F78-4823-A1CA-4ABCE64F1ED7}</author>
    <author>tc={D31173D6-A9DA-4D6A-A8A0-5DE0FA393E2C}</author>
    <author>tc={9CA76228-2279-4206-A74A-7C5BB6276938}</author>
    <author>tc={DF8EB136-57D4-4AD7-BE08-9B69090C02AF}</author>
    <author>tc={26B85A6B-DAF7-47F3-9D8C-F3E09D477AC2}</author>
    <author>tc={CBFDEEA2-C0F0-414C-8277-D89F23266DE7}</author>
    <author>tc={E329221E-12C2-42A0-8BAA-88C7D1A96DF1}</author>
    <author>tc={016FFB14-9B16-4F8A-88C0-709C88B72962}</author>
    <author>tc={612C0F6B-C253-4B74-843B-E3BEDC029828}</author>
    <author>tc={7AEA3E8C-2DF9-4B51-A952-5DD70ED9B6AA}</author>
    <author>tc={A0FDCB22-E2D9-487E-A1AE-8A2BD4D3DC23}</author>
    <author>tc={5D5A6A51-012F-4B54-8D2A-83BAE76EAB39}</author>
    <author>tc={F037DEC3-D557-4B92-A129-554205925B27}</author>
    <author>tc={C852359B-6C72-4B73-B4D6-3C1F8245996B}</author>
    <author>tc={970BDEA5-0E80-4256-93FE-735F1F3CF660}</author>
    <author>tc={9C10D062-F16E-445D-ADDC-5DD2DDE14AE8}</author>
    <author>tc={C0647C0D-B0EC-4EDF-A867-821FA2AB2F24}</author>
    <author>tc={D7FA0764-0935-4452-95E0-A84D00DE55B5}</author>
    <author>tc={000C23D7-8453-413A-8A77-B5BFA2697637}</author>
    <author>tc={BA9D0169-93E9-4A8A-ACF1-9C855CFFDAD0}</author>
    <author>tc={81F0AAA0-32AA-4643-BCF2-B698AEBDCA2C}</author>
    <author>tc={1A97A452-DA9B-4477-853E-1D5E6A14B9C1}</author>
    <author>tc={E33463B9-E63A-4B71-B495-E5278760FC7D}</author>
    <author>tc={A81E863E-7157-440E-8401-A4BF5069255B}</author>
    <author>tc={CDFCB29D-7C85-40B1-BE9A-7D144C2D4EB4}</author>
    <author>tc={BC3E5BEB-225C-4E7B-B883-925872E16687}</author>
    <author>tc={FECF0143-CC23-42A9-A5D8-1450EDA6F54A}</author>
    <author>tc={EA14E254-A357-4750-BACA-42C211A9613B}</author>
    <author>tc={FAC60659-7E9A-48A9-9940-477168A57484}</author>
    <author>tc={789E414D-3F06-40C0-B6B5-BAFA46774757}</author>
    <author>tc={579B29EF-FD11-465C-969E-9CF0E02FAB1C}</author>
    <author>tc={8B63C759-828C-4AED-AC1F-0E2AEF227253}</author>
    <author>tc={90E7BEE8-2A8A-4DBB-BF9B-227FCAAACD17}</author>
    <author>tc={94049FEA-B352-4CD6-BED9-081AADC0504E}</author>
    <author>tc={2180A4FC-5D27-4FD0-8A23-A43EF52795B5}</author>
    <author>tc={ED8D4CD2-E448-4F35-B505-4563EEC56565}</author>
    <author>tc={BF9886FC-4F47-497B-AB92-1F95C2C553FC}</author>
    <author>tc={D61EBB6F-1E83-4932-8938-015F4076CC54}</author>
    <author>tc={1760F234-5C06-4D6B-97AC-DCADE28EC4A9}</author>
    <author>tc={7122ED02-E004-4ECE-9455-5F69E423D8B6}</author>
    <author>tc={F81E8954-F474-4CD7-8DB8-31418A58A0D8}</author>
    <author>tc={C9317652-BC2F-460E-A61F-B6E3A9D89563}</author>
    <author>tc={B2E4861C-4EF1-4B99-81D4-64A7F232C954}</author>
    <author>tc={97D72C6F-24CD-4513-86B8-3046761E48D3}</author>
    <author>tc={C0A39657-6083-4A0C-A5A3-E295CD452A4B}</author>
    <author>tc={21189213-8975-481B-8DAC-1B081C010A3F}</author>
    <author>tc={632FE724-960D-4E2C-83B9-1E1B2021EDB3}</author>
    <author>tc={096A485B-1E2A-4992-8E29-D21BABAE60C7}</author>
    <author>tc={6B9F5C6E-5A7E-4837-810D-C1D402A26B1A}</author>
    <author>tc={61444160-3BC1-4430-8A19-04897AB8073D}</author>
    <author>tc={FFD15C1C-9076-4843-8A72-E5641D138850}</author>
    <author>tc={6D62A69F-0AD7-4E26-839E-620CE49C904A}</author>
    <author>tc={AA698330-ECA3-43F0-91C6-C7794AB6639D}</author>
    <author>tc={EEBAAA9D-8FE9-4EBE-A588-9C19F7B1120F}</author>
    <author>tc={0F7EFEAD-46E5-4B42-93E6-0B40983F9734}</author>
    <author>tc={478EED87-1CC8-4FD7-9DE2-61A8BC9650FD}</author>
    <author>tc={4FBC7D36-CD40-4AC4-A4AD-06139C717FD5}</author>
    <author>tc={13929D92-4C96-408A-9E4F-AFC9CABCFBE9}</author>
    <author>tc={CF87C3CD-BE1D-4F65-A38B-5E86DF95C7B5}</author>
    <author>tc={3C25446B-860D-427C-B4AE-62FA23C8E0DD}</author>
    <author>tc={AA7AFDF3-4859-45F7-BE49-82F9A402B1B4}</author>
    <author>tc={9D23895E-023F-41EA-B318-31699E95500E}</author>
    <author>tc={7AD953A6-EA11-429A-B72A-4148E4239D54}</author>
    <author>tc={9BB44CC6-3C19-4FC0-825E-D7C10F4D5BD1}</author>
    <author>tc={D7810FDE-8F89-4D88-AD8E-139403AA90A2}</author>
    <author>tc={597D0C12-3789-4EE5-B328-3E81CEF65232}</author>
    <author>tc={CCDF668A-E71F-493D-84CD-DB82094B582C}</author>
    <author>tc={784C7321-57BE-42EC-A3F8-3BFDB2735BD0}</author>
    <author>tc={3A05FA37-5A6B-4E0D-8E2C-FBE549E02755}</author>
    <author>tc={8BE46886-9432-4B81-862E-F8F7DC06C2BC}</author>
    <author>tc={9368E94B-B02C-4BEC-A92A-1706774F8021}</author>
    <author>tc={E5C90E3C-4A27-4439-AAD2-E89930BE1443}</author>
    <author>tc={60D06D30-DCBF-4D95-B6F1-25810182D987}</author>
    <author>tc={91FFB826-D23D-4C59-881B-F433673EDB39}</author>
    <author>tc={3B48F7B2-3286-473A-B321-4ED0FA0A01CC}</author>
    <author>tc={8E03ED00-C9FB-4395-8416-597D5C84CC9D}</author>
    <author>tc={B4EC829B-C394-40BA-891B-15D9A373188E}</author>
    <author>tc={43F6CEA0-B5C9-4413-B473-81175E3EDEAF}</author>
    <author>tc={A9505481-C5E8-4CFF-9E69-7CFCD748D535}</author>
    <author>tc={42431B4F-3FEF-4EC9-92E0-0A97BE7AE176}</author>
    <author>tc={1B6A3BE2-E145-4AEB-A8BA-1EACF3014A22}</author>
    <author>tc={BFECB7C6-20D0-4954-830F-9B0945FE0F0B}</author>
    <author>tc={7BEDD17F-2719-4AA0-AD06-6B6950285915}</author>
    <author>tc={5E7700A5-8E6E-46DE-99AA-7DA0D7069F42}</author>
    <author>tc={DA54B3E0-CA0E-4219-B9B0-D99C8020699D}</author>
    <author>tc={83D9D836-4E76-477C-B335-D13FA549525C}</author>
    <author>tc={4A91C025-28C7-4013-989F-CC5C9D7EC121}</author>
    <author>tc={907A0BC1-ABBA-4239-B1FB-73123FE8D782}</author>
    <author>tc={A882E2A3-A2A4-42A2-8E24-026D8867C876}</author>
    <author>tc={710FB853-1480-4D6A-A3EE-3A63FC635836}</author>
    <author>tc={305EFAC6-82EE-4411-937A-5C8C290BD795}</author>
    <author>tc={177D644E-091D-4BE1-8E5F-98A649D52236}</author>
    <author>tc={1B9E5A8E-9EC5-4A76-8B48-C943D25E7E92}</author>
    <author>tc={EE621D49-6242-40E3-8362-ABCEFBE6CB28}</author>
    <author>tc={2EC64436-DF54-41CE-80BD-779282D9BB38}</author>
    <author>tc={43DA1BE4-4AF1-42ED-A207-FDAE8EF4F7F3}</author>
    <author>tc={145A784E-788D-4F25-9A66-E0C824B35088}</author>
    <author>tc={F4360286-39ED-4123-968F-67B8A4D6CD0B}</author>
    <author>tc={BC6D308C-8D36-42EA-8692-9B4F3F9C1E61}</author>
    <author>tc={032E4903-5EC7-4A63-909A-70283EFB5ADE}</author>
    <author>tc={5307F51B-67B1-4307-A9F5-D98DA8A55514}</author>
    <author>tc={27A39F04-5C49-4FE0-9245-FE63240BDA49}</author>
    <author>tc={ECF9BB11-6D8C-4951-BCF9-FAB766B83E56}</author>
    <author>tc={A8035996-4ADA-426A-AF56-1E6D9F55E7C3}</author>
    <author>tc={710F06A0-D274-4D30-97BE-EE09E75D9047}</author>
    <author>tc={E752172B-A326-401D-8741-058904E29F5B}</author>
    <author>tc={7D3497D5-E8A9-4714-8A7C-BB4505C401F7}</author>
    <author>tc={859B59CB-5971-4D26-A3CD-C8BFD4E29551}</author>
    <author>tc={85FBC192-9F59-4610-B095-C7EF6A8E4402}</author>
    <author>tc={B2BAD772-E1E6-46AA-BD17-E0FEC44E3B0C}</author>
    <author>tc={B8BE0DFA-CF71-4B8B-AA7C-003E8D369240}</author>
    <author>tc={DCC81E40-930C-4F30-A9CE-D180697CDCCF}</author>
    <author>tc={BA2C8456-B8F4-4E6F-9EC1-51D2F8A375FA}</author>
    <author>tc={78EC592D-785B-46C3-B5E2-D56187C12866}</author>
    <author>tc={1E99B7FE-9001-4BB7-8DAB-49498278A188}</author>
    <author>tc={8C4159FE-AFCF-472D-9B7C-1F81482C1668}</author>
    <author>tc={CA5EC929-616A-4150-98D4-2B0BACB3B352}</author>
    <author>tc={7C7D2A7D-02A7-40E8-9AF6-B5FE87C81B1E}</author>
    <author>tc={E5CDCC75-CC89-449C-A2AB-67AFB2169AC7}</author>
    <author>tc={FAF1116D-2308-4D31-8B6B-78F8D2D192C3}</author>
    <author>tc={A89AD963-59F8-4BA8-8FD9-F9D0A11B8772}</author>
    <author>tc={34C23E59-53B3-47CE-B2A9-3841C77CB4A7}</author>
    <author>tc={77C37021-BE13-42DF-9543-EA517A4C8B9D}</author>
    <author>tc={8C3D9AA8-A28A-4BF1-B2BB-36727FE23BA7}</author>
    <author>tc={2ABBB93E-261C-4A5B-B325-0D6E37266D54}</author>
    <author>tc={89B57C63-17B4-46C1-8044-27BACEC24CF8}</author>
    <author>tc={0887F4E8-66A9-48B7-8E9A-4008829ADAAA}</author>
    <author>tc={718C709B-7B75-4E2E-AC85-BD6F6811C9DB}</author>
    <author>tc={A24012B3-0C6A-4261-A503-23BFC6902BC2}</author>
    <author>tc={BD4DBC09-E942-42AB-82DB-641B58BD64DB}</author>
    <author>tc={7BA3326D-A461-4CA4-B222-7BC39C61F235}</author>
    <author>tc={526CB1AA-307B-48D1-84FA-A69B7D96F534}</author>
    <author>tc={44168583-33FD-43D2-9A4D-76E26B35E5AA}</author>
    <author>tc={604C546B-2AA0-437B-92F1-A566230F2E40}</author>
    <author>tc={1450E82D-8CED-483A-9115-22787AA260CE}</author>
    <author>tc={6F27669E-EF40-4C58-AF1C-EDD72B16A4FD}</author>
    <author>tc={6D642EB4-B187-40FF-A90D-A78528C6B898}</author>
    <author>tc={20E0BDC8-379F-4420-B9CF-FA775376594A}</author>
    <author>tc={C21ECA6B-8517-4CC6-A25A-FA73FCA9E3FD}</author>
    <author>tc={DBDB81DD-F1BD-4F93-B69D-538DE8EF9B1F}</author>
    <author>tc={99EEFC75-4CD4-47AE-9BEA-E24D75890082}</author>
    <author>tc={D6154A94-B78E-414F-93A4-81D4034C6C7E}</author>
    <author>tc={985C0B60-2E98-4969-8152-A614ECCF4225}</author>
    <author>tc={CC57B9FB-B7FE-428C-A98F-8137B084AF40}</author>
    <author>tc={E319CEB9-BE1A-4FBE-B149-CF277A141691}</author>
    <author>tc={C7D91B04-1B19-4274-A50D-2B649FB619C6}</author>
    <author>tc={81B9E91E-42AF-48EF-B35F-256F1259DA23}</author>
    <author>tc={6F9C4C10-9371-441F-AB70-DCB498BCCCD0}</author>
    <author>tc={265298E8-C176-4BCD-9D7A-06606FE47029}</author>
    <author>tc={7FC0C409-91C4-405A-8CE9-3450AEF046B4}</author>
    <author>tc={1E1D62E2-5F7A-48C2-9720-E7C8A5543EA7}</author>
    <author>tc={61ADA6A9-00E9-487A-906D-F515DC6C6A4A}</author>
    <author>tc={2C3E4289-BB85-408B-9AB1-E7BCD5ECFF0C}</author>
    <author>tc={0DFEAB76-A3F1-46B6-9D0B-246DE4A9601E}</author>
    <author>tc={8644AEDD-67ED-4C77-900A-FC3A635465C3}</author>
    <author>tc={56734C27-C5BD-42E4-B834-F06EB2671D3B}</author>
    <author>tc={2B687E28-6C40-4DA2-95B3-34D9A84F88CE}</author>
    <author>tc={0832A56C-C18C-467C-8338-9B036A5EE5D4}</author>
    <author>tc={07D4A041-0DD6-4DDD-809D-0B4445FB4A6A}</author>
    <author>tc={A98AF04C-5115-45A4-874A-F30F73082ED6}</author>
    <author>tc={D0F29B80-EDC0-455A-809A-CBEFC0765F5B}</author>
    <author>tc={4537DDDD-AB2E-401D-9541-FF5372DCFCDA}</author>
    <author>tc={5AA40AB8-6CD5-4498-8C1F-014DCB8971B2}</author>
    <author>tc={574028F3-0873-4F10-9276-CF47E8A79741}</author>
    <author>tc={7E95BB28-F028-4E21-850C-FF083B4B3F7A}</author>
    <author>tc={965F55C8-4C2B-4A59-B351-E9D2916075F5}</author>
    <author>tc={0467F904-9639-4246-8F86-9297B7E7B78C}</author>
    <author>tc={AC52EDFA-B5A3-4524-BDDB-43DDF1DB2EBD}</author>
    <author>tc={00EF8EC3-D727-42B7-A8DE-30E233D2B4C9}</author>
    <author>tc={45843722-A7D0-4D16-873D-EE255859DCCB}</author>
    <author>tc={20D0E722-76B4-4E50-9220-E2F238B88CF8}</author>
    <author>tc={37723133-A5E5-4DA9-B7B7-18D0D3C64C27}</author>
    <author>tc={38843A1C-9E0C-4931-9733-33AECB731112}</author>
    <author>tc={72FCCBD5-1BFA-4EE2-821F-E3791154B48B}</author>
    <author>tc={CA0C5B1C-3132-45B9-BBF1-92C8D109A8C7}</author>
    <author>tc={614F0865-F549-4813-852F-A0010FB1B8CE}</author>
    <author>tc={AE1D1E83-4FEF-4F3C-B72A-2E633A5DBD1D}</author>
    <author>tc={043527BA-3D0B-4413-ADB2-DB12A741FBB5}</author>
    <author>tc={B2F6BBDE-AF9D-4A11-92C2-36E3BCA14C9B}</author>
    <author>tc={A18216BF-6D8D-4302-BFB4-4991A8F03D3B}</author>
    <author>tc={4DC4ECD1-0B6C-4481-AF6F-8A67D8ED188E}</author>
    <author>tc={88F35723-F997-4EE2-BA23-953357C9792A}</author>
    <author>tc={E66CA654-C911-4599-AF7C-EDED57A58632}</author>
    <author>tc={1436E6F7-6CA4-4CF4-8544-52D26F3EB175}</author>
    <author>tc={09FA2337-06E2-4897-BBE6-5DE1AE70470C}</author>
    <author>tc={1E6C755A-F299-4591-B5FE-EBE545E91F48}</author>
    <author>tc={EDE11102-99FA-4A66-B29A-3C4016FDBECB}</author>
    <author>tc={C79F5EC1-AB3D-4490-8A63-4BF75340164F}</author>
    <author>tc={89571EEE-2CB0-4BB2-94BC-884D684B6B08}</author>
    <author>tc={969AC1E2-D4E3-4CBF-A29D-AA84443EF140}</author>
    <author>tc={BD7EA958-A192-4876-B7F8-18878D3424FE}</author>
    <author>tc={138D9103-2CEA-4B1E-9A77-B27F789F30EB}</author>
    <author>tc={E51D19D5-B5F1-4604-BE22-858ECD1A9DAD}</author>
    <author>tc={C5A9CF42-7001-4D03-B633-0BAEE355850D}</author>
    <author>tc={09F1D62C-683C-41EF-B0DC-DE11269C7390}</author>
    <author>tc={ACE4E503-3C9C-4612-9674-01EB94E97AB6}</author>
    <author>tc={61CC5BCA-6672-4554-B88E-F821AA3238FF}</author>
    <author>tc={674AD3B8-D051-4A1F-AAE6-A4D609C51A20}</author>
    <author>tc={FC1BA739-6EF0-46D8-934E-1131888FFFE5}</author>
    <author>tc={AD8809DE-EB7D-4C70-BAFA-B07F4AEF6401}</author>
    <author>tc={7FBF6D34-DAEE-4242-9CED-452778A75296}</author>
    <author>tc={B0937EB6-59F5-43C5-A8E9-0472D32C7B0E}</author>
    <author>tc={371A4090-6153-4251-ADF5-FE4CB3416662}</author>
    <author>tc={1C4D88BB-7BCE-41F2-801B-519963FB4161}</author>
    <author>tc={F4EC3321-25A3-469D-87DF-6CAAECA1ACB1}</author>
    <author>tc={3BF3632B-AA87-4169-82C3-34E908B02815}</author>
    <author>tc={A5BD881F-F15B-4A57-9A4B-240A49264977}</author>
    <author>tc={B8D560E4-B057-49EB-A060-A3EBC6A85449}</author>
    <author>tc={670CAE09-1886-45DB-B76C-320CBF0D5187}</author>
    <author>tc={FC29382B-53FD-4AC4-B2D0-34D035DFB17C}</author>
    <author>tc={031D0D22-3488-4622-94C6-F18FC0314875}</author>
    <author>tc={6EBAA19B-45A9-42D9-AD5E-68D2D18AE14F}</author>
    <author>tc={77C7231D-5418-419F-8358-E4705D4F1246}</author>
    <author>tc={6A545DBE-91C9-4B9C-8DDF-0E47169167D5}</author>
    <author>tc={A59A7FE6-BE35-4369-8A77-A37BE6539ECC}</author>
    <author>tc={9E5E38F2-07B8-4225-9696-F4FB45311B7A}</author>
    <author>tc={F908DB9E-A4A0-4958-AFB2-BF3D1F460205}</author>
    <author>tc={6FA7D706-D879-462C-96AE-22D0EB12320C}</author>
    <author>tc={6A4DF651-94DB-4063-ADC6-B2B77EA8C1FD}</author>
    <author>tc={0AEC173A-44BE-4320-9FE6-F8F4CD554CB6}</author>
    <author>tc={E8796DB3-D185-4E69-A613-9CF5FE8182CF}</author>
    <author>tc={7E10C61C-CADB-4A6F-9E90-26E3C7B0C422}</author>
    <author>tc={92212AA1-B809-4510-B8F8-E8B2EAEA1754}</author>
    <author>tc={C476E140-CD10-4C72-8059-D72196396EE1}</author>
    <author>tc={78F2AA15-EF2C-438F-9D60-AA331882F492}</author>
    <author>tc={D7F7660E-C0B8-445B-AC44-CC2C9ECF4400}</author>
    <author>tc={D02C32AD-2B60-49E6-8E74-F7A6C17A1882}</author>
    <author>tc={30A7103D-9EA6-4525-B9EF-44FE6A422E95}</author>
    <author>tc={7DDB123D-B2BF-402B-A4F6-4B5DAC7AB3EB}</author>
    <author>tc={C5CCFABC-261E-4471-B6FB-1C8148A067FA}</author>
    <author>tc={300F5CB2-7E78-4889-85ED-7E8C308D0EE0}</author>
    <author>tc={8E5E56E5-DA3B-40BD-B6C9-7D4F8099B064}</author>
    <author>tc={EBC02F05-9CD5-44F6-B67C-28F11F25D791}</author>
    <author>tc={ED40CC6C-64AF-454E-A0B3-61DD9EFCA13B}</author>
    <author>tc={068FEC8C-BFDB-477F-8022-517E8CA6DCC2}</author>
    <author>tc={7827891D-C69C-4FC3-8A7A-FF1A5A179113}</author>
    <author>tc={A13DA3C7-2CD4-44E5-81BF-15F8F1D64376}</author>
  </authors>
  <commentList>
    <comment ref="C2" authorId="0" shapeId="0" xr:uid="{C218EE32-AD30-48EF-AD71-4068582C53FC}">
      <text>
        <t>[Threaded comment]
Your version of Excel allows you to read this threaded comment; however, any edits to it will get removed if the file is opened in a newer version of Excel. Learn more: https://go.microsoft.com/fwlink/?linkid=870924
Comment:
    1 P Stores are exception?</t>
      </text>
    </comment>
    <comment ref="AE2" authorId="1" shapeId="0" xr:uid="{396C655E-E622-499E-B7EC-CED9A750F8F2}">
      <text>
        <t>[Threaded comment]
Your version of Excel allows you to read this threaded comment; however, any edits to it will get removed if the file is opened in a newer version of Excel. Learn more: https://go.microsoft.com/fwlink/?linkid=870924
Comment:
    Need to send the Hotzone flag in catalog file</t>
      </text>
    </comment>
    <comment ref="AN2" authorId="2" shapeId="0" xr:uid="{CBB834DE-D7C2-485C-91A9-547036D26298}">
      <text>
        <t>[Threaded comment]
Your version of Excel allows you to read this threaded comment; however, any edits to it will get removed if the file is opened in a newer version of Excel. Learn more: https://go.microsoft.com/fwlink/?linkid=870924
Comment:
    Pass through system, so need to accept the Hotzone Value
Reply:
    order model enumeration change needed to accept hotzone item</t>
      </text>
    </comment>
    <comment ref="AR2" authorId="3" shapeId="0" xr:uid="{FC1BC62C-4F79-4ABA-9228-DB023FBD5623}">
      <text>
        <t>[Threaded comment]
Your version of Excel allows you to read this threaded comment; however, any edits to it will get removed if the file is opened in a newer version of Excel. Learn more: https://go.microsoft.com/fwlink/?linkid=870924
Comment:
    If there will be a different process for delivery of hotzone items, then this information has to be consumed and passed to delivery partners</t>
      </text>
    </comment>
    <comment ref="BI2" authorId="4" shapeId="0" xr:uid="{95B29F23-5792-4C66-A7D2-8861C0295F7D}">
      <text>
        <t>[Threaded comment]
Your version of Excel allows you to read this threaded comment; however, any edits to it will get removed if the file is opened in a newer version of Excel. Learn more: https://go.microsoft.com/fwlink/?linkid=870924
Comment:
    Capture the data for hotzone items</t>
      </text>
    </comment>
    <comment ref="BK2" authorId="5" shapeId="0" xr:uid="{C1A94383-8321-422B-8C72-79519A2C9A05}">
      <text>
        <t>[Threaded comment]
Your version of Excel allows you to read this threaded comment; however, any edits to it will get removed if the file is opened in a newer version of Excel. Learn more: https://go.microsoft.com/fwlink/?linkid=870924
Comment:
    New reports around hotzone items OOS, Time to stage</t>
      </text>
    </comment>
    <comment ref="AV3" authorId="6" shapeId="0" xr:uid="{675041D4-3F28-4873-9A37-E0E3B52B783D}">
      <text>
        <t>[Threaded comment]
Your version of Excel allows you to read this threaded comment; however, any edits to it will get removed if the file is opened in a newer version of Excel. Learn more: https://go.microsoft.com/fwlink/?linkid=870924
Comment:
    If there are use-cases for role based access, than this information can be consumed by AcuView</t>
      </text>
    </comment>
    <comment ref="BI3" authorId="7" shapeId="0" xr:uid="{FBE389AC-E46E-428C-8460-011FCD304C83}">
      <text>
        <t>[Threaded comment]
Your version of Excel allows you to read this threaded comment; however, any edits to it will get removed if the file is opened in a newer version of Excel. Learn more: https://go.microsoft.com/fwlink/?linkid=870924
Comment:
    Capture the data related to specific roles and associate to the user</t>
      </text>
    </comment>
    <comment ref="BK3" authorId="8" shapeId="0" xr:uid="{ABB04ACF-16E2-4AEB-A11D-0B7376579E05}">
      <text>
        <t xml:space="preserve">[Threaded comment]
Your version of Excel allows you to read this threaded comment; however, any edits to it will get removed if the file is opened in a newer version of Excel. Learn more: https://go.microsoft.com/fwlink/?linkid=870924
Comment:
    Reports around who cancelled the order and association of action take with the specific User Roles and permissions
</t>
      </text>
    </comment>
    <comment ref="BI4" authorId="9" shapeId="0" xr:uid="{1FF6CD75-C236-4A72-9CB1-1A09416A0476}">
      <text>
        <t>[Threaded comment]
Your version of Excel allows you to read this threaded comment; however, any edits to it will get removed if the file is opened in a newer version of Excel. Learn more: https://go.microsoft.com/fwlink/?linkid=870924
Comment:
    Capture data for batch optimization changes</t>
      </text>
    </comment>
    <comment ref="BK4" authorId="10" shapeId="0" xr:uid="{5406A3F2-13BC-4CFE-9CA8-4B19753A06EE}">
      <text>
        <t>[Threaded comment]
Your version of Excel allows you to read this threaded comment; however, any edits to it will get removed if the file is opened in a newer version of Excel. Learn more: https://go.microsoft.com/fwlink/?linkid=870924
Comment:
    Reports for Batch picklist around OTT, OSS, OTD, PPH</t>
      </text>
    </comment>
    <comment ref="BL4" authorId="11" shapeId="0" xr:uid="{7DB5E2C2-C05E-4053-95C7-77A061863036}">
      <text>
        <t>[Threaded comment]
Your version of Excel allows you to read this threaded comment; however, any edits to it will get removed if the file is opened in a newer version of Excel. Learn more: https://go.microsoft.com/fwlink/?linkid=870924
Comment:
    New data science modals need to be created for batch optimization</t>
      </text>
    </comment>
    <comment ref="BI5" authorId="12" shapeId="0" xr:uid="{8E4EFA9E-5478-4905-92B2-272B1334D4C9}">
      <text>
        <t>[Threaded comment]
Your version of Excel allows you to read this threaded comment; however, any edits to it will get removed if the file is opened in a newer version of Excel. Learn more: https://go.microsoft.com/fwlink/?linkid=870924
Comment:
    Mapping AcuPick FIelds and consuming acupick data</t>
      </text>
    </comment>
    <comment ref="BK5" authorId="13" shapeId="0" xr:uid="{F04B229E-4FF8-4FE0-A341-7F38EE2AE0AF}">
      <text>
        <t>[Threaded comment]
Your version of Excel allows you to read this threaded comment; however, any edits to it will get removed if the file is opened in a newer version of Excel. Learn more: https://go.microsoft.com/fwlink/?linkid=870924
Comment:
    provide requirements to the Data engg teams</t>
      </text>
    </comment>
    <comment ref="BL5" authorId="14" shapeId="0" xr:uid="{DFA03661-8460-4909-915F-EEA8382E1C5F}">
      <text>
        <t>[Threaded comment]
Your version of Excel allows you to read this threaded comment; however, any edits to it will get removed if the file is opened in a newer version of Excel. Learn more: https://go.microsoft.com/fwlink/?linkid=870924
Comment:
    provide requirements to the Data engg teams</t>
      </text>
    </comment>
    <comment ref="AN6" authorId="15" shapeId="0" xr:uid="{B91C97B1-ED75-464A-B4EA-4BE715371976}">
      <text>
        <t>[Threaded comment]
Your version of Excel allows you to read this threaded comment; however, any edits to it will get removed if the file is opened in a newer version of Excel. Learn more: https://go.microsoft.com/fwlink/?linkid=870924
Comment:
    Ingestion of Instacart pickup 
orders into our DOMS</t>
      </text>
    </comment>
    <comment ref="AS6" authorId="16" shapeId="0" xr:uid="{7CCC6FA4-F70F-4987-9204-DF07970C647C}">
      <text>
        <t>[Threaded comment]
Your version of Excel allows you to read this threaded comment; however, any edits to it will get removed if the file is opened in a newer version of Excel. Learn more: https://go.microsoft.com/fwlink/?linkid=870924
Comment:
    There may be impact for pick-up experience team interns of tracking and reporting on Instacart Pickup orders</t>
      </text>
    </comment>
    <comment ref="BI6" authorId="17" shapeId="0" xr:uid="{CC9ABBED-6ADC-4352-9B7F-00E6E9F6DA4E}">
      <text>
        <t>[Threaded comment]
Your version of Excel allows you to read this threaded comment; however, any edits to it will get removed if the file is opened in a newer version of Excel. Learn more: https://go.microsoft.com/fwlink/?linkid=870924
Comment:
    Transmit Instacart pick-up orders data to EDM</t>
      </text>
    </comment>
    <comment ref="BK6" authorId="18" shapeId="0" xr:uid="{29DA9AE1-6972-4770-9C19-F2D426D2664C}">
      <text>
        <t>[Threaded comment]
Your version of Excel allows you to read this threaded comment; however, any edits to it will get removed if the file is opened in a newer version of Excel. Learn more: https://go.microsoft.com/fwlink/?linkid=870924
Comment:
    Capture Instacart order</t>
      </text>
    </comment>
    <comment ref="BL6" authorId="19" shapeId="0" xr:uid="{C9B20479-4754-44ED-AFF9-2199120E4E12}">
      <text>
        <t>[Threaded comment]
Your version of Excel allows you to read this threaded comment; however, any edits to it will get removed if the file is opened in a newer version of Excel. Learn more: https://go.microsoft.com/fwlink/?linkid=870924
Comment:
    Capture Instacart order</t>
      </text>
    </comment>
    <comment ref="N7" authorId="20" shapeId="0" xr:uid="{06A5A1BB-0C35-4056-AB36-D2C6A488DA68}">
      <text>
        <t>[Threaded comment]
Your version of Excel allows you to read this threaded comment; however, any edits to it will get removed if the file is opened in a newer version of Excel. Learn more: https://go.microsoft.com/fwlink/?linkid=870924
Comment:
    During Picking process, trigger notifications if a picker marks something as a substitute.
Confirm with Sharath on the mode of communication -- email, sms, push?
We'll size this assuming there is a new email template + sms</t>
      </text>
    </comment>
    <comment ref="O7" authorId="21" shapeId="0" xr:uid="{E08DF0E3-B1F7-4380-BFD2-4A61647A3DC3}">
      <text>
        <t>[Threaded comment]
Your version of Excel allows you to read this threaded comment; however, any edits to it will get removed if the file is opened in a newer version of Excel. Learn more: https://go.microsoft.com/fwlink/?linkid=870924
Comment:
    Updates new communications to customers 1. Pick start events 2. Pick end events 3. summarizing the 2 way communications</t>
      </text>
    </comment>
    <comment ref="AB7" authorId="22" shapeId="0" xr:uid="{4E1DBA41-FA19-4944-B6E3-59FB769FB0E3}">
      <text>
        <t>[Threaded comment]
Your version of Excel allows you to read this threaded comment; however, any edits to it will get removed if the file is opened in a newer version of Excel. Learn more: https://go.microsoft.com/fwlink/?linkid=870924
Comment:
    Customer confirmation on whether they want to be communicated during picking process</t>
      </text>
    </comment>
    <comment ref="AI7" authorId="23" shapeId="0" xr:uid="{7C1EBDAB-8BB5-4C3C-AF0A-4C773A08ED71}">
      <text>
        <t>[Threaded comment]
Your version of Excel allows you to read this threaded comment; however, any edits to it will get removed if the file is opened in a newer version of Excel. Learn more: https://go.microsoft.com/fwlink/?linkid=870924
Comment:
    Pricing impact depending on the item that is getting Substituted</t>
      </text>
    </comment>
    <comment ref="AN7" authorId="24" shapeId="0" xr:uid="{71E16781-A375-4854-87E2-F3ADC49F1EE5}">
      <text>
        <t>[Threaded comment]
Your version of Excel allows you to read this threaded comment; however, any edits to it will get removed if the file is opened in a newer version of Excel. Learn more: https://go.microsoft.com/fwlink/?linkid=870924
Comment:
    Flags on customer communication preference at order level</t>
      </text>
    </comment>
    <comment ref="BC7" authorId="25" shapeId="0" xr:uid="{77E44B84-A58A-4E61-B7BA-70C2381CA9F9}">
      <text>
        <t>[Threaded comment]
Your version of Excel allows you to read this threaded comment; however, any edits to it will get removed if the file is opened in a newer version of Excel. Learn more: https://go.microsoft.com/fwlink/?linkid=870924
Comment:
    If we use Chat as the communication medium between customers and associates then there will be lot of work involved with Nuance team
Reply:
    Effort S/M. Need Licensing budget (impact)</t>
      </text>
    </comment>
    <comment ref="BI7" authorId="26" shapeId="0" xr:uid="{6AA84089-6B47-479A-A3B9-6F6C2B24A3BC}">
      <text>
        <t>[Threaded comment]
Your version of Excel allows you to read this threaded comment; however, any edits to it will get removed if the file is opened in a newer version of Excel. Learn more: https://go.microsoft.com/fwlink/?linkid=870924
Comment:
    Transmit data on what orders had communications between customer and associate</t>
      </text>
    </comment>
    <comment ref="U8" authorId="27" shapeId="0" xr:uid="{EB9430C7-13E7-413A-8930-7E7120025A44}">
      <text>
        <t>[Threaded comment]
Your version of Excel allows you to read this threaded comment; however, any edits to it will get removed if the file is opened in a newer version of Excel. Learn more: https://go.microsoft.com/fwlink/?linkid=870924
Comment:
    Multi-Banner Delivery per Zip UX, by Sprint 89</t>
      </text>
    </comment>
    <comment ref="V8" authorId="28" shapeId="0" xr:uid="{711067BA-8D52-4288-926A-2032902011FA}">
      <text>
        <t>[Threaded comment]
Your version of Excel allows you to read this threaded comment; however, any edits to it will get removed if the file is opened in a newer version of Excel. Learn more: https://go.microsoft.com/fwlink/?linkid=870924
Comment:
    Multi-Banner Delivery per Zip (SLOC), by Sprint 89
Reply:
    estimate provided. Not with recent changes, we may not be complete by 89</t>
      </text>
    </comment>
    <comment ref="X8" authorId="29" shapeId="0" xr:uid="{9D244FD8-95B2-4BDF-A34F-BD260D20AA74}">
      <text>
        <t>[Threaded comment]
Your version of Excel allows you to read this threaded comment; however, any edits to it will get removed if the file is opened in a newer version of Excel. Learn more: https://go.microsoft.com/fwlink/?linkid=870924
Comment:
    Multi-Banner Delivery per Zip UX, by Sprint 89
Reply:
    Estimation updated to 'M'.  Excludes changes desired on banner unit component</t>
      </text>
    </comment>
    <comment ref="AB8" authorId="30" shapeId="0" xr:uid="{F4B1B0E5-4446-41F0-9961-3A858A78486F}">
      <text>
        <t>[Threaded comment]
Your version of Excel allows you to read this threaded comment; however, any edits to it will get removed if the file is opened in a newer version of Excel. Learn more: https://go.microsoft.com/fwlink/?linkid=870924
Comment:
    E2E testing in Sprint 90</t>
      </text>
    </comment>
    <comment ref="AC8" authorId="31" shapeId="0" xr:uid="{101F4F25-CF2A-4857-B8E5-0D236D9C2B4F}">
      <text>
        <t>[Threaded comment]
Your version of Excel allows you to read this threaded comment; however, any edits to it will get removed if the file is opened in a newer version of Excel. Learn more: https://go.microsoft.com/fwlink/?linkid=870924
Comment:
    Multi-Banner Delivery per Zip UX, by Sprint 89</t>
      </text>
    </comment>
    <comment ref="AF8" authorId="32" shapeId="0" xr:uid="{F355F5D4-864C-49C0-807D-1A88327F3FC2}">
      <text>
        <t>[Threaded comment]
Your version of Excel allows you to read this threaded comment; however, any edits to it will get removed if the file is opened in a newer version of Excel. Learn more: https://go.microsoft.com/fwlink/?linkid=870924
Comment:
    Multi-Banner Delivery per Zip UX for Web &amp; Mobile, by Sprint 84 &amp; 85 (done).</t>
      </text>
    </comment>
    <comment ref="AG8" authorId="33" shapeId="0" xr:uid="{E0E768D4-FAE0-4251-87BD-817D4F936153}">
      <text>
        <t>[Threaded comment]
Your version of Excel allows you to read this threaded comment; however, any edits to it will get removed if the file is opened in a newer version of Excel. Learn more: https://go.microsoft.com/fwlink/?linkid=870924
Comment:
    Multi-Banner Delivery per Zip  account profile changes, by Sprint 89</t>
      </text>
    </comment>
    <comment ref="AU8" authorId="34" shapeId="0" xr:uid="{6D5F09FF-EBD7-4312-9B67-B6D17601B34D}">
      <text>
        <t>[Threaded comment]
Your version of Excel allows you to read this threaded comment; however, any edits to it will get removed if the file is opened in a newer version of Excel. Learn more: https://go.microsoft.com/fwlink/?linkid=870924
Comment:
    EOT UI &amp; Store Service API work for MultiBannerZipCodes by Sprint 87. Store Service is #1 dependency for P1 teams.</t>
      </text>
    </comment>
    <comment ref="BI8" authorId="35" shapeId="0" xr:uid="{89C8AE57-0B09-41BD-B02B-D865256665CC}">
      <text>
        <t>[Threaded comment]
Your version of Excel allows you to read this threaded comment; however, any edits to it will get removed if the file is opened in a newer version of Excel. Learn more: https://go.microsoft.com/fwlink/?linkid=870924
Comment:
    New attributes MappedMBzipcode &amp; FulfillmentStoreID from Store Service source in the Retail Store BOD by Sprint 87.</t>
      </text>
    </comment>
    <comment ref="BK8" authorId="36" shapeId="0" xr:uid="{25D28E5E-424F-4649-8ACD-9780E60A5699}">
      <text>
        <t>[Threaded comment]
Your version of Excel allows you to read this threaded comment; however, any edits to it will get removed if the file is opened in a newer version of Excel. Learn more: https://go.microsoft.com/fwlink/?linkid=870924
Comment:
    Adobe tagging for Web &amp; Mobile by Sprint 89.</t>
      </text>
    </comment>
    <comment ref="N9" authorId="37" shapeId="0" xr:uid="{80766522-5627-444D-A3F8-8B9437F44124}">
      <text>
        <t>[Threaded comment]
Your version of Excel allows you to read this threaded comment; however, any edits to it will get removed if the file is opened in a newer version of Excel. Learn more: https://go.microsoft.com/fwlink/?linkid=870924
Comment:
    Assumption is that we are doing this for: Order Confirmation, Edit, Reschedule &amp; Ready for Pickup</t>
      </text>
    </comment>
    <comment ref="O9" authorId="38" shapeId="0" xr:uid="{8C543F3D-236B-449F-9173-33AC3CF0C9BD}">
      <text>
        <r>
          <rPr>
            <b/>
            <sz val="9"/>
            <color indexed="81"/>
            <rFont val="Tahoma"/>
            <family val="2"/>
          </rPr>
          <t>Sandeep Banerjee:</t>
        </r>
        <r>
          <rPr>
            <sz val="9"/>
            <color indexed="81"/>
            <rFont val="Tahoma"/>
            <family val="2"/>
          </rPr>
          <t xml:space="preserve">
Send a note with a link to the customer for Survey</t>
        </r>
      </text>
    </comment>
    <comment ref="V9" authorId="39" shapeId="0" xr:uid="{D67BC1B9-079F-44E0-B61F-DC7BBDF601FD}">
      <text>
        <t>[Threaded comment]
Your version of Excel allows you to read this threaded comment; however, any edits to it will get removed if the file is opened in a newer version of Excel. Learn more: https://go.microsoft.com/fwlink/?linkid=870924
Comment:
    Show the survey screen to the customer 
Reply:
    Platform Response: ? - Dependent on UX and/or 3rd party survey integration.</t>
      </text>
    </comment>
    <comment ref="AC9" authorId="38" shapeId="0" xr:uid="{E393D122-A0D5-418B-A310-EF8CD4FB5278}">
      <text>
        <r>
          <rPr>
            <b/>
            <sz val="9"/>
            <color indexed="81"/>
            <rFont val="Tahoma"/>
            <family val="2"/>
          </rPr>
          <t>Sandeep Banerjee:</t>
        </r>
        <r>
          <rPr>
            <sz val="9"/>
            <color indexed="81"/>
            <rFont val="Tahoma"/>
            <family val="2"/>
          </rPr>
          <t xml:space="preserve">
Show the survey screen to the customer. </t>
        </r>
      </text>
    </comment>
    <comment ref="AV9" authorId="38" shapeId="0" xr:uid="{30CB5DA6-23E1-4C90-A8BD-90A5C0EF0A81}">
      <text>
        <r>
          <rPr>
            <b/>
            <sz val="9"/>
            <color indexed="81"/>
            <rFont val="Tahoma"/>
            <family val="2"/>
          </rPr>
          <t xml:space="preserve">Sandeep Banerjee: Pass the information (rating) to Store Mobility team. </t>
        </r>
      </text>
    </comment>
    <comment ref="AW9" authorId="38" shapeId="0" xr:uid="{358F7836-D131-437C-B33F-CBEB94E5BF87}">
      <text>
        <r>
          <rPr>
            <b/>
            <sz val="9"/>
            <color indexed="81"/>
            <rFont val="Tahoma"/>
            <family val="2"/>
          </rPr>
          <t>Sandeep Banerjee:</t>
        </r>
        <r>
          <rPr>
            <sz val="9"/>
            <color indexed="81"/>
            <rFont val="Tahoma"/>
            <family val="2"/>
          </rPr>
          <t xml:space="preserve">
OSS has to trigger the order as complete. Post trigger, communications (CNC) will send the survey request.</t>
        </r>
      </text>
    </comment>
    <comment ref="BF9" authorId="38" shapeId="0" xr:uid="{D356CE1E-D0CE-4AE2-80B4-5600613BAA32}">
      <text>
        <r>
          <rPr>
            <b/>
            <sz val="9"/>
            <color indexed="81"/>
            <rFont val="Tahoma"/>
            <family val="2"/>
          </rPr>
          <t>Sandeep Banerjee:</t>
        </r>
        <r>
          <rPr>
            <sz val="9"/>
            <color indexed="81"/>
            <rFont val="Tahoma"/>
            <family val="2"/>
          </rPr>
          <t xml:space="preserve">
Send a note to the customer to take a survey</t>
        </r>
      </text>
    </comment>
    <comment ref="BI9" authorId="38" shapeId="0" xr:uid="{5F5B6CD3-0E49-4949-9804-715EBC2F36AB}">
      <text>
        <r>
          <rPr>
            <b/>
            <sz val="9"/>
            <color indexed="81"/>
            <rFont val="Tahoma"/>
            <family val="2"/>
          </rPr>
          <t>Sandeep Banerjee:</t>
        </r>
        <r>
          <rPr>
            <sz val="9"/>
            <color indexed="81"/>
            <rFont val="Tahoma"/>
            <family val="2"/>
          </rPr>
          <t xml:space="preserve">
Business event status BOD change to capture customer experience rating</t>
        </r>
      </text>
    </comment>
    <comment ref="BK9" authorId="38" shapeId="0" xr:uid="{F0B63CEA-E97D-4F03-BD79-AEEE14992851}">
      <text>
        <r>
          <rPr>
            <b/>
            <sz val="9"/>
            <color indexed="81"/>
            <rFont val="Tahoma"/>
            <family val="2"/>
          </rPr>
          <t>Sandeep Banerjee:</t>
        </r>
        <r>
          <rPr>
            <sz val="9"/>
            <color indexed="81"/>
            <rFont val="Tahoma"/>
            <family val="2"/>
          </rPr>
          <t xml:space="preserve">
capture the responses by various chorts and push it to Snowflakes for analysis. </t>
        </r>
      </text>
    </comment>
    <comment ref="AN10" authorId="40" shapeId="0" xr:uid="{F3D571BB-136F-489C-8B24-6043922A95DE}">
      <text>
        <t>[Threaded comment]
Your version of Excel allows you to read this threaded comment; however, any edits to it will get removed if the file is opened in a newer version of Excel. Learn more: https://go.microsoft.com/fwlink/?linkid=870924
Comment:
    Maintain DPA BODs used for Store Mobility project. This is where we can slot details to calculate real-time metrics/data. We need support updating Dev environment and making sure QA mirrors Prod.
Timeline: now and moving forward.
Reply:
    Updated - 
Maintain all Grocery BODs including events BOD used for Store Mobility project. We utilize this 100% to get all order level data and events. We need support updating Dev environment and making sure QA mirrors Prod.
Timeline: now and moving forward. 
Reply:
    Assuming only testing support</t>
      </text>
    </comment>
    <comment ref="AQ10" authorId="41" shapeId="0" xr:uid="{364C79EC-A621-45B6-95E2-A01D8605A698}">
      <text>
        <t xml:space="preserve">[Threaded comment]
Your version of Excel allows you to read this threaded comment; however, any edits to it will get removed if the file is opened in a newer version of Excel. Learn more: https://go.microsoft.com/fwlink/?linkid=870924
Comment:
    Namrata - Need more information / Confluence pages to understand the need
Reply:
    @Namrata Shah - this is the original comment added to this cell. Not sure what happened.
Maintain all Grocery BODs including events BOD used for Store Mobility project. We utilize this 100% to get all order level data and events. We need support updating Dev environment and making sure QA mirrors Prod.
Timeline: now and moving forward. </t>
      </text>
    </comment>
    <comment ref="AR10" authorId="42" shapeId="0" xr:uid="{E3FEB8F6-FBE4-476D-A564-9B85C035FB65}">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S10" authorId="43" shapeId="0" xr:uid="{790EB8EB-3BB8-4A5B-8106-58475CA3A5DE}">
      <text>
        <t xml:space="preserve">[Threaded comment]
Your version of Excel allows you to read this threaded comment; however, any edits to it will get removed if the file is opened in a newer version of Excel. Learn more: https://go.microsoft.com/fwlink/?linkid=870924
Comment:
    Maintain all last mile events BOD used for Store Mobility project. We utilize this 100% to get last mile events. We need support updating Dev environment and making sure QA mirrors Prod.
Timeline: now and moving forward. </t>
      </text>
    </comment>
    <comment ref="AU10" authorId="44" shapeId="0" xr:uid="{18472B8F-9168-40C2-9569-4B0EFE3DBF04}">
      <text>
        <t>[Threaded comment]
Your version of Excel allows you to read this threaded comment; however, any edits to it will get removed if the file is opened in a newer version of Excel. Learn more: https://go.microsoft.com/fwlink/?linkid=870924
Comment:
    Maintain work schedule BOD and work time BOD used for Store Mobility project. We utilize this 100% to get scheduled labor and clock-in. We need support updating Dev environment and making sure QA mirrors Prod.
We also need work time/work brain team to improve the clock-in data frequency to real-time from 75mins currently. 
Timeline: now and moving forward on the existing BODs. Improve clock-in data frequency by July 2021.
Reply:
    Update from DPA , these are all BOD dependent and nothing  for DPA dev activites 
Reply:
    Would require more information  and details</t>
      </text>
    </comment>
    <comment ref="BI10" authorId="45" shapeId="0" xr:uid="{34E2BA24-D7EA-451E-80DE-FD409F43A49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@Sharmila Iqbal - Share more detail needed for EDM data capture
Reply:
    Also timeline needed 
Reply:
    Data refresh needed from Prod to Dev and QA every 15 days</t>
      </text>
    </comment>
    <comment ref="BK10" authorId="46" shapeId="0" xr:uid="{821F8F77-0BC9-425D-9CAE-C8FE65FB59D3}">
      <text>
        <t>[Threaded comment]
Your version of Excel allows you to read this threaded comment; however, any edits to it will get removed if the file is opened in a newer version of Excel. Learn more: https://go.microsoft.com/fwlink/?linkid=870924
Comment:
    No work immediately, but we would like Analytics to start using our EDM tables for metrics.</t>
      </text>
    </comment>
    <comment ref="BI11" authorId="47" shapeId="0" xr:uid="{3337EF28-E31A-434E-87F8-37E11FE16B9C}">
      <text>
        <t>[Threaded comment]
Your version of Excel allows you to read this threaded comment; however, any edits to it will get removed if the file is opened in a newer version of Excel. Learn more: https://go.microsoft.com/fwlink/?linkid=870924
Comment:
    Need inputs on what data can be purged and how far back</t>
      </text>
    </comment>
    <comment ref="BK11" authorId="48" shapeId="0" xr:uid="{30CF9C9E-E2EB-4806-A0C1-9E6F7CCA75D6}">
      <text>
        <t>[Threaded comment]
Your version of Excel allows you to read this threaded comment; however, any edits to it will get removed if the file is opened in a newer version of Excel. Learn more: https://go.microsoft.com/fwlink/?linkid=870924
Comment:
    Need inputs on what data can be purged and how far back</t>
      </text>
    </comment>
    <comment ref="BL11" authorId="49" shapeId="0" xr:uid="{4E55FDEB-FC46-447C-B266-AE074E5C773C}">
      <text>
        <t>[Threaded comment]
Your version of Excel allows you to read this threaded comment; however, any edits to it will get removed if the file is opened in a newer version of Excel. Learn more: https://go.microsoft.com/fwlink/?linkid=870924
Comment:
    Need inputs on what data can be purged and how far back</t>
      </text>
    </comment>
    <comment ref="BI13" authorId="50" shapeId="0" xr:uid="{61D7ABD3-0D7A-4FFD-85FE-7AE0396B6BF6}">
      <text>
        <t>[Threaded comment]
Your version of Excel allows you to read this threaded comment; however, any edits to it will get removed if the file is opened in a newer version of Excel. Learn more: https://go.microsoft.com/fwlink/?linkid=870924
Comment:
    Need inputs on what tables, values are needed in historical load and how long the history needs to be captured</t>
      </text>
    </comment>
    <comment ref="BK13" authorId="51" shapeId="0" xr:uid="{3849FF79-91EE-403F-B854-FD29041C00A5}">
      <text>
        <t>[Threaded comment]
Your version of Excel allows you to read this threaded comment; however, any edits to it will get removed if the file is opened in a newer version of Excel. Learn more: https://go.microsoft.com/fwlink/?linkid=870924
Comment:
    Need inputs on what tables, values are needed in historical load and how long the history needs to be captured</t>
      </text>
    </comment>
    <comment ref="BL13" authorId="52" shapeId="0" xr:uid="{F8DFBFBC-1947-4F1D-B527-916BED36D254}">
      <text>
        <t>[Threaded comment]
Your version of Excel allows you to read this threaded comment; however, any edits to it will get removed if the file is opened in a newer version of Excel. Learn more: https://go.microsoft.com/fwlink/?linkid=870924
Comment:
    Need inputs on what tables, values are needed in historical load and how long the history needs to be captured</t>
      </text>
    </comment>
    <comment ref="O14" authorId="53" shapeId="0" xr:uid="{B9EA306F-9973-4AD6-A846-E8FEBC14E0B4}">
      <text>
        <t>[Threaded comment]
Your version of Excel allows you to read this threaded comment; however, any edits to it will get removed if the file is opened in a newer version of Excel. Learn more: https://go.microsoft.com/fwlink/?linkid=870924
Comment:
    assumptions: send one new campaign to drive registration (email and reg piece).  Existing Welcome Series will be impacted (in scope)
Reply:
    Assumptions :1. Leverage Existing Batch campaign template + enhance welcome series template.
 2. Reuse Existing components + build new one for Gamification feature so 1 to 2 new components
 3. New data feed may be required from audience and data perspective 
 4. Use Existing workflows with small enhancement for new experience
 5. Standard Reporting
 6. Reuse existing portal triggering with small enhancement</t>
      </text>
    </comment>
    <comment ref="AH14" authorId="54" shapeId="0" xr:uid="{628F14EB-759E-46F9-80D7-FF1F570F7C11}">
      <text>
        <t>[Threaded comment]
Your version of Excel allows you to read this threaded comment; however, any edits to it will get removed if the file is opened in a newer version of Excel. Learn more: https://go.microsoft.com/fwlink/?linkid=870924
Comment:
    Assume persistence of additional attributes for customers participating in gamification</t>
      </text>
    </comment>
    <comment ref="AJ14" authorId="55" shapeId="0" xr:uid="{5377F061-2CA7-4970-8752-D3282DBE7DA4}">
      <text>
        <t>[Threaded comment]
Your version of Excel allows you to read this threaded comment; however, any edits to it will get removed if the file is opened in a newer version of Excel. Learn more: https://go.microsoft.com/fwlink/?linkid=870924
Comment:
    Assume new sweepstakes and/or rewards kind of benefits with new conditions (not many details available at this point)</t>
      </text>
    </comment>
    <comment ref="AK14" authorId="56" shapeId="0" xr:uid="{F668C19D-29FE-4DB2-9884-B88FD61B9459}">
      <text>
        <t>[Threaded comment]
Your version of Excel allows you to read this threaded comment; however, any edits to it will get removed if the file is opened in a newer version of Excel. Learn more: https://go.microsoft.com/fwlink/?linkid=870924
Comment:
    Assume new attributes to define offers used for new gamification platform. Not much details available at this point.</t>
      </text>
    </comment>
    <comment ref="AY14" authorId="57" shapeId="0" xr:uid="{012B4EAC-AAEF-4B88-96FE-DE5FBCA8473D}">
      <text>
        <t>[Threaded comment]
Your version of Excel allows you to read this threaded comment; however, any edits to it will get removed if the file is opened in a newer version of Excel. Learn more: https://go.microsoft.com/fwlink/?linkid=870924
Comment:
    Assume minor enhancements to existing APIs and development of new APIs. Not much details available at this point.</t>
      </text>
    </comment>
    <comment ref="BA14" authorId="58" shapeId="0" xr:uid="{A3D65030-D1E9-4428-8FE4-77CD294A8013}">
      <text>
        <t>[Threaded comment]
Your version of Excel allows you to read this threaded comment; however, any edits to it will get removed if the file is opened in a newer version of Excel. Learn more: https://go.microsoft.com/fwlink/?linkid=870924
Comment:
    Assume minor enhancements to existing APIs and development of new APIs. Development of new Web Pages as needed. Not much details available at this point.</t>
      </text>
    </comment>
    <comment ref="BC14" authorId="59" shapeId="0" xr:uid="{5C197837-79D8-4B91-A563-A818E8332608}">
      <text>
        <t>[Threaded comment]
Your version of Excel allows you to read this threaded comment; however, any edits to it will get removed if the file is opened in a newer version of Excel. Learn more: https://go.microsoft.com/fwlink/?linkid=870924
Comment:
    Need details
Reply:
    Assume UI/API calls to investigate and/or assign benefits as needed</t>
      </text>
    </comment>
    <comment ref="BI14" authorId="60" shapeId="0" xr:uid="{454163A2-4C07-4E77-96FE-37F1C869C584}">
      <text>
        <t>[Threaded comment]
Your version of Excel allows you to read this threaded comment; however, any edits to it will get removed if the file is opened in a newer version of Excel. Learn more: https://go.microsoft.com/fwlink/?linkid=870924
Comment:
    Assume new data needs to be ingested and persisted to track gamification usage, redemption etc</t>
      </text>
    </comment>
    <comment ref="BK14" authorId="61" shapeId="0" xr:uid="{E39070D0-53A5-4749-A1BF-AE0AA3B92F02}">
      <text>
        <t>[Threaded comment]
Your version of Excel allows you to read this threaded comment; however, any edits to it will get removed if the file is opened in a newer version of Excel. Learn more: https://go.microsoft.com/fwlink/?linkid=870924
Comment:
    Assume effort needed to track Web and Mobile gamification analytics</t>
      </text>
    </comment>
    <comment ref="BH15" authorId="62" shapeId="0" xr:uid="{DD528A97-3C68-4166-8720-00507EAC776F}">
      <text>
        <t>[Threaded comment]
Your version of Excel allows you to read this threaded comment; however, any edits to it will get removed if the file is opened in a newer version of Excel. Learn more: https://go.microsoft.com/fwlink/?linkid=870924
Comment:
    @Terry Singla is analytics a dependency ?? Please confirm</t>
      </text>
    </comment>
    <comment ref="D16" authorId="63" shapeId="0" xr:uid="{957905D7-B238-41D8-8E8F-5AA967AB35D2}">
      <text>
        <t>[Threaded comment]
Your version of Excel allows you to read this threaded comment; however, any edits to it will get removed if the file is opened in a newer version of Excel. Learn more: https://go.microsoft.com/fwlink/?linkid=870924
Comment:
    Sync up with lisa on dependent teams</t>
      </text>
    </comment>
    <comment ref="BH16" authorId="64" shapeId="0" xr:uid="{5D6EA498-3130-4053-88CE-5E5D25AC077E}">
      <text>
        <t>[Threaded comment]
Your version of Excel allows you to read this threaded comment; however, any edits to it will get removed if the file is opened in a newer version of Excel. Learn more: https://go.microsoft.com/fwlink/?linkid=870924
Comment:
    Need more info in order to size
Reply:
    @Terry Singla is analytics a dependency??</t>
      </text>
    </comment>
    <comment ref="U18" authorId="65" shapeId="0" xr:uid="{7A81AB97-3282-4787-BDB0-513304089432}">
      <text>
        <t>[Threaded comment]
Your version of Excel allows you to read this threaded comment; however, any edits to it will get removed if the file is opened in a newer version of Excel. Learn more: https://go.microsoft.com/fwlink/?linkid=870924
Comment:
    @Fred Lopez Please can you let us know what is missing to get this project sized</t>
      </text>
    </comment>
    <comment ref="AN20" authorId="66" shapeId="0" xr:uid="{633A5289-54A3-432B-BD88-F870B7F9C2DF}">
      <text>
        <t>[Threaded comment]
Your version of Excel allows you to read this threaded comment; however, any edits to it will get removed if the file is opened in a newer version of Excel. Learn more: https://go.microsoft.com/fwlink/?linkid=870924
Comment:
    Need more details as what is expected from AcuPick Team - Namrata
Reply:
    No dependency on Accupick</t>
      </text>
    </comment>
    <comment ref="BH20" authorId="67" shapeId="0" xr:uid="{EFFDAC5B-13F2-4A1F-BBB3-6F332B310577}">
      <text>
        <t>[Threaded comment]
Your version of Excel allows you to read this threaded comment; however, any edits to it will get removed if the file is opened in a newer version of Excel. Learn more: https://go.microsoft.com/fwlink/?linkid=870924
Comment:
    Fulfillment data is offline not Clickstream, not sure why Digital Analytics has been marked as dependent</t>
      </text>
    </comment>
    <comment ref="U22" authorId="68" shapeId="0" xr:uid="{7BCD3024-FAA4-470D-8347-DF185ABAB346}">
      <text>
        <t>[Threaded comment]
Your version of Excel allows you to read this threaded comment; however, any edits to it will get removed if the file is opened in a newer version of Excel. Learn more: https://go.microsoft.com/fwlink/?linkid=870924
Comment:
    Platform Response: M</t>
      </text>
    </comment>
    <comment ref="AD26" authorId="69" shapeId="0" xr:uid="{DC2AE525-E586-4BB8-8289-B829C302AAA1}">
      <text>
        <t>[Threaded comment]
Your version of Excel allows you to read this threaded comment; however, any edits to it will get removed if the file is opened in a newer version of Excel. Learn more: https://go.microsoft.com/fwlink/?linkid=870924
Comment:
    Need Azure AD token authentication/authorization in the SLOC API</t>
      </text>
    </comment>
    <comment ref="AG26" authorId="70" shapeId="0" xr:uid="{B54A3A14-53F8-40D5-9D85-E7EAC809C236}">
      <text>
        <t>[Threaded comment]
Your version of Excel allows you to read this threaded comment; however, any edits to it will get removed if the file is opened in a newer version of Excel. Learn more: https://go.microsoft.com/fwlink/?linkid=870924
Comment:
    Various UCA Customer Search and Profile APIs support only</t>
      </text>
    </comment>
    <comment ref="BH26" authorId="71" shapeId="0" xr:uid="{B34BDC25-156E-44AC-9A26-2F3BF416E676}">
      <text>
        <t>[Threaded comment]
Your version of Excel allows you to read this threaded comment; however, any edits to it will get removed if the file is opened in a newer version of Excel. Learn more: https://go.microsoft.com/fwlink/?linkid=870924
Comment:
    Development of Salesforce-Snowflake Data Integration and new tables needed in Snowflake.</t>
      </text>
    </comment>
    <comment ref="BJ26" authorId="72" shapeId="0" xr:uid="{2B051E06-4961-4543-AB00-3C0F90CF535E}">
      <text>
        <t>[Threaded comment]
Your version of Excel allows you to read this threaded comment; however, any edits to it will get removed if the file is opened in a newer version of Excel. Learn more: https://go.microsoft.com/fwlink/?linkid=870924
Comment:
    Development of Power BI Reports from Snowflake for CSC - Own Brands Agent business line.</t>
      </text>
    </comment>
    <comment ref="BK26" authorId="73" shapeId="0" xr:uid="{018FD259-C130-407D-BCD5-3454DAFE3071}">
      <text>
        <t>[Threaded comment]
Your version of Excel allows you to read this threaded comment; however, any edits to it will get removed if the file is opened in a newer version of Excel. Learn more: https://go.microsoft.com/fwlink/?linkid=870924
Comment:
    Development of new Product APIs to support Salesforce Product Lookup screens</t>
      </text>
    </comment>
    <comment ref="AG27" authorId="74" shapeId="0" xr:uid="{E989BB3B-824A-4E32-9435-20DA6C4EDD71}">
      <text>
        <t>[Threaded comment]
Your version of Excel allows you to read this threaded comment; however, any edits to it will get removed if the file is opened in a newer version of Excel. Learn more: https://go.microsoft.com/fwlink/?linkid=870924
Comment:
    UCA APIs integration across environments support from UCA team</t>
      </text>
    </comment>
    <comment ref="AI27" authorId="75" shapeId="0" xr:uid="{B5F271F2-009D-4992-B487-54F1E4400DDB}">
      <text>
        <t>[Threaded comment]
Your version of Excel allows you to read this threaded comment; however, any edits to it will get removed if the file is opened in a newer version of Excel. Learn more: https://go.microsoft.com/fwlink/?linkid=870924
Comment:
    EPE integrations and services development needed that would replace the current Copient/Logix integrations.</t>
      </text>
    </comment>
    <comment ref="AJ27" authorId="76" shapeId="0" xr:uid="{AAC7C4DD-88FB-4D12-856A-EBE6A570EFF2}">
      <text>
        <t>[Threaded comment]
Your version of Excel allows you to read this threaded comment; however, any edits to it will get removed if the file is opened in a newer version of Excel. Learn more: https://go.microsoft.com/fwlink/?linkid=870924
Comment:
    API Integrations for Offer related integrations from Salesforce Service Cloud.</t>
      </text>
    </comment>
    <comment ref="AK27" authorId="77" shapeId="0" xr:uid="{48B837CD-FD2A-48E6-AF57-CE881279B541}">
      <text>
        <t>[Threaded comment]
Your version of Excel allows you to read this threaded comment; however, any edits to it will get removed if the file is opened in a newer version of Excel. Learn more: https://go.microsoft.com/fwlink/?linkid=870924
Comment:
    API integrations for Offer Redemption function used by Agents from Salesforce Service Cloud.</t>
      </text>
    </comment>
    <comment ref="AW27" authorId="78" shapeId="0" xr:uid="{FD4D5078-F441-484D-BD94-FAEFD48D2F20}">
      <text>
        <t>[Threaded comment]
Your version of Excel allows you to read this threaded comment; however, any edits to it will get removed if the file is opened in a newer version of Excel. Learn more: https://go.microsoft.com/fwlink/?linkid=870924
Comment:
    Any subscriptions related API integrations needed by the Loyalty Agent functionality</t>
      </text>
    </comment>
    <comment ref="AX27" authorId="79" shapeId="0" xr:uid="{AA006C17-9CCF-42C7-AE5C-215A0DAFCC9A}">
      <text>
        <t>[Threaded comment]
Your version of Excel allows you to read this threaded comment; however, any edits to it will get removed if the file is opened in a newer version of Excel. Learn more: https://go.microsoft.com/fwlink/?linkid=870924
Comment:
    API integrations with Rewards (OCRP) from Salesforce Service Cloud.</t>
      </text>
    </comment>
    <comment ref="AZ27" authorId="80" shapeId="0" xr:uid="{47A168D0-D700-4D36-9DB4-071A94ACF17F}">
      <text>
        <t>[Threaded comment]
Your version of Excel allows you to read this threaded comment; however, any edits to it will get removed if the file is opened in a newer version of Excel. Learn more: https://go.microsoft.com/fwlink/?linkid=870924
Comment:
    J4U Clipping API integration from Salesforce Service Cloud needed by Loyalty Agents.</t>
      </text>
    </comment>
    <comment ref="BA27" authorId="81" shapeId="0" xr:uid="{B1A60AF9-8E69-4430-8823-532527E4A6A0}">
      <text>
        <t>[Threaded comment]
Your version of Excel allows you to read this threaded comment; however, any edits to it will get removed if the file is opened in a newer version of Excel. Learn more: https://go.microsoft.com/fwlink/?linkid=870924
Comment:
    Any potential Partnership Rewards related integrations needed by Loyalty Agents.</t>
      </text>
    </comment>
    <comment ref="BH27" authorId="82" shapeId="0" xr:uid="{C824C4BE-FF51-49F3-A624-EAE8C27CE2FB}">
      <text>
        <t>[Threaded comment]
Your version of Excel allows you to read this threaded comment; however, any edits to it will get removed if the file is opened in a newer version of Excel. Learn more: https://go.microsoft.com/fwlink/?linkid=870924
Comment:
    Salesforce-Snowflake integration and new tables in Snowflake
Reply:
    Pending data requirement for sizing</t>
      </text>
    </comment>
    <comment ref="BJ27" authorId="83" shapeId="0" xr:uid="{75894375-5E5B-46B7-AD0D-11B739FAE021}">
      <text>
        <t>[Threaded comment]
Your version of Excel allows you to read this threaded comment; however, any edits to it will get removed if the file is opened in a newer version of Excel. Learn more: https://go.microsoft.com/fwlink/?linkid=870924
Comment:
    Development of Power BI Reports from Snowflake for CSC - Loyalty Agent business line.</t>
      </text>
    </comment>
    <comment ref="AG28" authorId="84" shapeId="0" xr:uid="{CA4B4AF4-5945-4468-944E-3F520F465B70}">
      <text>
        <t>[Threaded comment]
Your version of Excel allows you to read this threaded comment; however, any edits to it will get removed if the file is opened in a newer version of Excel. Learn more: https://go.microsoft.com/fwlink/?linkid=870924
Comment:
    UCA APIs integration support from UCA team</t>
      </text>
    </comment>
    <comment ref="AJ28" authorId="85" shapeId="0" xr:uid="{217D2E0D-3A92-4D5E-B8A5-7BAD93C98F73}">
      <text>
        <t>[Threaded comment]
Your version of Excel allows you to read this threaded comment; however, any edits to it will get removed if the file is opened in a newer version of Excel. Learn more: https://go.microsoft.com/fwlink/?linkid=870924
Comment:
    API Integrations for Offer related integrations from Salesforce Service Cloud for eComm CSC agents</t>
      </text>
    </comment>
    <comment ref="AL28" authorId="86" shapeId="0" xr:uid="{1F0F7ECD-9469-4FEC-9071-810D50C51015}">
      <text>
        <t xml:space="preserve">[Threaded comment]
Your version of Excel allows you to read this threaded comment; however, any edits to it will get removed if the file is opened in a newer version of Excel. Learn more: https://go.microsoft.com/fwlink/?linkid=870924
Comment:
    Expect all integrations supported in ECHO will be duplicated for CRM
Reply:
    Need Payments Integration with Salesforce Service Cloud
Reply:
    Understood. We expect the services will remain the same without any changes. </t>
      </text>
    </comment>
    <comment ref="AN28" authorId="87" shapeId="0" xr:uid="{D376677C-F114-4FA7-BC5F-B0778CD11A0B}">
      <text>
        <t>[Threaded comment]
Your version of Excel allows you to read this threaded comment; however, any edits to it will get removed if the file is opened in a newer version of Excel. Learn more: https://go.microsoft.com/fwlink/?linkid=870924
Comment:
    Pls provide the details on DOMS requirement
Reply:
    All current integration from ECHO would  move to Salesforce Service Cloud platform. DOMS team would need to align with the timeline for the Salesforce Service Cloud migration in terms of any work needed in DOMS.
Reply:
    Effort may reduce if team can use existing integrations</t>
      </text>
    </comment>
    <comment ref="AO28" authorId="88" shapeId="0" xr:uid="{66F95265-1CAB-43D6-A151-EDBBF8707078}">
      <text>
        <t>[Threaded comment]
Your version of Excel allows you to read this threaded comment; however, any edits to it will get removed if the file is opened in a newer version of Excel. Learn more: https://go.microsoft.com/fwlink/?linkid=870924
Comment:
    MFC team would need to support any potential integration with Salesforce Service Cloud.
Reply:
    @Sanjay Biswas - can you let us know the MFC work here?</t>
      </text>
    </comment>
    <comment ref="AP28" authorId="89" shapeId="0" xr:uid="{88D8B5C9-F87F-4ED7-808F-303A22B1A9F1}">
      <text>
        <t>[Threaded comment]
Your version of Excel allows you to read this threaded comment; however, any edits to it will get removed if the file is opened in a newer version of Excel. Learn more: https://go.microsoft.com/fwlink/?linkid=870924
Comment:
    Acupick team would need to support any potential integration with Salesforce Service Cloud.</t>
      </text>
    </comment>
    <comment ref="AS28" authorId="90" shapeId="0" xr:uid="{28D25507-F537-46DC-9681-13963FB41ECA}">
      <text>
        <t xml:space="preserve">[Threaded comment]
Your version of Excel allows you to read this threaded comment; however, any edits to it will get removed if the file is opened in a newer version of Excel. Learn more: https://go.microsoft.com/fwlink/?linkid=870924
Comment:
    All current integrations from ECHO would be moving to Salesforce Service Cloud. VPOS Team would need to support and align with this migration timeline. 
Reply:
    Thanks @Sanjay Biswas for this info. But would request for what kind of info is required and when that's required by. Regards.
</t>
      </text>
    </comment>
    <comment ref="AV28" authorId="91" shapeId="0" xr:uid="{8B35EFE1-3060-43D0-802D-940FEB86D25C}">
      <text>
        <t>[Threaded comment]
Your version of Excel allows you to read this threaded comment; however, any edits to it will get removed if the file is opened in a newer version of Excel. Learn more: https://go.microsoft.com/fwlink/?linkid=870924
Comment:
    All current integrations from ECHO would be moving to Salesforce Service Cloud. OSS team would need to support and align with the Service Cloud timeline.</t>
      </text>
    </comment>
    <comment ref="BF28" authorId="92" shapeId="0" xr:uid="{30124B89-3078-4144-B13E-56DFCB7D5C28}">
      <text>
        <t>[Threaded comment]
Your version of Excel allows you to read this threaded comment; however, any edits to it will get removed if the file is opened in a newer version of Excel. Learn more: https://go.microsoft.com/fwlink/?linkid=870924
Comment:
    API Integration for T&amp;S functions may be needed</t>
      </text>
    </comment>
    <comment ref="BH28" authorId="93" shapeId="0" xr:uid="{25D30046-0F5F-403A-8E61-EA9924E398DA}">
      <text>
        <t>[Threaded comment]
Your version of Excel allows you to read this threaded comment; however, any edits to it will get removed if the file is opened in a newer version of Excel. Learn more: https://go.microsoft.com/fwlink/?linkid=870924
Comment:
    Salesforce-Snowflake integration and new tables in Snowflake</t>
      </text>
    </comment>
    <comment ref="BJ28" authorId="94" shapeId="0" xr:uid="{240B459F-66C0-4805-8C76-F3816A1A6D6C}">
      <text>
        <t xml:space="preserve">[Threaded comment]
Your version of Excel allows you to read this threaded comment; however, any edits to it will get removed if the file is opened in a newer version of Excel. Learn more: https://go.microsoft.com/fwlink/?linkid=870924
Comment:
    Development of Power BI Reports from Snowflake for CSC - eComm Agents </t>
      </text>
    </comment>
    <comment ref="O29" authorId="95" shapeId="0" xr:uid="{9B1658B2-23A2-4ABD-94FC-5B7B00A54522}">
      <text>
        <t xml:space="preserve">[Threaded comment]
Your version of Excel allows you to read this threaded comment; however, any edits to it will get removed if the file is opened in a newer version of Excel. Learn more: https://go.microsoft.com/fwlink/?linkid=870924
Comment:
    Any integration with Communications platform from Service Cloud. </t>
      </text>
    </comment>
    <comment ref="O36" authorId="96" shapeId="0" xr:uid="{31F29D29-5843-4286-8177-D7F2B8D468AF}">
      <text>
        <t>[Threaded comment]
Your version of Excel allows you to read this threaded comment; however, any edits to it will get removed if the file is opened in a newer version of Excel. Learn more: https://go.microsoft.com/fwlink/?linkid=870924
Comment:
    Integration with Adobe Communication Platform for Order Receipt emails from ECHO</t>
      </text>
    </comment>
    <comment ref="AN37" authorId="97" shapeId="0" xr:uid="{F974CDD7-E537-4BD4-9218-CB422E68CAE0}">
      <text>
        <t>[Threaded comment]
Your version of Excel allows you to read this threaded comment; however, any edits to it will get removed if the file is opened in a newer version of Excel. Learn more: https://go.microsoft.com/fwlink/?linkid=870924
Comment:
    Pls provide the details on DOMS requirement</t>
      </text>
    </comment>
    <comment ref="AN38" authorId="98" shapeId="0" xr:uid="{55BCB1E0-9DB5-4DB0-9576-C30BD7974943}">
      <text>
        <t>[Threaded comment]
Your version of Excel allows you to read this threaded comment; however, any edits to it will get removed if the file is opened in a newer version of Excel. Learn more: https://go.microsoft.com/fwlink/?linkid=870924
Comment:
    Pls provide the details on DOMS requirement</t>
      </text>
    </comment>
    <comment ref="AP38" authorId="99" shapeId="0" xr:uid="{F9EAE75A-277E-4F2B-8BDC-D6AB95960FE2}">
      <text>
        <t xml:space="preserve">[Threaded comment]
Your version of Excel allows you to read this threaded comment; however, any edits to it will get removed if the file is opened in a newer version of Excel. Learn more: https://go.microsoft.com/fwlink/?linkid=870924
Comment:
    Need more information as what is needed from AcuPick Team - Namrata
Reply:
    @Sharat Babu Mandala 
</t>
      </text>
    </comment>
    <comment ref="AR38" authorId="100" shapeId="0" xr:uid="{EB69ACA4-5DE2-4BB6-886C-44B53DB28F38}">
      <text>
        <t>[Threaded comment]
Your version of Excel allows you to read this threaded comment; however, any edits to it will get removed if the file is opened in a newer version of Excel. Learn more: https://go.microsoft.com/fwlink/?linkid=870924
Comment:
    Need more details to provide sizing</t>
      </text>
    </comment>
    <comment ref="AS39" authorId="101" shapeId="0" xr:uid="{8C9322B7-54D6-4603-BD15-CFF201ABD18E}">
      <text>
        <t xml:space="preserve">[Threaded comment]
Your version of Excel allows you to read this threaded comment; however, any edits to it will get removed if the file is opened in a newer version of Excel. Learn more: https://go.microsoft.com/fwlink/?linkid=870924
Comment:
    Dependent on Refund Engine API integration with VPOS. </t>
      </text>
    </comment>
    <comment ref="AN40" authorId="102" shapeId="0" xr:uid="{814C4FCC-B0D4-40C8-AAEC-674C0529E0F4}">
      <text>
        <t>[Threaded comment]
Your version of Excel allows you to read this threaded comment; however, any edits to it will get removed if the file is opened in a newer version of Excel. Learn more: https://go.microsoft.com/fwlink/?linkid=870924
Comment:
    Would need to support all needed integrations with Salesforce Service Cloud which are currently with ECHO</t>
      </text>
    </comment>
    <comment ref="AP40" authorId="103" shapeId="0" xr:uid="{36B2D1AA-F4AD-433D-BDE3-3E5C27F03BBF}">
      <text>
        <t>[Threaded comment]
Your version of Excel allows you to read this threaded comment; however, any edits to it will get removed if the file is opened in a newer version of Excel. Learn more: https://go.microsoft.com/fwlink/?linkid=870924
Comment:
    Would need to support all needed integrations with Salesforce Service Cloud which are currently with ECHO</t>
      </text>
    </comment>
    <comment ref="AS40" authorId="104" shapeId="0" xr:uid="{414C227C-815D-41C6-9F07-3D92031AE1C8}">
      <text>
        <t xml:space="preserve">[Threaded comment]
Your version of Excel allows you to read this threaded comment; however, any edits to it will get removed if the file is opened in a newer version of Excel. Learn more: https://go.microsoft.com/fwlink/?linkid=870924
Comment:
    Would need to support all needed integrations with Salesforce Service Cloud which are currently with ECHO </t>
      </text>
    </comment>
    <comment ref="AV40" authorId="105" shapeId="0" xr:uid="{FFE24572-F3F9-4BDB-BC83-1905ECA92414}">
      <text>
        <t xml:space="preserve">[Threaded comment]
Your version of Excel allows you to read this threaded comment; however, any edits to it will get removed if the file is opened in a newer version of Excel. Learn more: https://go.microsoft.com/fwlink/?linkid=870924
Comment:
    Would need to support all needed integrations with Salesforce Service Cloud which are currently with ECHO </t>
      </text>
    </comment>
    <comment ref="N41" authorId="106" shapeId="0" xr:uid="{01033361-3C79-49BF-A766-7CF02E7E279C}">
      <text>
        <t>[Threaded comment]
Your version of Excel allows you to read this threaded comment; however, any edits to it will get removed if the file is opened in a newer version of Excel. Learn more: https://go.microsoft.com/fwlink/?linkid=870924
Comment:
    Will need help to track engagement on the new Online Help Center</t>
      </text>
    </comment>
    <comment ref="O41" authorId="107" shapeId="0" xr:uid="{F727FB71-B6E6-48E8-9BCC-CCFEBB43C5E2}">
      <text>
        <t xml:space="preserve">[Threaded comment]
Your version of Excel allows you to read this threaded comment; however, any edits to it will get removed if the file is opened in a newer version of Excel. Learn more: https://go.microsoft.com/fwlink/?linkid=870924
Comment:
    Will need MarCom help to inform our customers as the Contact US and FAQ pages are replaced with the new Online Help Center. </t>
      </text>
    </comment>
    <comment ref="T55" authorId="108" shapeId="0" xr:uid="{3A844EDE-0FC2-455E-B5F1-E32174350955}">
      <text>
        <t>[Threaded comment]
Your version of Excel allows you to read this threaded comment; however, any edits to it will get removed if the file is opened in a newer version of Excel. Learn more: https://go.microsoft.com/fwlink/?linkid=870924
Comment:
    Device Finger print via Java Script</t>
      </text>
    </comment>
    <comment ref="Y55" authorId="109" shapeId="0" xr:uid="{EBBA715B-8C57-4338-BEEA-DF6AAABFB8FD}">
      <text>
        <t>[Threaded comment]
Your version of Excel allows you to read this threaded comment; however, any edits to it will get removed if the file is opened in a newer version of Excel. Learn more: https://go.microsoft.com/fwlink/?linkid=870924
Comment:
    Device finger print java script</t>
      </text>
    </comment>
    <comment ref="AA55" authorId="110" shapeId="0" xr:uid="{87CDB96F-BCA4-4F70-A41E-7449E8128661}">
      <text>
        <t xml:space="preserve">[Threaded comment]
Your version of Excel allows you to read this threaded comment; however, any edits to it will get removed if the file is opened in a newer version of Excel. Learn more: https://go.microsoft.com/fwlink/?linkid=870924
Comment:
    API integration,Decision making-preauth ,post auth integrations with Signifyd
Device finger print identification on cart and checkout pages.
Messaging </t>
      </text>
    </comment>
    <comment ref="AB55" authorId="111" shapeId="0" xr:uid="{78EA5384-C0EE-4D0A-8B4F-95BCC872481B}">
      <text>
        <t>[Threaded comment]
Your version of Excel allows you to read this threaded comment; however, any edits to it will get removed if the file is opened in a newer version of Excel. Learn more: https://go.microsoft.com/fwlink/?linkid=870924
Comment:
    Device finger print identification via signifyd SDK</t>
      </text>
    </comment>
    <comment ref="AL55" authorId="112" shapeId="0" xr:uid="{8CE56629-9ACF-4325-8972-8DE87EBE9594}">
      <text>
        <t>[Threaded comment]
Your version of Excel allows you to read this threaded comment; however, any edits to it will get removed if the file is opened in a newer version of Excel. Learn more: https://go.microsoft.com/fwlink/?linkid=870924
Comment:
    Require more details on the amount of integration needed for Payments.</t>
      </text>
    </comment>
    <comment ref="AN55" authorId="113" shapeId="0" xr:uid="{E19C1878-EE84-4B94-9116-8D72B253D529}">
      <text>
        <t>[Threaded comment]
Your version of Excel allows you to read this threaded comment; however, any edits to it will get removed if the file is opened in a newer version of Excel. Learn more: https://go.microsoft.com/fwlink/?linkid=870924
Comment:
    Pls provide the details on DOMS requirement
Reply:
    When the scope becomes clear, this effort might change.</t>
      </text>
    </comment>
    <comment ref="BD55" authorId="114" shapeId="0" xr:uid="{9B5FAD88-5DD2-4C1E-AC7E-1B68ED65BE39}">
      <text>
        <t>[Threaded comment]
Your version of Excel allows you to read this threaded comment; however, any edits to it will get removed if the file is opened in a newer version of Excel. Learn more: https://go.microsoft.com/fwlink/?linkid=870924
Comment:
    Training on Signifyd portals</t>
      </text>
    </comment>
    <comment ref="BH55" authorId="115" shapeId="0" xr:uid="{0D6F115A-3519-4295-B3EA-F94DF5574D59}">
      <text>
        <t>[Threaded comment]
Your version of Excel allows you to read this threaded comment; however, any edits to it will get removed if the file is opened in a newer version of Excel. Learn more: https://go.microsoft.com/fwlink/?linkid=870924
Comment:
    Please, can you put in the data needed from source and for consumption
Reply:
    Signifyd Caseid in the grocery order Bod (EDIS/EDM)
Chargeback extract and post to Signifyd.
Reply:
    Case intelligence analytics ingestion into snowflake
Reply:
    Historical orders and charge back feed to signifyd</t>
      </text>
    </comment>
    <comment ref="BL55" authorId="116" shapeId="0" xr:uid="{10824ACC-8640-43D3-8178-31D6165B1D45}">
      <text>
        <t xml:space="preserve">[Threaded comment]
Your version of Excel allows you to read this threaded comment; however, any edits to it will get removed if the file is opened in a newer version of Excel. Learn more: https://go.microsoft.com/fwlink/?linkid=870924
Comment:
    case intelligence analysis
</t>
      </text>
    </comment>
    <comment ref="AA60" authorId="117" shapeId="0" xr:uid="{DCB37795-9F77-48AE-BCBA-196CB745CB55}">
      <text>
        <t xml:space="preserve">[Threaded comment]
Your version of Excel allows you to read this threaded comment; however, any edits to it will get removed if the file is opened in a newer version of Excel. Learn more: https://go.microsoft.com/fwlink/?linkid=870924
Comment:
    if a customer retries with different payment methods in  x times in x minutes  block that order </t>
      </text>
    </comment>
    <comment ref="AL60" authorId="118" shapeId="0" xr:uid="{6CC1552C-EEDD-4765-98D9-1AD9E792A99A}">
      <text>
        <t>[Threaded comment]
Your version of Excel allows you to read this threaded comment; however, any edits to it will get removed if the file is opened in a newer version of Excel. Learn more: https://go.microsoft.com/fwlink/?linkid=870924
Comment:
    TBD</t>
      </text>
    </comment>
    <comment ref="U71" authorId="119" shapeId="0" xr:uid="{9A44EC70-25F5-4652-993A-54082331741B}">
      <text>
        <t>[Threaded comment]
Your version of Excel allows you to read this threaded comment; however, any edits to it will get removed if the file is opened in a newer version of Excel. Learn more: https://go.microsoft.com/fwlink/?linkid=870924
Comment:
    Platform Respose: ? - need more info/requirements. Are we leaving Nuance for Salesforce chat solution?</t>
      </text>
    </comment>
    <comment ref="BB72" authorId="120" shapeId="0" xr:uid="{3B62DCB3-97C9-4316-9AE0-813651700377}">
      <text>
        <t>[Threaded comment]
Your version of Excel allows you to read this threaded comment; however, any edits to it will get removed if the file is opened in a newer version of Excel. Learn more: https://go.microsoft.com/fwlink/?linkid=870924
Comment:
    Testing effort only</t>
      </text>
    </comment>
    <comment ref="U73" authorId="121" shapeId="0" xr:uid="{716BF88F-37E6-4FE5-9CA8-7D71EBD6EF38}">
      <text>
        <t>[Threaded comment]
Your version of Excel allows you to read this threaded comment; however, any edits to it will get removed if the file is opened in a newer version of Excel. Learn more: https://go.microsoft.com/fwlink/?linkid=870924
Comment:
    Platform Response: should be P13 team for Chat integration.</t>
      </text>
    </comment>
    <comment ref="AO73" authorId="122" shapeId="0" xr:uid="{EF187617-831C-43D7-91F5-D4A82C5A9112}">
      <text>
        <t>[Threaded comment]
Your version of Excel allows you to read this threaded comment; however, any edits to it will get removed if the file is opened in a newer version of Excel. Learn more: https://go.microsoft.com/fwlink/?linkid=870924
Comment:
    Please let us know why MFC is impacted?</t>
      </text>
    </comment>
    <comment ref="AS73" authorId="123" shapeId="0" xr:uid="{34EB1E32-3670-4AC3-BD60-6D0F179DA3ED}">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t>
      </text>
    </comment>
    <comment ref="BB75" authorId="124" shapeId="0" xr:uid="{A9570650-45F2-47B2-B6FB-AB5F2EF259E5}">
      <text>
        <t>[Threaded comment]
Your version of Excel allows you to read this threaded comment; however, any edits to it will get removed if the file is opened in a newer version of Excel. Learn more: https://go.microsoft.com/fwlink/?linkid=870924
Comment:
    Testing effort only</t>
      </text>
    </comment>
    <comment ref="D76" authorId="125" shapeId="0" xr:uid="{BC59961E-B017-4A73-8EA2-246315BF4DA1}">
      <text>
        <t>[Threaded comment]
Your version of Excel allows you to read this threaded comment; however, any edits to it will get removed if the file is opened in a newer version of Excel. Learn more: https://go.microsoft.com/fwlink/?linkid=870924
Comment:
    https://confluence.safeway.com/display/CDT/Calabrio+Implementation</t>
      </text>
    </comment>
    <comment ref="AA78" authorId="126" shapeId="0" xr:uid="{AF3A34A9-A806-46AB-8E90-6BE379C67202}">
      <text>
        <t>[Threaded comment]
Your version of Excel allows you to read this threaded comment; however, any edits to it will get removed if the file is opened in a newer version of Excel. Learn more: https://go.microsoft.com/fwlink/?linkid=870924
Comment:
    Need more details to size it.</t>
      </text>
    </comment>
    <comment ref="Q80" authorId="127" shapeId="0" xr:uid="{CEB9472C-B613-4DF3-B510-E3736C7A40F0}">
      <text>
        <t>[Threaded comment]
Your version of Excel allows you to read this threaded comment; however, any edits to it will get removed if the file is opened in a newer version of Excel. Learn more: https://go.microsoft.com/fwlink/?linkid=870924
Comment:
    Need customer invite emails for trying out this new program</t>
      </text>
    </comment>
    <comment ref="AG80" authorId="128" shapeId="0" xr:uid="{4F3B488F-D278-4490-A3B1-499ABF0F92A0}">
      <text>
        <t>[Threaded comment]
Your version of Excel allows you to read this threaded comment; however, any edits to it will get removed if the file is opened in a newer version of Excel. Learn more: https://go.microsoft.com/fwlink/?linkid=870924
Comment:
    We need some review of UX from the team. Development will be done by Scan &amp; Pay team</t>
      </text>
    </comment>
    <comment ref="AJ80" authorId="129" shapeId="0" xr:uid="{3B536AE6-74D6-4610-80BF-F8555FC53A02}">
      <text>
        <t>[Threaded comment]
Your version of Excel allows you to read this threaded comment; however, any edits to it will get removed if the file is opened in a newer version of Excel. Learn more: https://go.microsoft.com/fwlink/?linkid=870924
Comment:
    We will be using EPE to get Club coupons / Offers, will be using existing EPE services, need help in integrating the services</t>
      </text>
    </comment>
    <comment ref="AN80" authorId="130" shapeId="0" xr:uid="{2E737DFC-65DB-4E35-A260-ABDA454642BA}">
      <text>
        <t>[Threaded comment]
Your version of Excel allows you to read this threaded comment; however, any edits to it will get removed if the file is opened in a newer version of Excel. Learn more: https://go.microsoft.com/fwlink/?linkid=870924
Comment:
    Driving team which is adding new features to Scan &amp; Pay</t>
      </text>
    </comment>
    <comment ref="BK80" authorId="131" shapeId="0" xr:uid="{6ED4218C-3288-4A14-BA13-014F07E5D539}">
      <text>
        <t>[Threaded comment]
Your version of Excel allows you to read this threaded comment; however, any edits to it will get removed if the file is opened in a newer version of Excel. Learn more: https://go.microsoft.com/fwlink/?linkid=870924
Comment:
    Need help in creating PowerBI Analytics dashboard</t>
      </text>
    </comment>
    <comment ref="BM80" authorId="132" shapeId="0" xr:uid="{E3C4470C-48C8-401F-B24B-75329D55E14E}">
      <text>
        <t>[Threaded comment]
Your version of Excel allows you to read this threaded comment; however, any edits to it will get removed if the file is opened in a newer version of Excel. Learn more: https://go.microsoft.com/fwlink/?linkid=870924
Comment:
    Integrating the transaction to store using UPOS</t>
      </text>
    </comment>
    <comment ref="Q81" authorId="133" shapeId="0" xr:uid="{9A5F2C8B-FA6C-46FA-B67C-651B0B3D7861}">
      <text>
        <t>[Threaded comment]
Your version of Excel allows you to read this threaded comment; however, any edits to it will get removed if the file is opened in a newer version of Excel. Learn more: https://go.microsoft.com/fwlink/?linkid=870924
Comment:
    Customer Invite email / Marketing materials</t>
      </text>
    </comment>
    <comment ref="O83" authorId="134" shapeId="0" xr:uid="{DC5BFFB1-C29E-486F-881B-4171A8245FEE}">
      <text>
        <t>[Threaded comment]
Your version of Excel allows you to read this threaded comment; however, any edits to it will get removed if the file is opened in a newer version of Excel. Learn more: https://go.microsoft.com/fwlink/?linkid=870924
Comment:
    Potentially new email to let customers know about their home store and let them know that there are new things coming in the store that they can use
After they sign up, let the customer know about other similar products after they sign up for free email</t>
      </text>
    </comment>
    <comment ref="Q84" authorId="135" shapeId="0" xr:uid="{9D03E6CE-0A77-4A61-BEE8-214B76404621}">
      <text>
        <t>[Threaded comment]
Your version of Excel allows you to read this threaded comment; however, any edits to it will get removed if the file is opened in a newer version of Excel. Learn more: https://go.microsoft.com/fwlink/?linkid=870924
Comment:
    re-vist this usecase and see if comms/martech are really needed</t>
      </text>
    </comment>
    <comment ref="S84" authorId="136" shapeId="0" xr:uid="{EB183D76-7043-4B58-AFE5-FAC08BE949D2}">
      <text>
        <t>[Threaded comment]
Your version of Excel allows you to read this threaded comment; however, any edits to it will get removed if the file is opened in a newer version of Excel. Learn more: https://go.microsoft.com/fwlink/?linkid=870924
Comment:
    Can we please get some more information on the requirements and what is the dependency on CPG?</t>
      </text>
    </comment>
    <comment ref="BI84" authorId="137" shapeId="0" xr:uid="{8A988999-B282-4BB7-8A93-59148CBECCC3}">
      <text>
        <t>[Threaded comment]
Your version of Excel allows you to read this threaded comment; however, any edits to it will get removed if the file is opened in a newer version of Excel. Learn more: https://go.microsoft.com/fwlink/?linkid=870924
Comment:
    Need source team team for EDM and consumption team.  What teams the data will need to flow through prior to coming to EDM.  What data transformations are expected at EDM to meet the needs?</t>
      </text>
    </comment>
    <comment ref="BK84" authorId="138" shapeId="0" xr:uid="{395ACCEF-FF2E-41DD-B94C-217AF489C1A4}">
      <text>
        <t>[Threaded comment]
Your version of Excel allows you to read this threaded comment; however, any edits to it will get removed if the file is opened in a newer version of Excel. Learn more: https://go.microsoft.com/fwlink/?linkid=870924
Comment:
    If its a new App then its Medium otherwise its small</t>
      </text>
    </comment>
    <comment ref="O85" authorId="139" shapeId="0" xr:uid="{68F44EAF-3A8E-45A7-8E9A-98EA40DB36E6}">
      <text>
        <t xml:space="preserve">[Threaded comment]
Your version of Excel allows you to read this threaded comment; however, any edits to it will get removed if the file is opened in a newer version of Excel. Learn more: https://go.microsoft.com/fwlink/?linkid=870924
Comment:
    new campaigns (emails, sms, etc) and potentially with digital media platform. 
Reply:
    Since we'll have batch &amp; transactional, this will be multiple pods
Reply:
    Revisit estimates once scope has been defined but as its not Q2, there room 
Reply:
    @Tophe Enerio -- leaving this as X since the scope hasn't been defined yet. There will be a lot of martech/comms work based on the N number of emails
June 16 - we had a discussion with Digital Labs team, will need more details
Reply:
    @Subha Burela 
we should move this to either Q3 or q4 if team is not ready with requirements. </t>
      </text>
    </comment>
    <comment ref="Q85" authorId="140" shapeId="0" xr:uid="{64ED82C9-130D-4279-ADF1-0B3B985CB36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 leaving this as X since the scope hasn't been defined yet. There will be a lot of martech/comms work based on the N number of emails
June 16 - we had a discussion with Digital Labs team, will need more details
Reply:
    @Subha Burela for FYI
if we still don't have any scope then it will not be Q2. The team can put it under Q3 or Q4. </t>
      </text>
    </comment>
    <comment ref="O86" authorId="141" shapeId="0" xr:uid="{E33E87DA-470F-46BE-AA35-3510F684D95F}">
      <text>
        <t>[Threaded comment]
Your version of Excel allows you to read this threaded comment; however, any edits to it will get removed if the file is opened in a newer version of Excel. Learn more: https://go.microsoft.com/fwlink/?linkid=870924
Comment:
    User fills out a profile based on eating habits.
At the start of program -- email blast to see if we can get customers to go to user preferences page to fill in their profile.
Then do 1-2 tests with emails to people who have filled in profiles and provide recommendations based on what was filled in (look at previous purchase history)
Reply:
    For onset, this will be part of Web only and not part of UMA
Reply:
    @Michelle Tonkovich we need to decide if this would be Batch campaigns.
@Tophe Enerio we'll need to have a meeting on this use case as need some more clarity esp since it is a Q2 item.
We had 1 session with Digital Labs already</t>
      </text>
    </comment>
    <comment ref="W86" authorId="142" shapeId="0" xr:uid="{1412D9DC-D2A2-4A46-8B24-CE53AF40C432}">
      <text>
        <t>[Threaded comment]
Your version of Excel allows you to read this threaded comment; however, any edits to it will get removed if the file is opened in a newer version of Excel. Learn more: https://go.microsoft.com/fwlink/?linkid=870924
Comment:
    Platform Response: S - Please provide detail to expected UI Platform support. 
Reply:
    login and profile session related</t>
      </text>
    </comment>
    <comment ref="Y86" authorId="143" shapeId="0" xr:uid="{E8987E31-9FD0-4456-B3D2-CAC24F92D4E1}">
      <text>
        <t>[Threaded comment]
Your version of Excel allows you to read this threaded comment; however, any edits to it will get removed if the file is opened in a newer version of Excel. Learn more: https://go.microsoft.com/fwlink/?linkid=870924
Comment:
    Don't have enough detail.  Estimating L.</t>
      </text>
    </comment>
    <comment ref="AH86" authorId="144" shapeId="0" xr:uid="{6D78BF7B-5325-4F2E-BE2C-166FC10B142F}">
      <text>
        <t xml:space="preserve">[Threaded comment]
Your version of Excel allows you to read this threaded comment; however, any edits to it will get removed if the file is opened in a newer version of Excel. Learn more: https://go.microsoft.com/fwlink/?linkid=870924
Comment:
    Is this same (/conflicting) as dietary preference initiative driven by P13N team ?
Reply:
    This is a web only test. </t>
      </text>
    </comment>
    <comment ref="O87" authorId="145" shapeId="0" xr:uid="{0A77228E-C1C2-4730-A2B8-D1ACB8208A5B}">
      <text>
        <t xml:space="preserve">[Threaded comment]
Your version of Excel allows you to read this threaded comment; however, any edits to it will get removed if the file is opened in a newer version of Excel. Learn more: https://go.microsoft.com/fwlink/?linkid=870924
Comment:
    Large project, will touch many teams. There will be several marketing communications around -- how to tell customers about the new tools, how to use them.
A lot of this will touch Preference Center.
This ties into Meals &amp; Recipes that is already on martech roadmap </t>
      </text>
    </comment>
    <comment ref="Q87" authorId="146" shapeId="0" xr:uid="{9C5F56C3-EF5B-4081-BC40-DD86F0CA67C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 we looked at this with Digital Labs, but need more clarity on requirements. Can re-size after Q2 inception</t>
      </text>
    </comment>
    <comment ref="W87" authorId="147" shapeId="0" xr:uid="{21F6F5A1-8C51-4FC0-8240-7E7D8E934E24}">
      <text>
        <t>[Threaded comment]
Your version of Excel allows you to read this threaded comment; however, any edits to it will get removed if the file is opened in a newer version of Excel. Learn more: https://go.microsoft.com/fwlink/?linkid=870924
Comment:
    Platform Response: L - Assumes replacement for recipes &amp; meals.</t>
      </text>
    </comment>
    <comment ref="AC87" authorId="148" shapeId="0" xr:uid="{4110DD3E-B3B6-416E-875D-FDD9072DFC1E}">
      <text>
        <t>[Threaded comment]
Your version of Excel allows you to read this threaded comment; however, any edits to it will get removed if the file is opened in a newer version of Excel. Learn more: https://go.microsoft.com/fwlink/?linkid=870924
Comment:
    Not sure of the scope for Cart &amp; Checkout</t>
      </text>
    </comment>
    <comment ref="BI87" authorId="149" shapeId="0" xr:uid="{086E010A-55EF-4EA2-B531-1DCDBCD9874D}">
      <text>
        <t>[Threaded comment]
Your version of Excel allows you to read this threaded comment; however, any edits to it will get removed if the file is opened in a newer version of Excel. Learn more: https://go.microsoft.com/fwlink/?linkid=870924
Comment:
    Need source team team for EDM and consumption team.  What teams the data will need to flow through prior to coming to EDM.  What data transformations are expected at EDM?</t>
      </text>
    </comment>
    <comment ref="AM88" authorId="150" shapeId="0" xr:uid="{21A3CCB2-B8D2-435D-B454-89214E84DEB1}">
      <text>
        <t>[Threaded comment]
Your version of Excel allows you to read this threaded comment; however, any edits to it will get removed if the file is opened in a newer version of Excel. Learn more: https://go.microsoft.com/fwlink/?linkid=870924
Comment:
    This initiative is duplicate of Payment initative row 11 as we are driving this initiative. Recommend strking through this row.</t>
      </text>
    </comment>
    <comment ref="N90" authorId="151" shapeId="0" xr:uid="{6D49F760-692A-44D0-8602-3D2539CA923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 this is a huge initiative and will need some clarity on what is needed for Q2 at least for sizing purpose</t>
      </text>
    </comment>
    <comment ref="O90" authorId="152" shapeId="0" xr:uid="{CAB79384-BD61-4339-8079-70B1FE126001}">
      <text>
        <t>[Threaded comment]
Your version of Excel allows you to read this threaded comment; however, any edits to it will get removed if the file is opened in a newer version of Excel. Learn more: https://go.microsoft.com/fwlink/?linkid=870924
Comment:
    Location services, smart cart among other initiatives --
Emails around receipts, letting customers know to come use functionality 
There will be an impact on Digital Receipts</t>
      </text>
    </comment>
    <comment ref="AP90" authorId="153" shapeId="0" xr:uid="{9796C8C1-5F06-4E34-9259-60F18B2736A5}">
      <text>
        <t>[Threaded comment]
Your version of Excel allows you to read this threaded comment; however, any edits to it will get removed if the file is opened in a newer version of Excel. Learn more: https://go.microsoft.com/fwlink/?linkid=870924
Comment:
    Can you explain how MFC is imapcted?</t>
      </text>
    </comment>
    <comment ref="O91" authorId="154" shapeId="0" xr:uid="{051508E3-DE5A-4919-A0FB-A532F6ACDDF5}">
      <text>
        <t>[Threaded comment]
Your version of Excel allows you to read this threaded comment; however, any edits to it will get removed if the file is opened in a newer version of Excel. Learn more: https://go.microsoft.com/fwlink/?linkid=870924
Comment:
    This is off platform -- being built on Shopify platform. Will focus only on NorCal.
Once ready to launch, will need marketing support to announce the store front
Reply:
    Assume: we can look at what we sized on Add new marketing on transactional emails (recommendations) as part of Order Revamp work.
We were looking at Product recs but in this case it would be Offer recs (data, API involved)</t>
      </text>
    </comment>
    <comment ref="O92" authorId="155" shapeId="0" xr:uid="{F11E10FC-7BB5-4637-98EF-6F3457C84DE0}">
      <text>
        <t xml:space="preserve">[Threaded comment]
Your version of Excel allows you to read this threaded comment; however, any edits to it will get removed if the file is opened in a newer version of Excel. Learn more: https://go.microsoft.com/fwlink/?linkid=870924
Comment:
    @Kathy Doissans Please reference communications team comment and let us know if we need to have a follow up conversation around impact. @Priyanka Chaudhary Please provide additional context upon your return Monday. </t>
      </text>
    </comment>
    <comment ref="Q92" authorId="156" shapeId="0" xr:uid="{C6B019F3-1BFF-404D-A61B-82C6A24B56D4}">
      <text>
        <t xml:space="preserve">[Threaded comment]
Your version of Excel allows you to read this threaded comment; however, any edits to it will get removed if the file is opened in a newer version of Excel. Learn more: https://go.microsoft.com/fwlink/?linkid=870924
Comment:
    We may want to communicate slightly differently around the slot selected by customer (eg. Express, Free &amp; Flexible, etc). As soon as we have further direction from UX, we will provide details. </t>
      </text>
    </comment>
    <comment ref="Y92" authorId="157" shapeId="0" xr:uid="{FF23DB6E-D963-44CE-9551-14B91A0B6C28}">
      <text>
        <t xml:space="preserve">[Threaded comment]
Your version of Excel allows you to read this threaded comment; however, any edits to it will get removed if the file is opened in a newer version of Excel. Learn more: https://go.microsoft.com/fwlink/?linkid=870924
Comment:
    Changes to prebook by merging prebook and store location /DUG &amp; delivery selection into one. We will share updated UX comps in about 2 weeks. </t>
      </text>
    </comment>
    <comment ref="AG92" authorId="158" shapeId="0" xr:uid="{AD5C3632-E149-42F5-89C5-82C02705F70B}">
      <text>
        <t>[Threaded comment]
Your version of Excel allows you to read this threaded comment; however, any edits to it will get removed if the file is opened in a newer version of Excel. Learn more: https://go.microsoft.com/fwlink/?linkid=870924
Comment:
    New design for date &amp; time selection 
Providing customers with more convenient and efficient date/time selection options for delivery/pickup</t>
      </text>
    </comment>
    <comment ref="AH92" authorId="159" shapeId="0" xr:uid="{31C623ED-08E6-4522-BFF2-9418F8DA2AC8}">
      <text>
        <t xml:space="preserve">[Threaded comment]
Your version of Excel allows you to read this threaded comment; however, any edits to it will get removed if the file is opened in a newer version of Excel. Learn more: https://go.microsoft.com/fwlink/?linkid=870924
Comment:
    Steph / Pawni to confirm back if there is UCA impact.
Reply:
    @Priya Sugathan we are not anticipating impact but will reconfirm once we have high-level comps. @Priyanka Chaudhary Please correct us Monday when you return from vacation if you feel otherwise. </t>
      </text>
    </comment>
    <comment ref="AO92" authorId="160" shapeId="0" xr:uid="{B967FD88-690D-4ACF-913A-C4322FA6CFBD}">
      <text>
        <t>[Threaded comment]
Your version of Excel allows you to read this threaded comment; however, any edits to it will get removed if the file is opened in a newer version of Excel. Learn more: https://go.microsoft.com/fwlink/?linkid=870924
Comment:
    @Pawni Singh Not clear on the scope.  
Reply:
    @Sumit Chharia We may need to pass down different types of slots and/or different slot pricing. Will confirm once we have further details. @Priyanka Chaudhary Please provide additional context when you return from vacation on Monday. thanks.</t>
      </text>
    </comment>
    <comment ref="AU92" authorId="161" shapeId="0" xr:uid="{C7960325-4EAF-417C-B1D3-D30808CCBFA0}">
      <text>
        <t xml:space="preserve">[Threaded comment]
Your version of Excel allows you to read this threaded comment; however, any edits to it will get removed if the file is opened in a newer version of Excel. Learn more: https://go.microsoft.com/fwlink/?linkid=870924
Comment:
    Since the request is generic , we would resort to Large  LOE
Reply:
    @Sureshkumar Ganesa - one of the changes will be to merge prebook &amp; Store location and DUG &amp; Delivery selection on home page -API may not change much but will share final designs in 2 weeks
</t>
      </text>
    </comment>
    <comment ref="AW92" authorId="162" shapeId="0" xr:uid="{53A02B82-7DBE-45B8-B330-4D01C31FF0DA}">
      <text>
        <t>[Threaded comment]
Your version of Excel allows you to read this threaded comment; however, any edits to it will get removed if the file is opened in a newer version of Excel. Learn more: https://go.microsoft.com/fwlink/?linkid=870924
Comment:
    Please add details on OSS changes required.
Reply:
    @Ritu Agarwal We may want to communicate differently around the type of slot selected by customer (eg. Express, Free&amp;Flexible, etc.) We will provide additional details once we have firm comps from UX in about 2 weeks. @Priyanka Chaudhary Please provide additional context for sizing upon your return Monday.</t>
      </text>
    </comment>
    <comment ref="BC92" authorId="163" shapeId="0" xr:uid="{93456309-D33B-42A2-AF4E-7E4E1DA307FD}">
      <text>
        <t>[Threaded comment]
Your version of Excel allows you to read this threaded comment; however, any edits to it will get removed if the file is opened in a newer version of Excel. Learn more: https://go.microsoft.com/fwlink/?linkid=870924
Comment:
    CSS may not be directly impacted but keeping loop as designs of date and time selection will change to provide customer customers with more convenient and efficient date/time selection options for delivery/pickup</t>
      </text>
    </comment>
    <comment ref="BE92" authorId="164" shapeId="0" xr:uid="{2F1C05F6-CA66-4B6A-AF23-F09F9EDB1BFE}">
      <text>
        <t>[Threaded comment]
Your version of Excel allows you to read this threaded comment; however, any edits to it will get removed if the file is opened in a newer version of Excel. Learn more: https://go.microsoft.com/fwlink/?linkid=870924
Comment:
    ECHO may not be directly impacted but keeping loop as designs of date and time selection will change to provide customer customers with more convenient and efficient date/time selection options for delivery/pickup</t>
      </text>
    </comment>
    <comment ref="BI92" authorId="165" shapeId="0" xr:uid="{72227524-9941-4EC6-A59C-61B0D602D0E3}">
      <text>
        <t>[Threaded comment]
Your version of Excel allows you to read this threaded comment; however, any edits to it will get removed if the file is opened in a newer version of Excel. Learn more: https://go.microsoft.com/fwlink/?linkid=870924
Comment:
    What is scope of work for EDM to meet this need?  New source/existing source/who is the source team/what are the teams through which data will flow to EDM/who will consume this data from EDM?  What are expected data transformations to be handled at EDM?  
Reply:
    @Suganthi Subramanian Once we have high level comps in 2 weeks and better understand architectural changes, we will loop you back in.  @Priyanka Chaudhary Please provide additional context upon your return Monday. 
Reply:
    New design for date &amp; time selection 
Providing customers with more convenient and efficient date/time selection options for delivery/pickup is what we plan for in Q2 - Just keeping the dependency so that we don't miss out any impact on Data engineering team
Reply:
    data source may not change. it will be same C&amp;C and slots team.</t>
      </text>
    </comment>
    <comment ref="AW94" authorId="166" shapeId="0" xr:uid="{623FA0F9-1190-4684-84B7-A15B29ED2025}">
      <text>
        <t>[Threaded comment]
Your version of Excel allows you to read this threaded comment; however, any edits to it will get removed if the file is opened in a newer version of Excel. Learn more: https://go.microsoft.com/fwlink/?linkid=870924
Comment:
    Please add details on OSS changes required.</t>
      </text>
    </comment>
    <comment ref="O96" authorId="167" shapeId="0" xr:uid="{B96AEA03-092F-48EC-BB5E-D9D4161076C3}">
      <text>
        <t>[Threaded comment]
Your version of Excel allows you to read this threaded comment; however, any edits to it will get removed if the file is opened in a newer version of Excel. Learn more: https://go.microsoft.com/fwlink/?linkid=870924
Comment:
    Testing scope only</t>
      </text>
    </comment>
    <comment ref="Q96" authorId="168" shapeId="0" xr:uid="{7D6527E6-498E-4909-8750-5231A3E5886F}">
      <text>
        <t>[Threaded comment]
Your version of Excel allows you to read this threaded comment; however, any edits to it will get removed if the file is opened in a newer version of Excel. Learn more: https://go.microsoft.com/fwlink/?linkid=870924
Comment:
    Testing scope only</t>
      </text>
    </comment>
    <comment ref="W96" authorId="169" shapeId="0" xr:uid="{FF6F7485-5160-4390-9067-8D21F98705AB}">
      <text>
        <t>[Threaded comment]
Your version of Excel allows you to read this threaded comment; however, any edits to it will get removed if the file is opened in a newer version of Excel. Learn more: https://go.microsoft.com/fwlink/?linkid=870924
Comment:
    mini cart is S&amp;B work
Reply:
    got it</t>
      </text>
    </comment>
    <comment ref="AA96" authorId="170" shapeId="0" xr:uid="{A0230BF0-02EB-41BD-8DA5-CD8950DC24E2}">
      <text>
        <t>[Threaded comment]
Your version of Excel allows you to read this threaded comment; however, any edits to it will get removed if the file is opened in a newer version of Excel. Learn more: https://go.microsoft.com/fwlink/?linkid=870924
Comment:
    @Uma Rathinasabapathy  as discussed estimating it to be M effort based on what we know</t>
      </text>
    </comment>
    <comment ref="AB96" authorId="171" shapeId="0" xr:uid="{3CC9F11C-576C-498A-8903-3F542449274E}">
      <text>
        <t xml:space="preserve">[Threaded comment]
Your version of Excel allows you to read this threaded comment; however, any edits to it will get removed if the file is opened in a newer version of Excel. Learn more: https://go.microsoft.com/fwlink/?linkid=870924
Comment:
    @Mohan Dasannacharya  we want to move away from 2 carts to single cart in web and responsive web. given the designs we come up with we would want to target and test the experience. </t>
      </text>
    </comment>
    <comment ref="BK96" authorId="172" shapeId="0" xr:uid="{191421B2-0579-4790-A103-492ED5ABDD80}">
      <text>
        <t>[Threaded comment]
Your version of Excel allows you to read this threaded comment; however, any edits to it will get removed if the file is opened in a newer version of Excel. Learn more: https://go.microsoft.com/fwlink/?linkid=870924
Comment:
    @Conor Healy  similar tracking nd some of the gaps as identified on cart tracking. Do you think it will be 'M' effort for Analytics?</t>
      </text>
    </comment>
    <comment ref="O97" authorId="173" shapeId="0" xr:uid="{8D396C85-C4B2-43C6-BD64-62300342945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@Jeet Patel  expectation for MLP  is that we are able to communicate in order/ edit confirmation email that Rx will be in the DUG order you placed. since grocery order and Rx refill order will be in sequence I anticipate we would want to update edit order confirmation email. to me its 'S' effort. thoughts?
Reply:
    Hey Mamtha -- agreed -- I believe I had added XS yesterday but seems like something got reset on all of our Martech sizing for C&amp;C.
Any idea on that?</t>
      </text>
    </comment>
    <comment ref="Q97" authorId="174" shapeId="0" xr:uid="{479C9B28-E381-47FE-892F-D794175B344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@Kathy Doissans expectation for MLP  is that we are able to communicate in order/ edit confirmation email that Rx will be in the DUG order you placed. since grocery order and Rx refill order will be in sequence I anticipate we would want to update edit order confirmation email. to me its 'S' effort. thoughts?</t>
      </text>
    </comment>
    <comment ref="AB97" authorId="175" shapeId="0" xr:uid="{4BA1DB4C-EF3C-4810-A48B-490DB6C2CFA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@Mohan Dasannacharya  as placeholder if we want to target certain audience based on parameters on confirmation page of each for marketing message. I think it should be S or M . Please confirm. Please Note- its only on UMA and not web for MLP</t>
      </text>
    </comment>
    <comment ref="AD97" authorId="176" shapeId="0" xr:uid="{6F59C7CC-A629-47D2-B9C9-A83669A386C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@Mark Bradley and @Neetu Sultan   what are your thoughts? I will set some time this week to go through the ask</t>
      </text>
    </comment>
    <comment ref="AG97" authorId="177" shapeId="0" xr:uid="{D1DAA2D5-5B6A-475D-BCC5-19EC413F54E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@Shruti Desai I think its L to XL effort. please confirm
Reply:
    sounds about right
</t>
      </text>
    </comment>
    <comment ref="AH97" authorId="178" shapeId="0" xr:uid="{78F061DA-B4D4-426C-866A-77AB22E2EDF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@Priya Sugathan we are still thinking about the effort but anticipate UCA will be impacted</t>
      </text>
    </comment>
    <comment ref="AO97" authorId="179" shapeId="0" xr:uid="{8561492C-EF85-412E-A8B3-5CDCDA56FC8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@Sharath Chandra Edupuganti Linked Grocery and Rx Order indicator in  OMS
Reply:
    What's the change required for this? Estimate based on assumption- there might be downstream changes required within OMS logic.</t>
      </text>
    </comment>
    <comment ref="AQ97" authorId="180" shapeId="0" xr:uid="{6A3AC671-56CB-4192-B660-8D9D07DA8F4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@Amit Chaudhary Linked Grocery and Rx Order indicator in  Acupick  so HIPPA complaint picker knows that he needs to walk into pharmacy and pick the prescription for customer
Reply:
    This is estimated in Pharmacy Planning as well. Is this the same?
Reply:
    Yes Both are driving teams. @Pawni Singh  will get back to you.@Namrata Shah </t>
      </text>
    </comment>
    <comment ref="AS97" authorId="181" shapeId="0" xr:uid="{A2930E29-ADCC-4D9B-8692-D0D0C752173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@Sharath Chandra Edupuganti Linked Grocery and Rx Order indicator in  Acupick  so HIPPA complaint picker knows that he needs to walk into pharmacy and pick the prescription for customer
Reply:
    @Sharath Chandra Edupuganti  and @Amit Chaudhary high level teh scope in fulfillment picker experience is L is what I think. please confirm</t>
      </text>
    </comment>
    <comment ref="AW97" authorId="182" shapeId="0" xr:uid="{A5415E84-CE56-4237-A36E-74CCD4880484}">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@Michael Austin Tong RX + grocery order assocaition would impact the order status messaging. </t>
      </text>
    </comment>
    <comment ref="BE97" authorId="183" shapeId="0" xr:uid="{C822D56F-1F4A-4660-B87D-90507C75CB62}">
      <text>
        <t>[Threaded comment]
Your version of Excel allows you to read this threaded comment; however, any edits to it will get removed if the file is opened in a newer version of Excel. Learn more: https://go.microsoft.com/fwlink/?linkid=870924
Comment:
    Indicator in ECHO at an order level to know there is  Rx linked to teh order (generic info) MLP DUG Only @Michael Austin we think its 'S'. thoughts?</t>
      </text>
    </comment>
    <comment ref="BH97" authorId="184" shapeId="0" xr:uid="{52CBB934-9AE8-4EE1-9056-EC1367B7693D}">
      <text>
        <t>[Threaded comment]
Your version of Excel allows you to read this threaded comment; however, any edits to it will get removed if the file is opened in a newer version of Excel. Learn more: https://go.microsoft.com/fwlink/?linkid=870924
Comment:
    Updated FAQ to let customer know how they can add Rx to Order and what to expect at store (MLP DUG only). Updates to both eCOM and Pharmacy FAQs would be needed. 'S" for  eCom.</t>
      </text>
    </comment>
    <comment ref="BI97" authorId="185" shapeId="0" xr:uid="{8E69B8A8-3A93-4B30-A68C-2C831B2B3DE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ability to track Rx and grocery household for overlapping customer within Pharmacy and Grocery in snowflake.
Reply:
    What will be work for EDM?  All needed details are already in EDM as part of Pharmacy &amp; Grocery Order BOD - The EDM API needs to tie this information and provide to online user?
Reply:
    @Suganthi Subramanian what we know is overlapping of grocery with ecom order/customers is not there. We would like to track that.</t>
      </text>
    </comment>
    <comment ref="BK97" authorId="186" shapeId="0" xr:uid="{C574997F-E001-4574-9D82-88111886687A}">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On confirmation page from Mobile UMA only @Suja Ramalingam </t>
      </text>
    </comment>
    <comment ref="O98" authorId="187" shapeId="0" xr:uid="{455A5449-C415-485A-B625-38F312418F43}">
      <text>
        <t xml:space="preserve">[Threaded comment]
Your version of Excel allows you to read this threaded comment; however, any edits to it will get removed if the file is opened in a newer version of Excel. Learn more: https://go.microsoft.com/fwlink/?linkid=870924
Comment:
    Assumption -- feedback survey will be a link added to email template
@Mamatha Sachidanandamurthy 
</t>
      </text>
    </comment>
    <comment ref="V100" authorId="188" shapeId="0" xr:uid="{A8B8263A-34E6-43E2-8BB9-BB5C1AEAB955}">
      <text>
        <t>[Threaded comment]
Your version of Excel allows you to read this threaded comment; however, any edits to it will get removed if the file is opened in a newer version of Excel. Learn more: https://go.microsoft.com/fwlink/?linkid=870924
Comment:
    Use same backend API developed for Web release for the UMA release.</t>
      </text>
    </comment>
    <comment ref="W100" authorId="189" shapeId="0" xr:uid="{D289E9AA-DE88-4723-892A-3F19FE5F8340}">
      <text>
        <t>[Threaded comment]
Your version of Excel allows you to read this threaded comment; however, any edits to it will get removed if the file is opened in a newer version of Excel. Learn more: https://go.microsoft.com/fwlink/?linkid=870924
Comment:
    Use same backend API developed for Web release for the UMA release.
Reply:
    Platform Response: Should be Search &amp; Browse</t>
      </text>
    </comment>
    <comment ref="AA100" authorId="190" shapeId="0" xr:uid="{0F46C372-F720-4135-AC8E-7CBC90659980}">
      <text>
        <t>[Threaded comment]
Your version of Excel allows you to read this threaded comment; however, any edits to it will get removed if the file is opened in a newer version of Excel. Learn more: https://go.microsoft.com/fwlink/?linkid=870924
Comment:
    The mobile is going to reuse the end points which is already build for web.
Reply:
    Yes
Reply:
    New interaction of qty field for subs</t>
      </text>
    </comment>
    <comment ref="AD100" authorId="191" shapeId="0" xr:uid="{9DB3472E-F19F-44CC-9AC2-FAFA6D60275D}">
      <text>
        <t>[Threaded comment]
Your version of Excel allows you to read this threaded comment; however, any edits to it will get removed if the file is opened in a newer version of Excel. Learn more: https://go.microsoft.com/fwlink/?linkid=870924
Comment:
    UMA frontend screens for subs needed
Reply:
    Does this include effort for analytics tagging as well?</t>
      </text>
    </comment>
    <comment ref="AF100" authorId="192" shapeId="0" xr:uid="{8E7C6317-9D62-4413-B1E6-AF812F7A082E}">
      <text>
        <t>[Threaded comment]
Your version of Excel allows you to read this threaded comment; however, any edits to it will get removed if the file is opened in a newer version of Excel. Learn more: https://go.microsoft.com/fwlink/?linkid=870924
Comment:
    same backend API as Web release</t>
      </text>
    </comment>
    <comment ref="AG100" authorId="193" shapeId="0" xr:uid="{30424710-9427-4428-9883-9FE586806571}">
      <text>
        <t>[Threaded comment]
Your version of Excel allows you to read this threaded comment; however, any edits to it will get removed if the file is opened in a newer version of Excel. Learn more: https://go.microsoft.com/fwlink/?linkid=870924
Comment:
    UX designs for UMA screens</t>
      </text>
    </comment>
    <comment ref="BE100" authorId="194" shapeId="0" xr:uid="{11B2F913-5356-40D7-BE0F-08F75050BDA3}">
      <text>
        <t>[Threaded comment]
Your version of Excel allows you to read this threaded comment; however, any edits to it will get removed if the file is opened in a newer version of Excel. Learn more: https://go.microsoft.com/fwlink/?linkid=870924
Comment:
    CS assoc should see details of orders placed on UMA</t>
      </text>
    </comment>
    <comment ref="BK100" authorId="195" shapeId="0" xr:uid="{5BEEDA56-E4FE-4C92-AA5D-DDF598117A1F}">
      <text>
        <t>[Threaded comment]
Your version of Excel allows you to read this threaded comment; however, any edits to it will get removed if the file is opened in a newer version of Excel. Learn more: https://go.microsoft.com/fwlink/?linkid=870924
Comment:
    Analytics tagging on app for screens</t>
      </text>
    </comment>
    <comment ref="AA101" authorId="196" shapeId="0" xr:uid="{7131C257-1587-41E7-9FCB-F669CFF79678}">
      <text>
        <t>[Threaded comment]
Your version of Excel allows you to read this threaded comment; however, any edits to it will get removed if the file is opened in a newer version of Excel. Learn more: https://go.microsoft.com/fwlink/?linkid=870924
Comment:
    Need to tag the low stock indicator when  item is added. Also which page the a2c happened. 
Reply:
    Pass add order at ribs down during checkout</t>
      </text>
    </comment>
    <comment ref="AC101" authorId="197" shapeId="0" xr:uid="{7554BE30-D81B-40DE-BDA2-889032878DF8}">
      <text>
        <t>[Threaded comment]
Your version of Excel allows you to read this threaded comment; however, any edits to it will get removed if the file is opened in a newer version of Excel. Learn more: https://go.microsoft.com/fwlink/?linkid=870924
Comment:
    Need to capture new attributes into Snowflake</t>
      </text>
    </comment>
    <comment ref="BI101" authorId="198" shapeId="0" xr:uid="{AA282197-B5BB-4ECF-95CE-D155715D8CA1}">
      <text>
        <t>[Threaded comment]
Your version of Excel allows you to read this threaded comment; however, any edits to it will get removed if the file is opened in a newer version of Excel. Learn more: https://go.microsoft.com/fwlink/?linkid=870924
Comment:
    Need to capture new attributes in snowflake</t>
      </text>
    </comment>
    <comment ref="BL101" authorId="199" shapeId="0" xr:uid="{00271FBD-9A1D-4F36-A253-3093BEFAEFFC}">
      <text>
        <t>[Threaded comment]
Your version of Excel allows you to read this threaded comment; however, any edits to it will get removed if the file is opened in a newer version of Excel. Learn more: https://go.microsoft.com/fwlink/?linkid=870924
Comment:
    Algo tweaks based on new signals</t>
      </text>
    </comment>
    <comment ref="W102" authorId="200" shapeId="0" xr:uid="{AD908AED-2227-46A7-9B80-9A009B6D3148}">
      <text>
        <t>[Threaded comment]
Your version of Excel allows you to read this threaded comment; however, any edits to it will get removed if the file is opened in a newer version of Excel. Learn more: https://go.microsoft.com/fwlink/?linkid=870924
Comment:
    Platform Response: Cart features owned by Search &amp; Browse</t>
      </text>
    </comment>
    <comment ref="AA102" authorId="201" shapeId="0" xr:uid="{0B794EEA-5D2C-44AA-B3D7-08B298084FA9}">
      <text>
        <t xml:space="preserve">[Threaded comment]
Your version of Excel allows you to read this threaded comment; however, any edits to it will get removed if the file is opened in a newer version of Excel. Learn more: https://go.microsoft.com/fwlink/?linkid=870924
Comment:
    Default the qty for subs. </t>
      </text>
    </comment>
    <comment ref="AC102" authorId="202" shapeId="0" xr:uid="{28AD4000-45A9-4FE2-B56F-794B4E0FE2F5}">
      <text>
        <t>[Threaded comment]
Your version of Excel allows you to read this threaded comment; however, any edits to it will get removed if the file is opened in a newer version of Excel. Learn more: https://go.microsoft.com/fwlink/?linkid=870924
Comment:
    During checkout pass add attribs</t>
      </text>
    </comment>
    <comment ref="AO102" authorId="203" shapeId="0" xr:uid="{44F3026D-5AF9-471B-A7CF-0DDED1B482F4}">
      <text>
        <t>[Threaded comment]
Your version of Excel allows you to read this threaded comment; however, any edits to it will get removed if the file is opened in a newer version of Excel. Learn more: https://go.microsoft.com/fwlink/?linkid=870924
Comment:
    New attribute for subs qty need to be passed to picker</t>
      </text>
    </comment>
    <comment ref="AQ102" authorId="204" shapeId="0" xr:uid="{9D7735A3-2C46-4ED7-A844-8F7594640EB8}">
      <text>
        <t xml:space="preserve">[Threaded comment]
Your version of Excel allows you to read this threaded comment; however, any edits to it will get removed if the file is opened in a newer version of Excel. Learn more: https://go.microsoft.com/fwlink/?linkid=870924
Comment:
    yes, it is part of next release in Q2. Currently Accupick doesnt show qty of subs to pick. As part of this change, pickers will see the qty for the subs that customers chose. For the size, we should use size info to derive qty. </t>
      </text>
    </comment>
    <comment ref="BE102" authorId="205" shapeId="0" xr:uid="{044E6166-72BF-48F4-A6CE-40BB067106A5}">
      <text>
        <t>[Threaded comment]
Your version of Excel allows you to read this threaded comment; however, any edits to it will get removed if the file is opened in a newer version of Excel. Learn more: https://go.microsoft.com/fwlink/?linkid=870924
Comment:
    Associates can see what customer chose during order placement</t>
      </text>
    </comment>
    <comment ref="BK102" authorId="206" shapeId="0" xr:uid="{7C1003D1-2CF0-4574-9DBB-6574A2058496}">
      <text>
        <t xml:space="preserve">[Threaded comment]
Your version of Excel allows you to read this threaded comment; however, any edits to it will get removed if the file is opened in a newer version of Excel. Learn more: https://go.microsoft.com/fwlink/?linkid=870924
Comment:
    Analytics tracking for qty field. How many customers interacted. </t>
      </text>
    </comment>
    <comment ref="BL102" authorId="207" shapeId="0" xr:uid="{B8F1A250-B990-44B9-ADFC-871468F05BCD}">
      <text>
        <t>[Threaded comment]
Your version of Excel allows you to read this threaded comment; however, any edits to it will get removed if the file is opened in a newer version of Excel. Learn more: https://go.microsoft.com/fwlink/?linkid=870924
Comment:
    Need to convert between sizes. Example 1 gallon milk = 2 qty of 1/2 gallon milk</t>
      </text>
    </comment>
    <comment ref="AO103" authorId="208" shapeId="0" xr:uid="{A5ABA73B-28B5-4693-B69F-83EA947F25AE}">
      <text>
        <t>[Threaded comment]
Your version of Excel allows you to read this threaded comment; however, any edits to it will get removed if the file is opened in a newer version of Excel. Learn more: https://go.microsoft.com/fwlink/?linkid=870924
Comment:
    During picklist gen, add backups subs to orderline.  
Reply:
    @Azizul Akbar Is this part of Smart Subs or separate?
Reply:
    Estimation based on assumption- The additional substitute(s) will be sent as part of the order.
Reply:
    @Anupam Das @Baskar Viswanathan During discussion with Azi, he mentioned this will require either DOMS or Acupick to call a service to get another replacement product. So the work here will be more than an "S".</t>
      </text>
    </comment>
    <comment ref="AQ103" authorId="209" shapeId="0" xr:uid="{F61FF5BD-6FDA-4B33-8DEA-7710988E5B3F}">
      <text>
        <t xml:space="preserve">[Threaded comment]
Your version of Excel allows you to read this threaded comment; however, any edits to it will get removed if the file is opened in a newer version of Excel. Learn more: https://go.microsoft.com/fwlink/?linkid=870924
Comment:
    Show backup subs in case the original is not available. </t>
      </text>
    </comment>
    <comment ref="BI103" authorId="210" shapeId="0" xr:uid="{F592C6F8-210A-4E84-BEC2-7C377AFBD8B4}">
      <text>
        <t xml:space="preserve">[Threaded comment]
Your version of Excel allows you to read this threaded comment; however, any edits to it will get removed if the file is opened in a newer version of Excel. Learn more: https://go.microsoft.com/fwlink/?linkid=870924
Comment:
    Need to track if picker had to choose backup subs or original sunb on order. </t>
      </text>
    </comment>
    <comment ref="I104" authorId="211" shapeId="0" xr:uid="{5A786CE5-EAF0-4D10-9BEF-219D4EA6713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We need to do discovery and hence need UX and product across teams. @Subha Burela , need your input here</t>
      </text>
    </comment>
    <comment ref="Q104" authorId="212" shapeId="0" xr:uid="{0FC55260-BACA-42D4-A85C-8E19EEC96759}">
      <text>
        <t xml:space="preserve">[Threaded comment]
Your version of Excel allows you to read this threaded comment; however, any edits to it will get removed if the file is opened in a newer version of Excel. Learn more: https://go.microsoft.com/fwlink/?linkid=870924
Comment:
    In order to contact customer, we need to knoe their preference. Also for Web customers need to find a way to communicate.  </t>
      </text>
    </comment>
    <comment ref="W104" authorId="213" shapeId="0" xr:uid="{FAD823A0-EF07-4A5D-860B-D2B3EDAC40B9}">
      <text>
        <t>[Threaded comment]
Your version of Excel allows you to read this threaded comment; however, any edits to it will get removed if the file is opened in a newer version of Excel. Learn more: https://go.microsoft.com/fwlink/?linkid=870924
Comment:
    Platform Response: Cart features owned by Search &amp; Browse</t>
      </text>
    </comment>
    <comment ref="AG104" authorId="214" shapeId="0" xr:uid="{0601A874-6C8B-4D41-A4F4-7DB751C1EFAB}">
      <text>
        <t>[Threaded comment]
Your version of Excel allows you to read this threaded comment; however, any edits to it will get removed if the file is opened in a newer version of Excel. Learn more: https://go.microsoft.com/fwlink/?linkid=870924
Comment:
    Need UX screens for WEB and app customers</t>
      </text>
    </comment>
    <comment ref="AO104" authorId="215" shapeId="0" xr:uid="{31559045-BF38-4E0C-A500-ADF933931BD8}">
      <text>
        <t xml:space="preserve">[Threaded comment]
Your version of Excel allows you to read this threaded comment; however, any edits to it will get removed if the file is opened in a newer version of Excel. Learn more: https://go.microsoft.com/fwlink/?linkid=870924
Comment:
    Customer choices during chat should be captured. Example customer said- get me ripe mangoes, or added a nerw item to order. </t>
      </text>
    </comment>
    <comment ref="BK104" authorId="216" shapeId="0" xr:uid="{49AA537B-6B15-4C60-B353-64D28EA948B5}">
      <text>
        <t xml:space="preserve">[Threaded comment]
Your version of Excel allows you to read this threaded comment; however, any edits to it will get removed if the file is opened in a newer version of Excel. Learn more: https://go.microsoft.com/fwlink/?linkid=870924
Comment:
    Need tracking for teh customer comm. Example, how mnay customers respond? what is teh time to response. </t>
      </text>
    </comment>
    <comment ref="I105" authorId="217" shapeId="0" xr:uid="{6825CFD8-CA30-49F2-B991-9D33D5F5B45C}">
      <text>
        <t xml:space="preserve">[Threaded comment]
Your version of Excel allows you to read this threaded comment; however, any edits to it will get removed if the file is opened in a newer version of Excel. Learn more: https://go.microsoft.com/fwlink/?linkid=870924
Comment:
    We need to do discovery and hence need UX , dev team to spike, product across teams. @Subha Burela , need your input here
</t>
      </text>
    </comment>
    <comment ref="BJ105" authorId="218" shapeId="0" xr:uid="{61198512-7F2A-46C2-9398-9C5E8D60C299}">
      <text>
        <t>[Threaded comment]
Your version of Excel allows you to read this threaded comment; however, any edits to it will get removed if the file is opened in a newer version of Excel. Learn more: https://go.microsoft.com/fwlink/?linkid=870924
Comment:
    @Sankett Deshpande
can you provide sizing? 
@Sheetal Kamble</t>
      </text>
    </comment>
    <comment ref="AH108" authorId="219" shapeId="0" xr:uid="{4FB1E032-1836-4183-8824-55F27F75E8FF}">
      <text>
        <t>[Threaded comment]
Your version of Excel allows you to read this threaded comment; however, any edits to it will get removed if the file is opened in a newer version of Excel. Learn more: https://go.microsoft.com/fwlink/?linkid=870924
Comment:
    Retrieve &amp; Store the 9 digit zip &amp; pass to C&amp;C , no UI changes</t>
      </text>
    </comment>
    <comment ref="AM108" authorId="220" shapeId="0" xr:uid="{F6FD298C-6ECB-445E-84D6-C9B964C3EFBE}">
      <text>
        <t>[Threaded comment]
Your version of Excel allows you to read this threaded comment; however, any edits to it will get removed if the file is opened in a newer version of Excel. Learn more: https://go.microsoft.com/fwlink/?linkid=870924
Comment:
    Expect QA only and no development</t>
      </text>
    </comment>
    <comment ref="AP108" authorId="221" shapeId="0" xr:uid="{1B840BC8-69BD-4DE5-B76C-F7D9AB5EC223}">
      <text>
        <t>[Threaded comment]
Your version of Excel allows you to read this threaded comment; however, any edits to it will get removed if the file is opened in a newer version of Excel. Learn more: https://go.microsoft.com/fwlink/?linkid=870924
Comment:
    Can you explain how this would impact MFC?
Reply:
    We want to test MFC with our implementation.</t>
      </text>
    </comment>
    <comment ref="AJ110" authorId="222" shapeId="0" xr:uid="{45C2006C-6591-4C1A-AAF9-675309CE7020}">
      <text>
        <t>[Threaded comment]
Your version of Excel allows you to read this threaded comment; however, any edits to it will get removed if the file is opened in a newer version of Excel. Learn more: https://go.microsoft.com/fwlink/?linkid=870924
Comment:
    Assuming integration testing and testing for scalability</t>
      </text>
    </comment>
    <comment ref="AP110" authorId="223" shapeId="0" xr:uid="{9D95D754-110A-46D0-AF99-E1B34A46AA36}">
      <text>
        <t>[Threaded comment]
Your version of Excel allows you to read this threaded comment; however, any edits to it will get removed if the file is opened in a newer version of Excel. Learn more: https://go.microsoft.com/fwlink/?linkid=870924
Comment:
    Can you explain how this would impact MFC?</t>
      </text>
    </comment>
    <comment ref="W112" authorId="224" shapeId="0" xr:uid="{61443D5F-0977-4F12-AF7C-2030EC038D9C}">
      <text>
        <t>[Threaded comment]
Your version of Excel allows you to read this threaded comment; however, any edits to it will get removed if the file is opened in a newer version of Excel. Learn more: https://go.microsoft.com/fwlink/?linkid=870924
Comment:
    Platform Response: M</t>
      </text>
    </comment>
    <comment ref="AC112" authorId="225" shapeId="0" xr:uid="{3435D540-FEA6-4398-850B-6EC52F06AB9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Need the scope for Cart and Checkout to size it. Is it web integration of OTP?
Reply:
    @Priya Sugathan We need more details.. UMa is able to handle without cart and checkout making change so what would web need?
Reply:
    Most likely C&amp;C wont have an impact , put it as placeholder only based on UMA. capture email / phone (those who don't have in the profile) is the scope, but most likely wont be in checkout, design is not done.</t>
      </text>
    </comment>
    <comment ref="Q122" authorId="226" shapeId="0" xr:uid="{3A57CEC0-E97A-4F8D-9C17-4BE688CC088B}">
      <text>
        <t>[Threaded comment]
Your version of Excel allows you to read this threaded comment; however, any edits to it will get removed if the file is opened in a newer version of Excel. Learn more: https://go.microsoft.com/fwlink/?linkid=870924
Comment:
    Communication to outline features and internal press releases</t>
      </text>
    </comment>
    <comment ref="W122" authorId="227" shapeId="0" xr:uid="{1AE1A96E-3518-4801-B227-898E7E252D06}">
      <text>
        <t>[Threaded comment]
Your version of Excel allows you to read this threaded comment; however, any edits to it will get removed if the file is opened in a newer version of Excel. Learn more: https://go.microsoft.com/fwlink/?linkid=870924
Comment:
    Expected by Q2-end
Reply:
    UX will need to addressed for search screens, fulfillment modal, feed to BR
Reply:
    Platform Response: should be Search &amp; Browse</t>
      </text>
    </comment>
    <comment ref="Y122" authorId="228" shapeId="0" xr:uid="{82970F59-58CB-4ACE-A4EE-C67F2D926072}">
      <text>
        <t>[Threaded comment]
Your version of Excel allows you to read this threaded comment; however, any edits to it will get removed if the file is opened in a newer version of Excel. Learn more: https://go.microsoft.com/fwlink/?linkid=870924
Comment:
    Expected by Q2-end
Reply:
    Landing Nav pages will be impacted with the channel-based assortment-phase II changes to include ineligible items across all channels</t>
      </text>
    </comment>
    <comment ref="AA122" authorId="229" shapeId="0" xr:uid="{7D49F0B0-95AE-466D-AC02-33224371D18D}">
      <text>
        <t>[Threaded comment]
Your version of Excel allows you to read this threaded comment; however, any edits to it will get removed if the file is opened in a newer version of Excel. Learn more: https://go.microsoft.com/fwlink/?linkid=870924
Comment:
    Expected by Q2-end
Reply:
    Search and Browse functionality will be impacted (when customer is in delivery, their search for hot chicken should show the items though it may be ineligible for delivery). Appropriate messaging will need to be added to let customer know</t>
      </text>
    </comment>
    <comment ref="AC122" authorId="230" shapeId="0" xr:uid="{B84D56C7-87E5-431B-A78B-39D77805685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Expected by Q2-end
Reply:
    Cart and checkout functionality will be impacted when customers try to add ineligible items to a cart that was previously loaded. Also, customers should be able to make a single payment for multiple channels (for e.g. customer buys milk for delivery and hot chicken for pickup)
Reply:
    For cart and checkout split cart and sub orders concept, which we are looking to solve for MTO, marketplace etc. as well. @Shrikant Subramanian </t>
      </text>
    </comment>
    <comment ref="AD122" authorId="231" shapeId="0" xr:uid="{1276E495-CA95-4580-9723-AB76039148EA}">
      <text>
        <t>[Threaded comment]
Your version of Excel allows you to read this threaded comment; however, any edits to it will get removed if the file is opened in a newer version of Excel. Learn more: https://go.microsoft.com/fwlink/?linkid=870924
Comment:
    Expected by Q2-end
Reply:
    All the customer experiences mentioned (multi-cart checkout, search for ineligible items) will need to be supported for mobile</t>
      </text>
    </comment>
    <comment ref="AF122" authorId="232" shapeId="0" xr:uid="{CB3A72E6-E18E-479C-9E32-90CB1130607C}">
      <text>
        <t>[Threaded comment]
Your version of Excel allows you to read this threaded comment; however, any edits to it will get removed if the file is opened in a newer version of Excel. Learn more: https://go.microsoft.com/fwlink/?linkid=870924
Comment:
    Expected by Q2-end</t>
      </text>
    </comment>
    <comment ref="AG122" authorId="233" shapeId="0" xr:uid="{912E1C4A-C992-480A-9621-126529D8A406}">
      <text>
        <t>[Threaded comment]
Your version of Excel allows you to read this threaded comment; however, any edits to it will get removed if the file is opened in a newer version of Excel. Learn more: https://go.microsoft.com/fwlink/?linkid=870924
Comment:
    Expected by Q2-end
Reply:
    UX screens for web, mobile, tablet will need to address ineligible items across channel with appropriate messaging, ability to perform a single transaction for multiple channels</t>
      </text>
    </comment>
    <comment ref="AM122" authorId="234" shapeId="0" xr:uid="{82BE3FC9-9DC8-46EF-B3A4-01E4E0DDE9C7}">
      <text>
        <t>[Threaded comment]
Your version of Excel allows you to read this threaded comment; however, any edits to it will get removed if the file is opened in a newer version of Excel. Learn more: https://go.microsoft.com/fwlink/?linkid=870924
Comment:
    Expected by Q2-end</t>
      </text>
    </comment>
    <comment ref="AN122" authorId="235" shapeId="0" xr:uid="{7BD98D48-8693-4EC6-B3D9-B09149BAF4B4}">
      <text>
        <t>[Threaded comment]
Your version of Excel allows you to read this threaded comment; however, any edits to it will get removed if the file is opened in a newer version of Excel. Learn more: https://go.microsoft.com/fwlink/?linkid=870924
Comment:
    Expected by Q2-end</t>
      </text>
    </comment>
    <comment ref="AO122" authorId="236" shapeId="0" xr:uid="{C17C6B7A-B39C-49C3-9D8E-64867D1133D9}">
      <text>
        <t>[Threaded comment]
Your version of Excel allows you to read this threaded comment; however, any edits to it will get removed if the file is opened in a newer version of Excel. Learn more: https://go.microsoft.com/fwlink/?linkid=870924
Comment:
    Expected by Q2-end
Reply:
    OMS should be able to address multiple channels in one transaction</t>
      </text>
    </comment>
    <comment ref="AP122" authorId="237" shapeId="0" xr:uid="{E74628AB-7290-4CB4-85A7-FC0C6D1B85AA}">
      <text>
        <t>[Threaded comment]
Your version of Excel allows you to read this threaded comment; however, any edits to it will get removed if the file is opened in a newer version of Excel. Learn more: https://go.microsoft.com/fwlink/?linkid=870924
Comment:
    Expected by Q2-end</t>
      </text>
    </comment>
    <comment ref="V123" authorId="238" shapeId="0" xr:uid="{49292C20-0DF0-4524-994E-027752062463}">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W123" authorId="239" shapeId="0" xr:uid="{6BA7C549-FE06-4306-87C8-3B5AFBBD8AA1}">
      <text>
        <t>[Threaded comment]
Your version of Excel allows you to read this threaded comment; however, any edits to it will get removed if the file is opened in a newer version of Excel. Learn more: https://go.microsoft.com/fwlink/?linkid=870924
Comment:
    Expected for end of Q4
Reply:
    Ability to support future transactions - while this already is supported, there will be additional changes like incorporating calendar etc.
Reply:
    Platform Response: should be Search &amp; Browse</t>
      </text>
    </comment>
    <comment ref="AA123" authorId="240" shapeId="0" xr:uid="{3646D8E7-B5AA-47A1-A779-A1A8BC2A249E}">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C123" authorId="241" shapeId="0" xr:uid="{1C6A986F-6CDB-4952-8759-5AB796D288E1}">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D123" authorId="242" shapeId="0" xr:uid="{AE5B482A-641A-47E1-B97C-39A7D0C4D2D7}">
      <text>
        <t>[Threaded comment]
Your version of Excel allows you to read this threaded comment; however, any edits to it will get removed if the file is opened in a newer version of Excel. Learn more: https://go.microsoft.com/fwlink/?linkid=870924
Comment:
    Expected for end of Q4
Reply:
    Ability to support order transactions into the future - while this is supported today, additional functionality like calendar widgets and order confirmation for future orders with likelihood % will be incorporated.</t>
      </text>
    </comment>
    <comment ref="AE123" authorId="243" shapeId="0" xr:uid="{3AB3B217-5B13-4994-87A3-69FCD3E704DA}">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F123" authorId="244" shapeId="0" xr:uid="{089B7CAA-DE4E-4DF7-B8F5-7314865B97F6}">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G123" authorId="245" shapeId="0" xr:uid="{C4361828-E7B4-49F6-8B25-CA969E48DC8A}">
      <text>
        <t>[Threaded comment]
Your version of Excel allows you to read this threaded comment; however, any edits to it will get removed if the file is opened in a newer version of Excel. Learn more: https://go.microsoft.com/fwlink/?linkid=870924
Comment:
    Expected for end of Q4
Reply:
    UX will need to be adjusted to incorporate messaging related to customer orders into the future, ability to receive text alerts for real time updates to future orders etc.</t>
      </text>
    </comment>
    <comment ref="AH123" authorId="246" shapeId="0" xr:uid="{CF01490E-F970-4DD5-8C13-9D27F8FBED5A}">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M123" authorId="247" shapeId="0" xr:uid="{245A46BB-BB75-4072-A0F3-B840DDD12941}">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AN123" authorId="248" shapeId="0" xr:uid="{8B0449EE-66BD-4BDE-AA81-05FBB7E3155A}">
      <text>
        <t>[Threaded comment]
Your version of Excel allows you to read this threaded comment; however, any edits to it will get removed if the file is opened in a newer version of Excel. Learn more: https://go.microsoft.com/fwlink/?linkid=870924
Comment:
    Expected for end of Q4</t>
      </text>
    </comment>
    <comment ref="O125" authorId="249" shapeId="0" xr:uid="{5969FFD2-A4CA-401B-9CBE-E3A88BF81A22}">
      <text>
        <t>[Threaded comment]
Your version of Excel allows you to read this threaded comment; however, any edits to it will get removed if the file is opened in a newer version of Excel. Learn more: https://go.microsoft.com/fwlink/?linkid=870924
Comment:
    MarTech to send out targeted emails
Reply:
    Q2</t>
      </text>
    </comment>
    <comment ref="BC125" authorId="250" shapeId="0" xr:uid="{74EC3492-9330-4043-82B4-CF1F6B14D033}">
      <text>
        <t>[Threaded comment]
Your version of Excel allows you to read this threaded comment; however, any edits to it will get removed if the file is opened in a newer version of Excel. Learn more: https://go.microsoft.com/fwlink/?linkid=870924
Comment:
    Respond to customer complaints
Reply:
    Q2</t>
      </text>
    </comment>
    <comment ref="O126" authorId="251" shapeId="0" xr:uid="{D934B2D0-58DE-49D3-A575-2DDF2CC7148F}">
      <text>
        <t>[Threaded comment]
Your version of Excel allows you to read this threaded comment; however, any edits to it will get removed if the file is opened in a newer version of Excel. Learn more: https://go.microsoft.com/fwlink/?linkid=870924
Comment:
    Email/SMS prompt to review X days after purchase
Reply:
    Needed by beginning of Q3</t>
      </text>
    </comment>
    <comment ref="Q126" authorId="252" shapeId="0" xr:uid="{48D4328A-8B15-46CB-8A7E-DB65D206C22A}">
      <text>
        <t>[Threaded comment]
Your version of Excel allows you to read this threaded comment; however, any edits to it will get removed if the file is opened in a newer version of Excel. Learn more: https://go.microsoft.com/fwlink/?linkid=870924
Comment:
    Need to inform National Brands that reviews are on Albertsons now
Reply:
    Needed in Q2</t>
      </text>
    </comment>
    <comment ref="Y126" authorId="253" shapeId="0" xr:uid="{12DE5FAE-7D32-42BF-B04E-7B687AC97029}">
      <text>
        <t>[Threaded comment]
Your version of Excel allows you to read this threaded comment; however, any edits to it will get removed if the file is opened in a newer version of Excel. Learn more: https://go.microsoft.com/fwlink/?linkid=870924
Comment:
    - Reviews submission form
- Product details page
Reply:
    Dev complete by Q2</t>
      </text>
    </comment>
    <comment ref="AA126" authorId="254" shapeId="0" xr:uid="{9CE48680-E2D0-4F16-A5E4-49A076484B3D}">
      <text>
        <t>[Threaded comment]
Your version of Excel allows you to read this threaded comment; however, any edits to it will get removed if the file is opened in a newer version of Excel. Learn more: https://go.microsoft.com/fwlink/?linkid=870924
Comment:
    - 5 star rating on product cards
Reply:
    Needed by early Q3</t>
      </text>
    </comment>
    <comment ref="AD126" authorId="255" shapeId="0" xr:uid="{0ED600B7-8045-4DAC-8EB4-B299BE477542}">
      <text>
        <t>[Threaded comment]
Your version of Excel allows you to read this threaded comment; however, any edits to it will get removed if the file is opened in a newer version of Excel. Learn more: https://go.microsoft.com/fwlink/?linkid=870924
Comment:
    Get reviews on UMA
Reply:
    Needed by Q3</t>
      </text>
    </comment>
    <comment ref="AF126" authorId="256" shapeId="0" xr:uid="{03B4BAA0-941F-4914-B346-779EBC4C7609}">
      <text>
        <t>[Threaded comment]
Your version of Excel allows you to read this threaded comment; however, any edits to it will get removed if the file is opened in a newer version of Excel. Learn more: https://go.microsoft.com/fwlink/?linkid=870924
Comment:
    - Catalog management
- Product review database
Reply:
    Needed by End of Q2</t>
      </text>
    </comment>
    <comment ref="AG126" authorId="257" shapeId="0" xr:uid="{D96D5056-9207-4A92-A067-6DA9B2D0A2C1}">
      <text>
        <t>[Threaded comment]
Your version of Excel allows you to read this threaded comment; however, any edits to it will get removed if the file is opened in a newer version of Excel. Learn more: https://go.microsoft.com/fwlink/?linkid=870924
Comment:
    - Email
- Reviews submission form
- Product details page
Reply:
    Yesterday?</t>
      </text>
    </comment>
    <comment ref="AH126" authorId="258" shapeId="0" xr:uid="{E1D40690-E806-4ED2-B368-395F3DED9793}">
      <text>
        <t>[Threaded comment]
Your version of Excel allows you to read this threaded comment; however, any edits to it will get removed if the file is opened in a newer version of Excel. Learn more: https://go.microsoft.com/fwlink/?linkid=870924
Comment:
    Display name
Reply:
    Needed early Q3</t>
      </text>
    </comment>
    <comment ref="AO126" authorId="259" shapeId="0" xr:uid="{CDB6C004-B804-462A-8354-37FE2D9F84FA}">
      <text>
        <t>[Threaded comment]
Your version of Excel allows you to read this threaded comment; however, any edits to it will get removed if the file is opened in a newer version of Excel. Learn more: https://go.microsoft.com/fwlink/?linkid=870924
Comment:
    - API to get product IDs based on order ID
- handle additional load from this new integration
Reply:
    Needed by end of Q2</t>
      </text>
    </comment>
    <comment ref="BC126" authorId="260" shapeId="0" xr:uid="{37DE4B97-773C-4FDA-8B84-68C4F32BE5C6}">
      <text>
        <t>[Threaded comment]
Your version of Excel allows you to read this threaded comment; however, any edits to it will get removed if the file is opened in a newer version of Excel. Learn more: https://go.microsoft.com/fwlink/?linkid=870924
Comment:
    Address CS issues and publish responses on website</t>
      </text>
    </comment>
    <comment ref="BE126" authorId="261" shapeId="0" xr:uid="{8C9084AB-9697-471B-BEE4-81327ACDECB7}">
      <text>
        <t>[Threaded comment]
Your version of Excel allows you to read this threaded comment; however, any edits to it will get removed if the file is opened in a newer version of Excel. Learn more: https://go.microsoft.com/fwlink/?linkid=870924
Comment:
    Address CS issues and publish responses on website
Reply:
    Started early support 6/1 - more needed when we launch on 9/27 and roll out from there</t>
      </text>
    </comment>
    <comment ref="BI126" authorId="262" shapeId="0" xr:uid="{ACD03B38-630D-4E11-A416-BFB3135C489F}">
      <text>
        <t>[Threaded comment]
Your version of Excel allows you to read this threaded comment; however, any edits to it will get removed if the file is opened in a newer version of Excel. Learn more: https://go.microsoft.com/fwlink/?linkid=870924
Comment:
    Needed by end of Q2</t>
      </text>
    </comment>
    <comment ref="BK126" authorId="263" shapeId="0" xr:uid="{D1CFC47E-CF12-4169-9C2E-DF7E10271D7D}">
      <text>
        <t>[Threaded comment]
Your version of Excel allows you to read this threaded comment; however, any edits to it will get removed if the file is opened in a newer version of Excel. Learn more: https://go.microsoft.com/fwlink/?linkid=870924
Comment:
    Needed by beginning of Q3</t>
      </text>
    </comment>
    <comment ref="O127" authorId="264" shapeId="0" xr:uid="{AC9C263D-8522-4BF9-9763-C1885EB19167}">
      <text>
        <t>[Threaded comment]
Your version of Excel allows you to read this threaded comment; however, any edits to it will get removed if the file is opened in a newer version of Excel. Learn more: https://go.microsoft.com/fwlink/?linkid=870924
Comment:
    Email/SMS prompt to review X days after purchase</t>
      </text>
    </comment>
    <comment ref="Q127" authorId="265" shapeId="0" xr:uid="{DA2F5085-5BEA-4BA7-B98A-05EEA1C7A895}">
      <text>
        <t>[Threaded comment]
Your version of Excel allows you to read this threaded comment; however, any edits to it will get removed if the file is opened in a newer version of Excel. Learn more: https://go.microsoft.com/fwlink/?linkid=870924
Comment:
    Need to inform National Brands that reviews are on Albertsons now</t>
      </text>
    </comment>
    <comment ref="Y127" authorId="266" shapeId="0" xr:uid="{1CDF4548-33C2-4943-B60A-F8A6C860CB89}">
      <text>
        <t>[Threaded comment]
Your version of Excel allows you to read this threaded comment; however, any edits to it will get removed if the file is opened in a newer version of Excel. Learn more: https://go.microsoft.com/fwlink/?linkid=870924
Comment:
    - Reviews submission form
- Product details page</t>
      </text>
    </comment>
    <comment ref="AA127" authorId="267" shapeId="0" xr:uid="{A24A313A-8833-4D0F-9A13-4D6CC344503D}">
      <text>
        <t>[Threaded comment]
Your version of Excel allows you to read this threaded comment; however, any edits to it will get removed if the file is opened in a newer version of Excel. Learn more: https://go.microsoft.com/fwlink/?linkid=870924
Comment:
    - review summary on product cards</t>
      </text>
    </comment>
    <comment ref="AD127" authorId="268" shapeId="0" xr:uid="{76E8C0AF-882E-4C50-891D-50BF4EEC85FC}">
      <text>
        <t>[Threaded comment]
Your version of Excel allows you to read this threaded comment; however, any edits to it will get removed if the file is opened in a newer version of Excel. Learn more: https://go.microsoft.com/fwlink/?linkid=870924
Comment:
    Get Reviews Phase 2 on UMA</t>
      </text>
    </comment>
    <comment ref="AF127" authorId="269" shapeId="0" xr:uid="{82A86B64-FA60-4077-8C1A-6E2915AE4B02}">
      <text>
        <t>[Threaded comment]
Your version of Excel allows you to read this threaded comment; however, any edits to it will get removed if the file is opened in a newer version of Excel. Learn more: https://go.microsoft.com/fwlink/?linkid=870924
Comment:
    - Catalog management
- Product review database</t>
      </text>
    </comment>
    <comment ref="AG127" authorId="270" shapeId="0" xr:uid="{D8922191-0710-4DFD-9830-F0C8D373F011}">
      <text>
        <t>[Threaded comment]
Your version of Excel allows you to read this threaded comment; however, any edits to it will get removed if the file is opened in a newer version of Excel. Learn more: https://go.microsoft.com/fwlink/?linkid=870924
Comment:
    - Email
- Reviews submission form
- Product details page</t>
      </text>
    </comment>
    <comment ref="AH127" authorId="271" shapeId="0" xr:uid="{47897CA4-626B-45E6-A34C-43F065BFE6A7}">
      <text>
        <t>[Threaded comment]
Your version of Excel allows you to read this threaded comment; however, any edits to it will get removed if the file is opened in a newer version of Excel. Learn more: https://go.microsoft.com/fwlink/?linkid=870924
Comment:
    Display Name</t>
      </text>
    </comment>
    <comment ref="AO127" authorId="272" shapeId="0" xr:uid="{511E6BF8-A413-4448-9092-4F919E8B49C5}">
      <text>
        <t>[Threaded comment]
Your version of Excel allows you to read this threaded comment; however, any edits to it will get removed if the file is opened in a newer version of Excel. Learn more: https://go.microsoft.com/fwlink/?linkid=870924
Comment:
    - API to get product IDs based on order ID
- handle additional load from this new integration</t>
      </text>
    </comment>
    <comment ref="BC127" authorId="273" shapeId="0" xr:uid="{E0C9D856-2AD2-4D74-8BD7-17BAD3F1BC7F}">
      <text>
        <t>[Threaded comment]
Your version of Excel allows you to read this threaded comment; however, any edits to it will get removed if the file is opened in a newer version of Excel. Learn more: https://go.microsoft.com/fwlink/?linkid=870924
Comment:
    Address CS issues and publish responses on website</t>
      </text>
    </comment>
    <comment ref="Q128" authorId="274" shapeId="0" xr:uid="{378A1929-F469-4055-B5B8-D3747FC8B78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@Tophe Enerio need additional information (who is PM)
Reply:
    @Edoardo Croce  @Shanti Vellanki  @Subha Burela 
Reply:
    @Sheetal Kamble 
Reply:
    Q2 - customization information in comm to customer</t>
      </text>
    </comment>
    <comment ref="W128" authorId="275" shapeId="0" xr:uid="{41562A2C-5E6E-4F61-B91D-49841B172E06}">
      <text>
        <t>[Threaded comment]
Your version of Excel allows you to read this threaded comment; however, any edits to it will get removed if the file is opened in a newer version of Excel. Learn more: https://go.microsoft.com/fwlink/?linkid=870924
Comment:
    Q2 - Ability to customize items
Reply:
    Platform Response: should be Search &amp; Browse/L&amp;N</t>
      </text>
    </comment>
    <comment ref="Y128" authorId="276" shapeId="0" xr:uid="{5F433445-A086-44CE-91DB-9997EF27A6F8}">
      <text>
        <t>[Threaded comment]
Your version of Excel allows you to read this threaded comment; however, any edits to it will get removed if the file is opened in a newer version of Excel. Learn more: https://go.microsoft.com/fwlink/?linkid=870924
Comment:
    Q2 - Ability to customize items
Reply:
    Q2 - Index customization information</t>
      </text>
    </comment>
    <comment ref="Z128" authorId="277" shapeId="0" xr:uid="{28859605-DE09-4B22-8C08-D6DABCE474FE}">
      <text>
        <t>[Threaded comment]
Your version of Excel allows you to read this threaded comment; however, any edits to it will get removed if the file is opened in a newer version of Excel. Learn more: https://go.microsoft.com/fwlink/?linkid=870924
Comment:
    Q2 - Index customization information</t>
      </text>
    </comment>
    <comment ref="AA128" authorId="278" shapeId="0" xr:uid="{78A6E642-E010-497C-9EF4-26FBDEAAE952}">
      <text>
        <t>[Threaded comment]
Your version of Excel allows you to read this threaded comment; however, any edits to it will get removed if the file is opened in a newer version of Excel. Learn more: https://go.microsoft.com/fwlink/?linkid=870924
Comment:
    Q2 - index customization information</t>
      </text>
    </comment>
    <comment ref="AC128" authorId="279" shapeId="0" xr:uid="{4742F92B-1768-45ED-BAB4-B0D3521648B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Q2- show customization information, price to reflect additional pricing of customizations 
Reply:
    @Edoardo Croce , do we have comps? We need additional details to size it.</t>
      </text>
    </comment>
    <comment ref="AD128" authorId="280" shapeId="0" xr:uid="{C5B0BC9D-571F-4CEA-B208-963305EB3D8E}">
      <text>
        <t>[Threaded comment]
Your version of Excel allows you to read this threaded comment; however, any edits to it will get removed if the file is opened in a newer version of Excel. Learn more: https://go.microsoft.com/fwlink/?linkid=870924
Comment:
    Q2 - Web is letting me customize my cake please mobile don’t let me down</t>
      </text>
    </comment>
    <comment ref="AE128" authorId="281" shapeId="0" xr:uid="{E055322D-DDE0-4359-941F-01306D6BDFC6}">
      <text>
        <t xml:space="preserve">[Threaded comment]
Your version of Excel allows you to read this threaded comment; however, any edits to it will get removed if the file is opened in a newer version of Excel. Learn more: https://go.microsoft.com/fwlink/?linkid=870924
Comment:
    Q2 - Please Kim tax my MTO items correctly so that the IRS doesn’t come after me
Reply:
    Assume only new items are being introduced. So this will be handled through SIMs, Avalara, and Support processes. Expect no Tax dev work or testing support. Assume order placed will be fulfilled in one day and not split across days. </t>
      </text>
    </comment>
    <comment ref="AF128" authorId="282" shapeId="0" xr:uid="{7A46E1F3-B177-458D-942F-20925BB7B9B9}">
      <text>
        <t>[Threaded comment]
Your version of Excel allows you to read this threaded comment; however, any edits to it will get removed if the file is opened in a newer version of Excel. Learn more: https://go.microsoft.com/fwlink/?linkid=870924
Comment:
    Q2 - Ingest base variants, customization in catalog, allow catalog admin to build MTO items</t>
      </text>
    </comment>
    <comment ref="AJ128" authorId="283" shapeId="0" xr:uid="{D2AB6445-F2F0-4657-9E7E-B866A6FE9D74}">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K128" authorId="284" shapeId="0" xr:uid="{568367DD-20B9-4D06-9E8F-3E1625CB9302}">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L128" authorId="285" shapeId="0" xr:uid="{C9DC2B59-C429-4326-B5BA-B36373CD3AF7}">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O128" authorId="286" shapeId="0" xr:uid="{A200FA6E-C113-4912-9AC3-B27684C1CEE8}">
      <text>
        <t>[Threaded comment]
Your version of Excel allows you to read this threaded comment; however, any edits to it will get removed if the file is opened in a newer version of Excel. Learn more: https://go.microsoft.com/fwlink/?linkid=870924
Comment:
    Q2 - Reflect customization information</t>
      </text>
    </comment>
    <comment ref="AP128" authorId="287" shapeId="0" xr:uid="{C5D3BC07-1362-4D52-901C-67B27EB0AC2D}">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t>
      </text>
    </comment>
    <comment ref="AQ128" authorId="288" shapeId="0" xr:uid="{23C4C4E2-B651-43C9-A35F-50FB2441E079}">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Reply:
    Is this MTO Phase1?
</t>
      </text>
    </comment>
    <comment ref="AS128" authorId="289" shapeId="0" xr:uid="{87A71BD6-E1DD-4B89-93F5-07F7BEEDF280}">
      <text>
        <t>[Threaded comment]
Your version of Excel allows you to read this threaded comment; however, any edits to it will get removed if the file is opened in a newer version of Excel. Learn more: https://go.microsoft.com/fwlink/?linkid=870924
Comment:
    Q2 - Please don’t squash my MTO cake when you pick it up for me</t>
      </text>
    </comment>
    <comment ref="AT128" authorId="290" shapeId="0" xr:uid="{4141D22E-7DCF-4528-918E-185C35C40C6D}">
      <text>
        <t xml:space="preserve">[Threaded comment]
Your version of Excel allows you to read this threaded comment; however, any edits to it will get removed if the file is opened in a newer version of Excel. Learn more: https://go.microsoft.com/fwlink/?linkid=870924
Comment:
    Q2 - Reflect additional cost of customizations
</t>
      </text>
    </comment>
    <comment ref="AU128" authorId="291" shapeId="0" xr:uid="{F0FFDAEF-AD46-4F0B-BFBA-6092D316AE4D}">
      <text>
        <t>[Threaded comment]
Your version of Excel allows you to read this threaded comment; however, any edits to it will get removed if the file is opened in a newer version of Excel. Learn more: https://go.microsoft.com/fwlink/?linkid=870924
Comment:
    Slot API  impact ,  
Reply:
    Q2 - Include MTO assortment in demand planning</t>
      </text>
    </comment>
    <comment ref="AV128" authorId="292" shapeId="0" xr:uid="{908C1C2C-D97A-4288-8084-D9A3C41BF4AB}">
      <text>
        <t>[Threaded comment]
Your version of Excel allows you to read this threaded comment; however, any edits to it will get removed if the file is opened in a newer version of Excel. Learn more: https://go.microsoft.com/fwlink/?linkid=870924
Comment:
    Q2 - MTO orders on new store mobility tablet at full service counter</t>
      </text>
    </comment>
    <comment ref="AW128" authorId="293" shapeId="0" xr:uid="{2F03CA86-A549-4AE9-887D-2DF4E5ED2041}">
      <text>
        <t>[Threaded comment]
Your version of Excel allows you to read this threaded comment; however, any edits to it will get removed if the file is opened in a newer version of Excel. Learn more: https://go.microsoft.com/fwlink/?linkid=870924
Comment:
    Q2 - Reflect customization information
Reply:
    Please provide more details on OSS changes required.</t>
      </text>
    </comment>
    <comment ref="BC128" authorId="294" shapeId="0" xr:uid="{F334429D-BCEF-4B36-9F79-5911EAA7868B}">
      <text>
        <t>[Threaded comment]
Your version of Excel allows you to read this threaded comment; however, any edits to it will get removed if the file is opened in a newer version of Excel. Learn more: https://go.microsoft.com/fwlink/?linkid=870924
Comment:
    Q2 - Reflect customization information</t>
      </text>
    </comment>
    <comment ref="BE128" authorId="295" shapeId="0" xr:uid="{BCA33F89-0347-4735-9135-E69C484C20FD}">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t>
      </text>
    </comment>
    <comment ref="BI128" authorId="296" shapeId="0" xr:uid="{A6DE8E6D-8AF5-40C5-81F9-12E284F909BD}">
      <text>
        <t>[Threaded comment]
Your version of Excel allows you to read this threaded comment; however, any edits to it will get removed if the file is opened in a newer version of Excel. Learn more: https://go.microsoft.com/fwlink/?linkid=870924
Comment:
    Q2 - Ingest customization information</t>
      </text>
    </comment>
    <comment ref="BJ128" authorId="297" shapeId="0" xr:uid="{242514EC-FF14-48C3-B504-F72FC431D3C4}">
      <text>
        <t>[Threaded comment]
Your version of Excel allows you to read this threaded comment; however, any edits to it will get removed if the file is opened in a newer version of Excel. Learn more: https://go.microsoft.com/fwlink/?linkid=870924
Comment:
    Q2 - Ingest customization information
Reply:
    @Sankett Deshpande</t>
      </text>
    </comment>
    <comment ref="BK128" authorId="298" shapeId="0" xr:uid="{02C72926-53B2-44EB-AC46-2C51DB6000FD}">
      <text>
        <t>[Threaded comment]
Your version of Excel allows you to read this threaded comment; however, any edits to it will get removed if the file is opened in a newer version of Excel. Learn more: https://go.microsoft.com/fwlink/?linkid=870924
Comment:
    Q2 - Ingest customization information</t>
      </text>
    </comment>
    <comment ref="W129" authorId="299" shapeId="0" xr:uid="{4A103DFF-2340-48E1-AA99-48B281090A1B}">
      <text>
        <t>[Threaded comment]
Your version of Excel allows you to read this threaded comment; however, any edits to it will get removed if the file is opened in a newer version of Excel. Learn more: https://go.microsoft.com/fwlink/?linkid=870924
Comment:
    Q2 - Ability to customize items
Reply:
    Platform Response: should be Search &amp; Browse/L&amp;N</t>
      </text>
    </comment>
    <comment ref="Y129" authorId="300" shapeId="0" xr:uid="{89D4DAA3-3FA7-4D01-803D-167715FEBAB9}">
      <text>
        <t>[Threaded comment]
Your version of Excel allows you to read this threaded comment; however, any edits to it will get removed if the file is opened in a newer version of Excel. Learn more: https://go.microsoft.com/fwlink/?linkid=870924
Comment:
    Q2 - Ability to customize items
Reply:
    Q2 - Index customization information</t>
      </text>
    </comment>
    <comment ref="Z129" authorId="301" shapeId="0" xr:uid="{9D54A16F-9935-4107-9F15-F5B3EA6266DA}">
      <text>
        <t>[Threaded comment]
Your version of Excel allows you to read this threaded comment; however, any edits to it will get removed if the file is opened in a newer version of Excel. Learn more: https://go.microsoft.com/fwlink/?linkid=870924
Comment:
    Q2 - Index customization information</t>
      </text>
    </comment>
    <comment ref="AA129" authorId="302" shapeId="0" xr:uid="{FA2A01F6-4ED4-4012-BD50-40786F5D4946}">
      <text>
        <t>[Threaded comment]
Your version of Excel allows you to read this threaded comment; however, any edits to it will get removed if the file is opened in a newer version of Excel. Learn more: https://go.microsoft.com/fwlink/?linkid=870924
Comment:
    Q2 - index customization information</t>
      </text>
    </comment>
    <comment ref="AC129" authorId="303" shapeId="0" xr:uid="{416087D9-B7F9-4CD9-B569-D7D3142B046A}">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Q2- show customization information, price to reflect additional pricing of customizations 
Reply:
    Need additional details to size it. @Edoardo Croce </t>
      </text>
    </comment>
    <comment ref="AD129" authorId="304" shapeId="0" xr:uid="{C0897883-AFC7-45B0-ACAE-464B4758237A}">
      <text>
        <t>[Threaded comment]
Your version of Excel allows you to read this threaded comment; however, any edits to it will get removed if the file is opened in a newer version of Excel. Learn more: https://go.microsoft.com/fwlink/?linkid=870924
Comment:
    Q2 - Web is letting me customize my cake please mobile don’t let me down</t>
      </text>
    </comment>
    <comment ref="AE129" authorId="305" shapeId="0" xr:uid="{9A86BCF9-C7C5-4971-8986-1FDA55E9C968}">
      <text>
        <t xml:space="preserve">[Threaded comment]
Your version of Excel allows you to read this threaded comment; however, any edits to it will get removed if the file is opened in a newer version of Excel. Learn more: https://go.microsoft.com/fwlink/?linkid=870924
Comment:
    Q2 - Please Kim tax my MTO items correctly so that the IRS doesn’t come after me
Reply:
    Assume only new items are being introduced. So this will be handled through SIMs, Avalara, and Support processes. Expect no Tax dev work or testing support. Assume order placed will be fulfilled in one day and not split across days. </t>
      </text>
    </comment>
    <comment ref="AF129" authorId="306" shapeId="0" xr:uid="{E881A079-E555-4300-A526-D83A82649B00}">
      <text>
        <t>[Threaded comment]
Your version of Excel allows you to read this threaded comment; however, any edits to it will get removed if the file is opened in a newer version of Excel. Learn more: https://go.microsoft.com/fwlink/?linkid=870924
Comment:
    Q2 - Ingest base variants, customization in catalog, allow catalog admin to build MTO items</t>
      </text>
    </comment>
    <comment ref="AJ129" authorId="307" shapeId="0" xr:uid="{008AC9CE-B89B-4C59-92D3-8F8E3EFCC1C6}">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K129" authorId="308" shapeId="0" xr:uid="{6C4A9D11-1975-4B4A-AE9E-D7352174B4BD}">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L129" authorId="309" shapeId="0" xr:uid="{8D80C8DE-C543-4381-B5F8-8227E4C1900A}">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O129" authorId="310" shapeId="0" xr:uid="{53EB12CF-60B9-4B76-B8B0-F921FE98BBC8}">
      <text>
        <t>[Threaded comment]
Your version of Excel allows you to read this threaded comment; however, any edits to it will get removed if the file is opened in a newer version of Excel. Learn more: https://go.microsoft.com/fwlink/?linkid=870924
Comment:
    Q2 - Reflect customization information</t>
      </text>
    </comment>
    <comment ref="AP129" authorId="311" shapeId="0" xr:uid="{572691AF-48E4-4346-900D-25626CAD0A66}">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t>
      </text>
    </comment>
    <comment ref="AQ129" authorId="312" shapeId="0" xr:uid="{3CE569E2-4F91-45AF-BC37-920F40C835A4}">
      <text>
        <t>[Threaded comment]
Your version of Excel allows you to read this threaded comment; however, any edits to it will get removed if the file is opened in a newer version of Excel. Learn more: https://go.microsoft.com/fwlink/?linkid=870924
Comment:
    Q2 - Reflect customization information
Reply:
    Is this MTO Phase2?</t>
      </text>
    </comment>
    <comment ref="AS129" authorId="313" shapeId="0" xr:uid="{ECB168F2-2F3C-4F60-8C2D-7BED7785629A}">
      <text>
        <t>[Threaded comment]
Your version of Excel allows you to read this threaded comment; however, any edits to it will get removed if the file is opened in a newer version of Excel. Learn more: https://go.microsoft.com/fwlink/?linkid=870924
Comment:
    Q2 - Please don’t squash my MTO cake when you pick it up for me</t>
      </text>
    </comment>
    <comment ref="AT129" authorId="314" shapeId="0" xr:uid="{FB9D75FC-778F-47DB-AC5E-25D0D226DE40}">
      <text>
        <t xml:space="preserve">[Threaded comment]
Your version of Excel allows you to read this threaded comment; however, any edits to it will get removed if the file is opened in a newer version of Excel. Learn more: https://go.microsoft.com/fwlink/?linkid=870924
Comment:
    Q2 - Reflect additional cost of customizations
</t>
      </text>
    </comment>
    <comment ref="AU129" authorId="315" shapeId="0" xr:uid="{B618E725-1E4E-443A-8C5B-B21CE2F13A9E}">
      <text>
        <t>[Threaded comment]
Your version of Excel allows you to read this threaded comment; however, any edits to it will get removed if the file is opened in a newer version of Excel. Learn more: https://go.microsoft.com/fwlink/?linkid=870924
Comment:
    Slot API  impact ,  
Reply:
    Q2 - Include MTO assortment in demand planning</t>
      </text>
    </comment>
    <comment ref="AV129" authorId="316" shapeId="0" xr:uid="{0AEE7576-EFA4-4E9D-B731-0FE8E291807E}">
      <text>
        <t>[Threaded comment]
Your version of Excel allows you to read this threaded comment; however, any edits to it will get removed if the file is opened in a newer version of Excel. Learn more: https://go.microsoft.com/fwlink/?linkid=870924
Comment:
    Q2 - MTO orders on new store mobility tablet at full service counter</t>
      </text>
    </comment>
    <comment ref="AW129" authorId="317" shapeId="0" xr:uid="{FE235300-6DFC-4379-894F-45B1E3F13566}">
      <text>
        <t>[Threaded comment]
Your version of Excel allows you to read this threaded comment; however, any edits to it will get removed if the file is opened in a newer version of Excel. Learn more: https://go.microsoft.com/fwlink/?linkid=870924
Comment:
    Q2 - Reflect customization information
Reply:
    Please provide more details on OSS changes required.</t>
      </text>
    </comment>
    <comment ref="BC129" authorId="318" shapeId="0" xr:uid="{5ECF77CB-E8BC-42D6-A14C-B41D789E53CE}">
      <text>
        <t>[Threaded comment]
Your version of Excel allows you to read this threaded comment; however, any edits to it will get removed if the file is opened in a newer version of Excel. Learn more: https://go.microsoft.com/fwlink/?linkid=870924
Comment:
    Q2 - Reflect customization information</t>
      </text>
    </comment>
    <comment ref="BE129" authorId="319" shapeId="0" xr:uid="{60157848-1179-4AB2-AC96-29FFCF049D6D}">
      <text>
        <t xml:space="preserve">[Threaded comment]
Your version of Excel allows you to read this threaded comment; however, any edits to it will get removed if the file is opened in a newer version of Excel. Learn more: https://go.microsoft.com/fwlink/?linkid=870924
Comment:
    Q2 - Reflect customization information
</t>
      </text>
    </comment>
    <comment ref="BI129" authorId="320" shapeId="0" xr:uid="{BB778967-A1F3-4085-B7A0-C8019F868622}">
      <text>
        <t>[Threaded comment]
Your version of Excel allows you to read this threaded comment; however, any edits to it will get removed if the file is opened in a newer version of Excel. Learn more: https://go.microsoft.com/fwlink/?linkid=870924
Comment:
    Q2 - Ingest customization information</t>
      </text>
    </comment>
    <comment ref="BJ129" authorId="321" shapeId="0" xr:uid="{5CC66126-581E-4A41-AE44-6569D93A69FA}">
      <text>
        <t>[Threaded comment]
Your version of Excel allows you to read this threaded comment; however, any edits to it will get removed if the file is opened in a newer version of Excel. Learn more: https://go.microsoft.com/fwlink/?linkid=870924
Comment:
    Q2 - Ingest customization information
Reply:
    @Sankett Deshpande</t>
      </text>
    </comment>
    <comment ref="BK129" authorId="322" shapeId="0" xr:uid="{7A3608EC-521E-435E-955A-639A323267F8}">
      <text>
        <t>[Threaded comment]
Your version of Excel allows you to read this threaded comment; however, any edits to it will get removed if the file is opened in a newer version of Excel. Learn more: https://go.microsoft.com/fwlink/?linkid=870924
Comment:
    Q2 - Ingest customization information</t>
      </text>
    </comment>
    <comment ref="W130" authorId="323" shapeId="0" xr:uid="{9D9D9868-98F4-4052-8B19-661EB7FB6425}">
      <text>
        <t>[Threaded comment]
Your version of Excel allows you to read this threaded comment; however, any edits to it will get removed if the file is opened in a newer version of Excel. Learn more: https://go.microsoft.com/fwlink/?linkid=870924
Comment:
    Q2 - Enable MTO for delivery
Reply:
    Platform Response: should be Search &amp; Browse/L&amp;N</t>
      </text>
    </comment>
    <comment ref="Y130" authorId="324" shapeId="0" xr:uid="{FAD8561D-0536-48BB-A541-4096AE7FA1E8}">
      <text>
        <t xml:space="preserve">[Threaded comment]
Your version of Excel allows you to read this threaded comment; however, any edits to it will get removed if the file is opened in a newer version of Excel. Learn more: https://go.microsoft.com/fwlink/?linkid=870924
Comment:
    Q2 - Enable MTO for delivery
</t>
      </text>
    </comment>
    <comment ref="Z130" authorId="325" shapeId="0" xr:uid="{45246AE8-2CD9-4199-911E-CD2C759E591E}">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A130" authorId="326" shapeId="0" xr:uid="{8FABCEAA-CEC4-4F22-84D4-85D76516F6D6}">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B130" authorId="327" shapeId="0" xr:uid="{333B6D58-889E-483F-B66F-F0CB9BE4C7E8}">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C130" authorId="328" shapeId="0" xr:uid="{0C87F871-9789-4BFF-9FC8-BE13197E5278}">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Q2 - Enable MTO for delivery
Reply:
    Need more details to size as we are already doing certain items for delivery. Guessing Multicart is the only one pending. @Edoardo Croce </t>
      </text>
    </comment>
    <comment ref="AD130" authorId="329" shapeId="0" xr:uid="{6FEF403D-74A5-4EC3-B25F-29FC5ACB456B}">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E130" authorId="330" shapeId="0" xr:uid="{A0704675-3C87-4F34-859A-295AEB906C4E}">
      <text>
        <t xml:space="preserve">[Threaded comment]
Your version of Excel allows you to read this threaded comment; however, any edits to it will get removed if the file is opened in a newer version of Excel. Learn more: https://go.microsoft.com/fwlink/?linkid=870924
Comment:
    Q2 - Enable MTO for delivery
Reply:
    Assume only new items are being introduced. So this will be handled through SIMs, Avalara, and Support processes. Expect no Tax dev work or testing support. Assume order placed will be fulfilled in one day and not split across days. </t>
      </text>
    </comment>
    <comment ref="AF130" authorId="331" shapeId="0" xr:uid="{1F6DB074-286A-4F08-8CCE-C72BB2CBDD62}">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G130" authorId="332" shapeId="0" xr:uid="{61FF84CE-4EBE-4EB7-A946-03C5E428AE23}">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J130" authorId="333" shapeId="0" xr:uid="{AD9DCF29-E435-443C-BB4F-567853C3EFA0}">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K130" authorId="334" shapeId="0" xr:uid="{8456DA8F-C99D-4D5E-AFB4-BB050EDD1B84}">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L130" authorId="335" shapeId="0" xr:uid="{1C3D5DB6-0C62-4EDC-8B6F-0B4D73201034}">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O130" authorId="336" shapeId="0" xr:uid="{1CB2C134-DDD2-40A3-BA30-5ED9DD8F08C7}">
      <text>
        <t>[Threaded comment]
Your version of Excel allows you to read this threaded comment; however, any edits to it will get removed if the file is opened in a newer version of Excel. Learn more: https://go.microsoft.com/fwlink/?linkid=870924
Comment:
    Q2 - Enable MTO for delivery
Reply:
    Assumption- We don't have to make any order model changes to support this, and its only the additional fulfillment type.
Only testing support needed.</t>
      </text>
    </comment>
    <comment ref="AP130" authorId="337" shapeId="0" xr:uid="{111A581C-4EF7-44B2-9962-8DB588D988C6}">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Q130" authorId="338" shapeId="0" xr:uid="{3CEF07C3-4090-419B-9E2F-DE247EC67EB0}">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U130" authorId="339" shapeId="0" xr:uid="{156B94B8-C24E-4DCE-BBA4-C18F42FA0496}">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V130" authorId="340" shapeId="0" xr:uid="{DA04C067-203D-4724-8F22-3A6D9CF20317}">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W130" authorId="341" shapeId="0" xr:uid="{CC40E6F4-EA5C-471A-9BBC-1792669B943D}">
      <text>
        <t>[Threaded comment]
Your version of Excel allows you to read this threaded comment; however, any edits to it will get removed if the file is opened in a newer version of Excel. Learn more: https://go.microsoft.com/fwlink/?linkid=870924
Comment:
    Q2 - Enable MTO for delivery
Reply:
    Please provide more details on OSS changes required.</t>
      </text>
    </comment>
    <comment ref="BC130" authorId="342" shapeId="0" xr:uid="{B09343A9-ED28-4D05-B18B-B7A08604B2BE}">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BE130" authorId="343" shapeId="0" xr:uid="{4848AC83-CB31-4576-89D0-9990DE29E18F}">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BI130" authorId="344" shapeId="0" xr:uid="{519D6A43-24CF-4F1F-B34E-D8DDB5417C90}">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BJ130" authorId="345" shapeId="0" xr:uid="{A66ABB72-57F5-4E0C-8B35-FFB8831CF14D}">
      <text>
        <t>[Threaded comment]
Your version of Excel allows you to read this threaded comment; however, any edits to it will get removed if the file is opened in a newer version of Excel. Learn more: https://go.microsoft.com/fwlink/?linkid=870924
Comment:
    Q2 - Enable MTO for delivery
Reply:
    @Sankett Deshpande</t>
      </text>
    </comment>
    <comment ref="BK130" authorId="346" shapeId="0" xr:uid="{912D444F-593F-499A-A275-30F943441481}">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AC131" authorId="347" shapeId="0" xr:uid="{C7B18E1F-7EC0-4C5F-B645-82C765B6BC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Q2 - Order capture of 3rd party marketplace orders
Reply:
    what is the build and launch quarter? @Edoardo Croce </t>
      </text>
    </comment>
    <comment ref="AF131" authorId="348" shapeId="0" xr:uid="{3200BD8F-81F4-4CD6-8BD7-C22E8A78F130}">
      <text>
        <t>[Threaded comment]
Your version of Excel allows you to read this threaded comment; however, any edits to it will get removed if the file is opened in a newer version of Excel. Learn more: https://go.microsoft.com/fwlink/?linkid=870924
Comment:
    Q3 - Digital Catalog integration with 3rd party meals marketplaces, catalog management via store mobility tablets</t>
      </text>
    </comment>
    <comment ref="AO131" authorId="349" shapeId="0" xr:uid="{E98F3F65-AA89-411A-A80F-17BE1FB5EB45}">
      <text>
        <t>[Threaded comment]
Your version of Excel allows you to read this threaded comment; however, any edits to it will get removed if the file is opened in a newer version of Excel. Learn more: https://go.microsoft.com/fwlink/?linkid=870924
Comment:
    Q2 - order management at full service counter</t>
      </text>
    </comment>
    <comment ref="AP131" authorId="350" shapeId="0" xr:uid="{43530038-AD91-4FFB-AD7D-E6856E09B006}">
      <text>
        <t>[Threaded comment]
Your version of Excel allows you to read this threaded comment; however, any edits to it will get removed if the file is opened in a newer version of Excel. Learn more: https://go.microsoft.com/fwlink/?linkid=870924
Comment:
    Q2 - order management at full service counter</t>
      </text>
    </comment>
    <comment ref="AQ131" authorId="351" shapeId="0" xr:uid="{0CEAC8AE-676D-4E8A-ABFD-7553BC762392}">
      <text>
        <t xml:space="preserve">[Threaded comment]
Your version of Excel allows you to read this threaded comment; however, any edits to it will get removed if the file is opened in a newer version of Excel. Learn more: https://go.microsoft.com/fwlink/?linkid=870924
Comment:
    Q2 - order management at full service counter
Reply:
    We are assuming that AcuPick will not fulfill this order but Mobility will
@Edoardo Croce </t>
      </text>
    </comment>
    <comment ref="AU131" authorId="352" shapeId="0" xr:uid="{ABF491E3-6215-425D-BD12-8269F5EECE60}">
      <text>
        <t>[Threaded comment]
Your version of Excel allows you to read this threaded comment; however, any edits to it will get removed if the file is opened in a newer version of Excel. Learn more: https://go.microsoft.com/fwlink/?linkid=870924
Comment:
    Require  details about the request  for estimation 
Reply:
    Q3 - full service counter demand/capacity planning, throttle orders by marketplace</t>
      </text>
    </comment>
    <comment ref="AV131" authorId="353" shapeId="0" xr:uid="{1749514F-F3C0-4E65-ACF9-3491D41A698F}">
      <text>
        <t>[Threaded comment]
Your version of Excel allows you to read this threaded comment; however, any edits to it will get removed if the file is opened in a newer version of Excel. Learn more: https://go.microsoft.com/fwlink/?linkid=870924
Comment:
    Q2 - Order management at full service counter</t>
      </text>
    </comment>
    <comment ref="BI131" authorId="354" shapeId="0" xr:uid="{4CEF74B9-14CD-4BB4-BCED-FFB64191D2D0}">
      <text>
        <t>[Threaded comment]
Your version of Excel allows you to read this threaded comment; however, any edits to it will get removed if the file is opened in a newer version of Excel. Learn more: https://go.microsoft.com/fwlink/?linkid=870924
Comment:
    Q2 - ingest 3rd party order information</t>
      </text>
    </comment>
    <comment ref="BJ131" authorId="355" shapeId="0" xr:uid="{E0F333EC-5566-43A4-86FB-84B0F0CAA260}">
      <text>
        <t>[Threaded comment]
Your version of Excel allows you to read this threaded comment; however, any edits to it will get removed if the file is opened in a newer version of Excel. Learn more: https://go.microsoft.com/fwlink/?linkid=870924
Comment:
    Q2 - ingest 3rd party order information
Reply:
    @Sankett Deshpande</t>
      </text>
    </comment>
    <comment ref="BK131" authorId="356" shapeId="0" xr:uid="{D6C68775-4043-4C5A-9C2E-8CE3E786409B}">
      <text>
        <t>[Threaded comment]
Your version of Excel allows you to read this threaded comment; however, any edits to it will get removed if the file is opened in a newer version of Excel. Learn more: https://go.microsoft.com/fwlink/?linkid=870924
Comment:
    Q2 - ingest 3rd party order information</t>
      </text>
    </comment>
    <comment ref="W132" authorId="357" shapeId="0" xr:uid="{B35EB11C-134C-43AE-BA29-27C5ED021528}">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
Reply:
    Platform Response: should be Search &amp; Browse/L&amp;N</t>
      </text>
    </comment>
    <comment ref="Y132" authorId="358" shapeId="0" xr:uid="{0AFEB994-0303-406B-A560-7EFA552221C2}">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t>
      </text>
    </comment>
    <comment ref="Z132" authorId="359" shapeId="0" xr:uid="{19D290BD-F215-43AD-A9F6-060D2B32C1E1}">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t>
      </text>
    </comment>
    <comment ref="AA132" authorId="360" shapeId="0" xr:uid="{52B5AA54-062A-484B-A89F-04C225159F62}">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t>
      </text>
    </comment>
    <comment ref="AB132" authorId="361" shapeId="0" xr:uid="{BB6438D6-C98D-475C-A592-EA5BC82DA29F}">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t>
      </text>
    </comment>
    <comment ref="AC132" authorId="362" shapeId="0" xr:uid="{8A930030-6F16-424D-A689-8705DE3BF6C7}">
      <text>
        <t>[Threaded comment]
Your version of Excel allows you to read this threaded comment; however, any edits to it will get removed if the file is opened in a newer version of Excel. Learn more: https://go.microsoft.com/fwlink/?linkid=870924
Comment:
    Q3 - Payment in store OR pay ahead OR either (TBD)</t>
      </text>
    </comment>
    <comment ref="AD132" authorId="363" shapeId="0" xr:uid="{5E525D3D-EBA0-4566-82D2-C0DDAF48F9FC}">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
Reply:
    Is this a Q2 build?</t>
      </text>
    </comment>
    <comment ref="AE132" authorId="364" shapeId="0" xr:uid="{C1E8A249-595A-4864-BC69-EA70A4813174}">
      <text>
        <t>[Threaded comment]
Your version of Excel allows you to read this threaded comment; however, any edits to it will get removed if the file is opened in a newer version of Excel. Learn more: https://go.microsoft.com/fwlink/?linkid=870924
Comment:
    Q3 - Taxation of full service assortment ordered ahead, picked up in store</t>
      </text>
    </comment>
    <comment ref="AF132" authorId="365" shapeId="0" xr:uid="{D8284A6E-3F78-4823-A1CA-4ABCE64F1ED7}">
      <text>
        <t>[Threaded comment]
Your version of Excel allows you to read this threaded comment; however, any edits to it will get removed if the file is opened in a newer version of Excel. Learn more: https://go.microsoft.com/fwlink/?linkid=870924
Comment:
    Q3 - New fulfillment channel (pick up at counter)</t>
      </text>
    </comment>
    <comment ref="AG132" authorId="366" shapeId="0" xr:uid="{D31173D6-A9DA-4D6A-A8A0-5DE0FA393E2C}">
      <text>
        <t>[Threaded comment]
Your version of Excel allows you to read this threaded comment; however, any edits to it will get removed if the file is opened in a newer version of Excel. Learn more: https://go.microsoft.com/fwlink/?linkid=870924
Comment:
    Q2 - UX design</t>
      </text>
    </comment>
    <comment ref="AJ132" authorId="367" shapeId="0" xr:uid="{9CA76228-2279-4206-A74A-7C5BB6276938}">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K132" authorId="368" shapeId="0" xr:uid="{DF8EB136-57D4-4AD7-BE08-9B69090C02AF}">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L132" authorId="369" shapeId="0" xr:uid="{26B85A6B-DAF7-47F3-9D8C-F3E09D477AC2}">
      <text>
        <t>[Threaded comment]
Your version of Excel allows you to read this threaded comment; however, any edits to it will get removed if the file is opened in a newer version of Excel. Learn more: https://go.microsoft.com/fwlink/?linkid=870924
Comment:
    Q2 - Make sure MTO items promotions are applied</t>
      </text>
    </comment>
    <comment ref="AO132" authorId="370" shapeId="0" xr:uid="{CBFDEEA2-C0F0-414C-8277-D89F23266DE7}">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This is assuming that line item 
65 will be done before this</t>
      </text>
    </comment>
    <comment ref="AP132" authorId="371" shapeId="0" xr:uid="{E329221E-12C2-42A0-8BAA-88C7D1A96DF1}">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t>
      </text>
    </comment>
    <comment ref="AQ132" authorId="372" shapeId="0" xr:uid="{016FFB14-9B16-4F8A-88C0-709C88B72962}">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Will this is be like Express Deli order?
Reply:
    This is assuming that line item 
65 will be done before this</t>
      </text>
    </comment>
    <comment ref="AV132" authorId="373" shapeId="0" xr:uid="{612C0F6B-C253-4B74-843B-E3BEDC029828}">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t>
      </text>
    </comment>
    <comment ref="AW132" authorId="374" shapeId="0" xr:uid="{7AEA3E8C-2DF9-4B51-A952-5DD70ED9B6AA}">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Please provide more details on OSS changes required.</t>
      </text>
    </comment>
    <comment ref="BC132" authorId="375" shapeId="0" xr:uid="{A0FDCB22-E2D9-487E-A1AE-8A2BD4D3DC23}">
      <text>
        <t>[Threaded comment]
Your version of Excel allows you to read this threaded comment; however, any edits to it will get removed if the file is opened in a newer version of Excel. Learn more: https://go.microsoft.com/fwlink/?linkid=870924
Comment:
    Q3 - Ability to view/manage Order Ahead orders</t>
      </text>
    </comment>
    <comment ref="BD132" authorId="376" shapeId="0" xr:uid="{5D5A6A51-012F-4B54-8D2A-83BAE76EAB39}">
      <text>
        <t>[Threaded comment]
Your version of Excel allows you to read this threaded comment; however, any edits to it will get removed if the file is opened in a newer version of Excel. Learn more: https://go.microsoft.com/fwlink/?linkid=870924
Comment:
    Q3 - Ability to view/manage Order Ahead orders</t>
      </text>
    </comment>
    <comment ref="BE132" authorId="377" shapeId="0" xr:uid="{F037DEC3-D557-4B92-A129-554205925B27}">
      <text>
        <t>[Threaded comment]
Your version of Excel allows you to read this threaded comment; however, any edits to it will get removed if the file is opened in a newer version of Excel. Learn more: https://go.microsoft.com/fwlink/?linkid=870924
Comment:
    Q3 - Ability to view/manage Order Ahead orders</t>
      </text>
    </comment>
    <comment ref="BI132" authorId="378" shapeId="0" xr:uid="{C852359B-6C72-4B73-B4D6-3C1F8245996B}">
      <text>
        <t>[Threaded comment]
Your version of Excel allows you to read this threaded comment; however, any edits to it will get removed if the file is opened in a newer version of Excel. Learn more: https://go.microsoft.com/fwlink/?linkid=870924
Comment:
    Ingest Order Ahead orders</t>
      </text>
    </comment>
    <comment ref="BJ132" authorId="379" shapeId="0" xr:uid="{970BDEA5-0E80-4256-93FE-735F1F3CF660}">
      <text>
        <t>[Threaded comment]
Your version of Excel allows you to read this threaded comment; however, any edits to it will get removed if the file is opened in a newer version of Excel. Learn more: https://go.microsoft.com/fwlink/?linkid=870924
Comment:
    Ingest Order Ahead orders
Reply:
    @Sankett Deshpande</t>
      </text>
    </comment>
    <comment ref="BK132" authorId="380" shapeId="0" xr:uid="{9C10D062-F16E-445D-ADDC-5DD2DDE14AE8}">
      <text>
        <t>[Threaded comment]
Your version of Excel allows you to read this threaded comment; however, any edits to it will get removed if the file is opened in a newer version of Excel. Learn more: https://go.microsoft.com/fwlink/?linkid=870924
Comment:
    Ingest Order Ahead orders</t>
      </text>
    </comment>
    <comment ref="W133" authorId="381" shapeId="0" xr:uid="{C0647C0D-B0EC-4EDF-A867-821FA2AB2F24}">
      <text>
        <t>[Threaded comment]
Your version of Excel allows you to read this threaded comment; however, any edits to it will get removed if the file is opened in a newer version of Excel. Learn more: https://go.microsoft.com/fwlink/?linkid=870924
Comment:
    Q3 - Express meal 1P ordering experience
Reply:
    Platform Response: should be Search &amp; Browse/L&amp;N</t>
      </text>
    </comment>
    <comment ref="X133" authorId="382" shapeId="0" xr:uid="{D7FA0764-0935-4452-95E0-A84D00DE55B5}">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Y133" authorId="383" shapeId="0" xr:uid="{000C23D7-8453-413A-8A77-B5BFA2697637}">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Z133" authorId="384" shapeId="0" xr:uid="{BA9D0169-93E9-4A8A-ACF1-9C855CFFDAD0}">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A133" authorId="385" shapeId="0" xr:uid="{81F0AAA0-32AA-4643-BCF2-B698AEBDCA2C}">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B133" authorId="386" shapeId="0" xr:uid="{1A97A452-DA9B-4477-853E-1D5E6A14B9C1}">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C133" authorId="387" shapeId="0" xr:uid="{E33463B9-E63A-4B71-B495-E5278760FC7D}">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Q3 - Split cart?
Reply:
    Need more details .. Build quarter?
@Edoardo Croce </t>
      </text>
    </comment>
    <comment ref="AD133" authorId="388" shapeId="0" xr:uid="{A81E863E-7157-440E-8401-A4BF5069255B}">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E133" authorId="389" shapeId="0" xr:uid="{CDFCB29D-7C85-40B1-BE9A-7D144C2D4EB4}">
      <text>
        <t>[Threaded comment]
Your version of Excel allows you to read this threaded comment; however, any edits to it will get removed if the file is opened in a newer version of Excel. Learn more: https://go.microsoft.com/fwlink/?linkid=870924
Comment:
    Q3 - Express meal 1P ordering experience, assume additional assortment</t>
      </text>
    </comment>
    <comment ref="AF133" authorId="390" shapeId="0" xr:uid="{BC3E5BEB-225C-4E7B-B883-925872E16687}">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G133" authorId="391" shapeId="0" xr:uid="{FECF0143-CC23-42A9-A5D8-1450EDA6F54A}">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AO133" authorId="392" shapeId="0" xr:uid="{EA14E254-A357-4750-BACA-42C211A9613B}">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This is assuming that line item 
65 will be done before this</t>
      </text>
    </comment>
    <comment ref="AP133" authorId="393" shapeId="0" xr:uid="{FAC60659-7E9A-48A9-9940-477168A57484}">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t>
      </text>
    </comment>
    <comment ref="AQ133" authorId="394" shapeId="0" xr:uid="{789E414D-3F06-40C0-B6B5-BAFA46774757}">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This is assuming that line item 
65 will be done before this</t>
      </text>
    </comment>
    <comment ref="AR133" authorId="395" shapeId="0" xr:uid="{579B29EF-FD11-465C-969E-9CF0E02FAB1C}">
      <text>
        <t>[Threaded comment]
Your version of Excel allows you to read this threaded comment; however, any edits to it will get removed if the file is opened in a newer version of Excel. Learn more: https://go.microsoft.com/fwlink/?linkid=870924
Comment:
    Q3 - Express delivery (&lt;45 mins) of meals ordered via 1P</t>
      </text>
    </comment>
    <comment ref="AV133" authorId="396" shapeId="0" xr:uid="{8B63C759-828C-4AED-AC1F-0E2AEF227253}">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t>
      </text>
    </comment>
    <comment ref="AW133" authorId="397" shapeId="0" xr:uid="{90E7BEE8-2A8A-4DBB-BF9B-227FCAAACD17}">
      <text>
        <t>[Threaded comment]
Your version of Excel allows you to read this threaded comment; however, any edits to it will get removed if the file is opened in a newer version of Excel. Learn more: https://go.microsoft.com/fwlink/?linkid=870924
Comment:
    Q3 - Management at counter of orders placed via 1st party apps
Reply:
    Please provide more details on OSS changes required.</t>
      </text>
    </comment>
    <comment ref="BC133" authorId="398" shapeId="0" xr:uid="{94049FEA-B352-4CD6-BED9-081AADC0504E}">
      <text>
        <t>[Threaded comment]
Your version of Excel allows you to read this threaded comment; however, any edits to it will get removed if the file is opened in a newer version of Excel. Learn more: https://go.microsoft.com/fwlink/?linkid=870924
Comment:
    Q3 - Ability to view/manage express meals orders</t>
      </text>
    </comment>
    <comment ref="BD133" authorId="399" shapeId="0" xr:uid="{2180A4FC-5D27-4FD0-8A23-A43EF52795B5}">
      <text>
        <t>[Threaded comment]
Your version of Excel allows you to read this threaded comment; however, any edits to it will get removed if the file is opened in a newer version of Excel. Learn more: https://go.microsoft.com/fwlink/?linkid=870924
Comment:
    Q3 - Ability to view/manage express meals orders</t>
      </text>
    </comment>
    <comment ref="BE133" authorId="400" shapeId="0" xr:uid="{ED8D4CD2-E448-4F35-B505-4563EEC56565}">
      <text>
        <t>[Threaded comment]
Your version of Excel allows you to read this threaded comment; however, any edits to it will get removed if the file is opened in a newer version of Excel. Learn more: https://go.microsoft.com/fwlink/?linkid=870924
Comment:
    Q3 - Ability to view/manage express meals orders</t>
      </text>
    </comment>
    <comment ref="BI133" authorId="401" shapeId="0" xr:uid="{BF9886FC-4F47-497B-AB92-1F95C2C553FC}">
      <text>
        <t>[Threaded comment]
Your version of Excel allows you to read this threaded comment; however, any edits to it will get removed if the file is opened in a newer version of Excel. Learn more: https://go.microsoft.com/fwlink/?linkid=870924
Comment:
    Ingest express meals orders</t>
      </text>
    </comment>
    <comment ref="BJ133" authorId="402" shapeId="0" xr:uid="{D61EBB6F-1E83-4932-8938-015F4076CC54}">
      <text>
        <t>[Threaded comment]
Your version of Excel allows you to read this threaded comment; however, any edits to it will get removed if the file is opened in a newer version of Excel. Learn more: https://go.microsoft.com/fwlink/?linkid=870924
Comment:
    Ingest express meals orders
Reply:
    @Sankett Deshpande</t>
      </text>
    </comment>
    <comment ref="BK133" authorId="403" shapeId="0" xr:uid="{1760F234-5C06-4D6B-97AC-DCADE28EC4A9}">
      <text>
        <t>[Threaded comment]
Your version of Excel allows you to read this threaded comment; however, any edits to it will get removed if the file is opened in a newer version of Excel. Learn more: https://go.microsoft.com/fwlink/?linkid=870924
Comment:
    Ingest express meals orders</t>
      </text>
    </comment>
    <comment ref="W134" authorId="404" shapeId="0" xr:uid="{7122ED02-E004-4ECE-9455-5F69E423D8B6}">
      <text>
        <t>[Threaded comment]
Your version of Excel allows you to read this threaded comment; however, any edits to it will get removed if the file is opened in a newer version of Excel. Learn more: https://go.microsoft.com/fwlink/?linkid=870924
Comment:
    Small - need more context - is it new components
Reply:
    New attributes will be passed to aem to to pushed to the PDP. Marketing copy and feature bullets.
Reply:
    Platform Response: Small - assuming change in product importer process.</t>
      </text>
    </comment>
    <comment ref="Y134" authorId="405" shapeId="0" xr:uid="{F81E8954-F474-4CD7-8DB8-31418A58A0D8}">
      <text>
        <t>[Threaded comment]
Your version of Excel allows you to read this threaded comment; however, any edits to it will get removed if the file is opened in a newer version of Excel. Learn more: https://go.microsoft.com/fwlink/?linkid=870924
Comment:
    New attributes will be passed from catalog to aem to be pushed to the PDP. Marketing copy and feature bullets.</t>
      </text>
    </comment>
    <comment ref="AD134" authorId="406" shapeId="0" xr:uid="{C9317652-BC2F-460E-A61F-B6E3A9D89563}">
      <text>
        <t>[Threaded comment]
Your version of Excel allows you to read this threaded comment; however, any edits to it will get removed if the file is opened in a newer version of Excel. Learn more: https://go.microsoft.com/fwlink/?linkid=870924
Comment:
    New attributes will be passed through the Catalog service to display below attributes on the pdp. . Marketing copy and feature bullets.</t>
      </text>
    </comment>
    <comment ref="AF134" authorId="407" shapeId="0" xr:uid="{B2E4861C-4EF1-4B99-81D4-64A7F232C954}">
      <text>
        <t>[Threaded comment]
Your version of Excel allows you to read this threaded comment; however, any edits to it will get removed if the file is opened in a newer version of Excel. Learn more: https://go.microsoft.com/fwlink/?linkid=870924
Comment:
    Send two new attributes to the PDP page (web and Mobile). Apply priority rule engine.</t>
      </text>
    </comment>
    <comment ref="W135" authorId="408" shapeId="0" xr:uid="{97D72C6F-24CD-4513-86B8-3046761E48D3}">
      <text>
        <t>[Threaded comment]
Your version of Excel allows you to read this threaded comment; however, any edits to it will get removed if the file is opened in a newer version of Excel. Learn more: https://go.microsoft.com/fwlink/?linkid=870924
Comment:
    Platform Response: need more info/requirements</t>
      </text>
    </comment>
    <comment ref="W137" authorId="409" shapeId="0" xr:uid="{C0A39657-6083-4A0C-A5A3-E295CD452A4B}">
      <text>
        <t>[Threaded comment]
Your version of Excel allows you to read this threaded comment; however, any edits to it will get removed if the file is opened in a newer version of Excel. Learn more: https://go.microsoft.com/fwlink/?linkid=870924
Comment:
    Platform Response: should be L&amp;N</t>
      </text>
    </comment>
    <comment ref="W138" authorId="410" shapeId="0" xr:uid="{21189213-8975-481B-8DAC-1B081C010A3F}">
      <text>
        <t>[Threaded comment]
Your version of Excel allows you to read this threaded comment; however, any edits to it will get removed if the file is opened in a newer version of Excel. Learn more: https://go.microsoft.com/fwlink/?linkid=870924
Comment:
    Platform Response: need more requirements</t>
      </text>
    </comment>
    <comment ref="BN140" authorId="411" shapeId="0" xr:uid="{632FE724-960D-4E2C-83B9-1E1B2021EDB3}">
      <text>
        <t>[Threaded comment]
Your version of Excel allows you to read this threaded comment; however, any edits to it will get removed if the file is opened in a newer version of Excel. Learn more: https://go.microsoft.com/fwlink/?linkid=870924
Comment:
    Implement SSO for Catalog UI</t>
      </text>
    </comment>
    <comment ref="Q143" authorId="412" shapeId="0" xr:uid="{096A485B-1E2A-4992-8E29-D21BABAE60C7}">
      <text>
        <t>[Threaded comment]
Your version of Excel allows you to read this threaded comment; however, any edits to it will get removed if the file is opened in a newer version of Excel. Learn more: https://go.microsoft.com/fwlink/?linkid=870924
Comment:
    Communication to outline features and internal press releases</t>
      </text>
    </comment>
    <comment ref="W143" authorId="413" shapeId="0" xr:uid="{6B9F5C6E-5A7E-4837-810D-C1D402A26B1A}">
      <text>
        <t>[Threaded comment]
Your version of Excel allows you to read this threaded comment; however, any edits to it will get removed if the file is opened in a newer version of Excel. Learn more: https://go.microsoft.com/fwlink/?linkid=870924
Comment:
    Expected end of Q3
Reply:
    Grouping together of related items will involve changes to search pages, product cards, cart and check out etc.
Reply:
    Platform Response: should be S&amp;B / L&amp;N</t>
      </text>
    </comment>
    <comment ref="Y143" authorId="414" shapeId="0" xr:uid="{61444160-3BC1-4430-8A19-04897AB8073D}">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A143" authorId="415" shapeId="0" xr:uid="{FFD15C1C-9076-4843-8A72-E5641D138850}">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C143" authorId="416" shapeId="0" xr:uid="{6D62A69F-0AD7-4E26-839E-620CE49C904A}">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Expected end of Q3
Reply:
    Need more details to size it. Build quarter?@Shrikant Subramanian 
Reply:
      We'll not be able to estimate without more details. @Shrikant Subramanian </t>
      </text>
    </comment>
    <comment ref="AD143" authorId="417" shapeId="0" xr:uid="{AA698330-ECA3-43F0-91C6-C7794AB6639D}">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E143" authorId="418" shapeId="0" xr:uid="{EEBAAA9D-8FE9-4EBE-A588-9C19F7B1120F}">
      <text>
        <t xml:space="preserve">[Threaded comment]
Your version of Excel allows you to read this threaded comment; however, any edits to it will get removed if the file is opened in a newer version of Excel. Learn more: https://go.microsoft.com/fwlink/?linkid=870924
Comment:
    Expected end of Q3
Reply:
    Unclear how Tax is involved in this initiative. Please provide more details. As of now, we marked NA as we don't see any new Tax dev work or Tax testing support needed. </t>
      </text>
    </comment>
    <comment ref="AF143" authorId="419" shapeId="0" xr:uid="{0F7EFEAD-46E5-4B42-93E6-0B40983F9734}">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G143" authorId="420" shapeId="0" xr:uid="{478EED87-1CC8-4FD7-9DE2-61A8BC9650FD}">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H143" authorId="421" shapeId="0" xr:uid="{4FBC7D36-CD40-4AC4-A4AD-06139C717FD5}">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M143" authorId="422" shapeId="0" xr:uid="{13929D92-4C96-408A-9E4F-AFC9CABCFBE9}">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N143" authorId="423" shapeId="0" xr:uid="{CF87C3CD-BE1D-4F65-A38B-5E86DF95C7B5}">
      <text>
        <t>[Threaded comment]
Your version of Excel allows you to read this threaded comment; however, any edits to it will get removed if the file is opened in a newer version of Excel. Learn more: https://go.microsoft.com/fwlink/?linkid=870924
Comment:
    Expected end of Q3</t>
      </text>
    </comment>
    <comment ref="AY143" authorId="424" shapeId="0" xr:uid="{3C25446B-860D-427C-B4AE-62FA23C8E0DD}">
      <text>
        <t>[Threaded comment]
Your version of Excel allows you to read this threaded comment; however, any edits to it will get removed if the file is opened in a newer version of Excel. Learn more: https://go.microsoft.com/fwlink/?linkid=870924
Comment:
    Expected end of Q3</t>
      </text>
    </comment>
    <comment ref="Q144" authorId="425" shapeId="0" xr:uid="{AA7AFDF3-4859-45F7-BE49-82F9A402B1B4}">
      <text>
        <t>[Threaded comment]
Your version of Excel allows you to read this threaded comment; however, any edits to it will get removed if the file is opened in a newer version of Excel. Learn more: https://go.microsoft.com/fwlink/?linkid=870924
Comment:
    Expected end of Q2</t>
      </text>
    </comment>
    <comment ref="V144" authorId="426" shapeId="0" xr:uid="{9D23895E-023F-41EA-B318-31699E95500E}">
      <text>
        <t>[Threaded comment]
Your version of Excel allows you to read this threaded comment; however, any edits to it will get removed if the file is opened in a newer version of Excel. Learn more: https://go.microsoft.com/fwlink/?linkid=870924
Comment:
    Expected end of Q2</t>
      </text>
    </comment>
    <comment ref="W144" authorId="427" shapeId="0" xr:uid="{7AD953A6-EA11-429A-B72A-4148E4239D54}">
      <text>
        <t>[Threaded comment]
Your version of Excel allows you to read this threaded comment; however, any edits to it will get removed if the file is opened in a newer version of Excel. Learn more: https://go.microsoft.com/fwlink/?linkid=870924
Comment:
    Expected end of Q2
Reply:
    Platform Response: N/A - should be catalog</t>
      </text>
    </comment>
    <comment ref="AC144" authorId="428" shapeId="0" xr:uid="{9BB44CC6-3C19-4FC0-825E-D7C10F4D5BD1}">
      <text>
        <t>[Threaded comment]
Your version of Excel allows you to read this threaded comment; however, any edits to it will get removed if the file is opened in a newer version of Excel. Learn more: https://go.microsoft.com/fwlink/?linkid=870924
Comment:
    Expected end of Q2
Reply:
    Once we have comps and use cases clear, we can size it properly.</t>
      </text>
    </comment>
    <comment ref="AD144" authorId="429" shapeId="0" xr:uid="{D7810FDE-8F89-4D88-AD8E-139403AA90A2}">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E144" authorId="430" shapeId="0" xr:uid="{597D0C12-3789-4EE5-B328-3E81CEF65232}">
      <text>
        <t xml:space="preserve">[Threaded comment]
Your version of Excel allows you to read this threaded comment; however, any edits to it will get removed if the file is opened in a newer version of Excel. Learn more: https://go.microsoft.com/fwlink/?linkid=870924
Comment:
    Expected end of Q2
Reply:
    Unclear how Tax is involved in this initiative. Please provide more details. As of now, we marked NA as we don't see any new Tax dev work or Tax testing support needed. </t>
      </text>
    </comment>
    <comment ref="AF144" authorId="431" shapeId="0" xr:uid="{CCDF668A-E71F-493D-84CD-DB82094B582C}">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G144" authorId="432" shapeId="0" xr:uid="{784C7321-57BE-42EC-A3F8-3BFDB2735BD0}">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H144" authorId="433" shapeId="0" xr:uid="{3A05FA37-5A6B-4E0D-8E2C-FBE549E02755}">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I144" authorId="434" shapeId="0" xr:uid="{8BE46886-9432-4B81-862E-F8F7DC06C2BC}">
      <text>
        <t>[Threaded comment]
Your version of Excel allows you to read this threaded comment; however, any edits to it will get removed if the file is opened in a newer version of Excel. Learn more: https://go.microsoft.com/fwlink/?linkid=870924
Comment:
    Expected end of Q2</t>
      </text>
    </comment>
    <comment ref="AM144" authorId="435" shapeId="0" xr:uid="{9368E94B-B02C-4BEC-A92A-1706774F8021}">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N144" authorId="436" shapeId="0" xr:uid="{E5C90E3C-4A27-4439-AAD2-E89930BE1443}">
      <text>
        <t>[Threaded comment]
Your version of Excel allows you to read this threaded comment; however, any edits to it will get removed if the file is opened in a newer version of Excel. Learn more: https://go.microsoft.com/fwlink/?linkid=870924
Comment:
    Expected end of Q2</t>
      </text>
    </comment>
    <comment ref="Q145" authorId="437" shapeId="0" xr:uid="{60D06D30-DCBF-4D95-B6F1-25810182D987}">
      <text>
        <t>[Threaded comment]
Your version of Excel allows you to read this threaded comment; however, any edits to it will get removed if the file is opened in a newer version of Excel. Learn more: https://go.microsoft.com/fwlink/?linkid=870924
Comment:
    Provide communications and press releases related to variants functionality</t>
      </text>
    </comment>
    <comment ref="W145" authorId="438" shapeId="0" xr:uid="{91FFB826-D23D-4C59-881B-F433673EDB39}">
      <text>
        <t>[Threaded comment]
Your version of Excel allows you to read this threaded comment; however, any edits to it will get removed if the file is opened in a newer version of Excel. Learn more: https://go.microsoft.com/fwlink/?linkid=870924
Comment:
    Expected Q2 end
Reply:
    Variants functionality will involve changes to search, product pages, cart and checkout and mobile
Reply:
    Platform Response: should be S&amp;B / L&amp;N</t>
      </text>
    </comment>
    <comment ref="AC145" authorId="439" shapeId="0" xr:uid="{3B48F7B2-3286-473A-B321-4ED0FA0A01C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Expected Q2 end
Reply:
    Variants functionality will have impact on cart and checkout with multiple options of an item may be checked out as an addendum to an order.
Reply:
    @Shrikant Subramanian  Need more details.</t>
      </text>
    </comment>
    <comment ref="AD145" authorId="440" shapeId="0" xr:uid="{8E03ED00-C9FB-4395-8416-597D5C84CC9D}">
      <text>
        <t>[Threaded comment]
Your version of Excel allows you to read this threaded comment; however, any edits to it will get removed if the file is opened in a newer version of Excel. Learn more: https://go.microsoft.com/fwlink/?linkid=870924
Comment:
    Expected Q2 end
Reply:
    Mobile experience will have the same impact as web - variants will need to be clubbed under one umbrella and various screens like search, product pages, cart and checkout will be impacted.</t>
      </text>
    </comment>
    <comment ref="AE145" authorId="441" shapeId="0" xr:uid="{B4EC829B-C394-40BA-891B-15D9A373188E}">
      <text>
        <t xml:space="preserve">[Threaded comment]
Your version of Excel allows you to read this threaded comment; however, any edits to it will get removed if the file is opened in a newer version of Excel. Learn more: https://go.microsoft.com/fwlink/?linkid=870924
Comment:
    Expected Q2 end
Reply:
    Need more information to determine if there is Tax dev work or Tax testing support. </t>
      </text>
    </comment>
    <comment ref="AF145" authorId="442" shapeId="0" xr:uid="{43F6CEA0-B5C9-4413-B473-81175E3EDEAF}">
      <text>
        <t>[Threaded comment]
Your version of Excel allows you to read this threaded comment; however, any edits to it will get removed if the file is opened in a newer version of Excel. Learn more: https://go.microsoft.com/fwlink/?linkid=870924
Comment:
    Expected Q2 end</t>
      </text>
    </comment>
    <comment ref="AG145" authorId="443" shapeId="0" xr:uid="{A9505481-C5E8-4CFF-9E69-7CFCD748D535}">
      <text>
        <t>[Threaded comment]
Your version of Excel allows you to read this threaded comment; however, any edits to it will get removed if the file is opened in a newer version of Excel. Learn more: https://go.microsoft.com/fwlink/?linkid=870924
Comment:
    Expected Q2 end
Reply:
    UX screens impacted will include search, product pages etc.</t>
      </text>
    </comment>
    <comment ref="AH145" authorId="444" shapeId="0" xr:uid="{42431B4F-3FEF-4EC9-92E0-0A97BE7AE176}">
      <text>
        <t>[Threaded comment]
Your version of Excel allows you to read this threaded comment; however, any edits to it will get removed if the file is opened in a newer version of Excel. Learn more: https://go.microsoft.com/fwlink/?linkid=870924
Comment:
    Expected Q2 end</t>
      </text>
    </comment>
    <comment ref="AI145" authorId="445" shapeId="0" xr:uid="{1B6A3BE2-E145-4AEB-A8BA-1EACF3014A22}">
      <text>
        <t>[Threaded comment]
Your version of Excel allows you to read this threaded comment; however, any edits to it will get removed if the file is opened in a newer version of Excel. Learn more: https://go.microsoft.com/fwlink/?linkid=870924
Comment:
    Expected Q2 end</t>
      </text>
    </comment>
    <comment ref="AM145" authorId="446" shapeId="0" xr:uid="{BFECB7C6-20D0-4954-830F-9B0945FE0F0B}">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N145" authorId="447" shapeId="0" xr:uid="{7BEDD17F-2719-4AA0-AD06-6B6950285915}">
      <text>
        <t>[Threaded comment]
Your version of Excel allows you to read this threaded comment; however, any edits to it will get removed if the file is opened in a newer version of Excel. Learn more: https://go.microsoft.com/fwlink/?linkid=870924
Comment:
    Expected Q2 end</t>
      </text>
    </comment>
    <comment ref="Q146" authorId="448" shapeId="0" xr:uid="{5E7700A5-8E6E-46DE-99AA-7DA0D7069F42}">
      <text>
        <t>[Threaded comment]
Your version of Excel allows you to read this threaded comment; however, any edits to it will get removed if the file is opened in a newer version of Excel. Learn more: https://go.microsoft.com/fwlink/?linkid=870924
Comment:
    unclear how this relates to Martech/Comms; but will assume this entails payload work being sent from OSS</t>
      </text>
    </comment>
    <comment ref="AM146" authorId="449" shapeId="0" xr:uid="{DA54B3E0-CA0E-4219-B9B0-D99C8020699D}">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M147" authorId="450" shapeId="0" xr:uid="{83D9D836-4E76-477C-B335-D13FA549525C}">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M148" authorId="451" shapeId="0" xr:uid="{4A91C025-28C7-4013-989F-CC5C9D7EC121}">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AM149" authorId="452" shapeId="0" xr:uid="{907A0BC1-ABBA-4239-B1FB-73123FE8D782}">
      <text>
        <t>[Threaded comment]
Your version of Excel allows you to read this threaded comment; however, any edits to it will get removed if the file is opened in a newer version of Excel. Learn more: https://go.microsoft.com/fwlink/?linkid=870924
Comment:
    Need more information to know if there is any Payments development. Don't see any Payments related work.</t>
      </text>
    </comment>
    <comment ref="W150" authorId="453" shapeId="0" xr:uid="{A882E2A3-A2A4-42A2-8E24-026D8867C876}">
      <text>
        <t>[Threaded comment]
Your version of Excel allows you to read this threaded comment; however, any edits to it will get removed if the file is opened in a newer version of Excel. Learn more: https://go.microsoft.com/fwlink/?linkid=870924
Comment:
    Marketplace items need to be visually identified by seller
Reply:
    Platform Response: assumes integration with AEM for content mgmt.</t>
      </text>
    </comment>
    <comment ref="Y150" authorId="454" shapeId="0" xr:uid="{710FB853-1480-4D6A-A3EE-3A63FC635836}">
      <text>
        <t>[Threaded comment]
Your version of Excel allows you to read this threaded comment; however, any edits to it will get removed if the file is opened in a newer version of Excel. Learn more: https://go.microsoft.com/fwlink/?linkid=870924
Comment:
    Marketplace items need to be visually identifiable by seller.  Seller details and fulfillment options shown on PDP.</t>
      </text>
    </comment>
    <comment ref="AA150" authorId="455" shapeId="0" xr:uid="{305EFAC6-82EE-4411-937A-5C8C290BD795}">
      <text>
        <t>[Threaded comment]
Your version of Excel allows you to read this threaded comment; however, any edits to it will get removed if the file is opened in a newer version of Excel. Learn more: https://go.microsoft.com/fwlink/?linkid=870924
Comment:
    Marketplace items shown in-line with Albertsons items. Some sort of prioritization desired so Albertsons items always on top but gaps served by marketplace items are clearly seen.</t>
      </text>
    </comment>
    <comment ref="AC150" authorId="456" shapeId="0" xr:uid="{177D644E-091D-4BE1-8E5F-98A649D52236}">
      <text>
        <t>[Threaded comment]
Your version of Excel allows you to read this threaded comment; however, any edits to it will get removed if the file is opened in a newer version of Excel. Learn more: https://go.microsoft.com/fwlink/?linkid=870924
Comment:
    Single, unified cart. Delivery options based on fulfillment:
1- Items fulfilled by Albertsons (e.g. MFC) - Combined slotting options/pricing as today
2- Items directly shipped from sellers - Separated slots &amp; delivery pricing</t>
      </text>
    </comment>
    <comment ref="AD150" authorId="457" shapeId="0" xr:uid="{1B9E5A8E-9EC5-4A76-8B48-C943D25E7E92}">
      <text>
        <t>[Threaded comment]
Your version of Excel allows you to read this threaded comment; however, any edits to it will get removed if the file is opened in a newer version of Excel. Learn more: https://go.microsoft.com/fwlink/?linkid=870924
Comment:
    Marketplace items identifiable while shopping. Single, unified cart. Delivery options based on fulfillment:
1- Items fulfilled by Albertsons (e.g. MFC) - Combined slotting options/pricing as today
2- Items directly shipped from sellers - Separated slots &amp; delivery pricing</t>
      </text>
    </comment>
    <comment ref="AE150" authorId="458" shapeId="0" xr:uid="{EE621D49-6242-40E3-8362-ABCEFBE6CB28}">
      <text>
        <t xml:space="preserve">[Threaded comment]
Your version of Excel allows you to read this threaded comment; however, any edits to it will get removed if the file is opened in a newer version of Excel. Learn more: https://go.microsoft.com/fwlink/?linkid=870924
Comment:
    Tax integration	with Marketplacer platform.
Reply:
    Need more information to understand if this work includes tax integration at time of placing orders and fulfillment. Also need to understand the volume of new SKUs and use cases. </t>
      </text>
    </comment>
    <comment ref="AF150" authorId="459" shapeId="0" xr:uid="{2EC64436-DF54-41CE-80BD-779282D9BB38}">
      <text>
        <t>[Threaded comment]
Your version of Excel allows you to read this threaded comment; however, any edits to it will get removed if the file is opened in a newer version of Excel. Learn more: https://go.microsoft.com/fwlink/?linkid=870924
Comment:
    Catalog integration with Marketplacer</t>
      </text>
    </comment>
    <comment ref="AG150" authorId="460" shapeId="0" xr:uid="{43DA1BE4-4AF1-42ED-A207-FDAE8EF4F7F3}">
      <text>
        <t>[Threaded comment]
Your version of Excel allows you to read this threaded comment; however, any edits to it will get removed if the file is opened in a newer version of Excel. Learn more: https://go.microsoft.com/fwlink/?linkid=870924
Comment:
    Marketplace sellers/stores shown throughout the shopping process. Unified, split cart.</t>
      </text>
    </comment>
    <comment ref="AM150" authorId="461" shapeId="0" xr:uid="{145A784E-788D-4F25-9A66-E0C824B35088}">
      <text>
        <t>[Threaded comment]
Your version of Excel allows you to read this threaded comment; however, any edits to it will get removed if the file is opened in a newer version of Excel. Learn more: https://go.microsoft.com/fwlink/?linkid=870924
Comment:
    Combined payment for Albertsons &amp; Marketplace items
Reply:
    Need more details around checkout and fulfillment to define the scope for Payments.</t>
      </text>
    </comment>
    <comment ref="AO150" authorId="462" shapeId="0" xr:uid="{F4360286-39ED-4123-968F-67B8A4D6CD0B}">
      <text>
        <t>[Threaded comment]
Your version of Excel allows you to read this threaded comment; however, any edits to it will get removed if the file is opened in a newer version of Excel. Learn more: https://go.microsoft.com/fwlink/?linkid=870924
Comment:
    Marketplace items will flow into the Marketplacer platform</t>
      </text>
    </comment>
    <comment ref="AP150" authorId="463" shapeId="0" xr:uid="{BC6D308C-8D36-42EA-8692-9B4F3F9C1E61}">
      <text>
        <t>[Threaded comment]
Your version of Excel allows you to read this threaded comment; however, any edits to it will get removed if the file is opened in a newer version of Excel. Learn more: https://go.microsoft.com/fwlink/?linkid=870924
Comment:
    Marketplace items likely stored in MFCs</t>
      </text>
    </comment>
    <comment ref="AT150" authorId="464" shapeId="0" xr:uid="{032E4903-5EC7-4A63-909A-70283EFB5ADE}">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t>
      </text>
    </comment>
    <comment ref="BC150" authorId="465" shapeId="0" xr:uid="{5307F51B-67B1-4307-A9F5-D98DA8A55514}">
      <text>
        <t>[Threaded comment]
Your version of Excel allows you to read this threaded comment; however, any edits to it will get removed if the file is opened in a newer version of Excel. Learn more: https://go.microsoft.com/fwlink/?linkid=870924
Comment:
    3P orders and status are viewable by Albertsons CS</t>
      </text>
    </comment>
    <comment ref="BE150" authorId="466" shapeId="0" xr:uid="{27A39F04-5C49-4FE0-9245-FE63240BDA49}">
      <text>
        <t>[Threaded comment]
Your version of Excel allows you to read this threaded comment; however, any edits to it will get removed if the file is opened in a newer version of Excel. Learn more: https://go.microsoft.com/fwlink/?linkid=870924
Comment:
    Albertsons handles refunds and returns as proxy for seller</t>
      </text>
    </comment>
    <comment ref="W151" authorId="467" shapeId="0" xr:uid="{ECF9BB11-6D8C-4951-BCF9-FAB766B83E56}">
      <text>
        <t>[Threaded comment]
Your version of Excel allows you to read this threaded comment; however, any edits to it will get removed if the file is opened in a newer version of Excel. Learn more: https://go.microsoft.com/fwlink/?linkid=870924
Comment:
    Platform Response: assumes integration with AEM for content mgmt</t>
      </text>
    </comment>
    <comment ref="AE151" authorId="468" shapeId="0" xr:uid="{A8035996-4ADA-426A-AF56-1E6D9F55E7C3}">
      <text>
        <t xml:space="preserve">[Threaded comment]
Your version of Excel allows you to read this threaded comment; however, any edits to it will get removed if the file is opened in a newer version of Excel. Learn more: https://go.microsoft.com/fwlink/?linkid=870924
Comment:
    Need more information to understand if this work includes tax integration at time of placing orders and fulfillment. Also need to understand the volume of new SKUs and use cases. </t>
      </text>
    </comment>
    <comment ref="AM151" authorId="469" shapeId="0" xr:uid="{710F06A0-D274-4D30-97BE-EE09E75D9047}">
      <text>
        <t>[Threaded comment]
Your version of Excel allows you to read this threaded comment; however, any edits to it will get removed if the file is opened in a newer version of Excel. Learn more: https://go.microsoft.com/fwlink/?linkid=870924
Comment:
    Expect Payments will have development work for this initiative. Need more details to define the scope.</t>
      </text>
    </comment>
    <comment ref="AT151" authorId="470" shapeId="0" xr:uid="{E752172B-A326-401D-8741-058904E29F5B}">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t>
      </text>
    </comment>
    <comment ref="AY151" authorId="471" shapeId="0" xr:uid="{7D3497D5-E8A9-4714-8A7C-BB4505C401F7}">
      <text>
        <t>[Threaded comment]
Your version of Excel allows you to read this threaded comment; however, any edits to it will get removed if the file is opened in a newer version of Excel. Learn more: https://go.microsoft.com/fwlink/?linkid=870924
Comment:
    Offer Albertsons rewards on 3rd party Marketplace orders</t>
      </text>
    </comment>
    <comment ref="AD153" authorId="472" shapeId="0" xr:uid="{859B59CB-5971-4D26-A3CD-C8BFD4E29551}">
      <text>
        <t>[Threaded comment]
Your version of Excel allows you to read this threaded comment; however, any edits to it will get removed if the file is opened in a newer version of Excel. Learn more: https://go.microsoft.com/fwlink/?linkid=870924
Comment:
    We need more details to size</t>
      </text>
    </comment>
    <comment ref="AE153" authorId="473" shapeId="0" xr:uid="{85FBC192-9F59-4610-B095-C7EF6A8E4402}">
      <text>
        <t xml:space="preserve">[Threaded comment]
Your version of Excel allows you to read this threaded comment; however, any edits to it will get removed if the file is opened in a newer version of Excel. Learn more: https://go.microsoft.com/fwlink/?linkid=870924
Comment:
    Need finalized architecture decision. If passed by Cart &amp; Checkout (at Checkout) or Pricing Service (during Fulfillment), then effort is S. If Tax has to identify child items, then effort is M. </t>
      </text>
    </comment>
    <comment ref="AM153" authorId="474" shapeId="0" xr:uid="{B2BAD772-E1E6-46AA-BD17-E0FEC44E3B0C}">
      <text>
        <t>[Threaded comment]
Your version of Excel allows you to read this threaded comment; however, any edits to it will get removed if the file is opened in a newer version of Excel. Learn more: https://go.microsoft.com/fwlink/?linkid=870924
Comment:
    Expect only QA support. No development work.</t>
      </text>
    </comment>
    <comment ref="BI154" authorId="475" shapeId="0" xr:uid="{B8BE0DFA-CF71-4B8B-AA7C-003E8D369240}">
      <text>
        <t>[Threaded comment]
Your version of Excel allows you to read this threaded comment; however, any edits to it will get removed if the file is opened in a newer version of Excel. Learn more: https://go.microsoft.com/fwlink/?linkid=870924
Comment:
    Set up EDM to recieive the Catalog data through Kafka streaming, agreegate data and make it available to consumers.</t>
      </text>
    </comment>
    <comment ref="W162" authorId="476" shapeId="0" xr:uid="{DCC81E40-930C-4F30-A9CE-D180697CDCCF}">
      <text>
        <t>[Threaded comment]
Your version of Excel allows you to read this threaded comment; however, any edits to it will get removed if the file is opened in a newer version of Excel. Learn more: https://go.microsoft.com/fwlink/?linkid=870924
Comment:
    Platform Response: M - Dependency new CPG Domain API</t>
      </text>
    </comment>
    <comment ref="W167" authorId="477" shapeId="0" xr:uid="{BA2C8456-B8F4-4E6F-9EC1-51D2F8A375FA}">
      <text>
        <t>[Threaded comment]
Your version of Excel allows you to read this threaded comment; however, any edits to it will get removed if the file is opened in a newer version of Excel. Learn more: https://go.microsoft.com/fwlink/?linkid=870924
Comment:
    Platform Response: need more requirements for Platform to provide estimate</t>
      </text>
    </comment>
    <comment ref="BM167" authorId="478" shapeId="0" xr:uid="{78EC592D-785B-46C3-B5E2-D56187C12866}">
      <text>
        <t>[Threaded comment]
Your version of Excel allows you to read this threaded comment; however, any edits to it will get removed if the file is opened in a newer version of Excel. Learn more: https://go.microsoft.com/fwlink/?linkid=870924
Comment:
    Adding Signage/QR code/Banners in the stores</t>
      </text>
    </comment>
    <comment ref="W170" authorId="479" shapeId="0" xr:uid="{1E99B7FE-9001-4BB7-8DAB-49498278A188}">
      <text>
        <t>[Threaded comment]
Your version of Excel allows you to read this threaded comment; however, any edits to it will get removed if the file is opened in a newer version of Excel. Learn more: https://go.microsoft.com/fwlink/?linkid=870924
Comment:
    Platform Response: will this include web work/web view</t>
      </text>
    </comment>
    <comment ref="AC171" authorId="480" shapeId="0" xr:uid="{8C4159FE-AFCF-472D-9B7C-1F81482C1668}">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Checkout changes with respect to SNAP will be considered a different initiative and hence the sizing given will not consider SNAP. @Prasanna Karimanickam </t>
      </text>
    </comment>
    <comment ref="AH171" authorId="481" shapeId="0" xr:uid="{CA5EC929-616A-4150-98D4-2B0BACB3B352}">
      <text>
        <t>[Threaded comment]
Your version of Excel allows you to read this threaded comment; however, any edits to it will get removed if the file is opened in a newer version of Excel. Learn more: https://go.microsoft.com/fwlink/?linkid=870924
Comment:
    Is there UCA impact ?</t>
      </text>
    </comment>
    <comment ref="AM171" authorId="482" shapeId="0" xr:uid="{7C7D2A7D-02A7-40E8-9AF6-B5FE87C81B1E}">
      <text>
        <t>[Threaded comment]
Your version of Excel allows you to read this threaded comment; however, any edits to it will get removed if the file is opened in a newer version of Excel. Learn more: https://go.microsoft.com/fwlink/?linkid=870924
Comment:
    Based on timing, not sure what is expected to change with Payeezy implementation. This is in scope for Chase Phase 2 contained within Payments tab.</t>
      </text>
    </comment>
    <comment ref="AO171" authorId="483" shapeId="0" xr:uid="{E5CDCC75-CC89-449C-A2AB-67AFB2169AC7}">
      <text>
        <t>[Threaded comment]
Your version of Excel allows you to read this threaded comment; however, any edits to it will get removed if the file is opened in a newer version of Excel. Learn more: https://go.microsoft.com/fwlink/?linkid=870924
Comment:
    Assumption: No order model changes required. Only QA support required.</t>
      </text>
    </comment>
    <comment ref="AH172" authorId="484" shapeId="0" xr:uid="{FAF1116D-2308-4D31-8B6B-78F8D2D192C3}">
      <text>
        <t>[Threaded comment]
Your version of Excel allows you to read this threaded comment; however, any edits to it will get removed if the file is opened in a newer version of Excel. Learn more: https://go.microsoft.com/fwlink/?linkid=870924
Comment:
    Is there UCA impact ?</t>
      </text>
    </comment>
    <comment ref="AM172" authorId="485" shapeId="0" xr:uid="{A89AD963-59F8-4BA8-8FD9-F9D0A11B8772}">
      <text>
        <t>[Threaded comment]
Your version of Excel allows you to read this threaded comment; however, any edits to it will get removed if the file is opened in a newer version of Excel. Learn more: https://go.microsoft.com/fwlink/?linkid=870924
Comment:
    Per Kothai discussion, Payments can move CVV into the iframe when a fraud engine is in place to inform Cart &amp; Checkout whether or not to display CVV for specific customer. Exepecting this work to be completed in Chase Phase 2.</t>
      </text>
    </comment>
    <comment ref="AO172" authorId="486" shapeId="0" xr:uid="{34C23E59-53B3-47CE-B2A9-3841C77CB4A7}">
      <text>
        <t>[Threaded comment]
Your version of Excel allows you to read this threaded comment; however, any edits to it will get removed if the file is opened in a newer version of Excel. Learn more: https://go.microsoft.com/fwlink/?linkid=870924
Comment:
    Assumption: Only QA support will be needed.</t>
      </text>
    </comment>
    <comment ref="O173" authorId="487" shapeId="0" xr:uid="{77C37021-BE13-42DF-9543-EA517A4C8B9D}">
      <text>
        <t xml:space="preserve">[Threaded comment]
Your version of Excel allows you to read this threaded comment; however, any edits to it will get removed if the file is opened in a newer version of Excel. Learn more: https://go.microsoft.com/fwlink/?linkid=870924
Comment:
    assumes that we would have to make changes on multiple templates
</t>
      </text>
    </comment>
    <comment ref="AO174" authorId="488" shapeId="0" xr:uid="{8C3D9AA8-A28A-4BF1-B2BB-36727FE23BA7}">
      <text>
        <t>[Threaded comment]
Your version of Excel allows you to read this threaded comment; however, any edits to it will get removed if the file is opened in a newer version of Excel. Learn more: https://go.microsoft.com/fwlink/?linkid=870924
Comment:
    It's unclear if this is separate effort around market place. Leaving this as XS to test. Market place effort for OMS is not listed here.</t>
      </text>
    </comment>
    <comment ref="O191" authorId="489" shapeId="0" xr:uid="{2ABBB93E-261C-4A5B-B325-0D6E37266D54}">
      <text>
        <t>[Threaded comment]
Your version of Excel allows you to read this threaded comment; however, any edits to it will get removed if the file is opened in a newer version of Excel. Learn more: https://go.microsoft.com/fwlink/?linkid=870924
Comment:
    assumes redesigns of up to 5 substitution emails</t>
      </text>
    </comment>
    <comment ref="W191" authorId="490" shapeId="0" xr:uid="{89B57C63-17B4-46C1-8044-27BACEC24CF8}">
      <text>
        <t>[Threaded comment]
Your version of Excel allows you to read this threaded comment; however, any edits to it will get removed if the file is opened in a newer version of Excel. Learn more: https://go.microsoft.com/fwlink/?linkid=870924
Comment:
    Platform Response: N/A -  should be S&amp;B</t>
      </text>
    </comment>
    <comment ref="C192" authorId="491" shapeId="0" xr:uid="{0887F4E8-66A9-48B7-8E9A-4008829ADAAA}">
      <text>
        <t>[Threaded comment]
Your version of Excel allows you to read this threaded comment; however, any edits to it will get removed if the file is opened in a newer version of Excel. Learn more: https://go.microsoft.com/fwlink/?linkid=870924
Comment:
    decouple aisle templates and allow merchandising team to curate content by category, aisle and banner experience</t>
      </text>
    </comment>
    <comment ref="C193" authorId="492" shapeId="0" xr:uid="{718C709B-7B75-4E2E-AC85-BD6F6811C9DB}">
      <text>
        <t>[Threaded comment]
Your version of Excel allows you to read this threaded comment; however, any edits to it will get removed if the file is opened in a newer version of Excel. Learn more: https://go.microsoft.com/fwlink/?linkid=870924
Comment:
    @Sandhya Picardo - ability to define custom attributes at the category level.  in parallel, expand and define attribute base library that will dirve the LHN/Filter.  manual control: move facet location and ability to section titles by category and banner.  add new facet section based on pre-defined library.</t>
      </text>
    </comment>
    <comment ref="C194" authorId="493" shapeId="0" xr:uid="{A24012B3-0C6A-4261-A503-23BFC6902BC2}">
      <text>
        <t>[Threaded comment]
Your version of Excel allows you to read this threaded comment; however, any edits to it will get removed if the file is opened in a newer version of Excel. Learn more: https://go.microsoft.com/fwlink/?linkid=870924
Comment:
    @Sandhya Picardo - ability to manual configure the visual shelf navigators/category tiles on a aisle page by category and by banner.  component will allow an author to pick from existing L2, L3, L4 or existing visual shelf navigator (image and link)</t>
      </text>
    </comment>
    <comment ref="Y200" authorId="494" shapeId="0" xr:uid="{BD4DBC09-E942-42AB-82DB-641B58BD64DB}">
      <text>
        <t>[Threaded comment]
Your version of Excel allows you to read this threaded comment; however, any edits to it will get removed if the file is opened in a newer version of Excel. Learn more: https://go.microsoft.com/fwlink/?linkid=870924
Comment:
    Is this tracked under Healthy Shopping Assistant?  Who is the driving team?</t>
      </text>
    </comment>
    <comment ref="W201" authorId="495" shapeId="0" xr:uid="{7BA3326D-A461-4CA4-B222-7BC39C61F235}">
      <text>
        <t xml:space="preserve">[Threaded comment]
Your version of Excel allows you to read this threaded comment; however, any edits to it will get removed if the file is opened in a newer version of Excel. Learn more: https://go.microsoft.com/fwlink/?linkid=870924
Comment:
    Platform Response: ? - need more info, two many items listed. </t>
      </text>
    </comment>
    <comment ref="BA201" authorId="496" shapeId="0" xr:uid="{526CB1AA-307B-48D1-84FA-A69B7D96F534}">
      <text>
        <t>[Threaded comment]
Your version of Excel allows you to read this threaded comment; however, any edits to it will get removed if the file is opened in a newer version of Excel. Learn more: https://go.microsoft.com/fwlink/?linkid=870924
Comment:
    "offer POD change in J4U pages as well as the shop pages" by using a common component</t>
      </text>
    </comment>
    <comment ref="W202" authorId="497" shapeId="0" xr:uid="{44168583-33FD-43D2-9A4D-76E26B35E5AA}">
      <text>
        <t>[Threaded comment]
Your version of Excel allows you to read this threaded comment; however, any edits to it will get removed if the file is opened in a newer version of Excel. Learn more: https://go.microsoft.com/fwlink/?linkid=870924
Comment:
    Platform Response - ? - to vague, looks just authoring exercise</t>
      </text>
    </comment>
    <comment ref="AC202" authorId="498" shapeId="0" xr:uid="{604C546B-2AA0-437B-92F1-A566230F2E40}">
      <text>
        <t xml:space="preserve">[Threaded comment]
Your version of Excel allows you to read this threaded comment; however, any edits to it will get removed if the file is opened in a newer version of Excel. Learn more: https://go.microsoft.com/fwlink/?linkid=870924
Comment:
    Need more details </t>
      </text>
    </comment>
    <comment ref="AM202" authorId="499" shapeId="0" xr:uid="{1450E82D-8CED-483A-9115-22787AA260CE}">
      <text>
        <t>[Threaded comment]
Your version of Excel allows you to read this threaded comment; however, any edits to it will get removed if the file is opened in a newer version of Excel. Learn more: https://go.microsoft.com/fwlink/?linkid=870924
Comment:
    Need more information on this initiative to determine what development is needed from Payments.</t>
      </text>
    </comment>
    <comment ref="BA202" authorId="500" shapeId="0" xr:uid="{6F27669E-EF40-4C58-AF1C-EDD72B16A4FD}">
      <text>
        <t>[Threaded comment]
Your version of Excel allows you to read this threaded comment; however, any edits to it will get removed if the file is opened in a newer version of Excel. Learn more: https://go.microsoft.com/fwlink/?linkid=870924
Comment:
    What is the specific ask for J4U? Need more information in order to provide sizing.</t>
      </text>
    </comment>
    <comment ref="W203" authorId="501" shapeId="0" xr:uid="{6D642EB4-B187-40FF-A90D-A78528C6B898}">
      <text>
        <t>[Threaded comment]
Your version of Excel allows you to read this threaded comment; however, any edits to it will get removed if the file is opened in a newer version of Excel. Learn more: https://go.microsoft.com/fwlink/?linkid=870924
Comment:
    Platform Response: SLOC under catalog, please move.</t>
      </text>
    </comment>
    <comment ref="Y203" authorId="502" shapeId="0" xr:uid="{20E0BDC8-379F-4420-B9CF-FA775376594A}">
      <text>
        <t xml:space="preserve">[Threaded comment]
Your version of Excel allows you to read this threaded comment; however, any edits to it will get removed if the file is opened in a newer version of Excel. Learn more: https://go.microsoft.com/fwlink/?linkid=870924
Comment:
    Expecting to validate store resolvexAPI after the changes made by SLOC
</t>
      </text>
    </comment>
    <comment ref="W204" authorId="503" shapeId="0" xr:uid="{C21ECA6B-8517-4CC6-A25A-FA73FCA9E3FD}">
      <text>
        <t>[Threaded comment]
Your version of Excel allows you to read this threaded comment; however, any edits to it will get removed if the file is opened in a newer version of Excel. Learn more: https://go.microsoft.com/fwlink/?linkid=870924
Comment:
    Platform Response: M - provided by Tharun</t>
      </text>
    </comment>
    <comment ref="AD204" authorId="504" shapeId="0" xr:uid="{DBDB81DD-F1BD-4F93-B69D-538DE8EF9B1F}">
      <text>
        <t xml:space="preserve">[Threaded comment]
Your version of Excel allows you to read this threaded comment; however, any edits to it will get removed if the file is opened in a newer version of Excel. Learn more: https://go.microsoft.com/fwlink/?linkid=870924
Comment:
    Setup of Staging mapped to phone devices for authors to view mobile content prior to publishing. 
Reply:
    @Fred Lopez  is it same as line item 131?
Reply:
    Phase 1 - is ability for digital production to have a method to view staged content within an App (ios/android).  Phase 2 - for web, we want to enable digital production to easily vie content by date and/or localized setting ie. see content for norcal.  Ideally, we would identify a method to do the same for app. </t>
      </text>
    </comment>
    <comment ref="AD205" authorId="505" shapeId="0" xr:uid="{99EEFC75-4CD4-47AE-9BEA-E24D75890082}">
      <text>
        <t xml:space="preserve">[Threaded comment]
Your version of Excel allows you to read this threaded comment; however, any edits to it will get removed if the file is opened in a newer version of Excel. Learn more: https://go.microsoft.com/fwlink/?linkid=870924
Comment:
    Setup of Staging mapped to phone devices for authors to view mobile content prior to publishing. 
Reply:
    @Fred Lopez  Do we need any changes from App side for this tool? Is it just bitrise access to production builds or we have to develop. some utility on mobile side?
Reply:
    Phase 2 - for web, we want to enable digital production to easily vie content by date and/or localized setting ie. see content for norcal.  Ideally, we would identify a method to do the same for app. </t>
      </text>
    </comment>
    <comment ref="W206" authorId="506" shapeId="0" xr:uid="{D6154A94-B78E-414F-93A4-81D4034C6C7E}">
      <text>
        <t>[Threaded comment]
Your version of Excel allows you to read this threaded comment; however, any edits to it will get removed if the file is opened in a newer version of Excel. Learn more: https://go.microsoft.com/fwlink/?linkid=870924
Comment:
    Platform Response: M - provided by Tharun</t>
      </text>
    </comment>
    <comment ref="AA206" authorId="507" shapeId="0" xr:uid="{985C0B60-2E98-4969-8152-A614ECCF4225}">
      <text>
        <t>[Threaded comment]
Your version of Excel allows you to read this threaded comment; however, any edits to it will get removed if the file is opened in a newer version of Excel. Learn more: https://go.microsoft.com/fwlink/?linkid=870924
Comment:
    Support for Product Carousels API enhancements that need to work in App via AEM Content Services</t>
      </text>
    </comment>
    <comment ref="AD206" authorId="508" shapeId="0" xr:uid="{CC57B9FB-B7FE-428C-A98F-8137B084AF40}">
      <text>
        <t>[Threaded comment]
Your version of Excel allows you to read this threaded comment; however, any edits to it will get removed if the file is opened in a newer version of Excel. Learn more: https://go.microsoft.com/fwlink/?linkid=870924
Comment:
    Implement updates &amp; enhancements related to AEM content services API</t>
      </text>
    </comment>
    <comment ref="BK206" authorId="509" shapeId="0" xr:uid="{E319CEB9-BE1A-4FBE-B149-CF277A141691}">
      <text>
        <t>[Threaded comment]
Your version of Excel allows you to read this threaded comment; however, any edits to it will get removed if the file is opened in a newer version of Excel. Learn more: https://go.microsoft.com/fwlink/?linkid=870924
Comment:
    Driven by App team for how they want to track engagement with components supported via AEM Content Services.</t>
      </text>
    </comment>
    <comment ref="W207" authorId="510" shapeId="0" xr:uid="{C7D91B04-1B19-4274-A50D-2B649FB619C6}">
      <text>
        <t>[Threaded comment]
Your version of Excel allows you to read this threaded comment; however, any edits to it will get removed if the file is opened in a newer version of Excel. Learn more: https://go.microsoft.com/fwlink/?linkid=870924
Comment:
    Platform Response: XS - provided by Tharun</t>
      </text>
    </comment>
    <comment ref="AB207" authorId="511" shapeId="0" xr:uid="{81B9E91E-42AF-48EF-B35F-256F1259DA23}">
      <text>
        <t xml:space="preserve">[Threaded comment]
Your version of Excel allows you to read this threaded comment; however, any edits to it will get removed if the file is opened in a newer version of Excel. Learn more: https://go.microsoft.com/fwlink/?linkid=870924
Comment:
    End use of P-banner via target. </t>
      </text>
    </comment>
    <comment ref="BK207" authorId="512" shapeId="0" xr:uid="{6F9C4C10-9371-441F-AB70-DCB498BCCCD0}">
      <text>
        <t>[Threaded comment]
Your version of Excel allows you to read this threaded comment; however, any edits to it will get removed if the file is opened in a newer version of Excel. Learn more: https://go.microsoft.com/fwlink/?linkid=870924
Comment:
    Tracking update to collect banners targeted to specific locations (banner, div, store, zip)</t>
      </text>
    </comment>
    <comment ref="W208" authorId="513" shapeId="0" xr:uid="{265298E8-C176-4BCD-9D7A-06606FE47029}">
      <text>
        <t>[Threaded comment]
Your version of Excel allows you to read this threaded comment; however, any edits to it will get removed if the file is opened in a newer version of Excel. Learn more: https://go.microsoft.com/fwlink/?linkid=870924
Comment:
    Platform Response: L - provided by Tharun</t>
      </text>
    </comment>
    <comment ref="AC208" authorId="514" shapeId="0" xr:uid="{7FC0C409-91C4-405A-8CE9-3450AEF046B4}">
      <text>
        <t xml:space="preserve">[Threaded comment]
Your version of Excel allows you to read this threaded comment; however, any edits to it will get removed if the file is opened in a newer version of Excel. Learn more: https://go.microsoft.com/fwlink/?linkid=870924
Comment:
    UI work on checkout pages to support new 'please note' muliple message component targeting. </t>
      </text>
    </comment>
    <comment ref="BK208" authorId="515" shapeId="0" xr:uid="{1E1D62E2-5F7A-48C2-9720-E7C8A5543EA7}">
      <text>
        <t>[Threaded comment]
Your version of Excel allows you to read this threaded comment; however, any edits to it will get removed if the file is opened in a newer version of Excel. Learn more: https://go.microsoft.com/fwlink/?linkid=870924
Comment:
    Tracking update to collect messaging in check out targeted to specific locations (banner, div, store, zip)</t>
      </text>
    </comment>
    <comment ref="O209" authorId="516" shapeId="0" xr:uid="{61ADA6A9-00E9-487A-906D-F515DC6C6A4A}">
      <text>
        <t xml:space="preserve">[Threaded comment]
Your version of Excel allows you to read this threaded comment; however, any edits to it will get removed if the file is opened in a newer version of Excel. Learn more: https://go.microsoft.com/fwlink/?linkid=870924
Comment:
    assumes this relates to 'add marketing (product recommendations) to tx emails'
</t>
      </text>
    </comment>
    <comment ref="W209" authorId="517" shapeId="0" xr:uid="{2C3E4289-BB85-408B-9AB1-E7BCD5ECFF0C}">
      <text>
        <t>[Threaded comment]
Your version of Excel allows you to read this threaded comment; however, any edits to it will get removed if the file is opened in a newer version of Excel. Learn more: https://go.microsoft.com/fwlink/?linkid=870924
Comment:
    Platform Response: M - provided by Tharun</t>
      </text>
    </comment>
    <comment ref="AA209" authorId="518" shapeId="0" xr:uid="{0DFEAB76-A3F1-46B6-9D0B-246DE4A9601E}">
      <text>
        <t xml:space="preserve">[Threaded comment]
Your version of Excel allows you to read this threaded comment; however, any edits to it will get removed if the file is opened in a newer version of Excel. Learn more: https://go.microsoft.com/fwlink/?linkid=870924
Comment:
    Validation of Product Carousels being able to use AEM Session Variable targeting. </t>
      </text>
    </comment>
    <comment ref="BK209" authorId="519" shapeId="0" xr:uid="{8644AEDD-67ED-4C77-900A-FC3A635465C3}">
      <text>
        <t>[Threaded comment]
Your version of Excel allows you to read this threaded comment; however, any edits to it will get removed if the file is opened in a newer version of Excel. Learn more: https://go.microsoft.com/fwlink/?linkid=870924
Comment:
    Tracking update to collect messaging in check out targeted to specific locations (banner, div, store, zip)</t>
      </text>
    </comment>
    <comment ref="W210" authorId="520" shapeId="0" xr:uid="{56734C27-C5BD-42E4-B834-F06EB2671D3B}">
      <text>
        <t>[Threaded comment]
Your version of Excel allows you to read this threaded comment; however, any edits to it will get removed if the file is opened in a newer version of Excel. Learn more: https://go.microsoft.com/fwlink/?linkid=870924
Comment:
    Platform Response: M</t>
      </text>
    </comment>
    <comment ref="BK210" authorId="521" shapeId="0" xr:uid="{2B687E28-6C40-4DA2-95B3-34D9A84F88CE}">
      <text>
        <t>[Threaded comment]
Your version of Excel allows you to read this threaded comment; however, any edits to it will get removed if the file is opened in a newer version of Excel. Learn more: https://go.microsoft.com/fwlink/?linkid=870924
Comment:
    Tracking update to collect data on components targeted to specific locations (banner, div, store, zip)</t>
      </text>
    </comment>
    <comment ref="W211" authorId="522" shapeId="0" xr:uid="{0832A56C-C18C-467C-8338-9B036A5EE5D4}">
      <text>
        <t>[Threaded comment]
Your version of Excel allows you to read this threaded comment; however, any edits to it will get removed if the file is opened in a newer version of Excel. Learn more: https://go.microsoft.com/fwlink/?linkid=870924
Comment:
    Platform Response: S</t>
      </text>
    </comment>
    <comment ref="W213" authorId="523" shapeId="0" xr:uid="{07D4A041-0DD6-4DDD-809D-0B4445FB4A6A}">
      <text>
        <t>[Threaded comment]
Your version of Excel allows you to read this threaded comment; however, any edits to it will get removed if the file is opened in a newer version of Excel. Learn more: https://go.microsoft.com/fwlink/?linkid=870924
Comment:
    Platform Response: XS - most work by catalog, S&amp;B, L&amp;N, C&amp;Checkout</t>
      </text>
    </comment>
    <comment ref="Y213" authorId="524" shapeId="0" xr:uid="{A98AF04C-5115-45A4-874A-F30F73082ED6}">
      <text>
        <t xml:space="preserve">[Threaded comment]
Your version of Excel allows you to read this threaded comment; however, any edits to it will get removed if the file is opened in a newer version of Excel. Learn more: https://go.microsoft.com/fwlink/?linkid=870924
Comment:
    See email sent with confluence link and instructions for estimates. </t>
      </text>
    </comment>
    <comment ref="AA213" authorId="525" shapeId="0" xr:uid="{D0F29B80-EDC0-455A-809A-CBEFC0765F5B}">
      <text>
        <t xml:space="preserve">[Threaded comment]
Your version of Excel allows you to read this threaded comment; however, any edits to it will get removed if the file is opened in a newer version of Excel. Learn more: https://go.microsoft.com/fwlink/?linkid=870924
Comment:
    See email sent with confluence link and instructions for estimates. </t>
      </text>
    </comment>
    <comment ref="AC213" authorId="526" shapeId="0" xr:uid="{4537DDDD-AB2E-401D-9541-FF5372DCFCDA}">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See email sent with confluence link and instructions for estimates. 
Reply:
    @Fred Lopez  Not sure about the scope for cart and checkout. aisles is being handled by Search &amp; Browse team and regarding offers we just send it to offers engine. So please confirm!
Reply:
    @Mamatha Sachidanandamurthy I reviewed the project with @Pawni Singh and there will be UI work and also back-end work with pricing on how best to calculate and present savings to customer in C&amp;C.  Please check with Pawni. </t>
      </text>
    </comment>
    <comment ref="AD213" authorId="527" shapeId="0" xr:uid="{5AA40AB8-6CD5-4498-8C1F-014DCB8971B2}">
      <text>
        <t xml:space="preserve">[Threaded comment]
Your version of Excel allows you to read this threaded comment; however, any edits to it will get removed if the file is opened in a newer version of Excel. Learn more: https://go.microsoft.com/fwlink/?linkid=870924
Comment:
    Reviewed w/app team. Estimate based on consuming Catalog data with weekly ad attributes. </t>
      </text>
    </comment>
    <comment ref="AF213" authorId="528" shapeId="0" xr:uid="{574028F3-0873-4F10-9276-CF47E8A79741}">
      <text>
        <t xml:space="preserve">[Threaded comment]
Your version of Excel allows you to read this threaded comment; however, any edits to it will get removed if the file is opened in a newer version of Excel. Learn more: https://go.microsoft.com/fwlink/?linkid=870924
Comment:
    See email sent with confluence link and instructions for estimates. </t>
      </text>
    </comment>
    <comment ref="AG213" authorId="529" shapeId="0" xr:uid="{7E95BB28-F028-4E21-850C-FF083B4B3F7A}">
      <text>
        <t xml:space="preserve">[Threaded comment]
Your version of Excel allows you to read this threaded comment; however, any edits to it will get removed if the file is opened in a newer version of Excel. Learn more: https://go.microsoft.com/fwlink/?linkid=870924
Comment:
    UX for product cards, PDP, aisle filters, ecom section that communicate product is a 'weekly ad' product and offer details. See email sent with confluence link and instructions for estimates. </t>
      </text>
    </comment>
    <comment ref="BK213" authorId="530" shapeId="0" xr:uid="{965F55C8-4C2B-4A59-B351-E9D2916075F5}">
      <text>
        <t xml:space="preserve">[Threaded comment]
Your version of Excel allows you to read this threaded comment; however, any edits to it will get removed if the file is opened in a newer version of Excel. Learn more: https://go.microsoft.com/fwlink/?linkid=870924
Comment:
    Track 'weekly' ad specific product cart additions/conversions. </t>
      </text>
    </comment>
    <comment ref="BN213" authorId="531" shapeId="0" xr:uid="{0467F904-9639-4246-8F86-9297B7E7B78C}">
      <text>
        <t>[Threaded comment]
Your version of Excel allows you to read this threaded comment; however, any edits to it will get removed if the file is opened in a newer version of Excel. Learn more: https://go.microsoft.com/fwlink/?linkid=870924
Comment:
    Meeting with Sam and Pawni, they needed to run through how WYSIWYG applies as well as the discount/savings calculations will be handled for various supported weekly ad offers.</t>
      </text>
    </comment>
    <comment ref="Y214" authorId="532" shapeId="0" xr:uid="{AC52EDFA-B5A3-4524-BDDB-43DDF1DB2EBD}">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A214" authorId="533" shapeId="0" xr:uid="{00EF8EC3-D727-42B7-A8DE-30E233D2B4C9}">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C214" authorId="534" shapeId="0" xr:uid="{45843722-A7D0-4D16-873D-EE255859DCCB}">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F214" authorId="535" shapeId="0" xr:uid="{20D0E722-76B4-4E50-9220-E2F238B88CF8}">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G214" authorId="536" shapeId="0" xr:uid="{37723133-A5E5-4DA9-B7B7-18D0D3C64C27}">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AK214" authorId="537" shapeId="0" xr:uid="{38843A1C-9E0C-4931-9733-33AECB731112}">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BK214" authorId="538" shapeId="0" xr:uid="{72FCCBD5-1BFA-4EE2-821F-E3791154B48B}">
      <text>
        <t xml:space="preserve">[Threaded comment]
Your version of Excel allows you to read this threaded comment; however, any edits to it will get removed if the file is opened in a newer version of Excel. Learn more: https://go.microsoft.com/fwlink/?linkid=870924
Comment:
    Not needed at this time. RFP pending for new vendor. Work will be identified based on capabilities. </t>
      </text>
    </comment>
    <comment ref="W215" authorId="539" shapeId="0" xr:uid="{CA0C5B1C-3132-45B9-BBF1-92C8D109A8C7}">
      <text>
        <t>[Threaded comment]
Your version of Excel allows you to read this threaded comment; however, any edits to it will get removed if the file is opened in a newer version of Excel. Learn more: https://go.microsoft.com/fwlink/?linkid=870924
Comment:
    Platform Response:  N/A - dependent on Weekly Ad MLP - which would lead to S&amp;B Pathways support for this feature.</t>
      </text>
    </comment>
    <comment ref="AA215" authorId="540" shapeId="0" xr:uid="{614F0865-F549-4813-852F-A0010FB1B8CE}">
      <text>
        <t>[Threaded comment]
Your version of Excel allows you to read this threaded comment; however, any edits to it will get removed if the file is opened in a newer version of Excel. Learn more: https://go.microsoft.com/fwlink/?linkid=870924
Comment:
    Potential to use Pathways once Weekly Ad attributes are associated with catalog products. 
Reply:
    We are providing an estimation as an S that we are going to reuse the Pathway tools</t>
      </text>
    </comment>
    <comment ref="W216" authorId="541" shapeId="0" xr:uid="{AE1D1E83-4FEF-4F3C-B72A-2E633A5DBD1D}">
      <text>
        <t>[Threaded comment]
Your version of Excel allows you to read this threaded comment; however, any edits to it will get removed if the file is opened in a newer version of Excel. Learn more: https://go.microsoft.com/fwlink/?linkid=870924
Comment:
    Platform Response: XS - assuming InfoSec sign-off.</t>
      </text>
    </comment>
    <comment ref="AG216" authorId="542" shapeId="0" xr:uid="{043527BA-3D0B-4413-ADB2-DB12A741FBB5}">
      <text>
        <t xml:space="preserve">[Threaded comment]
Your version of Excel allows you to read this threaded comment; however, any edits to it will get removed if the file is opened in a newer version of Excel. Learn more: https://go.microsoft.com/fwlink/?linkid=870924
Comment:
    Project is provide new Gift Card landing page with UI that allows user to look up their gift card balance. </t>
      </text>
    </comment>
    <comment ref="BK216" authorId="543" shapeId="0" xr:uid="{B2F6BBDE-AF9D-4A11-92C2-36E3BCA14C9B}">
      <text>
        <t xml:space="preserve">[Threaded comment]
Your version of Excel allows you to read this threaded comment; however, any edits to it will get removed if the file is opened in a newer version of Excel. Learn more: https://go.microsoft.com/fwlink/?linkid=870924
Comment:
    Analytics for usage of new gift card balance check feature. </t>
      </text>
    </comment>
    <comment ref="W217" authorId="544" shapeId="0" xr:uid="{A18216BF-6D8D-4302-BFB4-4991A8F03D3B}">
      <text>
        <t>[Threaded comment]
Your version of Excel allows you to read this threaded comment; however, any edits to it will get removed if the file is opened in a newer version of Excel. Learn more: https://go.microsoft.com/fwlink/?linkid=870924
Comment:
    Platform Response: XS - coordination &amp; support with single app teams.</t>
      </text>
    </comment>
    <comment ref="Y217" authorId="545" shapeId="0" xr:uid="{4DC4ECD1-0B6C-4481-AF6F-8A67D8ED188E}">
      <text>
        <t xml:space="preserve">[Threaded comment]
Your version of Excel allows you to read this threaded comment; however, any edits to it will get removed if the file is opened in a newer version of Excel. Learn more: https://go.microsoft.com/fwlink/?linkid=870924
Comment:
    Per Platform - Design Systems support provided by L&amp;N team. </t>
      </text>
    </comment>
    <comment ref="Z217" authorId="546" shapeId="0" xr:uid="{88F35723-F997-4EE2-BA23-953357C9792A}">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AC217" authorId="547" shapeId="0" xr:uid="{E66CA654-C911-4599-AF7C-EDED57A58632}">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AH217" authorId="548" shapeId="0" xr:uid="{1436E6F7-6CA4-4CF4-8544-52D26F3EB175}">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AW217" authorId="549" shapeId="0" xr:uid="{09FA2337-06E2-4897-BBE6-5DE1AE70470C}">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AX217" authorId="550" shapeId="0" xr:uid="{1E6C755A-F299-4591-B5FE-EBE545E91F48}">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Integrate your application with our design systems to ensure consistent use of current components designs.
Reply:
    @Fred Lopez  need more details to provide estimates. 
Please include me &amp;@Bernardo Tavera in those conversations
Reply:
    @Mrudula Nallamothu  - see https://confluence.safeway.com/display/SCX/Mocking+Framework+-+Guidelines+and+Implementation+details. Also, @Santosh A Jhingade  has been leading this effort and may be able to provide more details. </t>
      </text>
    </comment>
    <comment ref="BA217" authorId="551" shapeId="0" xr:uid="{EDE11102-99FA-4A66-B29A-3C4016FDBECB}">
      <text>
        <t>[Threaded comment]
Your version of Excel allows you to read this threaded comment; however, any edits to it will get removed if the file is opened in a newer version of Excel. Learn more: https://go.microsoft.com/fwlink/?linkid=870924
Comment:
    Integrate your application with our design systems to ensure consistent use of current components designs.</t>
      </text>
    </comment>
    <comment ref="W218" authorId="552" shapeId="0" xr:uid="{C79F5EC1-AB3D-4490-8A63-4BF75340164F}">
      <text>
        <t>[Threaded comment]
Your version of Excel allows you to read this threaded comment; however, any edits to it will get removed if the file is opened in a newer version of Excel. Learn more: https://go.microsoft.com/fwlink/?linkid=870924
Comment:
    Platform Response: S - most work w/dev ops and AMS/Adobe</t>
      </text>
    </comment>
    <comment ref="W219" authorId="553" shapeId="0" xr:uid="{89571EEE-2CB0-4BB2-94BC-884D684B6B08}">
      <text>
        <t>[Threaded comment]
Your version of Excel allows you to read this threaded comment; however, any edits to it will get removed if the file is opened in a newer version of Excel. Learn more: https://go.microsoft.com/fwlink/?linkid=870924
Comment:
    Platform Response: M (ongoing expansion to other API's to use mocking framework)</t>
      </text>
    </comment>
    <comment ref="W222" authorId="554" shapeId="0" xr:uid="{969AC1E2-D4E3-4CBF-A29D-AA84443EF140}">
      <text>
        <t>[Threaded comment]
Your version of Excel allows you to read this threaded comment; however, any edits to it will get removed if the file is opened in a newer version of Excel. Learn more: https://go.microsoft.com/fwlink/?linkid=870924
Comment:
    Platform Response: M (clarity on requirements needed)</t>
      </text>
    </comment>
    <comment ref="BA223" authorId="555" shapeId="0" xr:uid="{BD7EA958-A192-4876-B7F8-18878D3424FE}">
      <text>
        <t>[Threaded comment]
Your version of Excel allows you to read this threaded comment; however, any edits to it will get removed if the file is opened in a newer version of Excel. Learn more: https://go.microsoft.com/fwlink/?linkid=870924
Comment:
    What is the specific ask for J4U? Need more information in order to provide sizing.</t>
      </text>
    </comment>
    <comment ref="AC226" authorId="556" shapeId="0" xr:uid="{138D9103-2CEA-4B1E-9A77-B27F789F30EB}">
      <text>
        <t>[Threaded comment]
Your version of Excel allows you to read this threaded comment; however, any edits to it will get removed if the file is opened in a newer version of Excel. Learn more: https://go.microsoft.com/fwlink/?linkid=870924
Comment:
    Need to know our scope!</t>
      </text>
    </comment>
    <comment ref="BJ226" authorId="557" shapeId="0" xr:uid="{E51D19D5-B5F1-4604-BE22-858ECD1A9DAD}">
      <text>
        <t>[Threaded comment]
Your version of Excel allows you to read this threaded comment; however, any edits to it will get removed if the file is opened in a newer version of Excel. Learn more: https://go.microsoft.com/fwlink/?linkid=870924
Comment:
    @Sankett Deshpande</t>
      </text>
    </comment>
    <comment ref="BJ227" authorId="558" shapeId="0" xr:uid="{C5A9CF42-7001-4D03-B633-0BAEE355850D}">
      <text>
        <t>[Threaded comment]
Your version of Excel allows you to read this threaded comment; however, any edits to it will get removed if the file is opened in a newer version of Excel. Learn more: https://go.microsoft.com/fwlink/?linkid=870924
Comment:
    @Sankett Deshpande</t>
      </text>
    </comment>
    <comment ref="AC228" authorId="559" shapeId="0" xr:uid="{09F1D62C-683C-41EF-B0DC-DE11269C7390}">
      <text>
        <t>[Threaded comment]
Your version of Excel allows you to read this threaded comment; however, any edits to it will get removed if the file is opened in a newer version of Excel. Learn more: https://go.microsoft.com/fwlink/?linkid=870924
Comment:
    Need to know our scope!</t>
      </text>
    </comment>
    <comment ref="AF228" authorId="560" shapeId="0" xr:uid="{ACE4E503-3C9C-4612-9674-01EB94E97AB6}">
      <text>
        <t>[Threaded comment]
Your version of Excel allows you to read this threaded comment; however, any edits to it will get removed if the file is opened in a newer version of Excel. Learn more: https://go.microsoft.com/fwlink/?linkid=870924
Comment:
    Need more details to size</t>
      </text>
    </comment>
    <comment ref="O229" authorId="561" shapeId="0" xr:uid="{61CC5BCA-6672-4554-B88E-F821AA3238F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@Michelle Tonkovich - does this sound familiar, ie. would it have Martech/Comms component?</t>
      </text>
    </comment>
    <comment ref="W239" authorId="562" shapeId="0" xr:uid="{674AD3B8-D051-4A1F-AAE6-A4D609C51A20}">
      <text>
        <t xml:space="preserve">[Threaded comment]
Your version of Excel allows you to read this threaded comment; however, any edits to it will get removed if the file is opened in a newer version of Excel. Learn more: https://go.microsoft.com/fwlink/?linkid=870924
Comment:
    Platform Response: ? - this epic and stories already in play. </t>
      </text>
    </comment>
    <comment ref="BI240" authorId="563" shapeId="0" xr:uid="{FC1BA739-6EF0-46D8-934E-1131888FFFE5}">
      <text>
        <t>[Threaded comment]
Your version of Excel allows you to read this threaded comment; however, any edits to it will get removed if the file is opened in a newer version of Excel. Learn more: https://go.microsoft.com/fwlink/?linkid=870924
Comment:
    Coordinate effort with teams that manage data from vestcom, Label Insights, Syndigo etc and store it in EDM. Create a Priority rule logic to determine what should be done if different data is available for the same attribute from different sources</t>
      </text>
    </comment>
    <comment ref="T243" authorId="564" shapeId="0" xr:uid="{AD8809DE-EB7D-4C70-BAFA-B07F4AEF6401}">
      <text>
        <t>[Threaded comment]
Your version of Excel allows you to read this threaded comment; however, any edits to it will get removed if the file is opened in a newer version of Excel. Learn more: https://go.microsoft.com/fwlink/?linkid=870924
Comment:
    based on updates to J4U APIs, we want to start showcasing non digital promotions as non clippable coupons on website across product cards on search</t>
      </text>
    </comment>
    <comment ref="V243" authorId="565" shapeId="0" xr:uid="{7FBF6D34-DAEE-4242-9CED-452778A75296}">
      <text>
        <t>[Threaded comment]
Your version of Excel allows you to read this threaded comment; however, any edits to it will get removed if the file is opened in a newer version of Excel. Learn more: https://go.microsoft.com/fwlink/?linkid=870924
Comment:
    Scope for L&amp;N is not clear at this point.
Reply:
    based on updates to J4U APIs, we want to start showcasing non digital pro0motions as non clippable coupons on website across shopsite
@Gururaj Shanmugasundaram</t>
      </text>
    </comment>
    <comment ref="W243" authorId="566" shapeId="0" xr:uid="{B0937EB6-59F5-43C5-A8E9-0472D32C7B0E}">
      <text>
        <t>[Threaded comment]
Your version of Excel allows you to read this threaded comment; however, any edits to it will get removed if the file is opened in a newer version of Excel. Learn more: https://go.microsoft.com/fwlink/?linkid=870924
Comment:
    based on updates to J4U APIs, we want to start showcasing non digital pro0motions as non clippable coupons on website across shopsite on product search</t>
      </text>
    </comment>
    <comment ref="Z243" authorId="567" shapeId="0" xr:uid="{371A4090-6153-4251-ADF5-FE4CB3416662}">
      <text>
        <t>[Threaded comment]
Your version of Excel allows you to read this threaded comment; however, any edits to it will get removed if the file is opened in a newer version of Excel. Learn more: https://go.microsoft.com/fwlink/?linkid=870924
Comment:
    we want to start showcasing non digital pro0motions as non clippable coupons on cart and checkout pages. And also show them as completed as per WYSIWYG logic</t>
      </text>
    </comment>
    <comment ref="AA243" authorId="568" shapeId="0" xr:uid="{1C4D88BB-7BCE-41F2-801B-519963FB4161}">
      <text>
        <t>[Threaded comment]
Your version of Excel allows you to read this threaded comment; however, any edits to it will get removed if the file is opened in a newer version of Excel. Learn more: https://go.microsoft.com/fwlink/?linkid=870924
Comment:
    based on updates to J4U APIs, we want to start showcasing non digital pro0motions as non clippable coupons on app</t>
      </text>
    </comment>
    <comment ref="AQ243" authorId="569" shapeId="0" xr:uid="{F4EC3321-25A3-469D-87DF-6CAAECA1ACB1}">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
Reply:
    @Biswa Karan - We will start showcasing non digital promotions on the platform so that customers can see all promos applied during checkout. No net new functionality for VPOS, Just need end to end validation</t>
      </text>
    </comment>
    <comment ref="AX243" authorId="570" shapeId="0" xr:uid="{3BF3632B-AA87-4169-82C3-34E908B02815}">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Non digital offers aren't being sent to J4U so there is no work needed to ensure it does not show on gallery. Removing J4U as dependency
Reply:
    @Samarpit Mhatre can the SA/TL/EM from driving team confirm on what is the plan to get the nondigital offers in shop site as J4U doesnt have that data at all. Until this is clarified we cannot provide estimate 
Reply:
    You're my favorite SA Vijay. I can check in with Kalyan and OMS team on the solution but also need your input on how to start showcasing these promos on ECOM
Reply:
    @Samarpit Mhatre you are smart :)
Here is the way the way i would like to solve this
1. Changes to Offer Mgmt to stop publishing the digital offers. Alignment need to happen with OMS operations on that.
2. J4U consume ALL the offers from Kafka topic which is being consumed by EDM and others.
3. Implementing retry capabilities
4. J4U indicating the offers as digital and non-digital
5. J4U gallery / Ecom Gallery / Erums Gallery  to send the offers as required
we have to account for redesigning the gallery api here.
</t>
      </text>
    </comment>
    <comment ref="AX244" authorId="571" shapeId="0" xr:uid="{A5BD881F-F15B-4A57-9A4B-240A49264977}">
      <text>
        <t>[Threaded comment]
Your version of Excel allows you to read this threaded comment; however, any edits to it will get removed if the file is opened in a newer version of Excel. Learn more: https://go.microsoft.com/fwlink/?linkid=870924
Comment:
    Limit of 500 UPCs - will need to think about how to expand to full list of UPCS associated to offer. Offer metadata enhancements to consider offer as WOD offer
Reply:
    Validate if the WOD offers are being sent in Ecom Gallery or not</t>
      </text>
    </comment>
    <comment ref="BB244" authorId="572" shapeId="0" xr:uid="{B8D560E4-B057-49EB-A060-A3EBC6A85449}">
      <text>
        <t>[Threaded comment]
Your version of Excel allows you to read this threaded comment; however, any edits to it will get removed if the file is opened in a newer version of Excel. Learn more: https://go.microsoft.com/fwlink/?linkid=870924
Comment:
    Need info</t>
      </text>
    </comment>
    <comment ref="AQ246" authorId="573" shapeId="0" xr:uid="{670CAE09-1886-45DB-B76C-320CBF0D5187}">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
Reply:
    @Biswa Karan - We will start showcasing basket and rewardsl promotions on the checkout flow. We're already honoring it. can remove dependency</t>
      </text>
    </comment>
    <comment ref="AL247" authorId="574" shapeId="0" xr:uid="{FC29382B-53FD-4AC4-B2D0-34D035DFB17C}">
      <text>
        <t>[Threaded comment]
Your version of Excel allows you to read this threaded comment; however, any edits to it will get removed if the file is opened in a newer version of Excel. Learn more: https://go.microsoft.com/fwlink/?linkid=870924
Comment:
    Awaiting more info
Reply:
    Assuming OMS Order Model change and EDM integration mapping changes. It could be M, depending on the details.</t>
      </text>
    </comment>
    <comment ref="AN247" authorId="575" shapeId="0" xr:uid="{031D0D22-3488-4622-94C6-F18FC0314875}">
      <text>
        <t>[Threaded comment]
Your version of Excel allows you to read this threaded comment; however, any edits to it will get removed if the file is opened in a newer version of Excel. Learn more: https://go.microsoft.com/fwlink/?linkid=870924
Comment:
    Awaiting more info</t>
      </text>
    </comment>
    <comment ref="AQ247" authorId="576" shapeId="0" xr:uid="{6EBAA19B-45A9-42D9-AD5E-68D2D18AE14F}">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
Reply:
    @Biswa Karan - Promocode offers are not executed thru EPE on WYSIWYG. This is new offer type that going to flow from OMS to POS. Need to confirm how this new offer type impacts the overallend to end integration</t>
      </text>
    </comment>
    <comment ref="BB247" authorId="577" shapeId="0" xr:uid="{77C7231D-5418-419F-8358-E4705D4F1246}">
      <text>
        <t>[Threaded comment]
Your version of Excel allows you to read this threaded comment; however, any edits to it will get removed if the file is opened in a newer version of Excel. Learn more: https://go.microsoft.com/fwlink/?linkid=870924
Comment:
    Need details</t>
      </text>
    </comment>
    <comment ref="AB248" authorId="578" shapeId="0" xr:uid="{6A545DBE-91C9-4B9C-8DDF-0E47169167D5}">
      <text>
        <t>[Threaded comment]
Your version of Excel allows you to read this threaded comment; however, any edits to it will get removed if the file is opened in a newer version of Excel. Learn more: https://go.microsoft.com/fwlink/?linkid=870924
Comment:
    Tax will need to know from Cart &amp; Checkout the UPC and amount charged for Service Fee. We also need to know where Service Fee will display within Order Summary Estimated Taxes and Fees (ie under Delivery Fee and before Bag Fee). We already have the Product Class assignment so we know the taxability of Service Fee by jurisdiction.</t>
      </text>
    </comment>
    <comment ref="AJ248" authorId="579" shapeId="0" xr:uid="{A59A7FE6-BE35-4369-8A77-A37BE6539ECC}">
      <text>
        <t>[Threaded comment]
Your version of Excel allows you to read this threaded comment; however, any edits to it will get removed if the file is opened in a newer version of Excel. Learn more: https://go.microsoft.com/fwlink/?linkid=870924
Comment:
    @Susie Mui-Shonk Adding dependency on payment - since if this comes after EBT, there may be service fee implications on EBY payment methods</t>
      </text>
    </comment>
    <comment ref="AQ248" authorId="580" shapeId="0" xr:uid="{9E5E38F2-07B8-4225-9696-F4FB45311B7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Can we please be more specific here. What do you NEED and WHEN do you need it by. Thanks.
Reply:
    @Biswa Karan With this project the service fee can get added to the order depending on the size of the order. Calling it out as there could be VPOS work to ensure the fees are captured correctly. In case the order is edited and goes over the threshold prior to order fulfillment the fee should not be charged. Please see confluence for more details
Reply:
    @Mohan Dasannacharya Assuming the service fee component will be determined and passed down to OMS and then to VPOS if applicable by checkout and we can process accordingly.
a. Is there a need to assess this service fee component post fulfillment in case the fulfilled amount is &lt;threshold due to OOS etc?
b.Any scenarios where this fee will be  waived off (hypothetically SNAP) 
Reply:
    @Sindhura Sannareddy  a.No, if the service fee is applied, it should be charged if the order is fulfilled.  b. SNAP orders will also be charged the fee. The only time it would need to be waived or refunded is when the customer edits an order and their new order amount is above the threshold.</t>
      </text>
    </comment>
    <comment ref="AR248" authorId="581" shapeId="0" xr:uid="{F908DB9E-A4A0-4958-AFB2-BF3D1F460205}">
      <text>
        <t>[Threaded comment]
Your version of Excel allows you to read this threaded comment; however, any edits to it will get removed if the file is opened in a newer version of Excel. Learn more: https://go.microsoft.com/fwlink/?linkid=870924
Comment:
    Initially marked as an acupick dependency - in the future there could be the option to modify slot availability for below threshold orders. This is NOT part of MLP and the current ask is to verify scalability to accommodate such an option in the future.</t>
      </text>
    </comment>
    <comment ref="AU248" authorId="582" shapeId="0" xr:uid="{6FA7D706-D879-462C-96AE-22D0EB12320C}">
      <text>
        <t>[Threaded comment]
Your version of Excel allows you to read this threaded comment; however, any edits to it will get removed if the file is opened in a newer version of Excel. Learn more: https://go.microsoft.com/fwlink/?linkid=870924
Comment:
    Assumption: Service fee will not be applied by subscription services, but by some other component.
Whether service fee will be applied to a Subscription/FreshPass order or not, will be decided by the same component which applies service fee &amp; existing subscription API will send the necessary subscription related attributes if needed.</t>
      </text>
    </comment>
    <comment ref="BB248" authorId="583" shapeId="0" xr:uid="{6A4DF651-94DB-4063-ADC6-B2B77EA8C1FD}">
      <text>
        <t>[Threaded comment]
Your version of Excel allows you to read this threaded comment; however, any edits to it will get removed if the file is opened in a newer version of Excel. Learn more: https://go.microsoft.com/fwlink/?linkid=870924
Comment:
    Need details</t>
      </text>
    </comment>
    <comment ref="AQ249" authorId="584" shapeId="0" xr:uid="{0AEC173A-44BE-4320-9FE6-F8F4CD554CB6}">
      <text>
        <t>[Threaded comment]
Your version of Excel allows you to read this threaded comment; however, any edits to it will get removed if the file is opened in a newer version of Excel. Learn more: https://go.microsoft.com/fwlink/?linkid=870924
Comment:
    Can we please be more specific here. What do you NEED and WHEN do you need it by. Thanks.</t>
      </text>
    </comment>
    <comment ref="BB249" authorId="585" shapeId="0" xr:uid="{E8796DB3-D185-4E69-A613-9CF5FE8182CF}">
      <text>
        <t>[Threaded comment]
Your version of Excel allows you to read this threaded comment; however, any edits to it will get removed if the file is opened in a newer version of Excel. Learn more: https://go.microsoft.com/fwlink/?linkid=870924
Comment:
    Need more details</t>
      </text>
    </comment>
    <comment ref="M250" authorId="586" shapeId="0" xr:uid="{7E10C61C-CADB-4A6F-9E90-26E3C7B0C422}">
      <text>
        <t>[Threaded comment]
Your version of Excel allows you to read this threaded comment; however, any edits to it will get removed if the file is opened in a newer version of Excel. Learn more: https://go.microsoft.com/fwlink/?linkid=870924
Comment:
    Expect QA support
Reply:
    assumption -- no large changes to existing templates, only display updated information from source teams</t>
      </text>
    </comment>
    <comment ref="N250" authorId="587" shapeId="0" xr:uid="{92212AA1-B809-4510-B8F8-E8B2EAEA1754}">
      <text>
        <t>[Threaded comment]
Your version of Excel allows you to read this threaded comment; however, any edits to it will get removed if the file is opened in a newer version of Excel. Learn more: https://go.microsoft.com/fwlink/?linkid=870924
Comment:
    Expect QA support
Reply:
    assumption -- can use existing payloads, with addition of new attributes from source systems.</t>
      </text>
    </comment>
    <comment ref="U250" authorId="588" shapeId="0" xr:uid="{C476E140-CD10-4C72-8059-D72196396EE1}">
      <text>
        <t>[Threaded comment]
Your version of Excel allows you to read this threaded comment; however, any edits to it will get removed if the file is opened in a newer version of Excel. Learn more: https://go.microsoft.com/fwlink/?linkid=870924
Comment:
    Platform Response: N/A - should be payments team.</t>
      </text>
    </comment>
    <comment ref="AA250" authorId="589" shapeId="0" xr:uid="{78F2AA15-EF2C-438F-9D60-AA331882F492}">
      <text>
        <t>[Threaded comment]
Your version of Excel allows you to read this threaded comment; however, any edits to it will get removed if the file is opened in a newer version of Excel. Learn more: https://go.microsoft.com/fwlink/?linkid=870924
Comment:
    Expect call OSPG for tokens and transactions</t>
      </text>
    </comment>
    <comment ref="AE250" authorId="590" shapeId="0" xr:uid="{D7F7660E-C0B8-445B-AC44-CC2C9ECF4400}">
      <text>
        <t>[Threaded comment]
Your version of Excel allows you to read this threaded comment; however, any edits to it will get removed if the file is opened in a newer version of Excel. Learn more: https://go.microsoft.com/fwlink/?linkid=870924
Comment:
    iframe is the only screen in scope</t>
      </text>
    </comment>
    <comment ref="AF250" authorId="591" shapeId="0" xr:uid="{D02C32AD-2B60-49E6-8E74-F7A6C17A1882}">
      <text>
        <t>[Threaded comment]
Your version of Excel allows you to read this threaded comment; however, any edits to it will get removed if the file is opened in a newer version of Excel. Learn more: https://go.microsoft.com/fwlink/?linkid=870924
Comment:
    Provide file(s) of Fiserv tokens so they can be converted to Chase.</t>
      </text>
    </comment>
    <comment ref="AM250" authorId="592" shapeId="0" xr:uid="{30A7103D-9EA6-4525-B9EF-44FE6A422E95}">
      <text>
        <t>[Threaded comment]
Your version of Excel allows you to read this threaded comment; however, any edits to it will get removed if the file is opened in a newer version of Excel. Learn more: https://go.microsoft.com/fwlink/?linkid=870924
Comment:
    Pass through &amp; QA support</t>
      </text>
    </comment>
    <comment ref="AR250" authorId="593" shapeId="0" xr:uid="{7DDB123D-B2BF-402B-A4F6-4B5DAC7AB3EB}">
      <text>
        <t>[Threaded comment]
Your version of Excel allows you to read this threaded comment; however, any edits to it will get removed if the file is opened in a newer version of Excel. Learn more: https://go.microsoft.com/fwlink/?linkid=870924
Comment:
    Call OSPG for tokens and transactions</t>
      </text>
    </comment>
    <comment ref="AU250" authorId="594" shapeId="0" xr:uid="{C5CCFABC-261E-4471-B6FB-1C8148A067FA}">
      <text>
        <t>[Threaded comment]
Your version of Excel allows you to read this threaded comment; however, any edits to it will get removed if the file is opened in a newer version of Excel. Learn more: https://go.microsoft.com/fwlink/?linkid=870924
Comment:
    Pass through &amp; QA support</t>
      </text>
    </comment>
    <comment ref="AV250" authorId="595" shapeId="0" xr:uid="{300F5CB2-7E78-4889-85ED-7E8C308D0EE0}">
      <text>
        <t>[Threaded comment]
Your version of Excel allows you to read this threaded comment; however, any edits to it will get removed if the file is opened in a newer version of Excel. Learn more: https://go.microsoft.com/fwlink/?linkid=870924
Comment:
    Call OSPG for tokens and transactions
Reply:
    Assumptions:
1. UI changes in adding the FreshPass payment or updating it
2. Backend changes to call existing api or a modified api</t>
      </text>
    </comment>
    <comment ref="AX250" authorId="596" shapeId="0" xr:uid="{8E5E56E5-DA3B-40BD-B6C9-7D4F8099B064}">
      <text>
        <t>[Threaded comment]
Your version of Excel allows you to read this threaded comment; however, any edits to it will get removed if the file is opened in a newer version of Excel. Learn more: https://go.microsoft.com/fwlink/?linkid=870924
Comment:
    Call OSPG for tokens and transactions
Reply:
    Assumptions:
1. UI changes in adding the FreshPass payment or updating it
2. Backend changes to call existing api or a modified api</t>
      </text>
    </comment>
    <comment ref="BA250" authorId="597" shapeId="0" xr:uid="{EBC02F05-9CD5-44F6-B67C-28F11F25D791}">
      <text>
        <t>[Threaded comment]
Your version of Excel allows you to read this threaded comment; however, any edits to it will get removed if the file is opened in a newer version of Excel. Learn more: https://go.microsoft.com/fwlink/?linkid=870924
Comment:
    QA support</t>
      </text>
    </comment>
    <comment ref="BG250" authorId="598" shapeId="0" xr:uid="{ED40CC6C-64AF-454E-A0B3-61DD9EFCA13B}">
      <text>
        <t>[Threaded comment]
Your version of Excel allows you to read this threaded comment; however, any edits to it will get removed if the file is opened in a newer version of Excel. Learn more: https://go.microsoft.com/fwlink/?linkid=870924
Comment:
    OSPG will provide Fiserv and Chase data to Snowflake</t>
      </text>
    </comment>
    <comment ref="U251" authorId="599" shapeId="0" xr:uid="{068FEC8C-BFDB-477F-8022-517E8CA6DCC2}">
      <text>
        <t>[Threaded comment]
Your version of Excel allows you to read this threaded comment; however, any edits to it will get removed if the file is opened in a newer version of Excel. Learn more: https://go.microsoft.com/fwlink/?linkid=870924
Comment:
    Platform Response: N/A - should be payments team.</t>
      </text>
    </comment>
    <comment ref="U252" authorId="600" shapeId="0" xr:uid="{7827891D-C69C-4FC3-8A7A-FF1A5A179113}">
      <text>
        <t>[Threaded comment]
Your version of Excel allows you to read this threaded comment; however, any edits to it will get removed if the file is opened in a newer version of Excel. Learn more: https://go.microsoft.com/fwlink/?linkid=870924
Comment:
    Platform Response: N/A - should be payments team.</t>
      </text>
    </comment>
    <comment ref="M254" authorId="601" shapeId="0" xr:uid="{A13DA3C7-2CD4-44E5-81BF-15F8F1D64376}">
      <text>
        <t>[Threaded comment]
Your version of Excel allows you to read this threaded comment; however, any edits to it will get removed if the file is opened in a newer version of Excel. Learn more: https://go.microsoft.com/fwlink/?linkid=870924
Comment:
    S -- changes to receipt 2.0, updates to messaging &amp; testing all of the email templates where SNAP Phase 2A has an impact</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tc={35D238A9-B40F-41A7-A72E-C9BDDCD4EF39}</author>
    <author>tc={51D8BA77-1185-4130-967D-6B896FF121E5}</author>
    <author>tc={3465E321-0536-44C5-BE3A-203033219DC5}</author>
    <author>tc={FC6E3966-1073-432B-9F54-CFDE32E29684}</author>
    <author>tc={2843ED76-E946-4EF0-A399-E73F409FC1A1}</author>
    <author>tc={0810D3A6-51A4-44A5-B196-EC0CE3AA36A5}</author>
    <author>tc={0479DE12-251E-4008-AB9B-D6A5B69178B4}</author>
    <author>tc={9874259B-81B3-4574-9FEA-29960C7A96BD}</author>
    <author>tc={89F4AA76-CFC4-4447-9F04-E7C089FDAAE6}</author>
    <author>tc={4E16B02F-EF4D-4AA9-9BD3-C550DE6469D3}</author>
    <author>tc={27213D94-AA34-4EF5-81CC-3EA0FB71649A}</author>
    <author>tc={4B667EBD-5508-48AD-9B08-89A1D0FE60F0}</author>
    <author>tc={A29A89FA-843F-46D8-A1EF-0175D46A3B50}</author>
    <author>tc={8E3CF72D-6C90-41EC-8B53-52ACE3EA7934}</author>
    <author>tc={10942417-1297-41D8-898C-76B0FF4E3BA6}</author>
    <author>tc={2764AC0A-0BF5-4952-BAEB-6C04FF4BCD36}</author>
    <author>tc={07381194-AACD-4547-A037-29ED11FB85D9}</author>
    <author>tc={06CF7048-4525-4123-A15C-36510D337172}</author>
    <author>tc={33780105-7D34-4235-AE5F-93DA0B7EA672}</author>
    <author>tc={50ED99C4-2D73-48E8-B8F3-F5BBD2CB7829}</author>
    <author>tc={C5DAD21F-6E8A-41CA-8817-98B61EB0713A}</author>
    <author>tc={A6BC1DF2-A1E5-4A97-8B04-76FF6E1EA57E}</author>
    <author>tc={BC32837E-D859-454B-AC7A-2079103E4FB3}</author>
  </authors>
  <commentList>
    <comment ref="N11" authorId="0" shapeId="0" xr:uid="{35D238A9-B40F-41A7-A72E-C9BDDCD4EF39}">
      <text>
        <t>[Threaded comment]
Your version of Excel allows you to read this threaded comment; however, any edits to it will get removed if the file is opened in a newer version of Excel. Learn more: https://go.microsoft.com/fwlink/?linkid=870924
Comment:
    @Mark Bradley and @Neetu Sultan   what are your thoughts? I will set some time this week to go through the ask</t>
      </text>
    </comment>
    <comment ref="N12" authorId="1" shapeId="0" xr:uid="{51D8BA77-1185-4130-967D-6B896FF121E5}">
      <text>
        <t>[Threaded comment]
Your version of Excel allows you to read this threaded comment; however, any edits to it will get removed if the file is opened in a newer version of Excel. Learn more: https://go.microsoft.com/fwlink/?linkid=870924
Comment:
    UMA frontend screens for subs needed
Reply:
    Does this include effort for analytics tagging as well?</t>
      </text>
    </comment>
    <comment ref="H13" authorId="2" shapeId="0" xr:uid="{3465E321-0536-44C5-BE3A-203033219DC5}">
      <text>
        <t xml:space="preserve">[Threaded comment]
Your version of Excel allows you to read this threaded comment; however, any edits to it will get removed if the file is opened in a newer version of Excel. Learn more: https://go.microsoft.com/fwlink/?linkid=870924
Comment:
    We need to do discovery and hence need UX , dev team to spike, product across teams. @Subha Burela , need your input here
</t>
      </text>
    </comment>
    <comment ref="N16" authorId="3" shapeId="0" xr:uid="{FC6E3966-1073-432B-9F54-CFDE32E29684}">
      <text>
        <t>[Threaded comment]
Your version of Excel allows you to read this threaded comment; however, any edits to it will get removed if the file is opened in a newer version of Excel. Learn more: https://go.microsoft.com/fwlink/?linkid=870924
Comment:
    Expected by Q2-end
Reply:
    All the customer experiences mentioned (multi-cart checkout, search for ineligible items) will need to be supported for mobile</t>
      </text>
    </comment>
    <comment ref="N17" authorId="4" shapeId="0" xr:uid="{2843ED76-E946-4EF0-A399-E73F409FC1A1}">
      <text>
        <t>[Threaded comment]
Your version of Excel allows you to read this threaded comment; however, any edits to it will get removed if the file is opened in a newer version of Excel. Learn more: https://go.microsoft.com/fwlink/?linkid=870924
Comment:
    Expected for end of Q4
Reply:
    Ability to support order transactions into the future - while this is supported today, additional functionality like calendar widgets and order confirmation for future orders with likelihood % will be incorporated.</t>
      </text>
    </comment>
    <comment ref="N18" authorId="5" shapeId="0" xr:uid="{0810D3A6-51A4-44A5-B196-EC0CE3AA36A5}">
      <text>
        <t>[Threaded comment]
Your version of Excel allows you to read this threaded comment; however, any edits to it will get removed if the file is opened in a newer version of Excel. Learn more: https://go.microsoft.com/fwlink/?linkid=870924
Comment:
    Get reviews on UMA
Reply:
    Needed by Q3</t>
      </text>
    </comment>
    <comment ref="N19" authorId="6" shapeId="0" xr:uid="{0479DE12-251E-4008-AB9B-D6A5B69178B4}">
      <text>
        <t>[Threaded comment]
Your version of Excel allows you to read this threaded comment; however, any edits to it will get removed if the file is opened in a newer version of Excel. Learn more: https://go.microsoft.com/fwlink/?linkid=870924
Comment:
    Get Reviews Phase 2 on UMA</t>
      </text>
    </comment>
    <comment ref="N20" authorId="7" shapeId="0" xr:uid="{9874259B-81B3-4574-9FEA-29960C7A96BD}">
      <text>
        <t>[Threaded comment]
Your version of Excel allows you to read this threaded comment; however, any edits to it will get removed if the file is opened in a newer version of Excel. Learn more: https://go.microsoft.com/fwlink/?linkid=870924
Comment:
    Q2 - Web is letting me customize my cake please mobile don’t let me down</t>
      </text>
    </comment>
    <comment ref="N21" authorId="8" shapeId="0" xr:uid="{89F4AA76-CFC4-4447-9F04-E7C089FDAAE6}">
      <text>
        <t>[Threaded comment]
Your version of Excel allows you to read this threaded comment; however, any edits to it will get removed if the file is opened in a newer version of Excel. Learn more: https://go.microsoft.com/fwlink/?linkid=870924
Comment:
    Q2 - Web is letting me customize my cake please mobile don’t let me down</t>
      </text>
    </comment>
    <comment ref="N22" authorId="9" shapeId="0" xr:uid="{4E16B02F-EF4D-4AA9-9BD3-C550DE6469D3}">
      <text>
        <t>[Threaded comment]
Your version of Excel allows you to read this threaded comment; however, any edits to it will get removed if the file is opened in a newer version of Excel. Learn more: https://go.microsoft.com/fwlink/?linkid=870924
Comment:
    Q2 - Enable MTO for delivery</t>
      </text>
    </comment>
    <comment ref="N23" authorId="10" shapeId="0" xr:uid="{27213D94-AA34-4EF5-81CC-3EA0FB71649A}">
      <text>
        <t>[Threaded comment]
Your version of Excel allows you to read this threaded comment; however, any edits to it will get removed if the file is opened in a newer version of Excel. Learn more: https://go.microsoft.com/fwlink/?linkid=870924
Comment:
    Q3 - Full service assortment Order Ahead experience
Reply:
    Is this a Q2 build?</t>
      </text>
    </comment>
    <comment ref="N24" authorId="11" shapeId="0" xr:uid="{4B667EBD-5508-48AD-9B08-89A1D0FE60F0}">
      <text>
        <t>[Threaded comment]
Your version of Excel allows you to read this threaded comment; however, any edits to it will get removed if the file is opened in a newer version of Excel. Learn more: https://go.microsoft.com/fwlink/?linkid=870924
Comment:
    Q3 - Express meal 1P ordering experience</t>
      </text>
    </comment>
    <comment ref="N25" authorId="12" shapeId="0" xr:uid="{A29A89FA-843F-46D8-A1EF-0175D46A3B50}">
      <text>
        <t>[Threaded comment]
Your version of Excel allows you to read this threaded comment; however, any edits to it will get removed if the file is opened in a newer version of Excel. Learn more: https://go.microsoft.com/fwlink/?linkid=870924
Comment:
    New attributes will be passed through the Catalog service to display below attributes on the pdp. . Marketing copy and feature bullets.</t>
      </text>
    </comment>
    <comment ref="N30" authorId="13" shapeId="0" xr:uid="{8E3CF72D-6C90-41EC-8B53-52ACE3EA7934}">
      <text>
        <t>[Threaded comment]
Your version of Excel allows you to read this threaded comment; however, any edits to it will get removed if the file is opened in a newer version of Excel. Learn more: https://go.microsoft.com/fwlink/?linkid=870924
Comment:
    Expected end of Q3</t>
      </text>
    </comment>
    <comment ref="N31" authorId="14" shapeId="0" xr:uid="{10942417-1297-41D8-898C-76B0FF4E3BA6}">
      <text>
        <t>[Threaded comment]
Your version of Excel allows you to read this threaded comment; however, any edits to it will get removed if the file is opened in a newer version of Excel. Learn more: https://go.microsoft.com/fwlink/?linkid=870924
Comment:
    Expected end of Q2</t>
      </text>
    </comment>
    <comment ref="N32" authorId="15" shapeId="0" xr:uid="{2764AC0A-0BF5-4952-BAEB-6C04FF4BCD36}">
      <text>
        <t>[Threaded comment]
Your version of Excel allows you to read this threaded comment; however, any edits to it will get removed if the file is opened in a newer version of Excel. Learn more: https://go.microsoft.com/fwlink/?linkid=870924
Comment:
    Expected Q2 end
Reply:
    Mobile experience will have the same impact as web - variants will need to be clubbed under one umbrella and various screens like search, product pages, cart and checkout will be impacted.</t>
      </text>
    </comment>
    <comment ref="N33" authorId="16" shapeId="0" xr:uid="{07381194-AACD-4547-A037-29ED11FB85D9}">
      <text>
        <t>[Threaded comment]
Your version of Excel allows you to read this threaded comment; however, any edits to it will get removed if the file is opened in a newer version of Excel. Learn more: https://go.microsoft.com/fwlink/?linkid=870924
Comment:
    Marketplace items identifiable while shopping. Single, unified cart. Delivery options based on fulfillment:
1- Items fulfilled by Albertsons (e.g. MFC) - Combined slotting options/pricing as today
2- Items directly shipped from sellers - Separated slots &amp; delivery pricing</t>
      </text>
    </comment>
    <comment ref="N35" authorId="17" shapeId="0" xr:uid="{06CF7048-4525-4123-A15C-36510D337172}">
      <text>
        <t>[Threaded comment]
Your version of Excel allows you to read this threaded comment; however, any edits to it will get removed if the file is opened in a newer version of Excel. Learn more: https://go.microsoft.com/fwlink/?linkid=870924
Comment:
    We need more details to size</t>
      </text>
    </comment>
    <comment ref="N53" authorId="18" shapeId="0" xr:uid="{33780105-7D34-4235-AE5F-93DA0B7EA672}">
      <text>
        <t xml:space="preserve">[Threaded comment]
Your version of Excel allows you to read this threaded comment; however, any edits to it will get removed if the file is opened in a newer version of Excel. Learn more: https://go.microsoft.com/fwlink/?linkid=870924
Comment:
    Setup of Staging mapped to phone devices for authors to view mobile content prior to publishing. </t>
      </text>
    </comment>
    <comment ref="N54" authorId="19" shapeId="0" xr:uid="{50ED99C4-2D73-48E8-B8F3-F5BBD2CB7829}">
      <text>
        <t xml:space="preserve">[Threaded comment]
Your version of Excel allows you to read this threaded comment; however, any edits to it will get removed if the file is opened in a newer version of Excel. Learn more: https://go.microsoft.com/fwlink/?linkid=870924
Comment:
    Setup of Staging mapped to phone devices for authors to view mobile content prior to publishing. </t>
      </text>
    </comment>
    <comment ref="N55" authorId="20" shapeId="0" xr:uid="{C5DAD21F-6E8A-41CA-8817-98B61EB0713A}">
      <text>
        <t>[Threaded comment]
Your version of Excel allows you to read this threaded comment; however, any edits to it will get removed if the file is opened in a newer version of Excel. Learn more: https://go.microsoft.com/fwlink/?linkid=870924
Comment:
    Implement updates &amp; enhancements related to AEM content services API</t>
      </text>
    </comment>
    <comment ref="N58" authorId="21" shapeId="0" xr:uid="{A6BC1DF2-A1E5-4A97-8B04-76FF6E1EA57E}">
      <text>
        <t xml:space="preserve">[Threaded comment]
Your version of Excel allows you to read this threaded comment; however, any edits to it will get removed if the file is opened in a newer version of Excel. Learn more: https://go.microsoft.com/fwlink/?linkid=870924
Comment:
    Reviewed w/app team. Estimate based on consuming Catalog data with weekly ad attributes. </t>
      </text>
    </comment>
    <comment ref="O58" authorId="22" shapeId="0" xr:uid="{BC32837E-D859-454B-AC7A-2079103E4FB3}">
      <text>
        <t>[Threaded comment]
Your version of Excel allows you to read this threaded comment; however, any edits to it will get removed if the file is opened in a newer version of Excel. Learn more: https://go.microsoft.com/fwlink/?linkid=870924
Comment:
    Meeting with Sam and Pawni, they needed to run through how WYSIWYG applies as well as the discount/savings calculations will be handled for various supported weekly ad offers.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<sst xmlns="http://schemas.openxmlformats.org/spreadsheetml/2006/main" count="14679" uniqueCount="2325">
  <si>
    <t>Pillar</t>
  </si>
  <si>
    <t>Initiatives/Project</t>
  </si>
  <si>
    <t>Features</t>
  </si>
  <si>
    <t>Customer/Business Problem Statement</t>
  </si>
  <si>
    <t>MLP / Parity / Differentiation</t>
  </si>
  <si>
    <t>KPIs/OKRs</t>
  </si>
  <si>
    <t>LOE 
(T-Shirt Sizing)
XS = 1-2 Sprints, 
S= 2-4 Sprints, 
M = 4-8 Sprints, 
L = 8-12 Sprints, 
XL = &gt;12 Sprints</t>
  </si>
  <si>
    <t>Priority 
(A, B, C)</t>
  </si>
  <si>
    <t>Incept/Build in Quarter
(Q2/Q3/Q4)</t>
  </si>
  <si>
    <t>Desired Launch
 Quarter
(Q2/Q3/Q4)</t>
  </si>
  <si>
    <t>Inception Ready?
(Y/N)</t>
  </si>
  <si>
    <t>Driving Team</t>
  </si>
  <si>
    <t>Martech</t>
  </si>
  <si>
    <t>Communications</t>
  </si>
  <si>
    <t>UX</t>
  </si>
  <si>
    <t>AdTech</t>
  </si>
  <si>
    <t>CPG Media</t>
  </si>
  <si>
    <t>Traffic Innovation (Project X)</t>
  </si>
  <si>
    <t>PZN</t>
  </si>
  <si>
    <t>ShopCX- INTERNAL USE ONLY</t>
  </si>
  <si>
    <t>ShopCX - UI Platform</t>
  </si>
  <si>
    <t>ShopCX- Pharmacy</t>
  </si>
  <si>
    <t>ShopCX- Land &amp; Nav</t>
  </si>
  <si>
    <t>ShopCX - Unified Search</t>
  </si>
  <si>
    <t>ShopCX-Search&amp;Browse</t>
  </si>
  <si>
    <t>Exp &amp; Opt (Target)</t>
  </si>
  <si>
    <t>Cart &amp; Checkout</t>
  </si>
  <si>
    <t>UMA</t>
  </si>
  <si>
    <t>Tax</t>
  </si>
  <si>
    <t>Catalog</t>
  </si>
  <si>
    <t>UCA</t>
  </si>
  <si>
    <t xml:space="preserve">
DigitalLabs</t>
  </si>
  <si>
    <t>EPE</t>
  </si>
  <si>
    <t>Offer Management</t>
  </si>
  <si>
    <t>Offer Redemption</t>
  </si>
  <si>
    <t>Payments</t>
  </si>
  <si>
    <t>Omnichannel</t>
  </si>
  <si>
    <t>Digital Order Management System (DOMS)</t>
  </si>
  <si>
    <t>MFC</t>
  </si>
  <si>
    <t>UX_Fulfillment</t>
  </si>
  <si>
    <t>Acupick</t>
  </si>
  <si>
    <t>Transportation Services</t>
  </si>
  <si>
    <t>Pickup Experience</t>
  </si>
  <si>
    <t>VPOS</t>
  </si>
  <si>
    <t>Demand Planning</t>
  </si>
  <si>
    <t>Store Mobility</t>
  </si>
  <si>
    <t>OSS</t>
  </si>
  <si>
    <t>Subscription</t>
  </si>
  <si>
    <t>Rewards</t>
  </si>
  <si>
    <t>Auto Replenishment</t>
  </si>
  <si>
    <t>J4U_Clipping</t>
  </si>
  <si>
    <t>Partnership Rewards</t>
  </si>
  <si>
    <t>Customer Self Service (Web/Mobile)- (IVR, Chat, social media)</t>
  </si>
  <si>
    <t>CS Analytics</t>
  </si>
  <si>
    <t>ECHO</t>
  </si>
  <si>
    <t>CRM Salesforce</t>
  </si>
  <si>
    <t>Digital Trust &amp; Safety</t>
  </si>
  <si>
    <t>Functional FAQs</t>
  </si>
  <si>
    <t>Data Engineering</t>
  </si>
  <si>
    <t>CDP</t>
  </si>
  <si>
    <t>Analytics</t>
  </si>
  <si>
    <t>Data Science</t>
  </si>
  <si>
    <t>Retail / POS</t>
  </si>
  <si>
    <t>Supply Chain</t>
  </si>
  <si>
    <t>FaR</t>
  </si>
  <si>
    <t>(Others)</t>
  </si>
  <si>
    <t>Fulfillment</t>
  </si>
  <si>
    <t>Fulfillment of Hotzone Items</t>
  </si>
  <si>
    <t>Picking, staging and hand-off process for hot zone items</t>
  </si>
  <si>
    <t>Operations pick and process hotzone items as chilled items as system does not allow them to pick and stage right now.This will enable more hotzone items to be offered from fulfillment</t>
  </si>
  <si>
    <t>MLP</t>
  </si>
  <si>
    <t>PPH, OTH</t>
  </si>
  <si>
    <t>M</t>
  </si>
  <si>
    <t>A</t>
  </si>
  <si>
    <t>Q2</t>
  </si>
  <si>
    <t>Y</t>
  </si>
  <si>
    <t>AcuPick</t>
  </si>
  <si>
    <t>XS</t>
  </si>
  <si>
    <t>S</t>
  </si>
  <si>
    <t>Roles and Permissions</t>
  </si>
  <si>
    <t>Ability to add/remove/update roles and permissions</t>
  </si>
  <si>
    <t>This will allow us to build business rules in AcuPick to allow certain key actions such as reshop, cancellation, add remove users to be done by associates/leads</t>
  </si>
  <si>
    <t>PPH, OOS</t>
  </si>
  <si>
    <t>B</t>
  </si>
  <si>
    <t>N</t>
  </si>
  <si>
    <t>x</t>
  </si>
  <si>
    <t>Acupick | Batch Picking Optimizations - Heuristics</t>
  </si>
  <si>
    <t>BPO6: Exclusionary logic for Batching
BPO2: Batch all orders by stage by time
BPO1: Averaging Totes per pick list
BPO7: Conditional Batching with order in later 'stage-by' times</t>
  </si>
  <si>
    <t>Disable batchpicking for smaller chunks of orders and for large orders to improve OTT by 45 bps</t>
  </si>
  <si>
    <t>Parity</t>
  </si>
  <si>
    <t>OTH</t>
  </si>
  <si>
    <t>L</t>
  </si>
  <si>
    <t>Acupick | Work Route Optimizations</t>
  </si>
  <si>
    <t>WRO1: Sorting picklists on smallest to largest time-to-pick</t>
  </si>
  <si>
    <t>Improve OTT by sequencing smaller orders to be picked over larger for single pick orders</t>
  </si>
  <si>
    <t>Acupick | Pick Path Optimizations</t>
  </si>
  <si>
    <t>Missing Item Location | Updated Tag Subscription Files</t>
  </si>
  <si>
    <t>Reduce OOS and improve PPH by providing item locations for more items. (Currently 10-20% of items in stores do not have location data</t>
  </si>
  <si>
    <t>PPH, OOS, OTH</t>
  </si>
  <si>
    <t>Q3</t>
  </si>
  <si>
    <t>Missing Item Location | Create separate picklists for items missing file locations</t>
  </si>
  <si>
    <t>Improve PPH by creating a missing locations picklist only for experienced pickers / lead pickers</t>
  </si>
  <si>
    <t xml:space="preserve"> OOS,PPH</t>
  </si>
  <si>
    <t xml:space="preserve">Q2 </t>
  </si>
  <si>
    <t>PPO2: Batching &amp; sequencing based on picking area/ Items</t>
  </si>
  <si>
    <t>Improve PPH by using a DS algorithms to optimize the picking sequence and batching</t>
  </si>
  <si>
    <t>Notifications for Customer arrivals</t>
  </si>
  <si>
    <t>Display timely notifications on customer and 3PL arrivals. (Push Notification)</t>
  </si>
  <si>
    <t>Current customer arrival notifications are only sent to DUG phones, which are only with 2 associates and could be missed by associates. Notifications in AcuPick, will allow all associates to get notified and we can also build business rules on who to notify and when</t>
  </si>
  <si>
    <t xml:space="preserve">Fufillment </t>
  </si>
  <si>
    <t>CAN Improvements Web Updates</t>
  </si>
  <si>
    <t>Customer arrivals view on Web dashboard</t>
  </si>
  <si>
    <t xml:space="preserve">Bring visibility of customer arrivals on web dasbhoard. Stores currently can only look at customer arrival status on handhelds. </t>
  </si>
  <si>
    <t>Order cancellations post order release</t>
  </si>
  <si>
    <t>Allow cancellation of orders after they are released, during picking and after tilled</t>
  </si>
  <si>
    <t>We have 1000+ customer service contacts per week on need to cancel an order after it is released, which are manually processed in VPOS as a refund or by IT team. This capability will help streamline the functionality</t>
  </si>
  <si>
    <t>Differentiation</t>
  </si>
  <si>
    <t>TBD</t>
  </si>
  <si>
    <t>DOMS</t>
  </si>
  <si>
    <t>X</t>
  </si>
  <si>
    <t>Publish AcuPick data to EDM</t>
  </si>
  <si>
    <t>1. Publish historical data
2. Publish batch picknig data
3. Publish staging data
4. Publish hand-off data</t>
  </si>
  <si>
    <t>Currently all AcuPick reporting data is old data warehouse system EDW. Need to publish the data to EDM  to enable business reporting</t>
  </si>
  <si>
    <t>Pick up of Instacart orders in AcuPick</t>
  </si>
  <si>
    <t>Allow of staging of Instacart orders
Show customer arrival notifications for Instacart pick-up customers
Support hand-off of Instacart orders
Reporting to track Instacart order staging and pick-up</t>
  </si>
  <si>
    <t>Without AcuPick integration, associates would have to use two different devices to stage and hand-off Instacart orders. This would bring in many failure points and complicate the operations processes.</t>
  </si>
  <si>
    <t>?</t>
  </si>
  <si>
    <t>XL</t>
  </si>
  <si>
    <t>2Way Customer Communications</t>
  </si>
  <si>
    <t>Ability for customers and store pickers to communicate directly</t>
  </si>
  <si>
    <t>Customers get visibility to substitutions and OOS during order pick-up or delivery, which is most of the times very late for customers to make alternative plans. Real time communication helps customer experience and will also allow associates to provide substitutions that customers like</t>
  </si>
  <si>
    <t>OOS, Refunds reduction</t>
  </si>
  <si>
    <t xml:space="preserve">S </t>
  </si>
  <si>
    <t>Visual Display of Asile Mapping</t>
  </si>
  <si>
    <t>1. Mapping of department aisles
2. Sequencing of aisles
3. Sequencing of Sides</t>
  </si>
  <si>
    <t>Allow 1500+ e-comm stores the flexibility to alter mapping/sequencing without the need to reach to IT. Reduce the turnaround time it takes to make the changes</t>
  </si>
  <si>
    <t>PPH</t>
  </si>
  <si>
    <t xml:space="preserve">1PL/3PL Order Handoff </t>
  </si>
  <si>
    <t>Support 1PL/3PL order handoffs integration in AcuPick</t>
  </si>
  <si>
    <t>Reduce missing items and improve traceability or bags for delivery orders</t>
  </si>
  <si>
    <t>Other</t>
  </si>
  <si>
    <t>Smart assignment of customer handoffs</t>
  </si>
  <si>
    <t>Within the app, provide rule engine to route orders for handoff</t>
  </si>
  <si>
    <t>Remove the manual element of identifying which customer associate can do customer hand-off by systematically identifying the associate that should do that hand-off</t>
  </si>
  <si>
    <t>Reduce order handoff time</t>
  </si>
  <si>
    <t>Order Alerts</t>
  </si>
  <si>
    <t>Display express order alerts
Alert on orders that are at risk of missing OTT</t>
  </si>
  <si>
    <t>It is a manual process for stores to identify what orders are at risk. Display order alerts within AcuPick, to enable associates to quickly act on the orders</t>
  </si>
  <si>
    <t>Collect Signature/DOB Info</t>
  </si>
  <si>
    <t>Signature/DOB collection in acupick</t>
  </si>
  <si>
    <t>Operational efficency and busienss requirement</t>
  </si>
  <si>
    <t>In App/Web Education Material</t>
  </si>
  <si>
    <t>Education/self help tutorial (app/web)</t>
  </si>
  <si>
    <t>Operational efficency to increase picker productivity</t>
  </si>
  <si>
    <t>SNAP/EBT Orders</t>
  </si>
  <si>
    <t>SNAP/EBT orders picking, support regulations for picking these items</t>
  </si>
  <si>
    <t>Support special picking requirements for these order types</t>
  </si>
  <si>
    <t>GS1 Barcodes</t>
  </si>
  <si>
    <t>GS1 barcode scanning for Produce Items</t>
  </si>
  <si>
    <t>Operational efficency</t>
  </si>
  <si>
    <t>Customer Refunds</t>
  </si>
  <si>
    <t>Customer refunds via AcuPick</t>
  </si>
  <si>
    <t>Tool/capability consolidation</t>
  </si>
  <si>
    <t>? (Customer satisfaction)</t>
  </si>
  <si>
    <t>Q4</t>
  </si>
  <si>
    <t>Productivity KPIs and Gamification</t>
  </si>
  <si>
    <t>Create set of metrics and features in app to encourage pickers</t>
  </si>
  <si>
    <t>Identify and create features to motivate assocates during picking of orders</t>
  </si>
  <si>
    <t xml:space="preserve">MFC </t>
  </si>
  <si>
    <t xml:space="preserve">Item Master Simplification/Restructuring </t>
  </si>
  <si>
    <t xml:space="preserve">Build a common Item Master between Takeoff and ABC to consume multiple ROGS with different item attributes. </t>
  </si>
  <si>
    <t xml:space="preserve">MLP </t>
  </si>
  <si>
    <t xml:space="preserve">OOS, PPH </t>
  </si>
  <si>
    <t xml:space="preserve">Fulfillment </t>
  </si>
  <si>
    <t>Multi Banner Delivery by multiple zip codes</t>
  </si>
  <si>
    <t>Multiple banner delivery by zip code.</t>
  </si>
  <si>
    <t>Enable additional delivery banners by zip code.</t>
  </si>
  <si>
    <t>Sales, Customer Experience</t>
  </si>
  <si>
    <t>MFC: Multi-Banner Solution Phase 2</t>
  </si>
  <si>
    <t xml:space="preserve">Multiple banner delivery by 1 MFC. </t>
  </si>
  <si>
    <t>Enable consolidation of multi banner delivery order fulfillment by 1 MFC.</t>
  </si>
  <si>
    <t>Sales, Reduce labor costs</t>
  </si>
  <si>
    <t>LOE TBD</t>
  </si>
  <si>
    <t>MFC : Parallel Picking</t>
  </si>
  <si>
    <t xml:space="preserve">Allowing OSR and Manual picking to occur independently. </t>
  </si>
  <si>
    <t>OTT, PPH</t>
  </si>
  <si>
    <t>XS(Testing Support)</t>
  </si>
  <si>
    <t>MFC/Takeoff</t>
  </si>
  <si>
    <t>MFC : Batch pick optimization</t>
  </si>
  <si>
    <t>Efficient store picking optimizing for store trips, user defined time window for batching</t>
  </si>
  <si>
    <t>MFC: Top off (Opportunistic picking)</t>
  </si>
  <si>
    <t>Replenishment from store in anticipation of forecast demand</t>
  </si>
  <si>
    <t>MFC : Decant optimization</t>
  </si>
  <si>
    <t>Expiry date process (minimize dataentry using business rules for high mover</t>
  </si>
  <si>
    <t>Labor</t>
  </si>
  <si>
    <t>MFC : Produce support</t>
  </si>
  <si>
    <t xml:space="preserve">91 produce items are top selling, 70 synthetic ID barcode (Econ specific PLU), other 21 are designated UPC turned into a barcode </t>
  </si>
  <si>
    <t>MFC : MFC Acupick Integration</t>
  </si>
  <si>
    <t>Pickerman app is not optimized for in-store picking. Does not have item locations, pick-path optimizations, click and collect</t>
  </si>
  <si>
    <t>PPH, OOS, OTT</t>
  </si>
  <si>
    <t>Q2/Q3</t>
  </si>
  <si>
    <t>MFC : OSCO FFM Integration: Fulfillment Manager</t>
  </si>
  <si>
    <t>Rescheduling function will be provided for MFC Stores by FFM</t>
  </si>
  <si>
    <t>Customer experience</t>
  </si>
  <si>
    <t>MFC : MFC Arrival Notification</t>
  </si>
  <si>
    <t>Turn Arrival Notification flag on for MFC customers</t>
  </si>
  <si>
    <t xml:space="preserve">MFC : Data Integrity and Storage ( Short Term:Next gen Catalog) </t>
  </si>
  <si>
    <t>Automated MFC Next Gen Catalog updated daily (needs automation)​</t>
  </si>
  <si>
    <t xml:space="preserve">OOS, Customer experience </t>
  </si>
  <si>
    <t>Q1/Q2</t>
  </si>
  <si>
    <t>Xs</t>
  </si>
  <si>
    <t>MFC : FaR Integration (Discovery)</t>
  </si>
  <si>
    <t xml:space="preserve">Replacing Symphony GOLD. Redeuce Takeoff dependency to procure MFC inventory. </t>
  </si>
  <si>
    <t xml:space="preserve">OOS, Sales, </t>
  </si>
  <si>
    <t>MFC : 707 Launch : Lemon Grove (Multi banner support)</t>
  </si>
  <si>
    <t>Exapansion</t>
  </si>
  <si>
    <t>New customers</t>
  </si>
  <si>
    <t xml:space="preserve">MFC : 108 Launch : Gardena </t>
  </si>
  <si>
    <t>Expansion</t>
  </si>
  <si>
    <t xml:space="preserve">MFC : 0068 Jewel Osco Onboarding </t>
  </si>
  <si>
    <t xml:space="preserve">MFC : Takeoff API upgrade V3.5 to 4.0 </t>
  </si>
  <si>
    <t>Tech Debt API upgrade Vendor requirement</t>
  </si>
  <si>
    <t xml:space="preserve">Tech Debt </t>
  </si>
  <si>
    <t xml:space="preserve">MFC : Get Hazmat, Chemical flags from Catalog in IMS  </t>
  </si>
  <si>
    <t xml:space="preserve">Eliminate manual work to create standalone files </t>
  </si>
  <si>
    <t>OMS | Control Tower Phase 1</t>
  </si>
  <si>
    <t>Consume Order Events, Expose Order Event APIs, High-priority Delay Alert Jobs, Web-Dashboard</t>
  </si>
  <si>
    <t>Capture, monitor, and showcase E2E order status and build alerts when delays are identified</t>
  </si>
  <si>
    <t>WYSIWYG, OTD, CTD, OTT</t>
  </si>
  <si>
    <t xml:space="preserve">Q1/Q2 </t>
  </si>
  <si>
    <t>del</t>
  </si>
  <si>
    <t>Order journey (UX &amp; Comms)</t>
  </si>
  <si>
    <t>Communication on order delay events</t>
  </si>
  <si>
    <t>OMS | Control Tower Phase 2</t>
  </si>
  <si>
    <t>Consume additional Order Events, build additional monitoring alerts, Enhance Web dashboard</t>
  </si>
  <si>
    <t>OMS | Control Tower Phase 3</t>
  </si>
  <si>
    <t xml:space="preserve">Control Tower - Self Healing </t>
  </si>
  <si>
    <t>Identify and automate resolution of order issues</t>
  </si>
  <si>
    <t>OSS | Orders Page - Add to cart feature</t>
  </si>
  <si>
    <t>Reorder/Add to cart - Orders Page</t>
  </si>
  <si>
    <t>Today we don't offer customers an easy way to reorder their previous order, they have to manually add item by item that is time consuming and friction to purchase</t>
  </si>
  <si>
    <t xml:space="preserve">GMV, customer retention </t>
  </si>
  <si>
    <t>OSS | Order Status updates on Order Pages</t>
  </si>
  <si>
    <t>Order Lifecycle view - Orders Page</t>
  </si>
  <si>
    <t>WYSIWYG</t>
  </si>
  <si>
    <t>OSS | Orders Page for Apps</t>
  </si>
  <si>
    <t>Offer consistent order page experience across all platforms- Desktop, mobile web, and apps</t>
  </si>
  <si>
    <t xml:space="preserve">Customer Experience </t>
  </si>
  <si>
    <t xml:space="preserve">Delivery </t>
  </si>
  <si>
    <t>Order Sorucing &amp; Routing - Sequential Tendering Phase 2 (Rule Based)</t>
  </si>
  <si>
    <t xml:space="preserve">Goal: Build a model to pick a reliable 3PL partner (reliability derived from history) and provide the service at a optimized cost. </t>
  </si>
  <si>
    <t xml:space="preserve">OTD, Cost Per Delivery </t>
  </si>
  <si>
    <t>Transporation</t>
  </si>
  <si>
    <t>Dynamic Catchments (1 Zip to Multi Banners)</t>
  </si>
  <si>
    <t>OTD</t>
  </si>
  <si>
    <t xml:space="preserve">Last Mile </t>
  </si>
  <si>
    <t>Precise Promise - Capture &amp; Store 9 digit Zip code for customer address</t>
  </si>
  <si>
    <t xml:space="preserve">Driver Tipping Capability - Pre Transaction </t>
  </si>
  <si>
    <t xml:space="preserve">Goal:
1. Phase 1 : Pre-transaction : Enable driver tipping capability before checkout. 
2. Phase 2 : Post-Transaction : Enable driver tipping capability after delivery. Customer can change tipping amount depending upon the level of service the customer received. </t>
  </si>
  <si>
    <t>Driver Acceptance Rate</t>
  </si>
  <si>
    <t>A+</t>
  </si>
  <si>
    <t xml:space="preserve">Settlement </t>
  </si>
  <si>
    <t xml:space="preserve">Descartes version upgrade &amp; cloud hosting </t>
  </si>
  <si>
    <t>Goal: Upgrade to the latest version of Descartes and post it on cloud. Includes Infosec.</t>
  </si>
  <si>
    <t xml:space="preserve">Unified Tracking Platform </t>
  </si>
  <si>
    <t>Goal: Get tracking information of an order on Web, Mobile App for all order types that will show the events such as:
1. Order Received
2. Order shipped / Ready for Pick-up
3. Delivery truck/partner location with ETA</t>
  </si>
  <si>
    <t xml:space="preserve">OTD, Customer NPS </t>
  </si>
  <si>
    <t>Pickup</t>
  </si>
  <si>
    <t xml:space="preserve">Last Mile events in control tower </t>
  </si>
  <si>
    <r>
      <t xml:space="preserve">Goal: Put all the last mile events in the control tower as a </t>
    </r>
    <r>
      <rPr>
        <b/>
        <sz val="11"/>
        <color theme="1"/>
        <rFont val="Calibri"/>
        <family val="2"/>
        <scheme val="minor"/>
      </rPr>
      <t>single source of truth.</t>
    </r>
  </si>
  <si>
    <t xml:space="preserve">OTD, Timely notifications </t>
  </si>
  <si>
    <t>Enhance Shopper Experience (New Delivery Formats - WGD)</t>
  </si>
  <si>
    <t xml:space="preserve">Goal: Introduce new delivery method - White Glove Delivery along with new ship methods on the platform </t>
  </si>
  <si>
    <t>Delivery &amp; DUG</t>
  </si>
  <si>
    <t>Post Fulfillment Survey - Delivery &amp; DUG</t>
  </si>
  <si>
    <t xml:space="preserve">Goal: Capture customer feedback (delivery or DUG) in the form of a Survey post order completion. </t>
  </si>
  <si>
    <t>DUG</t>
  </si>
  <si>
    <t xml:space="preserve">Starbucks Offering for DUG Customers - Idea validation &amp; Conceptualization  </t>
  </si>
  <si>
    <t>X?</t>
  </si>
  <si>
    <t>Green Last Mile - Reef/Albertsons Partnership - Pilot &amp; Expansion</t>
  </si>
  <si>
    <t>Goal: Enable Last Mile Delivery through REEF partnership</t>
  </si>
  <si>
    <t xml:space="preserve">Advanced geo-fencing  </t>
  </si>
  <si>
    <t xml:space="preserve">Goal: To get a Store Associate ready for a hand-off when a Geo-Fence polygon is broken for (1) 1 PL Truck (2) Customer in DUG Spot (3) 3PL Delivery Driver. </t>
  </si>
  <si>
    <t>OTH, Associate Experience</t>
  </si>
  <si>
    <t>? Already in AcuPick</t>
  </si>
  <si>
    <t>3PL arrivals notifications</t>
  </si>
  <si>
    <t xml:space="preserve">Goal: Enable 3PL order events with Arrival Notifications. </t>
  </si>
  <si>
    <t>1PL arrivals notifications</t>
  </si>
  <si>
    <t>C</t>
  </si>
  <si>
    <t>Q3/Q4</t>
  </si>
  <si>
    <t>Real-Time ETA for Acupick</t>
  </si>
  <si>
    <t xml:space="preserve">Goal: To give a heads-up to the Store Associate when a customer or 3 PL driver is near the store. </t>
  </si>
  <si>
    <t xml:space="preserve">Grocery + Pharmacy Omnichannel experience </t>
  </si>
  <si>
    <t>Goal: Create an Omni-Channel pickup experience on the platform for Pharmacy and Grocery customers. 
Example: Customer has placed an order for Pharmacy and Grocery. The system to know that the two orders are placed by the same customer/household. The customer will be given the option to pickup both the items at the same time. Pilot for DUG in Q2.</t>
  </si>
  <si>
    <t>IVR for Arrivals</t>
  </si>
  <si>
    <t>DUG, WUG</t>
  </si>
  <si>
    <t>Unified pickup experience</t>
  </si>
  <si>
    <t>Revamped customer communications</t>
  </si>
  <si>
    <t>VPOS - Clean Receipt 2.0</t>
  </si>
  <si>
    <t>Enhancing look and feel of the receipt for improved Customer experience.                                                   Showcasing SNAP transactions on the Receipt</t>
  </si>
  <si>
    <t>Enhance Customer Experience and also reduce calls to customer care on the content in the receipt</t>
  </si>
  <si>
    <t>VPOS - Refund Engine Phase 1</t>
  </si>
  <si>
    <t>Calculating Refund amounts and processing refunds for SNAP phase 2 transactions
Provide interface for refunds originating from ECHO and Missing Items page and have VPOS as a central repository for refunds</t>
  </si>
  <si>
    <t>Prevent any fraud around refund amounts. And also reduce calls to customer care on questions around refunds.</t>
  </si>
  <si>
    <t>Fraud Prevention,Customer Experience</t>
  </si>
  <si>
    <t>VPOS - SNAP</t>
  </si>
  <si>
    <t>Ability to process SNAP transactions and refunds</t>
  </si>
  <si>
    <t>Enable ability to process orders where customers are using SNAP to pay for the order/part of the order</t>
  </si>
  <si>
    <t>VPOS - Refund Engine Phase 2</t>
  </si>
  <si>
    <t>Expand the Refund engine capabilities to handle all orders. Generate Refund Receipts</t>
  </si>
  <si>
    <t>VPOS - Tech Enhancements</t>
  </si>
  <si>
    <t>Migrate all functionalities using dat file to consume OMS json. Java, Angular upgrades should also be considered as part of this.</t>
  </si>
  <si>
    <t>Q2/ Q3</t>
  </si>
  <si>
    <t>VPOS - Refund amount validations</t>
  </si>
  <si>
    <t>Item and amount validations in VPOS Refunds UI</t>
  </si>
  <si>
    <t>Fraud Prevention while processing refunds</t>
  </si>
  <si>
    <t>Fraud Prevention</t>
  </si>
  <si>
    <t>VPOS Exceptions</t>
  </si>
  <si>
    <t>1.Enhancements for processing Time Restricted exceptions.                                                                      2. Enhancements for processing Quantity Required Exceptions.                                                            3.Solving INF and Weight value required VPOS exceptions</t>
  </si>
  <si>
    <t>Improve Operational efficiency</t>
  </si>
  <si>
    <t>OTT,OTD</t>
  </si>
  <si>
    <t>VPOS - Centralization</t>
  </si>
  <si>
    <t>To have VPOS as a centralized platform</t>
  </si>
  <si>
    <t>Improve Operational efficiency and enhance experience to the store associates using VPOS</t>
  </si>
  <si>
    <t>OTT, OTD</t>
  </si>
  <si>
    <t>Store Mobility (AcuView)</t>
  </si>
  <si>
    <t>Store Pulse (MLP/Build 1)</t>
  </si>
  <si>
    <t>Provide real-time data/metrics at a store level. This allows store and field OPS teams to be proactive vs. reactive once the day is over.</t>
  </si>
  <si>
    <t>All real-time metrics will equate in Approximately a 4,595,843 in yearly savings. Saved 6-7hours per OPS Manager/Day.</t>
  </si>
  <si>
    <t>Q1</t>
  </si>
  <si>
    <t>xs</t>
  </si>
  <si>
    <t>District Pulse (MLP/Build 2)</t>
  </si>
  <si>
    <t>Division Pulse (MLP/Build 2)</t>
  </si>
  <si>
    <t>Arrivals Live View &amp; Metrics</t>
  </si>
  <si>
    <t>All real-time metrics will equate in Approximately a 4,595,843 in yearly savings. Saved 6-7hours per OPS Manager/Day. OTH.</t>
  </si>
  <si>
    <t>MTO Phase 4 (Deli Use Case) Associate Flow via Store Mobility (frontend)</t>
  </si>
  <si>
    <t>Stores have to use 1 iPad per store front in 3rd party marketplaces such as DoorDash. We operate multiple store fronts today and want to expand to more. Unlocks efficiency and expansion.</t>
  </si>
  <si>
    <t>Labor efficiency, Omnichannel Sales</t>
  </si>
  <si>
    <t>Store Mobility (AcuView)/ OMS</t>
  </si>
  <si>
    <t>Corporate View (UX work only)</t>
  </si>
  <si>
    <t>NA</t>
  </si>
  <si>
    <t>Training/Guide Module</t>
  </si>
  <si>
    <t>Privide training/FAQ about the platform within the platform.</t>
  </si>
  <si>
    <t>Increase usage, understanding, &amp; standardization of definitions</t>
  </si>
  <si>
    <t>Alerts (1-2 alerts to pilot this feature)</t>
  </si>
  <si>
    <t>Real-time alerts to help store and field OPS teams proactively fix issues or avoid impact to more orders.</t>
  </si>
  <si>
    <t>OTT, OTH, OSS</t>
  </si>
  <si>
    <t xml:space="preserve">Delivery Live View &amp; Metrics </t>
  </si>
  <si>
    <t>Customer Feedback to the Store</t>
  </si>
  <si>
    <t>Share store OPS related feedback to the store team so they can learn/fix issues customers are complaining about.</t>
  </si>
  <si>
    <t>OSS, Sub, Missing, Expired, Damaged</t>
  </si>
  <si>
    <t>S/M</t>
  </si>
  <si>
    <t>OPS Manager Walkthru Report</t>
  </si>
  <si>
    <t>OPS Walkthru report is manual today and OPS is requesting for an automated way to review last week, current week; add notes; and send walkthrough report via email through the APP.</t>
  </si>
  <si>
    <t>OPS Manager Efficiency</t>
  </si>
  <si>
    <t>Nautilus</t>
  </si>
  <si>
    <t>Phase 2 - Enable DUG and Nautilus for same store</t>
  </si>
  <si>
    <t>Ability to offer multiple pickup options at a store. This improves customer experience and labor costs.</t>
  </si>
  <si>
    <t>Nautilus/Counter Expansion. Sales, Labor costs</t>
  </si>
  <si>
    <t>OMS | Centralized cancellation service</t>
  </si>
  <si>
    <t>Setup a centralized OMS cancellation service to be consumed by various teams</t>
  </si>
  <si>
    <t>Checkout uses their own order cancellation service, and that prevents us from offering consistent order cancellation experiece to customers.</t>
  </si>
  <si>
    <t>Customer Experience</t>
  </si>
  <si>
    <t>OMS | Cancellation survey</t>
  </si>
  <si>
    <t>Cancellation survey for customers</t>
  </si>
  <si>
    <t>Customers have the ability to cancel their order via self-service, but we don't know the top reasons for the order cancellation.</t>
  </si>
  <si>
    <t>Understand main reasons for customers cancelling their order</t>
  </si>
  <si>
    <t>S - Assuming this comes before centralized API changes</t>
  </si>
  <si>
    <t>OMS | Order tracking card for home page</t>
  </si>
  <si>
    <t>Order Tracking on Home Page</t>
  </si>
  <si>
    <t>After a customer places an order and they come back to the website/app, they are most likely looking for latest status update on their recent order. 
This will allow us to publish a order status card on the home page in order to present the information proactively to the users.</t>
  </si>
  <si>
    <t>Customer experience, 
Communicate proactively about the latest order status</t>
  </si>
  <si>
    <t>DPA - Promise Platform</t>
  </si>
  <si>
    <t>Offer slots based on actual capacity (in items) (Phase 1.1)</t>
  </si>
  <si>
    <t>Offer slots to customers based on actual labor capacity in items in near real-time; For Ops, ability to view and manage labor capacity</t>
  </si>
  <si>
    <t>OTT, slot stockout/sales</t>
  </si>
  <si>
    <t>DPA</t>
  </si>
  <si>
    <t>s</t>
  </si>
  <si>
    <t>EOT - Managing promise platform settings (Phase 1.2)</t>
  </si>
  <si>
    <t>Facility for DPA Business users to manage pre-reservations, capacity pool, slot and order type settings for each store on promise platform.</t>
  </si>
  <si>
    <t xml:space="preserve">L </t>
  </si>
  <si>
    <t>Offer slots based on order content (Phase 1.2)</t>
  </si>
  <si>
    <t>Offer slots to customers based on order content like MTO</t>
  </si>
  <si>
    <t>OTT, OOS/Substutition</t>
  </si>
  <si>
    <t>Offer slots based on customer profile (Phase 2)</t>
  </si>
  <si>
    <t>Offer slots to customers based on customer profile like Express, AR accounting for drive time and traffic</t>
  </si>
  <si>
    <t>Improve CX for Slots (Phase 3)</t>
  </si>
  <si>
    <t>Experiement with new UX for slots across journey</t>
  </si>
  <si>
    <t>Slot Conversion Rate, NPS</t>
  </si>
  <si>
    <t>Demand Shaping (Phase 3)</t>
  </si>
  <si>
    <t>Experiment with new pricing structure for Express and other delivery propositions like Free&amp;Flexible</t>
  </si>
  <si>
    <t>Labor cost and utilization, revenue and contribution profit</t>
  </si>
  <si>
    <t>Ship Method and White Glove Delivery (Phase 2)</t>
  </si>
  <si>
    <t>Experiment with new ship method/service method for Express, White Glove Delivery</t>
  </si>
  <si>
    <t>DPA - Slot Automation</t>
  </si>
  <si>
    <t xml:space="preserve">Ship Method and White Glove Delivery </t>
  </si>
  <si>
    <t>Dynamic Catchments / MFC - Multi-banner phase 3 (Phase 3)</t>
  </si>
  <si>
    <t>Enable dynamic catchments and resolve to best fulfillment store based on carrier, labor capacity</t>
  </si>
  <si>
    <t>OTD, delivery cost</t>
  </si>
  <si>
    <t>DPA - Labor Automation</t>
  </si>
  <si>
    <t>Order Pattern Match (increase labor utilization and improve cost)</t>
  </si>
  <si>
    <t>Better match distribution of labor to continuous drop pattern and Express orders</t>
  </si>
  <si>
    <t>Labor cost without degrade OTT</t>
  </si>
  <si>
    <t>Labor finanical plan and automation alignment</t>
  </si>
  <si>
    <t>Current process only defined to meet operational picking needs regardless of labor cost requirements</t>
  </si>
  <si>
    <t>MS compliance and labor cost</t>
  </si>
  <si>
    <t>DPA - Labor Cost Monitoring</t>
  </si>
  <si>
    <t>Empower data load and auto forward looking exception detection</t>
  </si>
  <si>
    <t>Stores consume sales and hour forecasts primarily through Empower; this gives better transparancy to end users.</t>
  </si>
  <si>
    <t>DPA - Elastic Labor</t>
  </si>
  <si>
    <t>Phase 1.0 - Alert hourly gap with labor sharing recommedation</t>
  </si>
  <si>
    <t>Raise OTT, sales, and ease operational risk by identifying labor/demand gaps and suggesting labor resources and putting decision making into the hands of the store/OMs.</t>
  </si>
  <si>
    <t>Labor utilization and OTT</t>
  </si>
  <si>
    <t>Phase 1.1 - Capacity Gap Intervention - one click action</t>
  </si>
  <si>
    <t>UI and Store Mobility Tool will be connected allowing real time execution of Phase 1.</t>
  </si>
  <si>
    <t>Phase 1.5 - Additional Elastic Capacity resources (labor not in store, shift order, etc)</t>
  </si>
  <si>
    <t>Adding other resources (ECOM labor not scheduled during that time)</t>
  </si>
  <si>
    <t>Phase 2 - On demand labor model</t>
  </si>
  <si>
    <t>Primarily new format to enable &lt;42 hours stores, activating labor as necessary and moving to other roles as available. Then extend concept to larger stores to lower labor cost and flex up as necessary.</t>
  </si>
  <si>
    <t>Phase 3 - Demand Loss Singal and Sales Capture</t>
  </si>
  <si>
    <t>Extend elastic labor to flex up to capture additional demand we didn't plan for (forecast increases and/or high utilization); also pre-Promise Platform, shift between fulfillment types or times.</t>
  </si>
  <si>
    <t>Labor utilization and revenue</t>
  </si>
  <si>
    <t>DPA - Hourly Adjustment</t>
  </si>
  <si>
    <t>Upward slot adjustment, multiple daily run, and model improvement</t>
  </si>
  <si>
    <t xml:space="preserve">Increase/decrease slots dynamically based on actual labor capacity in the current slots system </t>
  </si>
  <si>
    <t>OTT, revenue, and labor utilization across the stores</t>
  </si>
  <si>
    <t>DPA - Work Routing</t>
  </si>
  <si>
    <t>ETA - process time by fulfillment step prediction &amp; power Where Is My Order</t>
  </si>
  <si>
    <t>Business and customer do not have any indicator when an order will arrive. Customer constantly had to call in to get update however CS also dont have the info</t>
  </si>
  <si>
    <t>NPS, CS contact rate, labor cost</t>
  </si>
  <si>
    <t>Fulfillment Order Risk Engine</t>
  </si>
  <si>
    <t>Based on actual store inputs, we do not know if specific order will be at risk for late delivery until it's 90 mins before the window start</t>
  </si>
  <si>
    <t>OTT, OTD, labor cost</t>
  </si>
  <si>
    <t>Picking efficiency - sequencing/batching simulation/pick time model</t>
  </si>
  <si>
    <t>Sequence and batch is decided based on heuristic logic without considering actual inputs</t>
  </si>
  <si>
    <t>Labor cost (PPH, pick mix)</t>
  </si>
  <si>
    <t>DPA - Demand Forecast (Blueyounder)</t>
  </si>
  <si>
    <t>Phase 2 - Full Integration (Daily Updates)</t>
  </si>
  <si>
    <t>Forecast Accuracy</t>
  </si>
  <si>
    <t>DPA - Demand Forecast(Blueyounder)</t>
  </si>
  <si>
    <t>Phase 3 - Hourly demand update with labor inputs</t>
  </si>
  <si>
    <t>Phase 3 - Retail Input Scenarios Recommendation</t>
  </si>
  <si>
    <t>Revenue, labor cosst, and contribution profit</t>
  </si>
  <si>
    <t>Express V2 - Offer best-in-class CTD options for our customers by introducing Express, streamlining current slot options, and increasing delivery revenue while experimenting and implementing levers for demand pricing for slots.</t>
  </si>
  <si>
    <t>Offer express slots based on actual labor capacity for a given store. Enable express for certain slots. Display express indicator &amp; pricing to customer. 
The slot options (1hr, 2hr, and 4hr) we offer today is not competitive from Click to Delivery (CTD) standpoint due to 4hr processing time i.e., slot expires 4 hrs. before Slot Start Time. While we currently offer unutilized slots after expiry to our customers as Express, we neither explicitly message the offering nor charge extra delivery/pickup fees. Additionally, lack of guard rails around slot capacity for Express has caused OTT and OTD degradation, impacting customer experience.</t>
  </si>
  <si>
    <t>OTT, revenue</t>
  </si>
  <si>
    <t>Catalog Ingestion &amp; Enablement - ROG level</t>
  </si>
  <si>
    <t>Improve performance</t>
  </si>
  <si>
    <t>Performance, DB Space reduction, Catalog data acuracy</t>
  </si>
  <si>
    <t>Multi-Cluster Enablement - Store Balancing across clusters</t>
  </si>
  <si>
    <t>Load balancing and improve performance</t>
  </si>
  <si>
    <t>Performance, Stability &amp; Risk Mitigation</t>
  </si>
  <si>
    <t>Multi-Cluster - Canary Enablement</t>
  </si>
  <si>
    <t>Testing out in small set of stores before rolling out to all. Identify issues.</t>
  </si>
  <si>
    <t>Ability to test App/APIs and measure effectiveness of the change with smaller set of stores</t>
  </si>
  <si>
    <t>Data Purge</t>
  </si>
  <si>
    <t>Performance and cost</t>
  </si>
  <si>
    <t>DB Space reduction, Improve DB Performance</t>
  </si>
  <si>
    <t>Multi-Cluster - Single App / Web UI for all Stores</t>
  </si>
  <si>
    <t>Ease of use for stores</t>
  </si>
  <si>
    <t>Maintenance, Customer (Associate) Satisfaction, Reduction in time to deploy features</t>
  </si>
  <si>
    <t xml:space="preserve">Data Validation on the EDM / EDIS </t>
  </si>
  <si>
    <t>Report generation</t>
  </si>
  <si>
    <t>Historical Data push to EDM / EDIS</t>
  </si>
  <si>
    <t xml:space="preserve">Databricks Migration </t>
  </si>
  <si>
    <t>Need to setup the development databricks enviroinment, migrate the existing code to pyspark and come up with the deployment process</t>
  </si>
  <si>
    <t xml:space="preserve">Job execution time </t>
  </si>
  <si>
    <t>WFM</t>
  </si>
  <si>
    <t>Shipt Partnership - Pilot &amp; Expansion</t>
  </si>
  <si>
    <t>Goal: Enable Last Mile Delivery through Shipt partnership</t>
  </si>
  <si>
    <t>Uber Partnership - Pilot &amp; Expansion</t>
  </si>
  <si>
    <t>Goal: Enable Last Mile Delivery through Uber partnership</t>
  </si>
  <si>
    <t>OSS | Orders page revamp</t>
  </si>
  <si>
    <t>Orders page revamp</t>
  </si>
  <si>
    <t>Revamp the order pages to provide critical information to users on all platforms.
- Add to Cart
- Recommendations, Frequently purchased items</t>
  </si>
  <si>
    <t>Customer experience and retention</t>
  </si>
  <si>
    <t>OSS | Orders Page - Schedule and Save feature</t>
  </si>
  <si>
    <t>Add Schedule and Save options on Orders Details Page</t>
  </si>
  <si>
    <t>Provide ability to add item to schedule and save program</t>
  </si>
  <si>
    <t>Revenue lift</t>
  </si>
  <si>
    <t>DOMS | Edit order post release</t>
  </si>
  <si>
    <t>Allow the customer to edit orders post release</t>
  </si>
  <si>
    <t>Today the customers are not able to edit the order post edit cut-off. This feature will allow the users to edit the order post cut-off in order to add more items to their order.</t>
  </si>
  <si>
    <t>Q2 Calculation</t>
  </si>
  <si>
    <t>Driving</t>
  </si>
  <si>
    <t>XS = 2 Sprints</t>
  </si>
  <si>
    <t>S = 4 Sprints</t>
  </si>
  <si>
    <t>M = 8 Sprints</t>
  </si>
  <si>
    <t>L = 12 Sprints</t>
  </si>
  <si>
    <t>XL = 24 Sprints</t>
  </si>
  <si>
    <t>X = 24 Sprints</t>
  </si>
  <si>
    <t>Resource = Headcount</t>
  </si>
  <si>
    <t>Resources</t>
  </si>
  <si>
    <t>Headcount X 8 Storypoints/Sprint X 6 Sprints (Q2)</t>
  </si>
  <si>
    <t>Total Q2 Points</t>
  </si>
  <si>
    <t>2021Q2  Estimate Points</t>
  </si>
  <si>
    <t>Delta</t>
  </si>
  <si>
    <t>Payment</t>
  </si>
  <si>
    <t>Dependency</t>
  </si>
  <si>
    <t>Shopper X</t>
  </si>
  <si>
    <t>Loyalty</t>
  </si>
  <si>
    <t>Pricing</t>
  </si>
  <si>
    <t>Data</t>
  </si>
  <si>
    <t>CS</t>
  </si>
  <si>
    <t>Marketing</t>
  </si>
  <si>
    <t>Shopper Experience</t>
  </si>
  <si>
    <t>Merchandising</t>
  </si>
  <si>
    <t>Customer Service</t>
  </si>
  <si>
    <t>Retail</t>
  </si>
  <si>
    <t>Dependent Team</t>
  </si>
  <si>
    <t>Overall Initaitive Sizing (Q3/Q4)
XL - 12+ sprints
L - 6-12 sprints
M - 6 sprints
S - 3-5 sprints
XS - 2 sprints</t>
  </si>
  <si>
    <t>Instant Allocation</t>
  </si>
  <si>
    <t>Implement a solution which can Instantly allocate loyalty offers in the J4U Gallery for selected audience segment based on critical events of the customer journey like Enrollment, X DUG Order completion, Appeasement event. Scope for MLP:</t>
  </si>
  <si>
    <t>Capability will enable a real-time/instant gratification delivery of specific offers to customers that meet a specified criteria.  Today we have ~2 week delay between identifying a qualifying customer and the availability of a triggered offer in their gallery.</t>
  </si>
  <si>
    <t>*OKR -&gt; 33M FY21 total Banner for U members
*KPI -&gt; Welcome Offer - Higher redemption rates than other 'similar' default PDs</t>
  </si>
  <si>
    <t>J4U</t>
  </si>
  <si>
    <t>*To deliver framework to implement future capabilities and implement 1 use case (Welcome Offer).</t>
  </si>
  <si>
    <t>*2 UDC subscriptions usecases will also be solutioned using instant allocation and CDP</t>
  </si>
  <si>
    <t>Partner Portal</t>
  </si>
  <si>
    <t>Partners engaging with Loyalty team have to navigate multiple stages of data injestion and approvals through email exchanges. This leads to drop in productivity as well as creates lag leading to lead times between Offer to Customer Gallery. This initiative would automate the offer entry thus saving on average 2 person days per week of members engaged in Loyalty Partners offers portal</t>
  </si>
  <si>
    <t>Business Benenfit: 
$25M total annual value of free offers (fully funded by CPGs); +10% YoY
KPIs:
1. All types of Offers should be entered through Partner Portal
2. Reduce on average 2 person day effort per week for Loyalty Managers</t>
  </si>
  <si>
    <t>A2</t>
  </si>
  <si>
    <t>Q3-Q4</t>
  </si>
  <si>
    <t>OMS, CPG media, CPG/ Fuel Partners, Identity Team</t>
  </si>
  <si>
    <t>Able to authenticate and validate promo weeks, NOPA, UPCs related to Divisions, Partners and Accounts</t>
  </si>
  <si>
    <t>Able to create a data upload file, compatible to OMS, for easy data validation and injestion by Operations team</t>
  </si>
  <si>
    <t>DCCR (Digitial loyalty pgm registration)</t>
  </si>
  <si>
    <t>Enable in store customers to enroll in loyalty program at Pinpad with Mobile No, validated by a SMS opt-in journey</t>
  </si>
  <si>
    <t xml:space="preserve">I can enroll in loyalty and receive link seamlessly create digitial account in seconds </t>
  </si>
  <si>
    <t>*OKR -&gt; 33M FY21 total Banner for U members
*KPI -&gt; Enrollment of new members via in-store pin-pad.
KPI -&gt; Once SMS updates, track app downloads for increase from current state
*KPI -&gt; % of shoppers using pin pad to identify themselves</t>
  </si>
  <si>
    <t>Y
Complete</t>
  </si>
  <si>
    <t>Retail POS, Martech</t>
  </si>
  <si>
    <t>Loyalty Redesign - Birthday Benefit</t>
  </si>
  <si>
    <t>1) Ability to capture a member's birthday within the app (day and month).</t>
  </si>
  <si>
    <t xml:space="preserve">Recognize member's birthday with a special treat on us. </t>
  </si>
  <si>
    <t xml:space="preserve">*OKR -&gt; 6.5M FY21 digitally engaged B4U members 
*KPI -&gt; % of digitally engaged members adding their brithday
*KPI -&gt; % of customers redeeming offer
</t>
  </si>
  <si>
    <t>MarTech, UCA</t>
  </si>
  <si>
    <t>2) Trigger an J4U offer for use during the member's birth month.</t>
  </si>
  <si>
    <t>Loyalty Redesign - Free Wifi</t>
  </si>
  <si>
    <t>Currently our in-store WIFI does not capture customer information or allow for customers to sign-in or sign-up for the Just for U program. As part of loyalty redesign, in-store WIFI will be a benefit of using the program. Members will be asked to sign-in to use the WIFI and customers will be asked to sign-up for the program.  A member can use the phone number or email associated with their loyalty account to sign in.</t>
  </si>
  <si>
    <t>Direct channel to enroll customers into loyalty program, creating digitial account immediately</t>
  </si>
  <si>
    <t>*OKR -&gt; 33M FY21 Banner for U members
*KPI -&gt; Issues/members unable to access</t>
  </si>
  <si>
    <t>Q4 20</t>
  </si>
  <si>
    <t>ShopCX</t>
  </si>
  <si>
    <t xml:space="preserve">Member/Subscriber Experiences - redemption platform and curated events </t>
  </si>
  <si>
    <t>Exclusive, culinary experiences available only for our Just for U members and FreshPass subscribers. Determine strategy and approach to experiences platform within digital channels (internally develop vs. vendor hosted platform). 
Rewards Redemption expeirences for members and FreshPass enrolled users. E.g., Wine tasting, Culinary events etc</t>
  </si>
  <si>
    <t>Create behavioral and emotional connection with loyalty members. Opporunity for surprise and delight</t>
  </si>
  <si>
    <t>*OKR -&gt; 6.5M digitally engaged B4U members
*KPI -&gt; Increase member and FreshPass engagement and retention</t>
  </si>
  <si>
    <t>UCA, Rewards</t>
  </si>
  <si>
    <t>Channel Based Reward Accelerator Promotions</t>
  </si>
  <si>
    <t xml:space="preserve">Loyalty members will receive point multiplier offers (i.e., 2X points for DUG or Delivery orders) based on the way their order is fulfilled (DUG, locker, Delivery). </t>
  </si>
  <si>
    <t>Reward members to shift lower cost channel (DUG vs Delivery)</t>
  </si>
  <si>
    <t>*Increase member engagement, retention in B4U 
*Increase trial of new fulfillment services</t>
  </si>
  <si>
    <t>Y Complete</t>
  </si>
  <si>
    <t>Cart &amp; Checkout,EPE, Offer Mgmt, Offer Redemption, J4U clipping</t>
  </si>
  <si>
    <t>Loyalty Partnerships-3 PL (Instacart enhancements)</t>
  </si>
  <si>
    <t>We are embarked on amplifying our rewards experience through partnerships with key vendors. ​*3rd party distribution party, loyalty Integration – This accounts for instacart specific enhancements such as: api phone number validation and seamless registration. (Confirmation of Business Requirements on Seamless Registration) (Current estimate doesn't account for Seamless Registration - Definition Required)</t>
  </si>
  <si>
    <t>Create 1:1 relationship with customers shopping in 3PL channels, while rewarding members for shopping with us (reward redemption direct ABS channels)</t>
  </si>
  <si>
    <t>*OKR -&gt; 33M FY21 Banner for U members
*OKR -&gt; 6.5M digitally engaged B4U members</t>
  </si>
  <si>
    <t>S (Assuming Azure APIM process and infosec approval in place) (Following the first of the 3 integrations, we will reduce this estimate to XS)</t>
  </si>
  <si>
    <t xml:space="preserve">Instacart </t>
  </si>
  <si>
    <t>Loyalty Partnerships-3 PL (Uber Pilot)</t>
  </si>
  <si>
    <t>The initial phase of delivery for Uber loyalty. Determine pilot stores and develop API solution to allow phone number validation. PBI setup (21KPIs captured across 10 Reports)</t>
  </si>
  <si>
    <t>Y complete</t>
  </si>
  <si>
    <t>Build</t>
  </si>
  <si>
    <t>Uber</t>
  </si>
  <si>
    <t>Loyalty Partnerships-3 PL (Uber Enhancements)</t>
  </si>
  <si>
    <t>Potentially: API Data Solution, Expansion to all banners, Embedded registration, seamless sign-up, etc. (Confirmation of Business Requirements on Seamless Registration) (Current estimate doesn't account for Seamless Registration)</t>
  </si>
  <si>
    <t>X (Requires more discussion)</t>
  </si>
  <si>
    <t>Loyalty Partnerships-3 PL (Doordash Pilot)</t>
  </si>
  <si>
    <t>The initial phase of delivery for Doordash loyalty. Determine pilot stores and develop API solution to allow phone number validation. PBI setup (21KPIs captured across 10 Reports)</t>
  </si>
  <si>
    <t>Doordash</t>
  </si>
  <si>
    <t>Loyalty Partnerships-3 PL (Doordash Enhancements)</t>
  </si>
  <si>
    <t>API Validation, potentially: API Data Solution, Expansion to all banners, Embedded registration, seamless sign-up, etc. (Confirmation of Business Requirements on Seamless Registration) (Current estimate doesn't account for Seamless Registration)</t>
  </si>
  <si>
    <t xml:space="preserve">Determine strategy to further integrate Banner for U (FreshPass) and Starbucks Rewards loyalty programs (i.e., ability to link accounts and exchange J4U points to Starbucks Reward stars (including ability to transfer account information between programs)).
</t>
  </si>
  <si>
    <t>UCA, Offer Mgmt, Subscription, J4U clipping, Digitial trust &amp; safety, Data eng</t>
  </si>
  <si>
    <t xml:space="preserve">In partnership with Tech and Digital labs, test automated cart technologies in-store for loyalty program members to further establish a differentiated in-store experience *This should be driven by the Omnichannel and Customer Next team. We can remove it from here. </t>
  </si>
  <si>
    <t>??????</t>
  </si>
  <si>
    <t>Instore Support tool
(Provide replacement for OVOTT tool for store manager access to resolve customer complaints related to Loyalty. *Michael Redgrave what's the latest status here?)</t>
  </si>
  <si>
    <t>1) Search by Receipts, Loyalty Card No, Email, Phone No, First Name, Last Name</t>
  </si>
  <si>
    <t>For an Omnichannel customer when there is a compliant related to J4U Offer usage, administation, discounts, Prices or application, the customer has to call CSC. These customers generally use their base store as the first place to report grievances. This capabiility would enable the In-Store Service desk team to get visibility into Offers, Redemptions, Carts and Administration of J4U Offers and Rewards, thus enabling them to solve customer concerns at the first point of contact post grievance</t>
  </si>
  <si>
    <t>Business Benefit: 12 mn $ yr + 10% YOY
(1.8mn$ in Labour Savings, + 
Free coupons 7mn $ (20% of 36mn$ for loyalty appeasements at CSC pr yr ) 
 + Legal fees due to PAG non compliance
 + Customer Sales impact due to bad cust exp) Yr 1 +
KPIs:
1. 25% reduction in CSC queries related to J4U, Rewards
2. 25% reduction in Appeasement Offers extended to customers due to systemic issue for offer administration
3. Reduce Churn and increase Loyalty from customer grieved due to J4U Offer administration</t>
  </si>
  <si>
    <t>UCA, Customer support, EPE, Offer Managment, Rewards, J4U</t>
  </si>
  <si>
    <t>2) Associated J4U Offers should be auto selected by Date, week, UPC along with Price on date instore</t>
  </si>
  <si>
    <t>3) If a Coupon was not applied, recalculate the final payment, by applying the coupon retroactively to the old transaction through a Virtual Receipt solution</t>
  </si>
  <si>
    <t>4) The transaction pull should be realtime, and have access to Online, as well as In Store transactions</t>
  </si>
  <si>
    <t>5) Create a case against the customer, for the interaction ,associated receipt and the resolution steps for future reference</t>
  </si>
  <si>
    <t>6) Advance reporting capabilities, to pull similar problems by date, hr, across single store vs multiple store</t>
  </si>
  <si>
    <t>Digital Wallet In-Store Integration - Apple Pay VAS and Google Pay
(Third Party Touchless Payment at POS)</t>
  </si>
  <si>
    <t>Upgrade POS terminals to enable Pilots at JO and NorCal for seamless integration in wallet services, removing friction from Loyalty program enrollment process and increase engagement by displaying reward balance and enabling redemption</t>
  </si>
  <si>
    <t xml:space="preserve">I can effortlessly enroll in loyalty program within seconds using phone at pinpad. As a current member I can easily see my rewards in my phone and redeem at pinpad </t>
  </si>
  <si>
    <t>MLP/Parity</t>
  </si>
  <si>
    <t>*OKR -&gt; 33M FY21 total Banner for U members
*OKR -&gt; 6.5M digitally engaged B4U members</t>
  </si>
  <si>
    <t>Q1 Q2</t>
  </si>
  <si>
    <t xml:space="preserve">Rewards </t>
  </si>
  <si>
    <t>Retail, POS</t>
  </si>
  <si>
    <t>Future of Gamification
(Digital Gamification of National Merchandising Events)</t>
  </si>
  <si>
    <t>We are working with BMF &amp; marketing personnel to integrate a digitally and loyalty linked gamification experience in with the "Flavor Master" concepts that BMF &amp; Merkle are building out. We will run an October pilot (20ish stores) with plans for a full rollout in FY'22. Detailed design proposal expected end of June.</t>
  </si>
  <si>
    <t>Digital gamification should be a point of differentiation for us and build emotional stickiness and engagement with our members. Games should be overarching scheduled (e.g. Monopoly replacement) as well as evergreen integrated (e.g. badging).</t>
  </si>
  <si>
    <t>Drive loyalty sign up and engagement, and drive store sales of millennial families</t>
  </si>
  <si>
    <t>Pilot- Q4
Launch- Q1 22</t>
  </si>
  <si>
    <t>J4U, Merkle, Offer Managment, EPE, UCA, Rewards, UMA, Web, Comms, CCA</t>
  </si>
  <si>
    <t>Banner Pay &amp; Stored Value Card
(Loyalty/Digital wallet Integration in UMA)</t>
  </si>
  <si>
    <t>In partnership with Payment Team strategy - Launch Banner pay enhancements, e.g., including Stored Value card replace PayPal rebates and test credit card payment type to determine financial impacts at scale​.</t>
  </si>
  <si>
    <t>I can go to a centralized area where I can see all earned $ and choose when and how much to apply the $ to my purchases</t>
  </si>
  <si>
    <t>3rd Party (SVS?)</t>
  </si>
  <si>
    <t>A product subscriptions program that streamlines the customer shopping experience and lock-in purchases of recurring need items. Additionally, this program will provide customers additional savings for items purchased through the auto-replenishment program.</t>
  </si>
  <si>
    <t>I can effortlessly receive the items I buy most (on a recurring basis) at a good value.</t>
  </si>
  <si>
    <t>Pilot will launch in Q2, so OKRs are reflected from Q2 onwards.</t>
  </si>
  <si>
    <t>Auto Replenishment (Parity)</t>
  </si>
  <si>
    <t xml:space="preserve">Integration of RP data into Snowflake (data joined with Replenium &amp; Snowflake tables)
AR Business reporting </t>
  </si>
  <si>
    <t>$10K in Sales (small pilot of 40 stores in Sacramento; 50% test group; No app presence; slow ramp over Q2)</t>
  </si>
  <si>
    <t>Replenium, EDM, ARO</t>
  </si>
  <si>
    <t>Replenium</t>
  </si>
  <si>
    <t xml:space="preserve">Communication enhancements (eg:.Price change email, Product recall email, discontinued email, mixed bag encouragement) , 
Text  notifications (SMS)
</t>
  </si>
  <si>
    <t>ARO, Communications, UX</t>
  </si>
  <si>
    <t xml:space="preserve">Mixed bag/top-up flow 
</t>
  </si>
  <si>
    <t>ARO, Replenium, Landing and nav, Search and Browse, UX</t>
  </si>
  <si>
    <t xml:space="preserve">Substitutions for AR items (substitution API via email only)
</t>
  </si>
  <si>
    <t>ARO, DataScience. commns</t>
  </si>
  <si>
    <t>Confirmed. 
No estimate
 required</t>
  </si>
  <si>
    <t>confirmed
no estimate
required</t>
  </si>
  <si>
    <t>Product Recommendations
 (MSI Page)</t>
  </si>
  <si>
    <t>ARO.Replenium. landing and nav
search and browse (Iraz team), UX</t>
  </si>
  <si>
    <t>`</t>
  </si>
  <si>
    <t>AR in UMA  and  Push notifications</t>
  </si>
  <si>
    <t>UMA, ARO, Replenium</t>
  </si>
  <si>
    <t>UMA, Replenium</t>
  </si>
  <si>
    <t xml:space="preserve">AR Subscription through Mini Cart and cart
Edit Order flow with enhancements (Ability to differentiate between schedule and save items and one time purchase items within a schedule and save order)
</t>
  </si>
  <si>
    <t>ARO, Replenium (Vendor), Cart and Checkout, Search and browse, OMS??</t>
  </si>
  <si>
    <t xml:space="preserve">Discontinued items data feed to Replenium
.Product recall data feed to Replenium
</t>
  </si>
  <si>
    <t>Catalog, EDM, ARO</t>
  </si>
  <si>
    <t xml:space="preserve">Applying ecomm promotions to AR orders (Existing ecomm promotions, S&amp;S specifiv ecomm promotions)
</t>
  </si>
  <si>
    <t>ARO,Cart&amp;Checkout, EPE, Rp</t>
  </si>
  <si>
    <t xml:space="preserve">AR business automation tools (for SKU selection, pricing, approval routing, exception handling) 
Product catalog update automation for AR products
</t>
  </si>
  <si>
    <t>Catalog / Pricing</t>
  </si>
  <si>
    <t>Auto Replenishment (Differentiator)</t>
  </si>
  <si>
    <t>Enhancements from learnings from pilot</t>
  </si>
  <si>
    <t>Scale pilot to 500+ stores; Estimate $17-$20M in sales annually once scaled to full enterprise; expanded SKU eligibility --&gt; upto $100M in annual sales</t>
  </si>
  <si>
    <t>Auto Replenishment (Assume 6 months of effort simillar AR 1.0 which includes 20+ teams)</t>
  </si>
  <si>
    <t>Unable to pinpoing dependency teams without running the pilot and learning from it</t>
  </si>
  <si>
    <t>3XL</t>
  </si>
  <si>
    <t xml:space="preserve">End to end personalised Substitution capability (based on substitution  API)
</t>
  </si>
  <si>
    <t xml:space="preserve">Substitution program should be live as a prerequisite
ARO , Rp, Landing and Nav, Cart and checkout, Search and Browse, Substitution team
</t>
  </si>
  <si>
    <t>Replenium, Substitutions</t>
  </si>
  <si>
    <t xml:space="preserve">Brand promotions
Milestone promotions
</t>
  </si>
  <si>
    <t>ARO, Rp, Search and Browse, Catalog, EPE, Offer management, EDM/Reporting, OMS, cart and checkout</t>
  </si>
  <si>
    <t>EDM, Replenium</t>
  </si>
  <si>
    <t>Enhancements to customer service tool CS chat support</t>
  </si>
  <si>
    <t>Echo tool, Customer service, ARO, nuance chat, Rp</t>
  </si>
  <si>
    <t>Nuance Chat, Customer Service, Replenium</t>
  </si>
  <si>
    <t>Channel based assortment</t>
  </si>
  <si>
    <t>ARo, Rp, Cart and checkout, Catalog</t>
  </si>
  <si>
    <t xml:space="preserve">Enhancements to AR business automation tool
</t>
  </si>
  <si>
    <t>Unknown until the tool is live and we get feedback from different stakeholders</t>
  </si>
  <si>
    <t>Subscription Redesign (Phase 1)</t>
  </si>
  <si>
    <t>1) Concierge/VIP service</t>
  </si>
  <si>
    <t>An enhanced redesign, rebranded subscriptions program with  differentiated offerings that showcase the best Albertsons has to offer</t>
  </si>
  <si>
    <t>2) $5 Monthly promo credit</t>
  </si>
  <si>
    <t xml:space="preserve">3) 5% off on O Organics &amp; open Nature </t>
  </si>
  <si>
    <t>4) Rewards don't expire</t>
  </si>
  <si>
    <t>5) FreshPass @ Checkout</t>
  </si>
  <si>
    <t>6) Email communication updates</t>
  </si>
  <si>
    <t>7) 3rd party partner perks (starbucks- E.g.,  $2 Grande hand crafted beverage)</t>
  </si>
  <si>
    <t>1) Personalized Savings message for subscribed customers to help them understand how much they are saving by becoming a freshPass customer. Personalized savings message for non -subscribers to try FreshPass.
https://confluence.safeway.com/display/CDT/UDC+Personalized+Savings</t>
  </si>
  <si>
    <t>Subscriber: "I do not feel I am getting enough value from this program in relation to its cost."
Non-subscriber: "This program is not relevant to me. I will not get enough value for my money."</t>
  </si>
  <si>
    <t xml:space="preserve">Increase subscription base to 50k
</t>
  </si>
  <si>
    <t>Cart &amp; Checkout,UCA, EPE, EDM/EDIS, UMA-App, Subscription, Order MS, Offer MS, VPOS, Echo, POS
Assumption:Copient* (decommission)</t>
  </si>
  <si>
    <t>N/A</t>
  </si>
  <si>
    <t>2) Gifting Subscription - e.g., Employee subscription gifting, Gift- monthly/ Annual plan, Elite customers- gifting, Customer support https://confluence.safeway.com/display/CDT/Gifting+Subscription</t>
  </si>
  <si>
    <t>As a user, I want to gift moderately priced subscription box which has value &amp; perks associate to it.
As a business user, I would like to extend Subscription as a employee perk or for targeted Elite customer base, so that they can try FreshPass &amp; sign up for the subscription.</t>
  </si>
  <si>
    <t>Subscription, comms, UCA, Web &amp; App -UMA (UI), CDP,</t>
  </si>
  <si>
    <t>3) FreshPass Auto-clip offer (5% off on O Organics and Open Nature) -https://confluence.safeway.com/pages/viewpage.action?pageId=82347363</t>
  </si>
  <si>
    <t>I should not have to clip my FreshPass offers. I am already paying for this service, and it should be a seamless experience.</t>
  </si>
  <si>
    <t>CDP, J4U, UMA-App,Sub (UI)</t>
  </si>
  <si>
    <t>4) Extend FreshPass Checkout in UMA
Provide capability for customers to sign up into FreshPass from checkout page</t>
  </si>
  <si>
    <t>How can I avoid these delivery fees when I'm placing my order?</t>
  </si>
  <si>
    <t>UMA App, Cart &amp; Checkout</t>
  </si>
  <si>
    <t>5) Continued FreshPass redesign enhancements in UMA (enhanced homepage banner, Account settings, Subscribed page, etc) - Inception done, Go-live ~7/28</t>
  </si>
  <si>
    <t>Redesign enhancements in UMA for users to sign up for FreshPass with easy access to all FreshPass perks</t>
  </si>
  <si>
    <t>UMA App, subscription</t>
  </si>
  <si>
    <t>2) Fulfillment Channel based point multipliers</t>
  </si>
  <si>
    <t>Drive orders towards lower-cost DUG channel</t>
  </si>
  <si>
    <t>Rewards, CDP, EPE, Cart &amp; Checkout, Echo, Customer Service, Offer management, EDM, Web &amp; UMA-app</t>
  </si>
  <si>
    <t>3) FreshPass Anniversary Offers
(CDP work. Not for Loyalty)</t>
  </si>
  <si>
    <t xml:space="preserve">Promote better retention rate &amp; celebrate milestones </t>
  </si>
  <si>
    <t>Subscription, CDP, Comms, j4U, offer management, EDM</t>
  </si>
  <si>
    <t>5) Membership Discounts- student/SNAP/EBT/Elite</t>
  </si>
  <si>
    <t>Membership discounts to attract students, SNAP and Elite customers to drive acquisition</t>
  </si>
  <si>
    <t>vendor, CDP, UCA, comms, Subscription, j4U, Cart&amp;Checkut, Wbeb &amp; UMA, EDM</t>
  </si>
  <si>
    <t>6) Use rewards to redeem FreshPass membership</t>
  </si>
  <si>
    <t>Accrued rewards can be redeemed to renew or sign up for FreshPass membership</t>
  </si>
  <si>
    <t>Rewards, Subscription, checkout, Web&amp; UMA, Offer Management</t>
  </si>
  <si>
    <t>7) Free Rx (prescription) delivery 
Health wellness benefit TBD</t>
  </si>
  <si>
    <t xml:space="preserve"> Additional perks like Free prescription delivery will help aquire and retain existing customers</t>
  </si>
  <si>
    <t>Pharmacy systems, Web&amp; UMA-app, subscription, vendor</t>
  </si>
  <si>
    <t>8) Retention communication - targeted retention offers based on customer behavior (https://confluence.safeway.com/display/CDT/FreshPass+Retention+communication)</t>
  </si>
  <si>
    <t>Streamlined journey to engage with existing subscribers to reiterative the perks and value savings.</t>
  </si>
  <si>
    <t>Communication, CDP, UMA-App ,  EDM, J4U, Subscriptions,</t>
  </si>
  <si>
    <t>9) Refer a friend (https://confluence.safeway.com/display/CDT/Refer+a+Friend)</t>
  </si>
  <si>
    <t>Broaden reach of the program by making customers become advocates for the program.</t>
  </si>
  <si>
    <t>Martech, CDP</t>
  </si>
  <si>
    <t>10) VIP Delivery slots</t>
  </si>
  <si>
    <t>Reserved delivery slots for FreshPass customers</t>
  </si>
  <si>
    <t>Slots team, cart&amp; checkout, Web&amp; App-UMA, subscription</t>
  </si>
  <si>
    <t>*2021 work effort is to provide BAU care  (Grocery Rewards app on web and mobile as well as Gas Rewards in own fuel stations and partner fuel stations)</t>
  </si>
  <si>
    <t>This will complete the Azure migration and modernization of the Rewards platform.</t>
  </si>
  <si>
    <t>Retire Atas Infrastructure for Rewards</t>
  </si>
  <si>
    <t>EPE, Offer redemption, Rewards, Digital Trust and Safety, Data Eng, Retail POS</t>
  </si>
  <si>
    <t xml:space="preserve"> * Atlas decom work</t>
  </si>
  <si>
    <t xml:space="preserve">Division Games
(Platform that allows for third party vendors to register customers onto the Albertsons platform while promoting game)
standardized national platform for division games 
</t>
  </si>
  <si>
    <t>1) Build flexible and extendable "Enrollment and Login" mechanism, multi channel, multi digital platform</t>
  </si>
  <si>
    <t>Business Divisions invest on an average 2.5 mn$ per yr for Games and customer engagement. These games are run on external platforms for enrollment, rewards distribution as well as digital engagement. A platform should be built to centrally administer these games, thus keeping the registration, Rewards administration, Purchase history and overall Experience internal to ABSCO Digital Platforms. This would also ensure higher traffic and usage of Digital Assets and mediums like Mobile App ensure better ROI on invested $ in augmenting capabilities into these platforms</t>
  </si>
  <si>
    <t xml:space="preserve">30 mn $( Divisions spend 2.5 mn on average each yr, total estimated at 20m, with the ratio of 1.5:1 ROI delivery, the value is atleast 30m$)
KPIs:
1. Increase Loyalty Enrollment
2. Increase UMA App Engagement
3. Able to allocate internal and external rewards/prizes to customers
3. Able to drive Purchase based games with real time integration
</t>
  </si>
  <si>
    <t>2022 Q1</t>
  </si>
  <si>
    <t>J4U, UCA,EDM, Rewards, Vendor (TBD), Web</t>
  </si>
  <si>
    <t>2) Earnings of Points, Multiple, Partial, Multiple step and multi choice redemption of Rewards</t>
  </si>
  <si>
    <t xml:space="preserve">3) Prizes, should be internal rewards, rebates, external vouchers, events, experiences </t>
  </si>
  <si>
    <t>4) Live Games, enrollment, redemption of offers and sms/email comms to customer</t>
  </si>
  <si>
    <t>5) Integration with External Partner websites and apps</t>
  </si>
  <si>
    <t> 6) Gamification to enable, scratch cards, fortune wheels, lucky draws</t>
  </si>
  <si>
    <t>Free Sort
(Ability for the gallery to sort offers based on relevancy instead of offer type)</t>
  </si>
  <si>
    <t> 1) Ability to display Offers sorted based on the latest RFM Model for a individual customer</t>
  </si>
  <si>
    <t>There is a defined sort order to J4U Gallery today i.e PD, SC, MF. Due to this strict gallery design offers which are relavent from all the 3 categories related to Past Purchase history of the customer couldnt be shown in digital vicinity of similar offers. Due to this there is a chance the customer either misses their offers or the sort order of Offers is not based on all offers available in J4U Gallery for the targeted product. Free sort order would help J4U Loyalty Analytics team to best align the offers across all categories to the customer buying patterns</t>
  </si>
  <si>
    <t>Business Benefit:
Annual clip revenue +10% ($2M profit), +10% in promo sales ($1M in additional sales fully incremental); +10% YoY
KPIs:
1. Increase in Offer clips
2. Increase in Offer Redemption
3. Increase in Basket Size</t>
  </si>
  <si>
    <t>A3</t>
  </si>
  <si>
    <t>J4U (API &amp; UI), UMA, CCA</t>
  </si>
  <si>
    <t> 2) Flexibility to update the models of prioritization at any time instance, and instantenous application of the same</t>
  </si>
  <si>
    <t> 3) Flexibility to upgrade and downgrade priority based on the recent events like Purchase, Rewards, Specials</t>
  </si>
  <si>
    <t> 4) J4U Gallery should be functioning on pull based data model than push based</t>
  </si>
  <si>
    <t>5) Scalable and responsive architecture able to scale upto 24 million active households</t>
  </si>
  <si>
    <t> 6) Carousels, and prioritization models customized for Mobile App experience</t>
  </si>
  <si>
    <t>HR Portal  (Employee Discounts)</t>
  </si>
  <si>
    <t>1) Capability to associate Employees for J4U Online program, and assign 5,10% discounts</t>
  </si>
  <si>
    <t xml:space="preserve">40% of Existing Employees are not availing Loyalty Benefits, Enrollment is also an existing challenge for all new joinees. This capability would ensure seamless enrollment and Employee Discount offer administration to employees from all Business Divisions across the Enterprise. This portal can also be used as a self initiated means for Householding by nominating related members. This would reduce operational and well as statutory burden on CSC </t>
  </si>
  <si>
    <t>Business Benefits:
1. Enable 120k + employees avail loyalty discounts
2. Convert most of the 120k employees into loyal customers thus increasing at base atleast 4.3 mn$ recurring revenue
3. Ensure Brand propogation as well as adoption
4. Help HR to improve employability rating thus compounding other initiatives in Hiring and Retention</t>
  </si>
  <si>
    <t>TBD (HR or J4U or UCA)</t>
  </si>
  <si>
    <t> 2) Capability to enroll employees with Personal email ids, as well as those with no email ids</t>
  </si>
  <si>
    <t>3) Capability to capture other HR Data in backend, like Division, Area, Store, State</t>
  </si>
  <si>
    <t>4) Ability to enroll household members, authenticated through the same portal</t>
  </si>
  <si>
    <t>5) Ability for employees to Household, as well as change association to account incase of account or pswd hacks</t>
  </si>
  <si>
    <t>Auto-clip</t>
  </si>
  <si>
    <t>Ability to configure auto clipping of offers that have been provided via instant allocation</t>
  </si>
  <si>
    <t>Reduce friction for promised benefits available through FreshPass</t>
  </si>
  <si>
    <t>+5% in J4U engagement (250,000 HH) = $65M annual; +10% YoY</t>
  </si>
  <si>
    <t>B1</t>
  </si>
  <si>
    <t>CDP, J4U</t>
  </si>
  <si>
    <t>Allocation by Dates/Dynamic Allocation</t>
  </si>
  <si>
    <t>Ability for an offer to be allocated (and clipped) more than once which will reduce operational load as well as give customers the same amount of time to clip an offer</t>
  </si>
  <si>
    <t>Business would like to give all customers the same amount of time to clip an offer.  Today, customer A could have 5 days to clip an offer before expiration whereas customer B could have 10 days to clip the same offer.</t>
  </si>
  <si>
    <t>+5% in J4U engagement (250,000 HH) = $130M annual; +10% YoY</t>
  </si>
  <si>
    <t>B2</t>
  </si>
  <si>
    <t>Dependent on EpE Rollout</t>
  </si>
  <si>
    <t>EPE, J4U, Weekly Allocation Team, CDP, EDM</t>
  </si>
  <si>
    <t>|</t>
  </si>
  <si>
    <t>HQ Offer Images for Web</t>
  </si>
  <si>
    <t>Updates on web and OMS Preview to use the new presets used by UMA</t>
  </si>
  <si>
    <t>Suboptimal resolution is displayed on current offer images across web, legacy mobile, OMS preview. UMA is currently showing optimized offer images and this experience should be mirrored on other customer platforms</t>
  </si>
  <si>
    <t>NPS, better customer experience</t>
  </si>
  <si>
    <t>Q2?</t>
  </si>
  <si>
    <t>UX, J4U, Web UI Platform, Offer Mgmt</t>
  </si>
  <si>
    <t>IA: Product Ratings/Reviews</t>
  </si>
  <si>
    <t>Ability to provide an offer via instant allocation once a customer has completed a review</t>
  </si>
  <si>
    <t>Build up ratings and reviews of own brands for better visibility compared to syndicated national product ratings and reviews</t>
  </si>
  <si>
    <t>Own brands sales penetration</t>
  </si>
  <si>
    <t>J4U, CDP, Martech, Catalog, EDM</t>
  </si>
  <si>
    <t>Loyalty Redesign (Phase 2): MultiClip GR</t>
  </si>
  <si>
    <t>Ability to re-clip the same offer more than once in the same month</t>
  </si>
  <si>
    <t>I want be able to trade my rewards for the same GR offer that I like within the same month</t>
  </si>
  <si>
    <t>*OKR -&gt; 6.5M digitally engaged B4U members</t>
  </si>
  <si>
    <t>EPE, offer mgmt, Offer redemption, Reward, J4U clip, Digitial Trust and safety, Data Eng</t>
  </si>
  <si>
    <t>Loyalty Redesign (Phase 2): Transaction Offer</t>
  </si>
  <si>
    <t>Awarding the customer for reaching a certain threshold over various transactions. Coupon is triggered once threshold is met (e.g., offers for spend X over Y times shopping and you get Z offer)</t>
  </si>
  <si>
    <t>I want to visually see how far I am in order to meet the threshold and then be awarded for meeting that threshold</t>
  </si>
  <si>
    <t>EPE, offer mgmt,  Reward, J4U clip, Digitial Trust and safety, Data Eng</t>
  </si>
  <si>
    <t>Loyalty Redesign (phase 2): POS Clubcard Linking</t>
  </si>
  <si>
    <t>Ability to link phone number to clubcard only members at the register (current state requiring customer service outreach, phone or chat)</t>
  </si>
  <si>
    <t>I can instantly link my accounts when checking out in store</t>
  </si>
  <si>
    <t>POS/UCA?</t>
  </si>
  <si>
    <t>AlaskaAir Miles GR Offer</t>
  </si>
  <si>
    <t xml:space="preserve">Ability for customer to be able to earn Alaska Airmiles (Base miles only) by trading earned Grocery Rewards. GR offer would be shown to illegible members only. </t>
  </si>
  <si>
    <t>I want to trade my earned grocery rewards into Alaska Air mileage by clipping GR offers</t>
  </si>
  <si>
    <t>*OKR -&gt; 58k engaged B4U/Alaska members</t>
  </si>
  <si>
    <t>Points as Rewards Currency</t>
  </si>
  <si>
    <t>Change the structure of rewards so that they are based on point totals instead of converting 100 points to 1 reward (i.e. 100 points, 200 points, etc.).</t>
  </si>
  <si>
    <t>I want to simpler point structure to keep track of when earning &amp; burning</t>
  </si>
  <si>
    <t>Householding Enhancements</t>
  </si>
  <si>
    <t xml:space="preserve">Review current householding loyalty rules and refresh operational impacts of householding </t>
  </si>
  <si>
    <t>I want to be householded but still have my own account/coupon gallery</t>
  </si>
  <si>
    <t>J4U, rewards, EPE, CCA, UCA, EDW, ETC.</t>
  </si>
  <si>
    <t>Redis Re-hosting to new Azure Subscritption</t>
  </si>
  <si>
    <t>Stream line azure subscription.
reduce the azure cloud usage cost.</t>
  </si>
  <si>
    <t>J4U Devops, J4U</t>
  </si>
  <si>
    <t>Azure Service Bus Rehost to new Subscription</t>
  </si>
  <si>
    <t>DataStax Astra Proof of Concept</t>
  </si>
  <si>
    <t>reduce the cassandra cost as Astra is Pay per use</t>
  </si>
  <si>
    <t>J4U Devops, J4U, Data Stacks</t>
  </si>
  <si>
    <t xml:space="preserve">Albertsons -  Formation Initiative </t>
  </si>
  <si>
    <t>Dynamic offer creation based on the customer behaviour aspects</t>
  </si>
  <si>
    <t>Formation, J4U, Offer Managment, EDM*?</t>
  </si>
  <si>
    <t>Migrate Clips (EDM, EDW)</t>
  </si>
  <si>
    <t>clips migration to EDM near real time for any reporting needs or so
clip data to be available in EDW for any allocation or other reporting needs.</t>
  </si>
  <si>
    <t>Operational need to provide personalized deals to customers and to allocate personalized emails</t>
  </si>
  <si>
    <t>Operational requirement</t>
  </si>
  <si>
    <t>A1</t>
  </si>
  <si>
    <t>EDM, J4U</t>
  </si>
  <si>
    <t>Pricing tool</t>
  </si>
  <si>
    <t>Tool for division input to provide pricing on personalized deals; needed for decommission of Atlas and EDW</t>
  </si>
  <si>
    <t>J4U/OMS (TBD)</t>
  </si>
  <si>
    <t>J4U Clipping</t>
  </si>
  <si>
    <t>Headcount X 5 Storypoints/Sprint X 6 Sprints (Q2)</t>
  </si>
  <si>
    <t xml:space="preserve"> Own team initiatives Delta</t>
  </si>
  <si>
    <t>Other Pillar initiatives</t>
  </si>
  <si>
    <t>Overall Delta</t>
  </si>
  <si>
    <t>Resource Need</t>
  </si>
  <si>
    <r>
      <t xml:space="preserve">Features
</t>
    </r>
    <r>
      <rPr>
        <b/>
        <i/>
        <sz val="10"/>
        <color theme="0" tint="-0.499984740745262"/>
        <rFont val="Calibri"/>
        <family val="2"/>
        <scheme val="minor"/>
      </rPr>
      <t>Capabilities that need to be delivered in each quarter, each quarter needs a new row</t>
    </r>
  </si>
  <si>
    <t>Data and Analytics</t>
  </si>
  <si>
    <t>Customer DNA (Customer 360)</t>
  </si>
  <si>
    <t>Full roadmap not finalized.  Q2 is data foundation and household to customer ID connectivity. some household attribution using LiveRamp should be done early Q2.  .Q3 and Q4 priorities are not fully vetted but will include - high interest customer segment propensity scoring (baby, organic, health and wellness). Data connecting as Loyalty Program redesign is part of this need for 360 as is integration of any customer data attributed to Kings/Balduccis</t>
  </si>
  <si>
    <t xml:space="preserve">Today our customer data inbound from 3rd party partners and internally sourced customer data is not hosted and connected at the customer and household level for ease of access, consistency in metrics and reporting and is not hosted in a common data platform or productionized to feed personalization vision, marketing / CDP needs and customer diagnostics.   </t>
  </si>
  <si>
    <t>Q1 - Q3</t>
  </si>
  <si>
    <t xml:space="preserve">Customer and Insights - Lisa </t>
  </si>
  <si>
    <t> </t>
  </si>
  <si>
    <t xml:space="preserve"> </t>
  </si>
  <si>
    <t>NPS (Net Promoter Score)</t>
  </si>
  <si>
    <t>Store level NPS scaled to all stores end of Q1. Q2 and beyond is in concept for expanded touchpoints pending leadership approval.</t>
  </si>
  <si>
    <t>Deploy NPS that is attributed to and connected with our customer’s behavior – both predictively and diagnostically </t>
  </si>
  <si>
    <t>Differentiator</t>
  </si>
  <si>
    <t>Store/Market DNA</t>
  </si>
  <si>
    <t xml:space="preserve">Data gathering done and in prototype BI dashboard. Productionizing the automation of data refreshes Q2 and integration of potential new data assets around store TBD </t>
  </si>
  <si>
    <t>Drive speed to insights through universal and unified data - enriching and redefining our view into market, stores, products and competition  that creates differentiated intelligence on where to win and among which competitors we have the right to compete and win share​</t>
  </si>
  <si>
    <t>Q1-Q2</t>
  </si>
  <si>
    <t>Data Monetization - New  Data Share</t>
  </si>
  <si>
    <t>In scoping stage for POC in Q3 - see additional resources / CAPEX</t>
  </si>
  <si>
    <t>Develop data capabilities that create commercial value to us and our partners - Tech Platform Setup (Build vs Buy)</t>
  </si>
  <si>
    <t>Develop data capabilities that create commercial value to us and our partners  (such as - test desk, shopper thoughts mega panel, store level data, media consumption data, product purchase behavior)​</t>
  </si>
  <si>
    <t>Consumer Insights Mega Panel</t>
  </si>
  <si>
    <t>Large connected research asset among high interest and hard to reach customer segments, connected to behaviors and NPS scores for on demand research supporting Own Brands, UX teams, e commerce and marketing. Is also a commercial development potential in above line item</t>
  </si>
  <si>
    <t>On demand shopper research Panel</t>
  </si>
  <si>
    <t>Store Test Desk (APT Roll Out) - Q2</t>
  </si>
  <si>
    <t xml:space="preserve">Ability to manage multiple tests across Corp Dev/Store of the Future, Merchandising and Marketing store tests with statistical confidence in ROI and scaled revenue impact (next best store rollout recommendation engine) </t>
  </si>
  <si>
    <t>There is no uniform / consistent platform to manage the process of store test design and statistical measurement for investment choices and expected ROI post test implementation</t>
  </si>
  <si>
    <t>Customer Reporting and Diagnostic Reporting Toolkit</t>
  </si>
  <si>
    <t xml:space="preserve">Customer data and reporting portal to move from outside current prototype hosted in Power BI to a scaled intelligence solution for broad business use </t>
  </si>
  <si>
    <t>Today we have a solution that provides standard KPIs for business reporting in Excel Online hosted in Power Bi but is not a scaled tool similar to Omni.As Customer 360 evolves how we report and provide customer insights and reports will need to evolve</t>
  </si>
  <si>
    <t xml:space="preserve">Incept - Q2, Build Q3 </t>
  </si>
  <si>
    <t xml:space="preserve">Customer and Insights - Lisa (will need to scope BI ability to build) </t>
  </si>
  <si>
    <t>Business Tool Development</t>
  </si>
  <si>
    <t>Improved Data Accuracy, Alignment and App Performance
  •New validation process, alerts and process improvements to ensure financial reporting remains within tolerance
  •Alignment to new Department Hierarchy to ensure alignment across all enterprise BI tools starting in Q2
  •Right sized PowerBi capacity to allow for continued performance to support aggressive roadmap
  •Optomized for mobile
  •EDM Migration
New Digital and Customer Hub - Centralized source for certified KPI delivery and reporting 
Data Portal POC - Persona based single location across the organization to access PBI reporting and other content that enables data based decision making
**PBI Capacity might need to be added (Additional Cost)</t>
  </si>
  <si>
    <t xml:space="preserve">Drive usage and deliver new actionable insights from improvements to existing and development of new persona-based tools for Merchandising (Omni), Operations (Retail Cockpit) and Ecommerce.  Help prioritize and migrate existing reports to EDM.
</t>
  </si>
  <si>
    <t xml:space="preserve">Retail Cockpit - Achieve 95% Store Adoption
OmniTool - Maintain levels of adoption with 1,300 Monthly and 600 Weekly Users </t>
  </si>
  <si>
    <t>Q1 - Q4</t>
  </si>
  <si>
    <t>Business Intelligence - Keith</t>
  </si>
  <si>
    <t xml:space="preserve">x - Business UAT testing </t>
  </si>
  <si>
    <t>Process Automation</t>
  </si>
  <si>
    <t>OmniTool Analytical Workflows
  •Vendor Assessment - Edison Implementation including TNP
  •Promotion Assessment - Revisit Periscope Promotion Effectiveness for Improved Relevancy
  •Assortment and Space - Introduce new Assortment and Space assessment module, collaboration with Val Wilsons team and Catalyst work
  •Guided Analytics – CINDE Integration, Exception Reporting and Alerts
Single Solution Merchandising Analytics
  •Ad Hoc Solution
  •Customer Dashboard
Creation and Consolidation of Operations Critical Content
  •Push Email synergy
  •Ops Reports GS1, VisionPro, Out of Stock
  •OBIEE Checker Productivity, SRAs
  • Store Reports
  • NPS, Ecommerce and FAR 
  •OBIEE, Merch Hub, Custom Reporting Migration</t>
  </si>
  <si>
    <t>Consolidation of tools and information into a single location to standardize the way that we evaluate business performance and simplify decision making for end users.  Automate decision support tools for standard processes to improve speed to insight and eliminate non value added work. Support management strategy execution identification, cataloging and delivery automation of business KPIs.</t>
  </si>
  <si>
    <t>Consolidation of Merchandising Analytics into OmniTool.  Consolidation of Retail Operations Reporting/Analytics into Retail Cockpit</t>
  </si>
  <si>
    <t>Site/App productivity and optimization</t>
  </si>
  <si>
    <t>Determine and implement missing data points within snowflake needed to build productivity measurement framework.  Will likely need further instrumentation on App &amp; Web associated with impressions, UMA, etc.</t>
  </si>
  <si>
    <t xml:space="preserve"> Develop site/app productivity metrics and minimum standards to better understand expected performance of each page/grid. Decompose impact of pricing, promotion, marketing, and product placement on site to determine incrementality.  Build machine learning model with front-end solution to provide to Merchandising team.​ 
</t>
  </si>
  <si>
    <t>Conversion Rate, Site productivity metrics (add to cart %, page add to carts, etc.)</t>
  </si>
  <si>
    <t>Operational and Metrics - Terry</t>
  </si>
  <si>
    <t>Implement framework and build reporting and dashboards and garner insights.</t>
  </si>
  <si>
    <t>Test &amp; Learn</t>
  </si>
  <si>
    <t xml:space="preserve">Web Enhancements - continue to confirm accuracy of Web testing by working with Engineering and Adobe Team while fulfilling A/B testing request from functional teams.  </t>
  </si>
  <si>
    <t>Develop a more robust Test &amp; Learn framework across Web &amp; App that allows for better test design, measurement, and confidence within Adobe Test &amp; Target platform.</t>
  </si>
  <si>
    <t>% of false test reads, # of tests able to be run, $ benefit from test vs. control</t>
  </si>
  <si>
    <t>App - Improve instrumentation on UMA.  Begin validating test &amp; results utilizing Adobe Target.</t>
  </si>
  <si>
    <t>Operations and Cost to serve - Data enhancements</t>
  </si>
  <si>
    <t xml:space="preserve">Partner with engineering to collect product and service costs associated with fulfillfiling ecommerce customer orders (e.g. DUG/Delivery, DoorDash, Uber etc.) </t>
  </si>
  <si>
    <t>We don't have the current data infrastructure and detail needed to adequately assess opportunities and 3PL performance from an Operations and Cost to Serve perspective.  We believe enriching our data assets to give us better visibility will allow us to drive costs down, improve ROI, and help with strategic decision making.</t>
  </si>
  <si>
    <t>Partner with engineering to collect product and service costs associated with opportunities related to pricing ecommerce offerings  to allow for optimization of pricing, subscription offerings etc.</t>
  </si>
  <si>
    <t>Q2-Q3</t>
  </si>
  <si>
    <t>Data Governance</t>
  </si>
  <si>
    <t xml:space="preserve">Implement the Data Quality  6 dimensions along with business rules to measure monitor and improve the quality of data. The data quality metrics should be available in ( IceDQ,Alation)
</t>
  </si>
  <si>
    <t>Build data governance organization and track adoption and success.  Improve data quality, completeness, timelineness.  Democratize data thru data cataloging.</t>
  </si>
  <si>
    <t>Data Quality Measurement</t>
  </si>
  <si>
    <t xml:space="preserve">Implement data quality and  governance score cards to provide executive level visibility and drill down capabilities for data stewards around  quality of data (Power BI - Data Quality and Data Governance )
</t>
  </si>
  <si>
    <t xml:space="preserve">Implement and Issue Management solution that will be able to capture , manage and report on all data governace data issues. ( Service Now)
</t>
  </si>
  <si>
    <t xml:space="preserve">Implement Metadata Management and  Data Lineage solution to capture business definitions and  demonstrate end to end business and technical data lineage (Alation)
</t>
  </si>
  <si>
    <t>Improve competitive intelligence tracking and insights</t>
  </si>
  <si>
    <t>Engage 3 - Work with Engineering to digest more holistic competitive pricing, market intelligence and share data into Snowflake (currently limited data going into DB2).  Data will include competitive intelligence for store, online, and Instacart at a more granular store level as well as additional data elements like competitor out of stock, top selling item, product ratings, etc.</t>
  </si>
  <si>
    <t>Develop data requirements and reporting/insights on local market share and pricing to guide surgical pricing at a granular store-group level</t>
  </si>
  <si>
    <t>Develop reporting and insights for new data elements for a more robust competitive intelligence framework.</t>
  </si>
  <si>
    <t>CPG Out of Stock Pilot</t>
  </si>
  <si>
    <t>Ability to create a data pipeline to ensure we have the CPG data to run a Proof of concept for data transfer and insight generation from CPGs to improve OOS.</t>
  </si>
  <si>
    <t>Part of future-state Data Monetization strategy and partnership with CPG vendors to share internal data and collectively reduce OOS rates. Pilot with 2-3 CPG vendors for POC.</t>
  </si>
  <si>
    <t>Create Dashboards, Reports and processes for internal usage and for non-pilot vendors to help improve OOS based on learnings from pilot</t>
  </si>
  <si>
    <t>Automated BOT Traffic Removal</t>
  </si>
  <si>
    <t>Utilize Imperva for automatic detection and removal of BOT traffic.  Partner with Engineering team to diagnose root cause and implement improved BOT detection algorithms.</t>
  </si>
  <si>
    <t xml:space="preserve">BOTs have been more prominent on our site as of late, and our skewing our traffic/conversion KPIs and potentially slowing the speed of our site.  </t>
  </si>
  <si>
    <t>Partner with CX to determine if need to add 2-step authentication, 1x password, or something else for traffic deemed as potential BOT traffic</t>
  </si>
  <si>
    <t>Cross-device tracking</t>
  </si>
  <si>
    <t>Phase 1 is a standard implementation of Cross Device Analytics for signed in users on Web and UMA live banners on (Tom Thumb, Vons, Shaws, Star).  Deploying CDA on remaining legacy delivery apps is contingent on mobile team's bandwidth.</t>
  </si>
  <si>
    <t>Marketing and reporting teams need to stitch users across devices and give attribution to marketing channel source.</t>
  </si>
  <si>
    <t>Phase 2 - Phase 2 will take into account stitching users when they are in "logged out" state (Timeline - TBD) which is feasible only when the API in AppsFlyer is available in June.  e.g. When users land on mobile web and click an AppsFlyer link to land in the app or download/open the app.</t>
  </si>
  <si>
    <t>Operational Metrics - reporting</t>
  </si>
  <si>
    <t>Use fulfillment as pilot to ensure all operational metrics are supported by EDM.  Work with Engineering and fulfillment teams to reconcile and recreate data analytical layer in EDM and relevant KPIs/reporting.  Document process that allows ability to scale across other teams.</t>
  </si>
  <si>
    <t>Many ecom KPI's/reporting is breaking associated with the EDW to EDM migration, new ecom capabilities being built, etc.  This is causing a lot of downstream implications on data integrity and reporting insights.  Thus, we need to start to migrate business users over to the EDM.</t>
  </si>
  <si>
    <t>ongoing</t>
  </si>
  <si>
    <t>Adobe Analytics Clickstream Data Model within Snowflake</t>
  </si>
  <si>
    <t>Develop clickstream data analytics layer inside Snowflake to allow for more granular analytics and reporting</t>
  </si>
  <si>
    <t>We have not been able to analyze clickstream data coming from Adobe Analytics.  We now have the clickstream data inside Snowflake; however, don't have the data models build for easy access of analytics and reporting.  This will be instrumental in helping with site optimization, experimentation design &amp; learnings, etc.</t>
  </si>
  <si>
    <t>Machine Learning Platform enhancement</t>
  </si>
  <si>
    <t>Real time Prediction Services
Batch ML Prediction
Feature Store Phase 1
Alerts &amp; Monitoring
MLP UI POC</t>
  </si>
  <si>
    <t>Develop ML platform and DS APIs that deploy real time and batch models to systems and sites through working with data engineering API developers, dev ops</t>
  </si>
  <si>
    <t>Data Science - Colleen</t>
  </si>
  <si>
    <t>Sales Forecat for FP&amp;A</t>
  </si>
  <si>
    <t xml:space="preserve">Data Science to partner with FP&amp;A to build machine learning based forecast at division and department level; generate 16 week outlook on weekly basis. Provide related forecast for labor system and labor planning purpose </t>
  </si>
  <si>
    <t>Q1-Q3</t>
  </si>
  <si>
    <t>ProducOwner : Colleen Qiu</t>
  </si>
  <si>
    <t>Cloud Migration (EXE, Mainframe migration)</t>
  </si>
  <si>
    <t>Item Set up data (Core ERP), Product data - This is warehouse data, WMS replacement</t>
  </si>
  <si>
    <t>Product Owner: Duane Macey, Dave newton</t>
  </si>
  <si>
    <t xml:space="preserve">Albertsons/Corrigo - Integrated workflow w/serviceNow </t>
  </si>
  <si>
    <t>Ingest - Scheduling store Personnel Data from Corrigo</t>
  </si>
  <si>
    <t>Product Owner : Jared Passeto</t>
  </si>
  <si>
    <t>HCM</t>
  </si>
  <si>
    <t>Migrating people soft data to the cloud</t>
  </si>
  <si>
    <t>Q3 - Q4</t>
  </si>
  <si>
    <t>Product Owner : Naini Mandala</t>
  </si>
  <si>
    <t>Project Royal</t>
  </si>
  <si>
    <t xml:space="preserve">Load Historical data from Kings and Balducci </t>
  </si>
  <si>
    <t>Q1- Q2</t>
  </si>
  <si>
    <t>Product Owner : Jewel Hunt</t>
  </si>
  <si>
    <t xml:space="preserve">Pharmacy - RX Database </t>
  </si>
  <si>
    <t>Consolidation and Migration of RX databases as a lot of data is with the Vendor (PDX), Cloud Migration.</t>
  </si>
  <si>
    <t>Product Owner : Alok</t>
  </si>
  <si>
    <t>Meraki data - Part od store DNA</t>
  </si>
  <si>
    <t xml:space="preserve">Store heat map data </t>
  </si>
  <si>
    <t>Q2-Q4</t>
  </si>
  <si>
    <t xml:space="preserve">Product Owner : Colleen, Lisa Kinney </t>
  </si>
  <si>
    <t>Mainframe report consolidation to EDM</t>
  </si>
  <si>
    <t>Q1-Q4</t>
  </si>
  <si>
    <t>Product Owner : Duane, Lakshmi</t>
  </si>
  <si>
    <t>LDW retirement (EDM and EDW Consolidation)</t>
  </si>
  <si>
    <t xml:space="preserve"> Rajiv Vipani, AL Sonnichsen</t>
  </si>
  <si>
    <t>Crystal move to Azure</t>
  </si>
  <si>
    <t>Part of cloud migration, migrate all the Reports</t>
  </si>
  <si>
    <t>Product Owner : AL Sonnichsen</t>
  </si>
  <si>
    <t>OBIEE to Power BI</t>
  </si>
  <si>
    <t>Product Scan, Finance, Merchandising, vendor funds</t>
  </si>
  <si>
    <t>AL</t>
  </si>
  <si>
    <t>Essbase to Azure</t>
  </si>
  <si>
    <t>Product Owner :</t>
  </si>
  <si>
    <t>EDM XA Data consolidation</t>
  </si>
  <si>
    <t>EDIS Modernization</t>
  </si>
  <si>
    <t>Part of cloud migration</t>
  </si>
  <si>
    <t>Pharmacy Compliance data, historical load</t>
  </si>
  <si>
    <t xml:space="preserve"> Historical static data</t>
  </si>
  <si>
    <t xml:space="preserve">Product Owner : Rajiv Vipani </t>
  </si>
  <si>
    <t xml:space="preserve">Supply Chain Analytics and reporting DB consolidation </t>
  </si>
  <si>
    <t>Product Owner Saji</t>
  </si>
  <si>
    <t>Power BI Capacity</t>
  </si>
  <si>
    <t>Expand PBI Capacity, enough to add P3 nodes. Tech Set up</t>
  </si>
  <si>
    <t>Product Owner : Keith, AL, Saji</t>
  </si>
  <si>
    <t>EDIS MF Business Event Framework</t>
  </si>
  <si>
    <t xml:space="preserve">Mainframe Migration </t>
  </si>
  <si>
    <t>Product Owner : Dave, Lakshmi</t>
  </si>
  <si>
    <t>WMS (EXE Replacement)</t>
  </si>
  <si>
    <t>Supply chain initiative (Dave Newtons) - Business Owner -Adam Kowaleski</t>
  </si>
  <si>
    <t>Supply Chain - Dave Newton</t>
  </si>
  <si>
    <t>FaR Fresh</t>
  </si>
  <si>
    <t>Merchandising - David Endecott</t>
  </si>
  <si>
    <t>Real Estate Master Data</t>
  </si>
  <si>
    <t>Create new inbound Real Estate BOD to load Real Estate Master data into the EDM Location schema. REM - (17 rules &amp; measures)</t>
  </si>
  <si>
    <t xml:space="preserve">Today we are unable to run data quality consistency checks against all sources of Site/Facility data. </t>
  </si>
  <si>
    <t>Data Quality rules for consistency and validity across REM, Orgmst &amp; ORCA Location data</t>
  </si>
  <si>
    <t>25704 Merchandising Data Releases</t>
  </si>
  <si>
    <r>
      <t>DSD Vendor Cost Area</t>
    </r>
    <r>
      <rPr>
        <sz val="10"/>
        <color rgb="FF000000"/>
        <rFont val="Calibri"/>
        <family val="2"/>
      </rPr>
      <t xml:space="preserve"> – Represents a list of stores where Vendor delivers items in same cost.</t>
    </r>
  </si>
  <si>
    <t>DSD Item cost for a store can only be derived if this data representation is available in EDM. This BOD is already built in QA by EDIS (VendorCostArea), but not available in EDM.</t>
  </si>
  <si>
    <t>Match the vendor cost area and store grouping as in SIMS DB2P (DSDCASTR)</t>
  </si>
  <si>
    <r>
      <t xml:space="preserve">DSD Vendor Item Cost </t>
    </r>
    <r>
      <rPr>
        <sz val="10"/>
        <color rgb="FF000000"/>
        <rFont val="Calibri"/>
        <family val="2"/>
      </rPr>
      <t>– This data is in EDM but not available by division and vendor cost area. Alter the table and perform a full load of this data.</t>
    </r>
  </si>
  <si>
    <t xml:space="preserve">DSD vendor can deliver items with different costs to stores in a division. EDM currently do not support this information by division and vendor cost area. </t>
  </si>
  <si>
    <t>Match the Vendor DSD Item Cost data as in SIMS DB2P (SSITMVCC)</t>
  </si>
  <si>
    <t>Backdoor Vendor, Store and Item Authorizations</t>
  </si>
  <si>
    <r>
      <t xml:space="preserve">This data is already in EDM table </t>
    </r>
    <r>
      <rPr>
        <b/>
        <sz val="11"/>
        <color rgb="FF000000"/>
        <rFont val="Calibri"/>
        <family val="2"/>
      </rPr>
      <t>AUTHORIZED_BACKDOOR_RECEIVING_ITEM. However the volume counts in EDM by division is only representing 10% to 30% of the actual volume in source (DSDPAUTH-DB2P)</t>
    </r>
  </si>
  <si>
    <t>Match the authorization data as in SIMS DB2P (DSDPAUTH).</t>
  </si>
  <si>
    <t xml:space="preserve">EXE Data in EDM    -    WMS (EXE Replacement)                             </t>
  </si>
  <si>
    <t>Receiving, Shipping, Inventory, and Labor data</t>
  </si>
  <si>
    <t>Self-service reporting for operational issues.  Need a dashboard for Labor Utilization.</t>
  </si>
  <si>
    <t>Labor Utilization</t>
  </si>
  <si>
    <t>Supply Chain - Dan Tran</t>
  </si>
  <si>
    <t>Manufacturing M3 Data in EDM</t>
  </si>
  <si>
    <t>Sales, Shipments, Manufacturing, Purchasing, Inventory, Financial data</t>
  </si>
  <si>
    <t>Various reporting needs for the Manufacturing areas</t>
  </si>
  <si>
    <t>MerchandisingProduct</t>
  </si>
  <si>
    <t>26085 Merchandising Quick Wins</t>
  </si>
  <si>
    <t>Provide Alcohol Volume percentage at Item Level</t>
  </si>
  <si>
    <t>Incorrect tax is being collected from customers due to tax being calculated based on Alcohol percentage  identified at a SMIC (Category) level and not by item.</t>
  </si>
  <si>
    <t>Provide package level sales unit for each UPC for Cigarette Items</t>
  </si>
  <si>
    <t>Incorrect tax is being collected from customers due to tax being calculated on Cigarettes sold by the Carton or the Package. Each CIC has a UPC for each configuration and Retail Unit Type tells us how many sales you can make of the configuration.</t>
  </si>
  <si>
    <t>Provide 100 character Internet description and 100 Character Product Description from Supplier</t>
  </si>
  <si>
    <t xml:space="preserve">The Digital Team is unable to fully create a "customer friendly description" from a  truncated 75 character “internet description” ingested into SIMS via the PI Portal.   The Digital Team needs the full 100 characters ingested for a better Customer friendly description.  </t>
  </si>
  <si>
    <t>Note: Captured by Data Governance: Inter-Department: Catalog &amp; MDS Team: Discussion on Internet Description [DCD02]</t>
  </si>
  <si>
    <t>Provide Dietary preference of items</t>
  </si>
  <si>
    <t>Currently the Customer experience in finding products based on dietary, nutritional and allergen preference and other information is impacted  as we do not have some of the key attributes.</t>
  </si>
  <si>
    <t>XL- 12 + Sprints, L- 6- 12 Sprints, M- 6 Sprints, S- 3-5 Sprints, Xs – 2 Sprints</t>
  </si>
  <si>
    <t>Overall Initiative sizing</t>
  </si>
  <si>
    <t>Store Locator</t>
  </si>
  <si>
    <t>CS Analytics and Reporting</t>
  </si>
  <si>
    <t>ECHO/CCA</t>
  </si>
  <si>
    <t>Salesforce Service Cloud - CRM</t>
  </si>
  <si>
    <t>Enterprise APIs (AAIS)</t>
  </si>
  <si>
    <t>Build out various self-service functionality across various channels for rewards, loyalty, order edits, householding, subscription</t>
  </si>
  <si>
    <t xml:space="preserve">Web/Mobile Self-service solutions
</t>
  </si>
  <si>
    <t>30% of customer issues that can be self-served (Top 50 Reason Codes)</t>
  </si>
  <si>
    <t>CSC</t>
  </si>
  <si>
    <t xml:space="preserve">Claim your Reward -Expired </t>
  </si>
  <si>
    <t xml:space="preserve">Get Rewards - Missing rewards </t>
  </si>
  <si>
    <t>Claim and Get Rewards in UMA</t>
  </si>
  <si>
    <t>J4U - Missed Discount (Web and Mobile)</t>
  </si>
  <si>
    <t>J4U- Load coupons for Traditional Shopper (Web/Mobile)</t>
  </si>
  <si>
    <t>Householding- Linking and view accounts (Web/Mobile)</t>
  </si>
  <si>
    <t>Post Delivery status - Missed pickup, Refund status (Web/Mobile)</t>
  </si>
  <si>
    <t>Where is my order - Extend Cancellation, Picker Status with timestamp, DUG via orders page in Web and Mobile</t>
  </si>
  <si>
    <t>Report an issue in UMA</t>
  </si>
  <si>
    <t>Chat - Self Service</t>
  </si>
  <si>
    <t>Rewards Integration - Missing points/rewards</t>
  </si>
  <si>
    <t xml:space="preserve">Provide a self service to customers to report any missing points and/or rewards for a recent transaction. Based on rule engignge if customer is eligible credit those points/rewards back to their account for future use. </t>
  </si>
  <si>
    <t>Nuance</t>
  </si>
  <si>
    <t>Store Locator - Services: Store, Pharmacy and Fuel Station</t>
  </si>
  <si>
    <t>As a I customer I want to interact with chat to learn about Store Services for Store, Pharmacy or Fuel Stations for my local store or based on zip code lookup.</t>
  </si>
  <si>
    <t>Store Locator - Store Departments &amp; Hours</t>
  </si>
  <si>
    <t>As a I customer I want to interact with chat to learn about Store Departments and Hours for my local store or based on zip code lookup.</t>
  </si>
  <si>
    <t>J4U - Missed Discount</t>
  </si>
  <si>
    <t>Provide a self service to customers for missed J4U redemption on a recent transaction. Based on rule engignge if customer is eligible refund customer back for missed discount.</t>
  </si>
  <si>
    <t xml:space="preserve">Login/Password Reset </t>
  </si>
  <si>
    <t xml:space="preserve">As a I customer I want to interact with chat to troubleshoot and get help with signining into the web or mobile app. </t>
  </si>
  <si>
    <t>Householding - Concurrent linking</t>
  </si>
  <si>
    <t xml:space="preserve">Create a customer facing API that can handle concurrent linking of 2 or more accounts without impact to performance isuses. </t>
  </si>
  <si>
    <t>Search/Catalog - Recommended Products/Alternative Locations</t>
  </si>
  <si>
    <t xml:space="preserve">As a I customer I want to interact with chat to learn about product availabilty for my local store or based on a zip code lookup. If the product is not avaialble in initial search provide customer with similar items within our Own Brands line up or alternative locations/fullfillment methods where the product may be available. </t>
  </si>
  <si>
    <t xml:space="preserve">IVR - Self Service </t>
  </si>
  <si>
    <t>Telecom</t>
  </si>
  <si>
    <t>Covid IVR - Appointment Scheduler</t>
  </si>
  <si>
    <t xml:space="preserve">As a I customer I want to schedule a Covid-19 vaccine appoitnment through the CSC IVR.  </t>
  </si>
  <si>
    <t>CSC, Pharmacy Business, Pharmacy IT</t>
  </si>
  <si>
    <t>Nuance, Pharmacy</t>
  </si>
  <si>
    <t>Order Cancellation</t>
  </si>
  <si>
    <t xml:space="preserve">As a I customer I want to self serve and cancel my order through the CSC IVR.  </t>
  </si>
  <si>
    <t>Customer Service/OMS</t>
  </si>
  <si>
    <t>Order Status - improvements</t>
  </si>
  <si>
    <t xml:space="preserve">As a I customer I want to get order status updates through the IVR and be presented with actionable order modification if my order is running late or is cancelled.   </t>
  </si>
  <si>
    <t>J4U Clipping - Employee &amp; Special Offers</t>
  </si>
  <si>
    <t xml:space="preserve">Ability to clip the employee discount and special holiday employee offers through the IVR. </t>
  </si>
  <si>
    <t>Refund: Missing Items, Product Quality, Product Damaged</t>
  </si>
  <si>
    <t xml:space="preserve">Provide a self service to customers to request a refund through the IVR. As a customer I want to report a refund for missing items, product quality and product damaaged. If customer is eligible refund back to their credit card or account for future use. </t>
  </si>
  <si>
    <t>Implement a new CRM solution that will integrate all channels into a single UI for agents to service customers across any channel</t>
  </si>
  <si>
    <t>Single Agent UI – CRM replacement</t>
  </si>
  <si>
    <t>Average Handle Time (Exclude Social Media) is &lt;9 minutes</t>
  </si>
  <si>
    <t>CRM - Phase 1 (OWN BRANDS)</t>
  </si>
  <si>
    <t>CRM - Phase 2 (LOYALTY)</t>
  </si>
  <si>
    <t>Q2 - Q3</t>
  </si>
  <si>
    <t>CRM - Phase 3 (ECOMM)</t>
  </si>
  <si>
    <t>Channel Enhancement - EMAIL Integration / Replacement (EGAIN)</t>
  </si>
  <si>
    <t>Channel Enhancement - PHONE Open CTI (Cisco) Integration</t>
  </si>
  <si>
    <t>Cisco Telephony</t>
  </si>
  <si>
    <t>Channel Enhancement - CHAT Integration / Replacement (Nuance)</t>
  </si>
  <si>
    <t>Salesforce Einstein/Nuance Mix</t>
  </si>
  <si>
    <t>Channel Enhancement - SOCIAL Integration / Sprinklr</t>
  </si>
  <si>
    <t>Sprinkler</t>
  </si>
  <si>
    <t>Reports &amp; Analytics - Einstein</t>
  </si>
  <si>
    <t>Automation &amp; Next Best Action</t>
  </si>
  <si>
    <t>Salesforce Service Cloud</t>
  </si>
  <si>
    <t xml:space="preserve">Implement the roadmap for OSS, ECHO, CCA including integration for new initiatives and enhancements to existing statuses </t>
  </si>
  <si>
    <t>Agent Facing technologies – ECHO, CCA</t>
  </si>
  <si>
    <t>ECHO- Receipt email via Adobe</t>
  </si>
  <si>
    <t>Average CSAT score of &gt; 90%</t>
  </si>
  <si>
    <t>ECHO- Order status Timestamp</t>
  </si>
  <si>
    <t>ECHO- Redelivery and Missed pick-up</t>
  </si>
  <si>
    <t>ECHO- Consume New Refund Engine for all orders</t>
  </si>
  <si>
    <t>Decommission ECHO &amp; CCA</t>
  </si>
  <si>
    <t xml:space="preserve">Leverage the CRM vendor to provide online help center for web and mobile to improve FAQs and other help functions </t>
  </si>
  <si>
    <t>Online Help Center</t>
  </si>
  <si>
    <t>May need legal to sign off FAQ and Terms and condition</t>
  </si>
  <si>
    <t xml:space="preserve"> Show custmer information and gateway to Self-service features (logged-in and guest)</t>
  </si>
  <si>
    <t>FAQ and search by FAQ</t>
  </si>
  <si>
    <t>How Tos articles</t>
  </si>
  <si>
    <t>Top questions/trending/personalized topics</t>
  </si>
  <si>
    <t>Add/update content after MLP</t>
  </si>
  <si>
    <t>Chat Expansion</t>
  </si>
  <si>
    <t>Banner Expansion for Chat - Baldduci's, Kings, Haggen</t>
  </si>
  <si>
    <t>Platform, AEM, ADA, Mobile App, Nuance</t>
  </si>
  <si>
    <t>Salesforce Chat POC - (Banner TBD)</t>
  </si>
  <si>
    <t>Improve customer experience in IVR by redesigning and using AI</t>
  </si>
  <si>
    <t>IVR Redesign &amp; Conversational AI</t>
  </si>
  <si>
    <t xml:space="preserve">Create a conversataional IVR that leverages AI to improvde the customer journey, increase containment and self service. </t>
  </si>
  <si>
    <t>50% of customer issues that can be self-served (Top 50 Reason Codes)</t>
  </si>
  <si>
    <t>Q4-Q1</t>
  </si>
  <si>
    <t>Nuance??</t>
  </si>
  <si>
    <t xml:space="preserve">Improve the customer experience in the channels by implementing enhanced self-authentication using various techniques </t>
  </si>
  <si>
    <t>Self Authentication</t>
  </si>
  <si>
    <t>IVR - Account Verification - Transactions by date</t>
  </si>
  <si>
    <t xml:space="preserve">Simpllify the account authenticaiton within the IVR. Give customers the ability to use transactions as a verification method for account access and self service. </t>
  </si>
  <si>
    <t>UC Engineering/Snowflake</t>
  </si>
  <si>
    <t>Telephony</t>
  </si>
  <si>
    <t>IVR - Account Verification - OTP Email</t>
  </si>
  <si>
    <t>If UMA customer enroleld via email, generate OTP code for customer to use as authentication.</t>
  </si>
  <si>
    <t>UC Engineering/Nuance</t>
  </si>
  <si>
    <t>IVR - Account Verification - Transactions by products</t>
  </si>
  <si>
    <t xml:space="preserve">Simpllify the account authenticaiton within the IVR. Give customers the ability to use products from a recent transaction  as a verification method for account access and self service. </t>
  </si>
  <si>
    <t>Goal of the project is to reduce fraud in the areas of charge back, promo abuse, refund abuse and gift card abuse</t>
  </si>
  <si>
    <t>Ongoing</t>
  </si>
  <si>
    <t xml:space="preserve"> Fraud Detection System</t>
  </si>
  <si>
    <t>- Chargeback Rate &lt; 75bps of Revenue
- Transaciton Approval Rate &gt; 95%</t>
  </si>
  <si>
    <t>DTS, Cart&amp;Checkout, Payments, Fulfillment, CSC</t>
  </si>
  <si>
    <t>Post decisioning Customer Experience</t>
  </si>
  <si>
    <t>Ingestion of FDS data</t>
  </si>
  <si>
    <t>DTS</t>
  </si>
  <si>
    <t>Build and deploy Internal Models (to reduce dependency and costs of 3rd party)</t>
  </si>
  <si>
    <t>High Velocity Credit Card Swap</t>
  </si>
  <si>
    <t>DTS, Cart&amp;Checkout, Payments</t>
  </si>
  <si>
    <t>Rapid-fire Orders</t>
  </si>
  <si>
    <t>Non-Payment related Fraud - e.g Account Takeover, Promo Code abuse, etc.</t>
  </si>
  <si>
    <t>Build out CS data warehouse in snowflake, ingesting data from 10 different CS systems</t>
  </si>
  <si>
    <t>Build out CS EDM</t>
  </si>
  <si>
    <t>CSAT &gt; 90%</t>
  </si>
  <si>
    <t>Establish SFTP for all vendors (eGain, Nuance, Sprinklr, etc.)</t>
  </si>
  <si>
    <t>IT/Snowflake</t>
  </si>
  <si>
    <t>Load CCA/Partner data into EDM</t>
  </si>
  <si>
    <t>Load auto-refund, OSPG data into EDM</t>
  </si>
  <si>
    <t>Drive performance and success with consistent KPIs and enabling cross-functional teams to access insights directly by transitioning from static reporting to dynamic dashboards.</t>
  </si>
  <si>
    <t>Establish consistent KPIs and enable self-service analytics across CS organization (transition from static reporting to dashboards)</t>
  </si>
  <si>
    <t>Build out analytical models for CS data</t>
  </si>
  <si>
    <t>Build dashboards for CSAT, Contacts, Agent</t>
  </si>
  <si>
    <t>Build dashboards for scorecard, auto-refund, chat</t>
  </si>
  <si>
    <t>Crystal reports conversion to Power BI dashboards</t>
  </si>
  <si>
    <t>Chat - Optimization</t>
  </si>
  <si>
    <t>Chat Migration</t>
  </si>
  <si>
    <t xml:space="preserve">Integrate Nuance chat with Salesforce plugin for single pane of glass experience for CSC agents. </t>
  </si>
  <si>
    <t xml:space="preserve">Chat  - SDK Integration with Nuance </t>
  </si>
  <si>
    <t>SDK integration with mobile app for chat interface.</t>
  </si>
  <si>
    <t>Personalization/prediction of customer journey</t>
  </si>
  <si>
    <t>Create a proactive chat communicaiton with the customer based on account status, recent order, or other issues to predict why they might be using chat to solve a problem vs having the customer tell us the issue they are experiencing. IE: I see you have a recent order, can we help with one of the following: 1) Order Edit, 2) Order Cancellation, 3) Rescheduling, 4) Other</t>
  </si>
  <si>
    <t>UCA, OSS, Cart &amp; Checkout, Platform, Mobile App</t>
  </si>
  <si>
    <t>Proactive Rules</t>
  </si>
  <si>
    <t xml:space="preserve">Engage customers through Chat on specific pages of the website or mobile app if they've been in idle for "x" time or receiving error messages to help them through the journey and improve the expereience. </t>
  </si>
  <si>
    <t>IVR - Optimization</t>
  </si>
  <si>
    <t>Cisco Cloud Upgrade</t>
  </si>
  <si>
    <t>Upgrading Cisco platform from on Prem to Cloud.</t>
  </si>
  <si>
    <t>Q2, Q3, Q4</t>
  </si>
  <si>
    <t>UC Engineering</t>
  </si>
  <si>
    <t>Calabrio AQM upgrade</t>
  </si>
  <si>
    <t>Implementing Calabrio AQM as replacement for Aspect which is end of life cycle.</t>
  </si>
  <si>
    <t>Queue Strategy</t>
  </si>
  <si>
    <t>Look at options for skill based routing.</t>
  </si>
  <si>
    <t>Create a proactive customer journey within the IVR  with the customer based on account status, recent order, or other issues to predict why they might be using calling in to solve a problem vs having the customer tell us the issue they are experiencing. IE: I see you have a recent order, can we help with one of the following: 1) Order Edit, 2) Order Cancellation, 3) Rescheduling, 4) Other</t>
  </si>
  <si>
    <t>UC Engineering/UCA/OSS/Cart &amp; Checkout, OMS</t>
  </si>
  <si>
    <t>Surveys</t>
  </si>
  <si>
    <t>Qualtrics Replacement</t>
  </si>
  <si>
    <t>Replace Qualtrics with Salesforce Feedback</t>
  </si>
  <si>
    <t>Overall Initaitive Sizing (Q3/Q4)</t>
  </si>
  <si>
    <t>J4U_Clipping/Instant Allocation</t>
  </si>
  <si>
    <t>Digital Trust &amp; safety</t>
  </si>
  <si>
    <t>Scan + Pay</t>
  </si>
  <si>
    <t xml:space="preserve">Store of the Future: Scan and pay is an app that our Just4u customers use to scan items as they shop, pay and skip the checkout line in the mobile app. Pilot is live in 11 stores, 4 of which (Norcal) are live to customers. </t>
  </si>
  <si>
    <t>Scan and pay will give the ability to fully engage the customer, improve the customer experience, simplify their shopping journey, reduce contact in times of covid and pull this work into broader loyalty redesign strategy, bringing new features to our loyal members and give customers a new quick stop meal solution</t>
  </si>
  <si>
    <t>Customer experience score (CSAT)
Number of members registered
Number of first-time transactions from members
Repeat transactions from members (retention)
Average Scan &amp; Pay customer journey time
App error rate
AOV and AIV 
Shrink</t>
  </si>
  <si>
    <t xml:space="preserve"> TBD: UMA Integration  Launch </t>
  </si>
  <si>
    <t>Digital Labs</t>
  </si>
  <si>
    <t>Walk In Walk Out</t>
  </si>
  <si>
    <t>Store of the Future: New store format offering fresh meals and grocery essentials using technology </t>
  </si>
  <si>
    <t>I want to run to the store, grab a quick meal and possibly a few essentials but I don’t want to have to wait in line or go to a huge store. </t>
  </si>
  <si>
    <t>AOV, Incremental Customers, Avg Order Value, Accuarcy, others TBD</t>
  </si>
  <si>
    <t>Location Services</t>
  </si>
  <si>
    <t>Store of the Future: Piloting Product Search and Wayfinding. By understanding where the customer is in the store to serve information on items or products relevant to them in their shopping list on a moving map with pick path</t>
  </si>
  <si>
    <t>I love shopping for groceries large or small trips, but I hate that the items are located in different places, I don't know where to find a unique item or what it looks like and often leave with out it!</t>
  </si>
  <si>
    <t xml:space="preserve">Q3 or Q4 </t>
  </si>
  <si>
    <t>Pilot Launch - Q1/Q2. UMA Launch Q3/Q4</t>
  </si>
  <si>
    <t>Freeosk</t>
  </si>
  <si>
    <t>An in-store kiosk that offers customers free samples of products that are aimed at accelerating product and category discovery, influence new behaviors/purchases, and increase JFU signups.</t>
  </si>
  <si>
    <t>We know sampling drives incremental sales and we're looking for new opportunities to drive additional in-store revenue via CPG advertising. In addition with the start of the pandemic customers need a contactless sampling option.</t>
  </si>
  <si>
    <t>User engagement
Incremental sales
Re-usage rates
JFU registrations</t>
  </si>
  <si>
    <t>In-Store Mobile Congierge</t>
  </si>
  <si>
    <t xml:space="preserve">Store of the Future: In-store scanning solution that will answer questions customers have while shopping; including how in season is the product, where it's sourced from, recipes, health information,  current promotions, and in store specialty ordering. </t>
  </si>
  <si>
    <t xml:space="preserve">I want a more intimate and personalized digital experience with my local store. Depending on experience I’m craving that day, I want to be able to find information or inspiration without having to talk to an associate or fumbling through multiple apps on my phone. I wish had a digital assistant to help me unlock the nuances of my store and its products.
</t>
  </si>
  <si>
    <t>User engagement
Incremental sales
Re-usage rates
Mobile app installs</t>
  </si>
  <si>
    <t>TBD: Q4</t>
  </si>
  <si>
    <t>TBD: Pilot Launch: Q2/3 2022</t>
  </si>
  <si>
    <t>eCommunity</t>
  </si>
  <si>
    <t>Albertsons' e-community is a platform welcoming all food lovers to seek inspiration, ask questions, join discussions, explore all things health, participate in events, share experiences, and create connections with those that share similar interests as well as with the Albertsons' family.</t>
  </si>
  <si>
    <t>Food and cooking can take on many roles in a person's life. It can bring joy, bring loved ones together, be a way to express your creativity, an escape, a challenge, a chore, or something intimidating. Whatever it may be, the journey begins in the store. That in-store experience is grounded in choice – how you choose to shop, whether it be about speed, or you enjoy browsing each aisle. It can be a social experience bonding with those behind the counters or a more introverted journey. On the other end, online is grounded in convenience but ultimately lacks the personal element and is more challenging to discover or become inspired. Albertsons' e-community is an extension of both in store and online that improves your experience and journey of choice. The platform can take on many forms: a way to generate your own content, browse others for inspiration, and create lasting connections.</t>
  </si>
  <si>
    <t>Q4- Pilot</t>
  </si>
  <si>
    <t>Bloom Cart by Safeway</t>
  </si>
  <si>
    <t>Offer a unique/premium/on trend collection of hand-tied floral arrangements that can be delivered within 2 hours. The collection is aimed at customers who don't view ABS as a floral solutionin and result in new customer acquisition</t>
  </si>
  <si>
    <t>I love having fresh flowers in my home but find myself strapped for time to make this a priority. I wish there was a stylish and reliable solution.</t>
  </si>
  <si>
    <t>Food Trucks</t>
  </si>
  <si>
    <t xml:space="preserve">Bring local &amp; regional meal expansion via food trucks to our customers thoughout various business models inluding: food truck  events in our store parking lots, and connecting DuG and Delivery customers to food trucks near them. </t>
  </si>
  <si>
    <t>“I love to order from FOOD LOT while placing my grocery order on Albertsons App,” says Albertsons customer Christie Fullbelly.  “I schedule my pick-up time just prior to dinner so that I have a hot, ready to eat meal delivered to my car with my groceries, ready to be brought home to my family of hungry eaters! Each week we look forward to trying something new and exciting from FOOD LOT as well as ordering from our new favorites.  Some weekends, I’ll order dinner from FOOD LOT and wine from the grocery store, a full meal!”</t>
  </si>
  <si>
    <t>AOV, Engagement, Incremental Customers, Repeat Customers</t>
  </si>
  <si>
    <t>Phase 1: Q2, Phase 2: Q3</t>
  </si>
  <si>
    <t>Phase 1: Q2, 
Phase 2: Q4</t>
  </si>
  <si>
    <t>S- Phase 1 (Q2)</t>
  </si>
  <si>
    <t>Healthy Shopping Assistant</t>
  </si>
  <si>
    <t>Healthy shopping assistant pilot will	validate that ACI shoppers want to setup health/dietary/ingredient avoidance user profile and leverage those TAGs in their shopping experience online. Specifically on product detail pages and search.</t>
  </si>
  <si>
    <t>I am a busy, health focused customer looking for ways to shop for foods that help to manage or improve X condition in my life, but I don't want to spend additional time researching foods and my conditions. Please help make healthy shopping easy!</t>
  </si>
  <si>
    <t>Clickthrough Shopper Assistant Banner
Completing Selection of Healthy Tags (fall off rate for each step)
Visit Healthy Product Results Page
Visit A Healthy Product Detail Page
Healthy Item(s) Added to Cart
Comparison of conversion rate of adding items to your cart directly from existing search vs. healthy shopper product results page
Comparison of conversion rate from adding items to cart from the product detail page vs. healthy shopper version</t>
  </si>
  <si>
    <t>Project Menu</t>
  </si>
  <si>
    <t>New &amp; Improved Digital Features on UMA and web:
Recipe Search - Browse recipes &amp; meals using search and filter tools (calories per serving, $ cost per serving, total cook time)​
Shoppable Recipes – 1-click add all ingredients to cart​
Recipe Customization - change serving size, swap out ingredients, add personal notes, see customized $ cost per serving​
Unified Recipe Box - save recipes &amp; meals to favorites, import recipes &amp; add manual recipes​
Rate &amp; Review recipes &amp; meals​
Print &amp; Share recipes​
Meal Planning – Add/remove recipes &amp; meals to/from meal plan, view meal plan history, repeat previous meal plans​
Personalization v1 – Collect dietary preferences, suggest recipes and meals based on profile data, cooked/rated recipes and collaborative filtering (Netflix-style)​
Cooking – Hands-Free cooking mode, cooking timers</t>
  </si>
  <si>
    <t xml:space="preserve">Understanding life is not predictable, Albertsons Digital Meal Solutions mission aims to remove the stress of meal planning for the week by providing our shoppers the tools needed to find last-minute meal solutions (recipes &amp; prepared meals), easily create and organize weekly meal plans, create shopping lists and discover new recipes that inspire them and fit their dietary lifestyles and tastes. Our goal is to become everything food for our customers. 
Cooking 4-5 nights per week, our customers are looking for a variety of tasty, healthy, and budget-friendly meals and recipes to add to their rotation of family favorites.  But it needs to be easy, and customers prefer not to go to the grocery store more than once or twice a week.  They are tired of cooking the same meals each week and are looking to be inspired with new, easy-to-cook recipes to add to their weekly plan. Some nights they do not want to cook at all and are looking for quick, delicious, ready-to-heat and ready-to-eat options. 
We will remove the stress of meal planning for the week by providing our shoppers the tools needed to find last-minute meal solutions (recipes &amp; prepared meals), easily create and organize weekly meal plans, create shopping lists and discover new recipes that inspire them and fit their dietary lifestyles and taste preferences.
</t>
  </si>
  <si>
    <t>Engagement, AOV, Increase in Cart Size, Repeat Customers</t>
  </si>
  <si>
    <t>3PL Tax/Payment API</t>
  </si>
  <si>
    <t>This service will be initially piloted with Uber to enable automated tax exemption at the register, and give them an option to pay using a QR code. This solution will be rolled out nationally with Uber and Doordash.</t>
  </si>
  <si>
    <t>When Doordash, Uber and Instacart shoppers reach the register, there is a manual step process required to mark the transaction as tax exempt. Since this is a manual process, it is often overlooked or pushed back on by the cashier. In addition we are charged credit card processing fees for all the transactions that they ring up. We need an easy scanable solution to providing automated tax exemption for the transaction &amp; a quick payment method with zero processing fees.</t>
  </si>
  <si>
    <t>Reduced tax reconciliation, Reduced transaction fees for CC</t>
  </si>
  <si>
    <t>Digital Screens</t>
  </si>
  <si>
    <t>Use digital screens across the store to be able to: reduce the cost of print media, drive additional product sales through increased awareness of promotions and inspirational meal ideas.</t>
  </si>
  <si>
    <t xml:space="preserve">TBD - still working on strategy / how we will use (ie Décor, Advertising, etc) </t>
  </si>
  <si>
    <t>Incremental Sales, NPS, CSAT</t>
  </si>
  <si>
    <t>Store of the Future</t>
  </si>
  <si>
    <t xml:space="preserve">Store of the Future a cross functional project that includes various digital products (outlined seperately) and will include new store / shopping concepts/ The vision is to drive disruptive innovation focused to driving great customers experiences. We have outlined seperately all the projects that will impact Q2 and will refresh once we know more about future pilots. </t>
  </si>
  <si>
    <t xml:space="preserve">Addresses various customer problems as this is a large crossfunctional program with many sub projects focused on different customer needs / problems.
</t>
  </si>
  <si>
    <t>MLP/Parity/Differentiator</t>
  </si>
  <si>
    <t>Various</t>
  </si>
  <si>
    <t>Wine Club</t>
  </si>
  <si>
    <t xml:space="preserve">Quickly launch Wine Club on Shopify platform, featuring Safeway Store 1257's (Livermore) large catalog assortment.  This will be a test &amp; learn project with the goal to add inventory from other stores throughout the state.  
Build concept around the personal touch and personalities of our beverage stewards. Beverage stewards will help curate collections and mixed cases, choose and promote their favorites, and offer recommendations via live-chat on the site. 
Create SOPs for catalog management, merchandising, and fulfillment.  </t>
  </si>
  <si>
    <t xml:space="preserve">I love my local Safeway’s wine team. Whenever I need a recommendation on a wine or beer to pair with a new recipe or restaurant take-out, or even just an introduction to something new, my local Safeway beverage team has me covered.  At times I feel I’ve exhausted the inventory featured at my local store and wish I had access to more variety to discover.  </t>
  </si>
  <si>
    <t>Engagement, Repeat Customers</t>
  </si>
  <si>
    <t>Transactions/Redesign Date/Time Selection (Pre-book, Checkout/Edit)</t>
  </si>
  <si>
    <t>Redesign of Checkout/Edit:
Redesign Date/Time Selection (Pre-book, Checkout/Edit)</t>
  </si>
  <si>
    <t xml:space="preserve">Provide customers with more convenient and efficient date/time selection options for delivery/pickup </t>
  </si>
  <si>
    <t>a)Reduce time to checkout. b)Reduce drop rate on date/time by 2-3%</t>
  </si>
  <si>
    <t>C&amp;C</t>
  </si>
  <si>
    <t>Transactions/One-Click checkout</t>
  </si>
  <si>
    <t>One-Click Checkout with Stored CC ​(removal of CVV- dependent on fraud engine)</t>
  </si>
  <si>
    <t xml:space="preserve">Around 8% of customer drops at promo &amp; payment selection . One-Click checkout with stored  payment information will fasten up the checkout process for customers. </t>
  </si>
  <si>
    <t>b) Reduce drop rate on date/time selection by 2-3%</t>
  </si>
  <si>
    <t>Transactions/Optimize order edit</t>
  </si>
  <si>
    <t>Optimize order edit (i.e. Multiple day window vs. same day for future order)</t>
  </si>
  <si>
    <t xml:space="preserve">We do not support order edit for multiple days window curomer can only edit the order on the day order is placed. By extending order edit by multiple days window customers will have more flexibility to add item to the cart or reschedule orders </t>
  </si>
  <si>
    <t>*Increase incremental revenue by $10M/year 
*Increase AOV by $2</t>
  </si>
  <si>
    <t>Transactions/Gift Capability</t>
  </si>
  <si>
    <t>Send delivery order as gift capability</t>
  </si>
  <si>
    <t xml:space="preserve">Customer today can not add personal note to order that is sent as gift to friend or family </t>
  </si>
  <si>
    <t>Increase customer sales, satisfaction  &amp; LTV</t>
  </si>
  <si>
    <t>Transactions/ Singular Cart Experience</t>
  </si>
  <si>
    <t>Redesign Singular Cart, which will ultimately support multi-cart and marketplace.Driven by Cart and Checkout we are looking for best in class singular cart (moving away from 2 carts mini and full to just 1 cart) experience whilst supporting future initiatives like muticart (MTO and grocery items) and Marketplace (items that can be shipped from 3rd party vendors) so we effectively communicate customers how their order will be divided. Also, build on singular cart recommendation in cart using shopping history, delas etc</t>
  </si>
  <si>
    <t>Less than 1% of customers interact with Full cart and directly go to checkout from Mini cart, the effort of dev and maintainence needed is not justified and the real estate on Mini cart is not enough to support many upcoming initiatives especially around multi- cart. to support and streamline we would like to approach singular cart experience</t>
  </si>
  <si>
    <t xml:space="preserve">Parity </t>
  </si>
  <si>
    <t xml:space="preserve">AOV Increase, reduce dev cost </t>
  </si>
  <si>
    <t xml:space="preserve">Transactions/ Grocery and Pharmacy integration </t>
  </si>
  <si>
    <t>Ecom Order with RX Integration</t>
  </si>
  <si>
    <t>More than 80% of our customers are not aware of our pharmacy services.​
95% of our customers do not transact with pharmacy online; this activity is mostly done in-store.​</t>
  </si>
  <si>
    <t>Increase Pharmacy awareness and script acquisition (MLP)</t>
  </si>
  <si>
    <t>C&amp;C/
Pharmacy</t>
  </si>
  <si>
    <t>Substitutions</t>
  </si>
  <si>
    <t>Feedback. Customer feedback survey in email</t>
  </si>
  <si>
    <t>As a customer, I want to give my opinion on delivered orders so that I have a better experience next time. As a company, we want feedback from customer so we may improve the orders/substitutions experience</t>
  </si>
  <si>
    <t>Feedback. Change to apptentive survey on app</t>
  </si>
  <si>
    <t>Tracking FaR accuracy to capture the event and pass to EDM, ECHO</t>
  </si>
  <si>
    <t xml:space="preserve">As a customer... (customer benefit)​
As a customer, I understand that sometimes my ordered items can go OOS. For some items like organic bread, I’m very picky and I want only specific alternatives. For Red Bull, I don’t want to receive anything else.  For the rest, I want you to delight me with a substitute that shows that you really understand my individual needs.​
​
As Albertsons... (business benefit)​
We will improve our fulfilment rate and increase customer satisfaction with substitutions that are relevant. Currently, the substitution choice is manual, and the quality and relevance depends on the picker. There are many instances where we lose a sale because of no substitutes or irrelevant substitutes. </t>
  </si>
  <si>
    <t>In 2021, Reduce customer support refunds and complaints  by 50%. 
Decrease OOS cancellations by 25%. 
Decrease substitutes when customer said DoNotSub by 50%.</t>
  </si>
  <si>
    <t>Customer can choose qty of substitutes on Web (parity with UMA)</t>
  </si>
  <si>
    <t xml:space="preserve">As a customer, I want my past preferences be taken into account so that my substitutions are relevant. As a company, the more customer feedback and analytics data we can ingest, the more relevant the substitutions.  </t>
  </si>
  <si>
    <t>Show additional substitutes to picker in case the substitute is unavailable</t>
  </si>
  <si>
    <t>As a customer, I want to specifcy how many of teh substitutes I want.</t>
  </si>
  <si>
    <t>Is this Smart Sub phase2?
Need more details</t>
  </si>
  <si>
    <t xml:space="preserve">Shopper Chat discovery and implementation. Picker will contact customer if chosen subs is not available.  </t>
  </si>
  <si>
    <t xml:space="preserve">As a picker, I want to see more substitution choices to pick in case the substitute is OOS. As a company, this helps decrease OOS cancellations. </t>
  </si>
  <si>
    <t>Decrease OOS cancellations by 5%</t>
  </si>
  <si>
    <t>Save customers past subs selection to recommend items in future. This improves relevancy and saves time. Let customer choose qty of substitute in web. Improvements to UX for subs based on customer feedback and analytics</t>
  </si>
  <si>
    <t xml:space="preserve">As a customer, I want to be alerted when there is a change to my substitutes. As a customer, we want the customers input when an exception happens, so that me can get customers preference and keep them informed.  </t>
  </si>
  <si>
    <t xml:space="preserve">In 2021, Reduce customer support refunds and complaints  by 25%. 
Decrease OOS cancellations by 10%. </t>
  </si>
  <si>
    <t>XL (As per Sharath, AcuPick is driving team)</t>
  </si>
  <si>
    <t>Screens for merchandising team to boost subs results to increase relevancy and revenue</t>
  </si>
  <si>
    <t>IVR changes for subs</t>
  </si>
  <si>
    <t xml:space="preserve">As a merchandizer, I want to boost certain items so that customers can get a more relevant product. As an org, we want to make substitutes more relevant and promote our own brands. </t>
  </si>
  <si>
    <t xml:space="preserve">• Capture 9 digit zip code of delivery address
• Integrate tax engine to calculate tax and fees at time of fulfillment
• Refunds </t>
  </si>
  <si>
    <t xml:space="preserve">As a customer, I want the IVR system to be aware of my subs choices, so that my calls are handled better,. </t>
  </si>
  <si>
    <t>Taxation - Phase 2</t>
  </si>
  <si>
    <t xml:space="preserve">• Integrate tax engine to calculate tax and fees on Retail POS
• Refunds </t>
  </si>
  <si>
    <t>Taxes and Fees are not accurately being determined today thus making us suspectible to being charged penalties and interest when we are audited.</t>
  </si>
  <si>
    <t>Compliance - Decrease taxes, penalties and interest by 20%</t>
  </si>
  <si>
    <t>Taxation</t>
  </si>
  <si>
    <t>XS - Pass 9 digit zip to tax
X - Pricing Service -  will call tax engine at Fulfillment to get tax and fee details</t>
  </si>
  <si>
    <t>NA -- Receipt changes no UI needed for 9 digit zip</t>
  </si>
  <si>
    <t xml:space="preserve">X </t>
  </si>
  <si>
    <t>Continue to use 5 digit zip</t>
  </si>
  <si>
    <t>X- If cart and checkout is handling taxes, there is nothijng additional that AR team needs to build</t>
  </si>
  <si>
    <t>Taxation - Phase 3</t>
  </si>
  <si>
    <r>
      <t>• Customers request tax exemption by filling out appropriate documentation
• Certificates will be reviewed and approved</t>
    </r>
    <r>
      <rPr>
        <sz val="11"/>
        <rFont val="Calibri"/>
        <family val="2"/>
      </rPr>
      <t xml:space="preserve">
• TBD if tax exemption is controlled at order level or account level.
• Orders will be identified as tax exempt so the appropriate tax will be determined during fulfillment
• Refunds will support </t>
    </r>
    <r>
      <rPr>
        <sz val="11"/>
        <color rgb="FF000000"/>
        <rFont val="Calibri"/>
        <family val="2"/>
      </rPr>
      <t xml:space="preserve"> tax exempt orders</t>
    </r>
  </si>
  <si>
    <t>Q1 (pilot)
Q2 (rollout)</t>
  </si>
  <si>
    <t>Taxation Exemption Certificates (online)</t>
  </si>
  <si>
    <t>Enable Passwordless Experience across all platforms to enable contemporary and frictionless capabilities to enable customers to start shopping</t>
  </si>
  <si>
    <t xml:space="preserve">We do not support Tax Exemptions online. We have an opportunity to allow Tax Exempt customers to place orders like our competitors. </t>
  </si>
  <si>
    <t>Drive Growth - Increase brand new customers</t>
  </si>
  <si>
    <t>Q4/Q1 2022</t>
  </si>
  <si>
    <t>Q2 (pilot/rollout)</t>
  </si>
  <si>
    <t>Identity - Passwordless Sign in Experience for Web</t>
  </si>
  <si>
    <t>New Registration flow for web using OTP
Minimal customer input during sign up
Progressive profiling</t>
  </si>
  <si>
    <t>Remove the need for customers to create and remember a password, improving the experience will lead to better retention.</t>
  </si>
  <si>
    <t>Elevating Our Design &amp; Voice 
Higher customer activity</t>
  </si>
  <si>
    <t>Identity - OTP based Web Registration and progressive profiling</t>
  </si>
  <si>
    <t xml:space="preserve">Build and manage diateraty prerences and restrictions in the new preference center
Make the the preference data avalable for CDP to consume for UMA personalization </t>
  </si>
  <si>
    <t>Reduce the steps for customers to create an account or sign in, improving the experience will lead to more acquisition</t>
  </si>
  <si>
    <t>Elevating Our Design &amp; Voice 
Higher customer conversion</t>
  </si>
  <si>
    <t>Dietary preference for UMA</t>
  </si>
  <si>
    <t>Build Social Sign in capabilty for mobile apps (UMA)
Apple Sign in for iOS
Google Sign in for Android</t>
  </si>
  <si>
    <t>Creates more personalization capabilities and helps the customer shop faster, as we're curating their experience towards their dietary needs</t>
  </si>
  <si>
    <t>Tailored Mobile App Experience</t>
  </si>
  <si>
    <t>Personalization</t>
  </si>
  <si>
    <t>Social Sign in for UMA</t>
  </si>
  <si>
    <t>Build Social Sign in capabilty for Website</t>
  </si>
  <si>
    <t>Help customers QUICKLY get into UMA with a single tap</t>
  </si>
  <si>
    <t xml:space="preserve">Tailored Mobile App Experience
Elevating Our Design &amp; Voice </t>
  </si>
  <si>
    <t>Q2- Q3</t>
  </si>
  <si>
    <t>UCA / UMA</t>
  </si>
  <si>
    <t>Social Sign in for Web</t>
  </si>
  <si>
    <t>Disaster Recovery for UCA Services includes HD Insight Upgrade</t>
  </si>
  <si>
    <t>Help customers QUICKLY get into the web with a single tap</t>
  </si>
  <si>
    <t xml:space="preserve">Disaster Recovery for UCA </t>
  </si>
  <si>
    <t xml:space="preserve"> Github (Code Repo) Migration - Split and Creating New Pipe line</t>
  </si>
  <si>
    <t>Github (Code Repo) Migration</t>
  </si>
  <si>
    <t>Event hub to Confluent Kafka Migration</t>
  </si>
  <si>
    <t>Decommission of EMLSE/EMDB , ESCS3/CHAMP</t>
  </si>
  <si>
    <t>Retire Legacy CHAMP and EMCL</t>
  </si>
  <si>
    <t>Moving to Azure Kubernetes Service</t>
  </si>
  <si>
    <t>Azure VMs to AKS</t>
  </si>
  <si>
    <t>Modify email-marketing-feed job by integrating Denode to read the marketing feed.</t>
  </si>
  <si>
    <t>TSEO Email Optimization</t>
  </si>
  <si>
    <t>Provide ability for customers to build multiple carts based on item eligibility. For e.g. if a customer wants to have hot chicken delivered and pick up a bag of chips, they should be able to do that with one cart, one transaction.</t>
  </si>
  <si>
    <t>Inventory Availability &amp; Authorization: Phase Ic
2. Channel-based Assortment - Phase II</t>
  </si>
  <si>
    <t>Provide ability for customers to get visibility into inventory in the future (up to a week) with advanced DS algorithms dictating Low Inventory</t>
  </si>
  <si>
    <t>Customers are currently prevented from searching for items that are not eligible for items in that channel. Customers are also prevented from making a single payment for multiple channels based on item eligibility</t>
  </si>
  <si>
    <t>Increased customer satisfaction, increased conversions due to reduced time to build multiple carts</t>
  </si>
  <si>
    <t>Digital Catalog</t>
  </si>
  <si>
    <t>Inventory Availability &amp; Authorizations (includes FAR):Phase 2.0 - Future inventory availability signal</t>
  </si>
  <si>
    <t>Ability for customers to get guaranteed inventory availability for ALL items (including perishables) which is not available through FaR systems currently</t>
  </si>
  <si>
    <t>Currently, customers do not get guaranteed inventory availability for orders made into the future. The introduction of true Perpetual Inventory will resolve this issue.</t>
  </si>
  <si>
    <t>Reduced OOS, Increased customer satisfaction, increased availability</t>
  </si>
  <si>
    <t>Inventory Availability &amp; Authorizations (includes FAR): Phase 2.1</t>
  </si>
  <si>
    <t>Prepare so that when we launch Reviews, customers will be able to make fair comparisons between Own Brands and their National Brand equivalents</t>
  </si>
  <si>
    <t>Customer Reviews – Phase 0 - Own Brands Early Collection</t>
  </si>
  <si>
    <t>Allow customers to provide and see 5 star ratings and reviews of center store items</t>
  </si>
  <si>
    <t>Because Own Brands are exclusive to our stores, they will not have syndicated reviews</t>
  </si>
  <si>
    <t>Number of reviews collected</t>
  </si>
  <si>
    <t>Customer Reviews – Phase 1 –  5 Star ratings and reviews across the Center Store</t>
  </si>
  <si>
    <t>Allows customers to provide and see innovative reviews of fresh groceries</t>
  </si>
  <si>
    <t>Help customers make good choices by providing community driven reviews</t>
  </si>
  <si>
    <t>73% of catalog review ready</t>
  </si>
  <si>
    <t>Customer Reviews – Phase 2 –  Innovative reviews for Fresh Flavorful Food</t>
  </si>
  <si>
    <t>Allow customers to shop for party planning assortment (e.g., catering trays, specialty bakery) via our ecommerce applications</t>
  </si>
  <si>
    <t>Traditional reviews don't work well for fresh groceries which can vary greatly across seasons and regions</t>
  </si>
  <si>
    <t>100% of catalog review ready</t>
  </si>
  <si>
    <t>Made To Order Party planning assortment shopable for Pick Up</t>
  </si>
  <si>
    <t>Allow customers to shop for made to order RTE meal to add to their DUG/WUG grocery run</t>
  </si>
  <si>
    <t>In store 1P parity: + 1800 BPNs enabled (web + mobile) 
(Current $200M/year in store sales)</t>
  </si>
  <si>
    <t>Pick up Made to Order RTE meals with groceries</t>
  </si>
  <si>
    <t>Allow customers to shop for made to order assortment to add to their delivery grocery run</t>
  </si>
  <si>
    <t>In store 1P parity: +300 BPNs enabled 
(Current $40M/year in store sales)</t>
  </si>
  <si>
    <t>Delivery of Made to Order with groceries</t>
  </si>
  <si>
    <t>Allow 3rd party marketplace users (GH, DD, UE, Postmates) to order RTE meals fulfilled by Albertsons stores. Multiple brands (including online only)</t>
  </si>
  <si>
    <t>In store 1P parity: 100% MTO BPNs enabled for delivery (3PL)</t>
  </si>
  <si>
    <t>Q2,Q3</t>
  </si>
  <si>
    <t>Made to Order meals on multiple 3rd party marketplaces</t>
  </si>
  <si>
    <t>Allow in-store or soon-to-be-in-store customers to pre order deli items to pick up later directly from the deli</t>
  </si>
  <si>
    <t>In store 3P parity: Top 80% RTE SKUs published on multiple 3rd party marketplaces @ 70% of stores (estimate: +$80M/year sales)</t>
  </si>
  <si>
    <t>Order Ahead, Pick Up at Deli</t>
  </si>
  <si>
    <t>Ability to shop for a MTO lunch/dinner to be delivered 30-45 mins from now</t>
  </si>
  <si>
    <t>Top 90% full service deli SKUs enabled by FY 21. (Current in store sales: $1.1B/year)</t>
  </si>
  <si>
    <t>Q3,Q4</t>
  </si>
  <si>
    <t>Express Meal Delivery</t>
  </si>
  <si>
    <t>Marketing copy and feature bullets</t>
  </si>
  <si>
    <t>Top 95% RTE SKUs enabled by FY21</t>
  </si>
  <si>
    <t>Syndigo Salsify automation - Phase 2c (marketing copy and feature bullets)</t>
  </si>
  <si>
    <t>Create content Rules for Content Management</t>
  </si>
  <si>
    <t>Phase 2c: Improved product content for Salsify serviced BPNs</t>
  </si>
  <si>
    <t>Yes</t>
  </si>
  <si>
    <t>Syndigo/Salsify Automation Phase 3a - Create content Rules for Content Management</t>
  </si>
  <si>
    <t>Enhanced Content Server side and Multiple Images (Salsify)</t>
  </si>
  <si>
    <t>content management for the site</t>
  </si>
  <si>
    <t xml:space="preserve">Image and Content Management rule engine. It will save 3-5 hours per week for users that manually upload images and content to override data </t>
  </si>
  <si>
    <t>No</t>
  </si>
  <si>
    <t>Syndigo/Salsify Automation Phase 3b - Enhanced Content Server side and Multiple Images (Salsify)</t>
  </si>
  <si>
    <t>Ingest Enhanced Content (Server side)</t>
  </si>
  <si>
    <t xml:space="preserve">Improved SEO crawlers </t>
  </si>
  <si>
    <t>Boost Web traffic and improved SEO crawlers</t>
  </si>
  <si>
    <t>Syndigo/Salsify Automation Phase 4 - Ingest Enhanced Content  for Syndigo(Server side)</t>
  </si>
  <si>
    <t>Ingest and consumer additional Videos</t>
  </si>
  <si>
    <t>Syndigo/Salsify Automation Phase 5 - Ingest and consume videos</t>
  </si>
  <si>
    <t>Integrate with Syndigo score card, Own brands to use enhance content tool</t>
  </si>
  <si>
    <t>Include videos on the site</t>
  </si>
  <si>
    <t>Improved content for 150k BPNs</t>
  </si>
  <si>
    <t>Syndigo/Salsify Automation Phase 6 - Integrate with Syndigo score card, Own brands to use enhance content tool</t>
  </si>
  <si>
    <t>authorization/authentication for Catalog UI</t>
  </si>
  <si>
    <t>Review content health</t>
  </si>
  <si>
    <t xml:space="preserve">?? </t>
  </si>
  <si>
    <t>Self service authorization/authentication for Catalog UI</t>
  </si>
  <si>
    <t>DAM enhancements</t>
  </si>
  <si>
    <t>create user based rules to access Catalog UI tool</t>
  </si>
  <si>
    <t>Reduce Catalog team's requests</t>
  </si>
  <si>
    <t>SSO</t>
  </si>
  <si>
    <t>DAM - Phase 2</t>
  </si>
  <si>
    <t xml:space="preserve">Create a Power BI dashboard for Catalog's backend reporting </t>
  </si>
  <si>
    <t>Phase is not defined yet but we are looking to add enhancements to include videos, De-commission BOX/IVIE's DAM, integrate with creative tools etc</t>
  </si>
  <si>
    <t xml:space="preserve">MLP  </t>
  </si>
  <si>
    <t>Catalog Reporting: UI Dashboard / Power BI / Validation / Status</t>
  </si>
  <si>
    <t>Digital Bundles - Provide customers with an enhanced shopping experience by seeing similar items clubbed together. Items may have different price points, and different images, but seeing those items clubbed together will allow customers to make purchases together at the time of order entry. Key metric is customer engagement time is made more productive with greater conversions.</t>
  </si>
  <si>
    <t>This will give user the ability to view/report on backend data that needs user attention example - SMIC that dont have a shelf code, number of blocks, CBA reporting etc</t>
  </si>
  <si>
    <t>Improved operational efficiency - User will not have to go through 20+ reports each week and this acts like a central place</t>
  </si>
  <si>
    <t xml:space="preserve">Q3 </t>
  </si>
  <si>
    <t>Power BI team</t>
  </si>
  <si>
    <t>Digital Bundles</t>
  </si>
  <si>
    <t>Provide the ability to add several attributes to Item Catalog to comply with federal, state, and local regulations on when and which items may be sold with regards to geography and timing.</t>
  </si>
  <si>
    <t xml:space="preserve">Customers today may not realize that while shopping for one item, they are forgetting to buy a related item. When our order workflow prompts the customer to consider items that go together, customers will appreciate the convenience of buying together. Potential basket size economies and discounting could be employed to make this initiative a win-win situation. </t>
  </si>
  <si>
    <t>Increased customer satisfaction, increased conversions due to reduced time searching for items leading to greater conversions.</t>
  </si>
  <si>
    <t>Item Restrictions</t>
  </si>
  <si>
    <t>Provide the ability to group items that have a defined attribute with similar characteristics that make an item a variant. The concept of variant will group items with different flavors under one umbrella SKU. This prevents the customer from having to refer back and forth between different product pages since swatch images will show the variations of a product in one place.</t>
  </si>
  <si>
    <t>Customers get frustrated today seeing an item they would like to purchase only to find out during checkout that we prevent them from completing that transaction due to local laws (e.g. it is prohibited to sell alcohol in Texas on Sunday before noon).</t>
  </si>
  <si>
    <t>Indemnification against lawsuits for non-compliance against laws, reduced risk to lose liquor license; increased customer satisfaction since they are informed upfront what may or may not be added to cart</t>
  </si>
  <si>
    <t>SKU Relationships (e.g. Variants)</t>
  </si>
  <si>
    <t>Develop technology to review expiry dates on items to take it out of stock when they are no longer eligible to be sold</t>
  </si>
  <si>
    <t>Customers find it time consuming to shop for different types of items that are very closely related (e.g. different flavors of icecreams) since these items are all displayed in different pages.</t>
  </si>
  <si>
    <t>Average basket size increase. Increased customer engagement with reduced time to build carts</t>
  </si>
  <si>
    <t>Perishable Items</t>
  </si>
  <si>
    <t>Replicate Portland DS algorithms for instore items to apply logic so that OOS metrics are improved thereby providing a better shopping experience for our customers.</t>
  </si>
  <si>
    <t>Risk of selling expired items reduced, increased customer satisfaction, more accurate availability leading to better forecasting and decreased OOS.</t>
  </si>
  <si>
    <t>Replicate Portland test</t>
  </si>
  <si>
    <t>Since FaR systems cannot provide inventory levels when they are running low, it is necessary to develop DS algorithms to predict low inventory levels at the item-store levels. These algorithms will take into account item inventory, forecast, picking, consumption, fulfillment to outline low inventory levels that will then be displayed to the customer. Iterating upon this logic will also provide customers the ability to reserve items in the future with a greater degree of accuracy.</t>
  </si>
  <si>
    <t>Decreased OOS</t>
  </si>
  <si>
    <t>Dynamic Threshold Management</t>
  </si>
  <si>
    <t>Develop DS algorithms to accurately predict when seasonal items wil come in stock and when they will go out of stock</t>
  </si>
  <si>
    <t>Decreased OOS, increased availabilty, increased customer satisfaction</t>
  </si>
  <si>
    <t>Seasonal Items</t>
  </si>
  <si>
    <t>Phase 1.0 MLP: Chinese grocery selection for delivery to Bay Area customers</t>
  </si>
  <si>
    <t>Q2 2022</t>
  </si>
  <si>
    <t>Marketplace 1.0</t>
  </si>
  <si>
    <t xml:space="preserve">Phase 1.1 Expanded Asian Selection &amp; Marketplace Platform Integration </t>
  </si>
  <si>
    <t>Grow unique selection by 50K SKUs within 1Y of launch</t>
  </si>
  <si>
    <t>Marketplace 1.1</t>
  </si>
  <si>
    <t xml:space="preserve">Catalog UI tool Enancement </t>
  </si>
  <si>
    <t>Parity / Differentiation</t>
  </si>
  <si>
    <t>Catalog Enhancements</t>
  </si>
  <si>
    <t> Create a customer-centric, digitally integrated, innovative and convenient experience for our customers.</t>
  </si>
  <si>
    <t>Add enhanced features to the tool to improve operation efficiency</t>
  </si>
  <si>
    <t>Improve operational effciency and save time by 2-4 hours per week</t>
  </si>
  <si>
    <t>Iterative &amp; Ongoing</t>
  </si>
  <si>
    <t>Tax - ability to include tax as a child item.</t>
  </si>
  <si>
    <t>Steam Catalog data to EDM from each Catalog POD, enabling EDM to be a single source of Catalog runtime data for internal and external partners.</t>
  </si>
  <si>
    <t>Comply with local laws</t>
  </si>
  <si>
    <t>Intelligent automated removal of ROG/Store blocks</t>
  </si>
  <si>
    <t>With the help of smart block removal logic we will remove outdated ROG/Store blocks so that the customer is able to find online items that are sold in store</t>
  </si>
  <si>
    <t>With the help of automated, intelligent logic we we will remove outdated ROG/Store blocks so that the customers will be better able to find online items that are sold in store</t>
  </si>
  <si>
    <t>Increase availability by 40 bps</t>
  </si>
  <si>
    <t>Catalog Data streaming to EDM</t>
  </si>
  <si>
    <t>Support for Landscape mode</t>
  </si>
  <si>
    <t xml:space="preserve">Make catalog data available in near real time and Eliminate daily data feeds from Catalog runtime as it  not a core catalog function. </t>
  </si>
  <si>
    <t>UMA Analytics: Item Availability</t>
  </si>
  <si>
    <t>ADA Accessbility requirement for WCAG 2.1 AA compliance</t>
  </si>
  <si>
    <t>UMA Analytics: Channel Based Assortment</t>
  </si>
  <si>
    <t>Cleanup analytics tracking in app to match Web and track customer behavior through the purchase funnel</t>
  </si>
  <si>
    <t>UMA Analytics: Related Products</t>
  </si>
  <si>
    <t>UMA Analytics: WYSIWYG</t>
  </si>
  <si>
    <t>UMA Analytics: PFM</t>
  </si>
  <si>
    <t>Dietary Chanels MLP P13n</t>
  </si>
  <si>
    <t>UI Only: CPG Monetization fed by API into  CPG specific CMS Parity Zone</t>
  </si>
  <si>
    <t>Gather explicit dietary preferences and show customers personalized content/channels based on their dietary selection, helping them shop faster with higher relevance.</t>
  </si>
  <si>
    <t xml:space="preserve">Retention &amp; Add to Cart/List From Home </t>
  </si>
  <si>
    <t>CPG</t>
  </si>
  <si>
    <t>Shopping method selection enhancements</t>
  </si>
  <si>
    <t>Drive CPG monetization in UMA. Ned AEM Support</t>
  </si>
  <si>
    <t>CPG monetization on UMA</t>
  </si>
  <si>
    <t>Onboarding to opt into Push, Select their Store, capture Email/SMS in funnel</t>
  </si>
  <si>
    <t>Customers do NOT know how to easily shop omni-channel.</t>
  </si>
  <si>
    <t>BNCs &amp; Reg Conversion</t>
  </si>
  <si>
    <t>My Account Preferences app parity - Phase 1.5</t>
  </si>
  <si>
    <t>Effectively capture critical information/opt-in from customers to drive marketing communication and unlock the ability to enter their Phone # at the POS</t>
  </si>
  <si>
    <t>iOS App Clips for Acquisition</t>
  </si>
  <si>
    <t>Get my account up to par with web experience and add ability to control communication preferences, enabling more effective marketing communication</t>
  </si>
  <si>
    <t>iOS App Widgets</t>
  </si>
  <si>
    <t>Acquire customers throughout their In-store journey via App Clips</t>
  </si>
  <si>
    <t>Enhancements on Deals page</t>
  </si>
  <si>
    <t>Make UMA tools easiliy accessible via App Clips on their iOS home screen</t>
  </si>
  <si>
    <t>My Items / Lists </t>
  </si>
  <si>
    <t>Continue to refine and enhance the Deals page to help Legacy Loyalty Customers continue their shopping behaviors of clipping coupons</t>
  </si>
  <si>
    <t>Time to Shop &amp; Basket Size</t>
  </si>
  <si>
    <t>Check Out Redesign</t>
  </si>
  <si>
    <t>UMA MLP launched without My List capabilities, which has impacted our In-store customers not being able to check coupons/items off of their list.</t>
  </si>
  <si>
    <t>Cart Redesign</t>
  </si>
  <si>
    <t>Checkout enhancements to improve conversion and to build a platform to launch other intiatives like SNAP, Native Payments, etc.</t>
  </si>
  <si>
    <t>Order Conversion</t>
  </si>
  <si>
    <t>Update Order status CTA's to be customized per use case</t>
  </si>
  <si>
    <t>Cart enhancements to improve conversion and to build a platform to launch other intiatives like Substitutions, Recommendations, etc.</t>
  </si>
  <si>
    <t>AOV &amp; Order Conversion</t>
  </si>
  <si>
    <t>Marketplace Bay Area</t>
  </si>
  <si>
    <t>Help customers ALWAYS know where their order is and easily take action based on the status.</t>
  </si>
  <si>
    <t>ECOM CSAT &amp; Reduce Callcenter Contacts</t>
  </si>
  <si>
    <t>Fulfillment accuracy enhancements to dynamic slotting</t>
  </si>
  <si>
    <t>Customers want to shop locally, in a single app</t>
  </si>
  <si>
    <t>Unified Search enhancemnts (omni-search)</t>
  </si>
  <si>
    <t>Customers expect to get what they ordered AND get it on time</t>
  </si>
  <si>
    <t>Order frequency &amp; CSAT</t>
  </si>
  <si>
    <t>Meals &amp; grocery in one checkout</t>
  </si>
  <si>
    <t>Customers want to search for products, deals, meals, services, etc. in a single search experience</t>
  </si>
  <si>
    <t>AOV &amp; Reduce Time to Shop</t>
  </si>
  <si>
    <t>CMS enhancements for evaluated content</t>
  </si>
  <si>
    <t>Customers want to easily checkout with their meals &amp; groceries in a single transaction</t>
  </si>
  <si>
    <t>Omni, frequency based Buy It Again</t>
  </si>
  <si>
    <t>Customers want to see refreshed content tailored to them and evaluated based on implicit &amp; explicit data.</t>
  </si>
  <si>
    <t>In-store Shopping List</t>
  </si>
  <si>
    <t>Customers want to quickly repurchase their favorited items.</t>
  </si>
  <si>
    <t>In the moment, in cart substitutions</t>
  </si>
  <si>
    <t>Customers want to get in and out of our stores as quick as possible, without forgetting anything OR missing a deal.</t>
  </si>
  <si>
    <t>MAUs &amp; CSAT</t>
  </si>
  <si>
    <t>Personalized discovery based on shopping preferences</t>
  </si>
  <si>
    <t>Customers want to have influence on their substitutions.</t>
  </si>
  <si>
    <t>Meals &amp; meal planning</t>
  </si>
  <si>
    <t>Customers expect an app experience that tailored to them.</t>
  </si>
  <si>
    <t>In-store mode</t>
  </si>
  <si>
    <t>Customers want to do their meal planning and grocery shopping in a single experience.</t>
  </si>
  <si>
    <t>Voice &amp; voice list</t>
  </si>
  <si>
    <t>Customers want tools to help them get in and out of the store with as little friction as possible.</t>
  </si>
  <si>
    <t>App clips</t>
  </si>
  <si>
    <t xml:space="preserve">Customers want to effortlessly add items, deals, etc. to their shopping list using their voice, while juggling other tasks. </t>
  </si>
  <si>
    <t>App widgets</t>
  </si>
  <si>
    <t xml:space="preserve">Customers who don't know about our app want to learn about it, in the moment, when it's relevant </t>
  </si>
  <si>
    <t>BNCs, MAUs &amp; CSAT</t>
  </si>
  <si>
    <t>Integrated Search</t>
  </si>
  <si>
    <t xml:space="preserve">Customers want quick access to tools they use frequently to shop with us. </t>
  </si>
  <si>
    <t>Reduce all OOS measures (predictive and fulfillment metrics) either through implementation of FaR and through rethinking the DS algorithmss. Also includes measures like replicating the Portland tests</t>
  </si>
  <si>
    <t>Customers want to search for products and  dealsin a single search experience</t>
  </si>
  <si>
    <t>AOV &amp; Order Conversion&amp; Clip rate</t>
  </si>
  <si>
    <t>Reduced OOS</t>
  </si>
  <si>
    <t>Refine DS salgorithms to reduce OOS, increase selection and availability</t>
  </si>
  <si>
    <t>Decreased OOS, increased availability</t>
  </si>
  <si>
    <t>Instacart</t>
  </si>
  <si>
    <t>Integrating Cart data with Snowflake</t>
  </si>
  <si>
    <t>Transactions</t>
  </si>
  <si>
    <t>ML based Substitutions.-Phase2-New UX experienence</t>
  </si>
  <si>
    <t>Experience Fundamentals - Substitutions</t>
  </si>
  <si>
    <t>In 2021, Reduce customer support refunds and complaints by 50%. 
Decrease OOS cancellations by 25%. 
Decrease substitutes when customer said DoNotSub by 50%.
Edited</t>
  </si>
  <si>
    <t>need prioritisation</t>
  </si>
  <si>
    <t>Aisle L2 Redesign</t>
  </si>
  <si>
    <t xml:space="preserve">Customer Problem Statement:
Users are not able to find products easily, spending too much time navigating through the aisle and clicking too many times to find the product they are looking for. 
We don't showcase products by different categories to make it easy &amp; fast for users to find the product. 
Products are not categorized by the way users shop, i.e users shop for coffee by type such as ground coffee, whole bean coffee, bottled coffee, etc.. vs users shop for soda by brand such as coca cola, pepsi, sprite, etc..
We don't incorporate deals into shoppable carousels to make it easy for users to find products on deals. 
We don't personalize the products on the aisles based on user's past purchase or past shopping behaviors. 
On L3 page, users are forced to do too much scrolling because products are not integrated into shoppable carousels. 
L1 page is not a shoppable page and it serves as an extra step for users to get to L2 page
We don't have category pages, instead we are using categories as filters which is not optimal for our SEO and user experience
Business Problem Statement:
Merchandising team does not have the ability to promote products according to the way customers shop such as type, brand, etc. All L2's follow the same page template and the format of the components cannot be edited. </t>
  </si>
  <si>
    <t>Traffic (+4%), Increase Units (+1.5), AOS (+$5.02), Conversion (+4 bps)  = +$17.8M</t>
  </si>
  <si>
    <t>Search &amp; Aisle - Left Hand Nav (Filters)</t>
  </si>
  <si>
    <t xml:space="preserve">Customer Problem Statement:
Customer is unable to drill down into aisles or search results, making it difficult for them to find what they are looking for.  
Business Problem Statement:
Attribution will not only help customers filter down their items, but also provides more backend data to assist our search results to become more accurate.  Left Hand Nav is universal across all product categories and not unique to the item
</t>
  </si>
  <si>
    <t>Conversion (+1.5% or 6bps) = $11M.  (Assuming search captures 60% of traffic)</t>
  </si>
  <si>
    <t>Search &amp; Aisle - Visual Shelf Navigators</t>
  </si>
  <si>
    <t>Customer Problem Statement:
Currently, we don't have visual cues to help customers narrow down their browse/search results. Visual navigation based on customer decision tree data would help make the shopping experience easier for customers to find exactly what they want.
Business Problem Statement:
Visual navigation gives the merchandising team the capability to display our full customer offering in an easy, visual manner, including attributes, merch events, and deals</t>
  </si>
  <si>
    <t>PDP - Zoom Functionality</t>
  </si>
  <si>
    <t>Customer Problem Statement:
By adding zoom functionality to images, customers are able to see a more detailed view of the product and this will help drive their decision to add the item to cart. This will also bring us to parity with our competitors
Business Problem Statement:
PDPs are second biggest entry pages (13.5%) on the site but conversion rate is very low 0.5%
Today, we show only one product image that is static in size and does not provide customers additional clarity on the product</t>
  </si>
  <si>
    <t>PDP - Enhanced Content</t>
  </si>
  <si>
    <t>Customer Problem Statement:
By showing rich/enhanced content below the fold, customers can get a more well-rounded view of the product, and this will help drive their decision to add the item to cart. This will also bring us to parity with our competitors
Business Problem Statement:
PDPs are second biggest entry pages (13.5%) on the site but conversion rate is very low 0.5%
Today, we show only one product image that does not provide customers any additional detail than a product card. This is also an opportunity for the Shopper Marketing team to generate additional CPG revenue</t>
  </si>
  <si>
    <t>Conversion (+1% or 4 bps) = $3.4M</t>
  </si>
  <si>
    <t>PDP - Recipes</t>
  </si>
  <si>
    <t>Customer Problem Statement:
By adding a recipe carousel to the PDP, this inspires customers inspiration for various recipe ideas. Shopping on the PDP is not just transactional, but incorporates additional content for that ingredient
Business Problem Statement:
PDPs are second biggest entry pages (13.5%) on the site but conversion rate is very low 0.5%
This will give more visibility into the recipes experience, an opportunity to cross-sell and up-sell, and be a point of differentiation from competition</t>
  </si>
  <si>
    <t>Increase Units (+1), AOS (+$3.52), Conversion (+1% or 4 bps)  = +$15.6M (impacts Fresh Categories)</t>
  </si>
  <si>
    <t>PDP - Type 3 Pricing</t>
  </si>
  <si>
    <t>Customer Problem Statement:
Customer currently is only able to shop items in full lb quantities and not able to customize how much they can get
Business Problem Statement:
By allowing customization, ATC rates will increase as well as basket size (AOV); additional options for the customers to market fresh categories</t>
  </si>
  <si>
    <t>PDP - Cross Sell/Up Sell Carousels</t>
  </si>
  <si>
    <t xml:space="preserve">Customer Problem Statement:
Customer gets visibility into more affinity items that are relevant to the current item they are viewing. Customer is unable to find items they are looking for because they can only live under one aisle (ex: Frozen breakfast items live under the breakfast aisle but customer is searching in the frozen aisle). 
Business Problem Statement:
Exposes customers to additional items outside of immediate product type and increases basket size (AOV) and ATC rate. Merchandising team is unable to surface relevant products to the customer in multiple aisles across the site because items are limited to one aisle only. 
</t>
  </si>
  <si>
    <t xml:space="preserve">Increase Units (+2), AOS (+$6.83 or +6.8%) = +$23.3M </t>
  </si>
  <si>
    <t>PDP - Item Badges</t>
  </si>
  <si>
    <t>Home Page Redesign-MLP
1. Multiple CTA on hero banner
We are limited to one CTA and don't have flexibility to enable 1-3 CTAs within hero banner, depending on merch priorities.
2. Homepage Notification Bar
Gives us the ability to retain customers by clearly communicating shopper options upfront.
3. Homepage rotating banner
Have flexibility to enable 3-5 rotating banners within hero banner, to be able to feature more merch events.
4. UMA design Parity
5. Inspirational elements on page</t>
  </si>
  <si>
    <t>Customer Problem Statement:
Customer currently is not able to filter in these attribute buckets or has any visibility into status; gives customers a visual representation of unique statuses of items
Business Problem Statement:
Exposes customers to additional value propositions of certain items, increasing ATC rates and basket size (AOV)</t>
  </si>
  <si>
    <t>Conversion (+.5% or 2 bps) = $1.7M</t>
  </si>
  <si>
    <t>Home Page Redesign and Navigation redesign-MLP</t>
  </si>
  <si>
    <t> Delight our millennial customers by bringing in ‘friendly, exciting, inclusive, accessible’ into the copy and a new, modern design system that also enables faster development.</t>
  </si>
  <si>
    <t>Customer problem Statement:
- Current Homepage is dated and has an old/design and feel
- Customers are uninspired by the limited information on the page and leave the site
-Merchant team does not have the ability to add information on our values, advertize OWN products or educate customers on brand information
-CPG revenue is limited since we have a few slots for CPG
-Navigation is clunky and customer struggle to navigate through the site and find items they want to shop for</t>
  </si>
  <si>
    <t>Increased Customer engagement
Reduce bounce Rate
Increase CPG Revenue
Increase Visbility to OWN Brands
Multiple CTAa (Conversion (+9 bps or +2%) = +$12.7M (based on HP traffic))
Notification Bar (Conversion (+11 bps or +2.5%) = +$15.9M (based on HP traffic))
Rotating Banner (Conversion (+.5%) = $319K)
Improve customer journey
Increase Basket size/AOV
Reduce cart abandonment/bounce rate</t>
  </si>
  <si>
    <t>Landing &amp; Nav</t>
  </si>
  <si>
    <t xml:space="preserve"> Merch Ops,3rd Party CPG </t>
  </si>
  <si>
    <t>Elevating Our Design &amp; Voice:</t>
  </si>
  <si>
    <t>SLOC become main system for store setup (front-end admn UI) and ALL asociated store services api's.
Currently: 
- Erums sets up stores for ecommerce and flags for associated services. 
- SLOC merges erums data with Yext (3rd party) store level data and provides many domain API's that power many internal systems including Web and APP</t>
  </si>
  <si>
    <t xml:space="preserve">Customer Problem Statement
-Current website is dull and uninspiring, design is dated and customers are disconnected </t>
  </si>
  <si>
    <t>1.To get more traffic and  easy navigation and increase the basket size.</t>
  </si>
  <si>
    <t xml:space="preserve">SLOC as replacement for erums Store Setup (EOT) Tool and erums Store Services </t>
  </si>
  <si>
    <t>Preview environment to view unpublished version of website and mobile app content Phase 1:
- www-preview.banner.com (all banners including Mini Sites)
- Ability to preview fully functional banners sites
- Session Variable Framework support
Support following workflows (workflow version-1):  
-  Preview &amp; Production Server
- Publish to Preview
- Publish to Preview &amp; Production
- Deactivate/Unpublish from Preview &amp; Production Workflow</t>
  </si>
  <si>
    <t xml:space="preserve">Background:
SLOC is a pass-thru API service combining data inpuuted in Store Locator provider (YEXT) and  ERUM's ecommerce store setup too.  SLOC powers website, mobile app, and other systems that rely on store level data.  does not have a User-Interface to add/remove store level attributes. 
Problem Statement:
There has been a request to expire the Erums ecom store setup tool and associated API and move all functions to SLOC. In order to support this request, this requires SLOC to develop a User Interface to manage data (add, delete, change) as well as to clean-up data to fit SLOC model. 
</t>
  </si>
  <si>
    <t>Internal Request for to expire Erums Tool and migrate all functionaliyt to SLOC</t>
  </si>
  <si>
    <t>TBD
Post discussion with Abhishek</t>
  </si>
  <si>
    <t>Q3-4</t>
  </si>
  <si>
    <t>Catalog/SLOC</t>
  </si>
  <si>
    <t>x0 we are not currently calling any ERUMS services</t>
  </si>
  <si>
    <t>Merchandising – CMS - Preview Env (Phase 1)</t>
  </si>
  <si>
    <t>Provide Preview Tools/Configurations:
- View by Current/Future Date: ability to select a date to view pre-scheduled content publication and view site as date selected
- View by Session Variables: ability to easily select: banner, division, store ID, zip code authenticated state, and view content under selected variable
- View by Target Audience: ability to easily select a target audience and view content as that segment</t>
  </si>
  <si>
    <t xml:space="preserve">Digital Production team currently does not have a satisfactory method of reviewing authored web content prior to publishing to production. This includes both static and dynamic (API driven i.e. product carousels). 
Focus: General and Dynamic Content </t>
  </si>
  <si>
    <t xml:space="preserve">Authoring Must Have
Goal - Production content errors at 0%. </t>
  </si>
  <si>
    <t xml:space="preserve">YES
Requirements completed. </t>
  </si>
  <si>
    <t>Platform</t>
  </si>
  <si>
    <t>Digital Production
Dev Ops</t>
  </si>
  <si>
    <t>Merchandising – CMS - Preview Env (Phase 2)</t>
  </si>
  <si>
    <t xml:space="preserve">Develop Mobile App digital production capabilities in AEM to provide Merchandising team the tools needed to create inspiring, personalized and seasonally relevant content in App (current and future UMA).
MLP Components: mod unit, product carousels, notification alert, landin pages. </t>
  </si>
  <si>
    <t xml:space="preserve">Digital Production team currently does not have a satisfactory method of reviewing targetred authored web content prior to publishing to production. This includes both static and dynamic (API driven i.e. product carousels). 
Focus: Targered Content </t>
  </si>
  <si>
    <t>Parity/Differentiation</t>
  </si>
  <si>
    <t>Merchandising – App content Management Tools (MLP Components)</t>
  </si>
  <si>
    <t xml:space="preserve">Ability to target carousel by division, store, or zip.
Expand session variables based targeting to components:
- P-Banner (web) Decouple from Target
</t>
  </si>
  <si>
    <t xml:space="preserve">App team does not have method to update static content (ie. banners, product carousels, landing pages, etc) less an app release and/or the use of Adobe Target.  </t>
  </si>
  <si>
    <t>Must have for UMA</t>
  </si>
  <si>
    <t>In Progress</t>
  </si>
  <si>
    <t xml:space="preserve">Q1 </t>
  </si>
  <si>
    <t xml:space="preserve">Merchandising (WEB)– CMS - Session variable targeting -  P-Banner </t>
  </si>
  <si>
    <t xml:space="preserve">Ability to target carousel by division, store, or zip.
Expand session variables based targeting to remaining components:
- Please Note component (web)
</t>
  </si>
  <si>
    <t>Currently, Promotional Banner can only be targeted to display content by division, store, zip via the use of Adobe Target.</t>
  </si>
  <si>
    <t>1. Increase engagement with enabled component (Notification Alert, Mod Unit, P- Banner) by 10%</t>
  </si>
  <si>
    <t xml:space="preserve">Yes
</t>
  </si>
  <si>
    <t>Mobile App
Digital Production</t>
  </si>
  <si>
    <t>Merchandising (WEB) – CMS - Session variable targeting -  Check out 'Please Note' component</t>
  </si>
  <si>
    <t xml:space="preserve">Ability to target carousel by division, store, or zip.
Component: :
- Product Carousels (web)
</t>
  </si>
  <si>
    <t>Targetred Special messaging required to support customers check out process can only be displayed via the use of Adobe Target. Examples include:
- California Proposition 65 Warning
- Pricing Policy
- Lake Powell disclaimers</t>
  </si>
  <si>
    <t>Must Have 
(remove dependency from Target to enable AEM functionality)</t>
  </si>
  <si>
    <t>D</t>
  </si>
  <si>
    <t>Intake</t>
  </si>
  <si>
    <t>Merchandising (WEB) – CMS - Session variable targeting -  Product Carousels</t>
  </si>
  <si>
    <t xml:space="preserve">Enable AEM Content Services for App to target content via session variables. (banner, division, stores, zips) to MLP components. 
- Mod Unit
- Notication Alert
- Landing Pages
- Product Carousels (TBD)
</t>
  </si>
  <si>
    <t xml:space="preserve">Merchandising team can not differientiate the product assortment displayed in Product Carousels based on division, store, zip.  </t>
  </si>
  <si>
    <t>TBD 
Input from merch
working to identify baseline</t>
  </si>
  <si>
    <t>Merchandising (APP) - AEM Content Services - MLP components Target by Session Variables</t>
  </si>
  <si>
    <t xml:space="preserve">Mobile app Product Carousel can display products using Adobe Product Recommendation API. Content services. </t>
  </si>
  <si>
    <t>Mobile App Content Services MLP does not support targeting content by banner, division, store, zip which means a banner unit will display the same for all banners. This is a must have (min. banner level / parity with web = session variables)</t>
  </si>
  <si>
    <t>MLP / Parity</t>
  </si>
  <si>
    <t xml:space="preserve"> increase content engagement by 20% via targeted messaging. </t>
  </si>
  <si>
    <t>App - AEM Product Carousels - Enable Recs (API)</t>
  </si>
  <si>
    <t>Enable Mod Unit banner (web) to display CPG sponsored banners (remaining use cases):
- aisles
- search
- just for u (main landing)</t>
  </si>
  <si>
    <t xml:space="preserve">Mobile App must relay on Adobe Target to display Products provided by Adobe Recommendation engine. With new AEM content services and enabling product recs, this would bring parity to app carousel featrure set. </t>
  </si>
  <si>
    <t>At parity with Web features
Follow up with Analytics</t>
  </si>
  <si>
    <t>Sponsored Ads Banner to API - remove injection approach (remaining web use cases)</t>
  </si>
  <si>
    <t>- product led approach
- Communiate ecom product offers are associated with Stores weekly ad.
- Create 'weekly ad' ecom section like 'Club Card' deals
- aisle filters to view 'Weekly Ad' offers</t>
  </si>
  <si>
    <t>Move to Marketing/CPG?</t>
  </si>
  <si>
    <t xml:space="preserve">Improve pg performance for associated pages.
</t>
  </si>
  <si>
    <t xml:space="preserve">Yes
Requirements completed. </t>
  </si>
  <si>
    <t>Shop-able Weekly Ad via ecom browse (MLP) (Web &amp; App)</t>
  </si>
  <si>
    <t xml:space="preserve">
Need to identify path/replacement for current weekly ad host Quotient.
Option 1: ABS fully hosted (major process mgmt. change and production suppot team required)
Option 2: switch to vendor i.e. Flipp</t>
  </si>
  <si>
    <t xml:space="preserve">Digital customers browsing our ecommerce experience (Product Led)  are NOT exposed to advertised offers that our divisions select to be showcased in the Weekly Circular and thus are unable to easily identify and use features that provide efficiency to browse and add products to shopping cart. </t>
  </si>
  <si>
    <t xml:space="preserve"> 10% of existing ecom customers basket increase by average of $5-7 via addition of Weekly Ad product. </t>
  </si>
  <si>
    <t xml:space="preserve">
L</t>
  </si>
  <si>
    <t>Digital Pricing</t>
  </si>
  <si>
    <t>Weekly Ad (Redesign/Quotient Replacement)</t>
  </si>
  <si>
    <t>Automate Weekly Ad process to save time and improve sales productivity of landing pages carousels</t>
  </si>
  <si>
    <t>Current digital circular experience (offer Led) falls short in several key value-add features including:
- ecommerce integration 'ability to add items to cart'
- omni-channel distribution of circular offers with ability to add to cart</t>
  </si>
  <si>
    <t>differentiator</t>
  </si>
  <si>
    <t xml:space="preserve"> 10%  conversion non-ecom/weekly ad users to ecom customers.</t>
  </si>
  <si>
    <t>Q2
(RFP)</t>
  </si>
  <si>
    <t xml:space="preserve">No
Informed from Martech (Angel S.) they are in RFP process for Weekly Ad vendor. Sync up with Product required. </t>
  </si>
  <si>
    <t>Automate Process for building Weekly Ad Product Carousels</t>
  </si>
  <si>
    <t>Create component to display user's gift card balance using CashStar API</t>
  </si>
  <si>
    <t xml:space="preserve">Need to improve sales productivity </t>
  </si>
  <si>
    <t>Expected Outcomes (per Merch)
- Expect to save 1 -2 work days (4 – 20 hours) of effort across all analysts and category managers (includes expanded roll out of automated weekly ads)
 2. Enable scaling weekly ads carousel across all banners and regions of Albertsons company.
3. Increase cart additions to 7 – 9% from weekly ads</t>
  </si>
  <si>
    <t>Intake Required</t>
  </si>
  <si>
    <t>Catalog &amp; EDM API
Search &amp; Browse via Pathways</t>
  </si>
  <si>
    <t>Gift Card landing page Card Balance API</t>
  </si>
  <si>
    <t>Design systems tool kit integration with single page applications. (my account, orders, cart &amp; checkout)</t>
  </si>
  <si>
    <t xml:space="preserve">Customers of Albertsons Gift Cards must phone support line to obtain their available balance. </t>
  </si>
  <si>
    <t xml:space="preserve">Over 5M gift cards sold in each year 
- offers potential incremental site traffic due to Gift Card balance check-in
</t>
  </si>
  <si>
    <t xml:space="preserve">Q2
</t>
  </si>
  <si>
    <t xml:space="preserve">Design System (theme builder) - Integration (phase 3) </t>
  </si>
  <si>
    <t>Every site page / application today has custom code that defines styles. A centralized theme builder is required to unify look and feed across the whole site and to make it easy to roll out site wide look and feel changes.</t>
  </si>
  <si>
    <t>Faster and consistent develpopment of front -end interfaces and reduces the pain of using multiple systems.</t>
  </si>
  <si>
    <t xml:space="preserve">Disaster Recovery (multi-region) </t>
  </si>
  <si>
    <t xml:space="preserve">Ability to continously validate various scenarios using by integrating mock data into specifc xAPI services  matching to the needed scenarios for Quality Assurance/Regression testing without impacting or reliance on Production data. </t>
  </si>
  <si>
    <t>Regulatory compliance standard for IT to ensure systems are in place as backup/recovery of data.</t>
  </si>
  <si>
    <t xml:space="preserve">Compliancy Requirement </t>
  </si>
  <si>
    <t>Mocking Framework (xAPI)</t>
  </si>
  <si>
    <t>Provide clear communication of quantity for weighted products, so the customer receives their selection in a manner that matches their expectation.</t>
  </si>
  <si>
    <t>Having the right data set availablle across different environments is a huge challenge today. This results in teams not being able to test features, failures in automation test runs and overall project delays. Being able to mock test data and having an automated recording and playback capability will help augment our testing and automation capabilities.</t>
  </si>
  <si>
    <t>Improved qualify of regression testing
Improved efficiency</t>
  </si>
  <si>
    <t>Pricing: Lb. vs. Each - phase 2</t>
  </si>
  <si>
    <t>-- ML-based Buy It Again experience to smart rank &amp; display past purchases based on customer's changing preferences, shopping patterns, rate of consumption and seasonality
-- ML-based "Smart Basket" - Customer's next basket based on their historic buying patterns for easier &amp; faster basket building
-- "Don't Forget" list at cart &amp; checkout based on customer's past purchases &amp; basket items to recommend cart additions 
-- Organize &amp; display customer's past purchases by category group</t>
  </si>
  <si>
    <t>75% of customer orders have weighted items in their orders. Customer complaints indicate that they have received 2 beans instead of 2 lbs. of beans and other similar issues. This project aims to address these issues.</t>
  </si>
  <si>
    <t>Reduced Customer Calls, Improved NPS, Improved Picking</t>
  </si>
  <si>
    <t>Target</t>
  </si>
  <si>
    <t>tbd</t>
  </si>
  <si>
    <t>Buy It Again Phase 2</t>
  </si>
  <si>
    <t xml:space="preserve">-- Add/Save products and recipes to a list of favorites to enable quick access for easy &amp; fast basket building
-- Personalize customer shopping experience by integrating user's favorites in search &amp; browse
</t>
  </si>
  <si>
    <t xml:space="preserve">
-- Customers past purchases are NOT ranked/displayed intelligently using ML
-- Customers Buy It Again experience is NOT dynamic based on their changing needs/preferences, shopping patterns, rate of consumption &amp; seasonality
</t>
  </si>
  <si>
    <t>Parity/Differentiator</t>
  </si>
  <si>
    <t xml:space="preserve">--Time to repurchase reduced by 5% in 2021
--Increase the % of cart from "Buy It Again" by 5% in 2021
--Increase AOV by 2% in 2021 for customers who use Buy It Again and "Don't Forget" list </t>
  </si>
  <si>
    <t>Search &amp; Browse</t>
  </si>
  <si>
    <t>AAIS</t>
  </si>
  <si>
    <t>Favorites</t>
  </si>
  <si>
    <t xml:space="preserve">
-- Allow customers to create personalized lists for future access to build their baskets easy and fast
-- "Contextual Search" - Quickly searching and adding products
--Personalize customer shopping experience by integrating curated lists in search &amp; browse</t>
  </si>
  <si>
    <t xml:space="preserve">-- Customers don't have ability to save/favorite products so that they can quickly add items from Favorites list for fast and easy basket building
-- Customers can't save their favorite recipes for easy access 
-- Customers shopping experiences are not personalized – Their favorited items and recipes are not integrated in their shopping journeys; i.e., search, browse, HP
</t>
  </si>
  <si>
    <t>-- Time to purchase reduced by 5% in 2021
-- Increase the % of cart from "My Items/Favorites" by 5% in 2021</t>
  </si>
  <si>
    <t>Multi Lists</t>
  </si>
  <si>
    <t xml:space="preserve">
-- Ability to create a list verbally with voice interactive experience, creating a personalized interactive experience for our Customers for easy &amp; convenient shopping</t>
  </si>
  <si>
    <t xml:space="preserve">
-- Customers don't have ability to create personalized lists for future access so that they can quickly add items from their lists for fast and easy basket building
-- Customers can't save their cart items or orders to a list for easy access </t>
  </si>
  <si>
    <t>Voice List</t>
  </si>
  <si>
    <t xml:space="preserve">
-- Ability to collaborate and share lists with friends and family  
-- Ability to send lists via email, SMS, etc..</t>
  </si>
  <si>
    <t>-- Customers don't have ability to create personalized lists verbally for convenient &amp; easy shopping experience</t>
  </si>
  <si>
    <t xml:space="preserve">Differentiator </t>
  </si>
  <si>
    <t>-- Time to purchase reduced by 5% in 2021
-- Increase the % of cart from "My Items/Favorites" by 5% in 2021</t>
  </si>
  <si>
    <t>Fy22</t>
  </si>
  <si>
    <t>Sharing Lists</t>
  </si>
  <si>
    <t xml:space="preserve">
-- Create Personalized Experiences in the form of Product Recommendations, Messaging and Journeys for all inferred and self-declared Dietary Preference Channels across the app
-- Inspirational Experiences based on past purchases, dietary preferences &amp; restrictions, likes/dislikes, customer viewing data, search history, rating products to predict what should be recommended to customers
-- Integrated personalized recommendations from product discovery to checkout, i.e. Home Page, Category Pages, Product Page, Search, Cart &amp; Checkout 
-- Sophisticated Search capability to surface the right products for our customers based on their dietary preferences, restrictions, likes and dislikes 
--Real time feedback loop for data enrichment - Allow users to rate their personalized recommendations (thumbs down/up, like/dislike) to fine tune our algorithm &amp; make better suggestions </t>
  </si>
  <si>
    <t xml:space="preserve">
-- Customers can't collaborate on personalized lists with friends and family
-- Customers can't send their lists to friends and family via email or SMS</t>
  </si>
  <si>
    <t>Personalized Recommendations for Dietary Preferences</t>
  </si>
  <si>
    <t xml:space="preserve">
-- Time to purchase reduced by 5% in 2021
-- Increase AOV by 2% in 2021</t>
  </si>
  <si>
    <t>UI Platform, UCA, UMA, EOT (Target), Data Science, Analytics, Search &amp; Browse, Catalog, Domain API</t>
  </si>
  <si>
    <t xml:space="preserve">--Multiuser personalized profiles for single household
-- Unique, personalized channels for each user within a household
-- Customer experience is personalized across many dimensions: 1. Recommended products &amp; meals &amp; recipes &amp; deals 2. Personalized content 3. The way recommendations and content are organized 
-- Contextual Personalization – Personalize customer experience based on the context in which she is browsing our site, i.e. time of the day, location, weather outside, etc…
-- Instantaneous and real  time feedback loop for data enrichment - Allow users to rate their personalized recommendations (thumbs down/up, like/dislike) to fine tune our algorithm &amp; make better suggestions 
</t>
  </si>
  <si>
    <t>Netflix of Grocery Shopping</t>
  </si>
  <si>
    <t>Build next generation search platform that powers our new experiences across different and varied content types : product, recipes, coupons, marketplace items, restaurant search etc. Unified search engine will be key underlying platform to deliver food authority vision</t>
  </si>
  <si>
    <t>Unified Search Engine</t>
  </si>
  <si>
    <t xml:space="preserve">Brand Index first built with our faceted search links, but eventually will equate to LP's. Branded search volume for SEO is high and this would take advantage of that search volume. As well it will benefit paid search with better landing pages and ad sales in that they can offer ad rails for these brands and CPG's. </t>
  </si>
  <si>
    <t xml:space="preserve">Current user shopping experience on our site and app is not personalized. This initiative is to improve user experience by integrating user's past purchase data across the site as well as optimizing past purchases dedicated page
</t>
  </si>
  <si>
    <t>Search PLP - CTR lift +10% || Search Conversion : +5% || Relevancey Measure (NDCG) + 10 points</t>
  </si>
  <si>
    <t>USE</t>
  </si>
  <si>
    <t>SEO - Brand Index</t>
  </si>
  <si>
    <t>The faceted search pages are an underutilized set of page assets which SEO is trying get better indexed in Google. Due to the number of pages this encompases, being able to generate automated sitemaps to help indexation would ensure Google has picked up these pages.</t>
  </si>
  <si>
    <t xml:space="preserve">Business Problem Statement - There is a lot of search volume the business is not capturing well with aisle pages or PDPs. A brand index linked from the navigation would create stronger brand search presence in Google which equates to high volume traffic we are not well indexed for. </t>
  </si>
  <si>
    <t>- Increase search impressions on search pages by 30%. - Increase SEO visits on search pages by 12%</t>
  </si>
  <si>
    <t xml:space="preserve">No </t>
  </si>
  <si>
    <t>Faceted Links Sitemap</t>
  </si>
  <si>
    <t>Identify SEO features that may not have sufficient quality coverage as part of todays test suites.
Introduce additional manual and automated tests to cover these scenarios.
Research on third party tooling to cover specialized SEO scenarios.
Introduce monitoring capabilities or cadence to review SEO metrics exposed on Google Search Console and other such dashboards. https://confluence.safeway.com/display/SCX/SEO+Automated+Testing</t>
  </si>
  <si>
    <t>Business Problem Statement - Faceted search pages have just become crawlable as an SEO asset, having autmated sitemaps for these pages will ensure indexing, visits, and stronger search placement in search engines.</t>
  </si>
  <si>
    <t>- Increase impressions on faceted search pages by 15% - Increase visits to faceted search pages by 10%</t>
  </si>
  <si>
    <t>SEO Automated Tests</t>
  </si>
  <si>
    <t>The sitewide header is a great source to drive SEO traffic towards Category and Seasonal pages. Today the header links are generated client side and thus do not drive mmuch SEO value. Changes are required so that headers and links on the header are drawn serverside to increase link visibility to SEO bots. Also multiple level of Aisle page links need to be hosted on the header, potentially through the use of flyouts.</t>
  </si>
  <si>
    <t>We have several SEO capabilities that are built into our E-Commerce banner sites. These capabilities have a large business value as they allow Search Engines to crawl our sites, add site links into their Search Engine indexes and serve the links as part of Search Engine Result Pages (SERP). SEO site features thus become invaluable in terms of driving customers to our E-Commerce sites. 
Given the business importance of the SEO features on the site it is paramount that we enhance testing practices and automation to regularly test and monitor these features.</t>
  </si>
  <si>
    <t xml:space="preserve">- Prevent losses, penalties, and catch issues before they cost us traffic due to search engines downscoring us. - As well, this should result in a 7% increase in total impressions and 3% increase in total traffic as a low end estimate. Note - This speaks to TOTAL impressions and traffic vs a specific page set. </t>
  </si>
  <si>
    <t>All Site Pages - Server side header and Header Updates</t>
  </si>
  <si>
    <t>H1 header tags are currently controlled by AEM and require constant manual updates. - H1 tags that match the title and description metadata ensure stronger rankings for every page. - Lowering the pixel size to 1x1 ensures every page will have these without intruding on design and user experience. - Reduce user error. - Reduce manual labor.</t>
  </si>
  <si>
    <t>Business Problem Statement - The sitewide header today is drawn on the client side thus not driving much SEO value. Changes need to be made so the header links are included serverside to increase their SEO value</t>
  </si>
  <si>
    <t>Impressions were 11% and visits were projected at 6% (TOTAL) and not just specific page sets.</t>
  </si>
  <si>
    <t>All Site Pages - Metatag Updates - H tags, title, description</t>
  </si>
  <si>
    <t xml:space="preserve">Although it’s not the most critical ranking factor, having correctly optimized product URLs is recommended for several reasons.
It’s easier for search engines to understand
It’s easier for users to understand
It’s useful for readability purposes, especially in cases when you (or someone else) posts a URL of your products in a forum or a comment.
For example:
It’s easier to understand that this URL:
https://www.safeway.com/shop/red-bull-energy-drink-12-84-fl-oz/product-details.108100166.html
will lead to a product page about a Red Bull Energy drink than this:
https://www.safeway.com/shop/product-details.108100166.html     https://confluence.safeway.com/display/SCX/SEO+Contextual+PDP+URL+Assembly    </t>
  </si>
  <si>
    <t xml:space="preserve">Business Problem Statement - AEM currently is where h1 tags are placed on pages. Currently, this is manual. As well, some h1 tags break design elements on pages. Not having h1 tags or having them listed as "hidden" as we currently do downscore and even draw cloaking penalties from Google. </t>
  </si>
  <si>
    <t>Prevent penalization of our pages where the current hidden tag is a Google violation. - Ensure targeted H1 tags which will improve SEO ranking on every page.</t>
  </si>
  <si>
    <t>PDP Pages - Contextual PDP URL assembly</t>
  </si>
  <si>
    <t xml:space="preserve">The majority of retail sites have html sitemaps. This is usually a page liked to in the sitewide footer that leads to a page that has hyperlinks of important pages such as Aisles. This mainly plugs SEO strength from the number of anchored links across the footer to the main pages such as aisle and the brand index we are building. </t>
  </si>
  <si>
    <t>Product Detail pages have the highest counts among on all pages on our site. As such they hold a log of value from an SEO organic traffic driving potential. Our PDP page URL today follows the below format where the purpose / identity of the page is not very clear from the URL.
PDP URL Format: https://www.safeway.com/shop/product-details.&lt;BPN&gt;.html</t>
  </si>
  <si>
    <t>- Having url assembly that better matches the actual product will increase PDP impressions by 10-12% - This should also increase SEO clicks by 3%-7%</t>
  </si>
  <si>
    <t>Sitewide Footer Link /HTML Sitemaps</t>
  </si>
  <si>
    <t>The recipe pages offer a huge boon for SEO traffic as they are not SEO optimized need schema markups that dentote to Google that this is a recipe. Schema markups will help search when people are searching for recipes. In other words, the markup greatly increases the chance Google will index these pages higher. As well, FAQ on these pages and all LP's are another large SEO opportunity as Google favors question based search and pages that have FAQ on them.</t>
  </si>
  <si>
    <t>We do not have an html sitemap and therefore are not casting SEO voting power or placing importance on main category / aisle pages. As well, this makes it harder for us to force bots into the site to crawl pages such as pharmacy. This is especially important because our existing navigation is Javascript and does not cast SEO voting strength into any of our category pages.</t>
  </si>
  <si>
    <t>- Having real html links to our main pages will lift our impressions by 8% and our clicks by 4%.</t>
  </si>
  <si>
    <t>FAQ and Recipe Schema markups</t>
  </si>
  <si>
    <t xml:space="preserve">Our aisle page taxonomy id issues have caused products to appear on aisle URLS that do not fit them properly. This is creating urls that don't match the products on the pages at all. </t>
  </si>
  <si>
    <t>The existing recipe pages have no SEO optimization or schema markups or FAQ. This greatly reduces their chances of ranking in Google or social media searches.</t>
  </si>
  <si>
    <t>- Having schema markp and faq on these pages should raise impressions on the recipe pages by 2000% and should increase clicks by no less than 200% on recipe pages.</t>
  </si>
  <si>
    <t>Search &amp; Aisle Taxonomy updates</t>
  </si>
  <si>
    <t>All suggestions made WoW by Merkle are chronicled here and are the items they feel are most heavily impacting SEO. As well, these items represent issues that need to be corrected or potential wins.</t>
  </si>
  <si>
    <t xml:space="preserve">Customer Problem Statement:
Browse customers are unable to find the products they are looking for within the current taxonomy hierarchy (aisles and shelves). 
Business Problem Statement:
Merchandising team is unable to strategically update aisles based on assortment, category expertise and CDT; Updating taxonomy also helps increase SEO value. </t>
  </si>
  <si>
    <t>- This is more about not losing credibility in Google with these types of poorly fitting links. - Correcting this would prevent us from losing 3% of our traffic on Aisle pages and would likely result in us gaining another 3%.</t>
  </si>
  <si>
    <t>Merkle Vendor Reccomendations</t>
  </si>
  <si>
    <t>Data from various sources (Syndigo, vestcome, Label Insights etc) will be collected and stored in a central repository (EDM)</t>
  </si>
  <si>
    <t>https://jira.safeway.com/browse/SXP-2456</t>
  </si>
  <si>
    <t>Merkle's suggestions should lift our overall impressions by 18% and overall traffic by 10%</t>
  </si>
  <si>
    <t>Instore -Digital parity with health claims(Gluten free, organic) and other attributes</t>
  </si>
  <si>
    <t>This feature will help create parity between Instore and Online health claims</t>
  </si>
  <si>
    <t xml:space="preserve">Parity  </t>
  </si>
  <si>
    <t>Parity between Instore- Online health claims attributes</t>
  </si>
  <si>
    <t xml:space="preserve">N </t>
  </si>
  <si>
    <t>HSA/FSA</t>
  </si>
  <si>
    <t>FSA- and HSA-eligible products such as contact lenses, first aid supplies and sun care can be paid for in store or online with your FSA or HSA card.
With the passing of the 2020 CARES Act, many new items and categories are now eligible without a prescription, including cough and cold, allergy and sinus and more. Contact your FSA administrator for more information.</t>
  </si>
  <si>
    <t>UI Platform</t>
  </si>
  <si>
    <t>Unified search engine</t>
  </si>
  <si>
    <t>Offer Redemption (Copient)</t>
  </si>
  <si>
    <t xml:space="preserve">WYSIWYG Phase II
https://confluence.safeway.com/display/Product/WYSIWYG+Phase+2
</t>
  </si>
  <si>
    <t xml:space="preserve">
Improve complex/Non-digital offer messaging on Ecommerce product cards (Must Buy, Fab 5, Meal Deal, etc.) so 100% of promotional offers are clearly displayed on website and app</t>
  </si>
  <si>
    <t xml:space="preserve">We do not showcase all our non digital promotions available for all instore customers on ecom website or app. We're losing an opportunity to use these additional offers on ECOM to incentivize our customers for a larger AOV
</t>
  </si>
  <si>
    <t>•	AOV Increase
•	Increase in conversion rate
•	We strive to have all offers instore and online to provide a seamless experience</t>
  </si>
  <si>
    <t>WYSIWYG Phase II</t>
  </si>
  <si>
    <t xml:space="preserve">Add dynamic promo offers carousel at cart/checkout to drive AOV by end of Q4. Enable coupon gamification
</t>
  </si>
  <si>
    <t>Customers may show an intent to get items tied to a particular promotions r but may not have reached the min threshold of that particular offer. This carousal will drive basket additions via such offers and any additional related offers based on customers  current basket and shopping history 
Ability to showcase promotions based on threshold offers or offers that need multiple prodct purchase</t>
  </si>
  <si>
    <t xml:space="preserve">•	AOV Increase
•	% of J4U offers redeemed
•	Improved CSAT Scores
•	Increase in conversion rate
</t>
  </si>
  <si>
    <t>WYSIWYG Phase II
https://confluence.safeway.com/display/Product/WYSIWYG+Phase+2</t>
  </si>
  <si>
    <t xml:space="preserve">Improve cart/checkout pricing visibility to provide customer clear walk from retail price to final price
</t>
  </si>
  <si>
    <t>Currently we communicate total savings across the basket in mini cart and full cart but do not communicate out the door pricing for each product. This causes customer confusion especially when they are buying multple quantities of same product and/ or an offer applies to multiple products within a basket</t>
  </si>
  <si>
    <t xml:space="preserve">•	Improved CSAT Scores
•	Increase in conversion rate
•	We will be transparent with the customer on all price changes and markdows tied to each offer across all products within the basket
•	Offers applicable to a sale are shown transparently in the shopping experience and key qualifiers and exclusions (e.g. coupons) are always clearly displayed at time of adding to cart
</t>
  </si>
  <si>
    <t>Showcasing rewards and basket discounts on ecom</t>
  </si>
  <si>
    <t>Reward and basket promotions are not communicated even when applicable on the customers cart. These are high value offers that can be used to incentivize bigger baskets</t>
  </si>
  <si>
    <t xml:space="preserve">•	AOV Increase
•	% of J4U offers redeemed
•	Improved CSAT Scores
•	Increase in conversion rate
•	We strive to have all ereward and basket offers communicated on the platform
•	Offers applicable to a sale are shown transparently in the shopping experience and key qualifiers and exclusions (e.g. coupons) are always clearly displayed at time of adding to cart
</t>
  </si>
  <si>
    <t xml:space="preserve">implement Promo Code functionality using EPE
</t>
  </si>
  <si>
    <t xml:space="preserve">Customer has to manually add promocodes during checkout flow and we've a completely different engine to execute promo codes while all other offers for ECOM transactions are executed via EPE. </t>
  </si>
  <si>
    <t xml:space="preserve">•	Single platform to execute all offers in EPE
AOV Increase
•	Prorate promocode offer savings across discountable items (SNAP rek)
•	Ability to create promocodes in J4U gallery and showcase savings within cart
</t>
  </si>
  <si>
    <t>Eliminate Minimum Order Quantity and charge service fee for order less than $threshold
https://confluence.safeway.com/pages/viewpage.action?pageId=95478143</t>
  </si>
  <si>
    <t>Allow customer to checkout without a minmum order, however give customers the option to charge a service fee if they do not hit a minimum threshold. 
Have the ability to turn off the functionality based on pricing area and independently for SNAP customers</t>
  </si>
  <si>
    <t xml:space="preserve">(MLP: allow fee and allow to adjust the threshold when the fee isn't present). Ability to add charging for service fee; add thresholds and sliders of fee; communicate to customer; X$ away from no service fee messaging; Offer promo's to customers
</t>
  </si>
  <si>
    <t xml:space="preserve">% of orders under $ threshold
Service fee revenue and Ebitda </t>
  </si>
  <si>
    <t>Estimate: N/A</t>
  </si>
  <si>
    <t xml:space="preserve">Each Vs. Pound Phase II </t>
  </si>
  <si>
    <t>Provide clear communication of quantity for weighted products, so the customer receives their selection in a manner that matches their expectation in the E2E flow on product card, PDP, Cart, Checkout and Accupick.</t>
  </si>
  <si>
    <t xml:space="preserve">75% of customer orders have weighted items in their orders. Customer complaints indicate that they have received 2 beans instead of 2 lbs. of beans and other similar issues. </t>
  </si>
  <si>
    <t>Reduce customer calls, improve fulfilment pick accuracy, improve conversion rate</t>
  </si>
  <si>
    <t>EPE Store Rollout</t>
  </si>
  <si>
    <t>Rollout EPE into all store locations to execute all promotions currently executed by Copient</t>
  </si>
  <si>
    <t xml:space="preserve">Build and Roll-Out: Deploy EPE to 2200 +stores, add ability to apply complex Copient Offers for stores (eg. Buy 3 get 1 off). Enable near real time data streaming.  </t>
  </si>
  <si>
    <t>•	Clips per day - 50 million clips per day (Target for FY2021)
•	Clip speed SLA - SLA to 7 seconds (Target for FY2021)</t>
  </si>
  <si>
    <t>OMS re-platform</t>
  </si>
  <si>
    <t>Single source for offer creation in ABSCo</t>
  </si>
  <si>
    <t>Continue OMS re-platform work (personalized deals, grocery rewards, Manufacturing Coupons). Integrate with EPE, sunset Copient and all legacy tools. Maintain existing systems during integration and migration.</t>
  </si>
  <si>
    <t>•	Cost saving on tools maintenance - 1 tool to create offers
•	Creating Offers - 20%-time efficiency and using single source of reference</t>
  </si>
  <si>
    <t>Decouple pricing and catalog</t>
  </si>
  <si>
    <t>Engineering enhancements to price decouple to facilitate real time price updates.​Create a pricing accuracy dashboard for store to ecom and ecom to customer price checks for base price accuracy.</t>
  </si>
  <si>
    <t>Copient Decommission</t>
  </si>
  <si>
    <t>Decomission Copient from all Absco stores</t>
  </si>
  <si>
    <t>Once EPE is rolled out to all stores, we will disable Copient from all store locations
Switch to new OMS for offers feed</t>
  </si>
  <si>
    <t>A home-built solution to execute all promotions within store and ecom and which reduces our dependency on external vendor tool with no version improvement since 2014</t>
  </si>
  <si>
    <t>OMS legacy decommission</t>
  </si>
  <si>
    <t>Decomission all legacy loyalty tools</t>
  </si>
  <si>
    <t>Once new OMS platform is fully built we can decomission all 7 legacy tools to reduce the time and money spent on daily maintenance</t>
  </si>
  <si>
    <t xml:space="preserve">Streamline offer creation tools into a single platform. </t>
  </si>
  <si>
    <t>Price Checker</t>
  </si>
  <si>
    <t>Customer ability to use an instore scanner to lookup out the door price of a product after applying all applicable promotions</t>
  </si>
  <si>
    <t>Legal requirement in 4 states to have  a price checker available within a store. Currently there is offer data provided by Copient and that functionality will be built into EPE as we roll out into those banners</t>
  </si>
  <si>
    <t>Comply with the state legal requirement so that price checker can showcase price after applying all promotions</t>
  </si>
  <si>
    <t>Signage Offer Data</t>
  </si>
  <si>
    <t>Store ability to print signs for certain offers within the store</t>
  </si>
  <si>
    <t>This data is currently extracted out of Copient and going forward this will be made available in EDM via the new offer management platform.API will be exposed out of EDM for signage to consume</t>
  </si>
  <si>
    <t>Stores can continue to print signage for offers directly within the stores</t>
  </si>
  <si>
    <t>EPE Phase2</t>
  </si>
  <si>
    <t>EPE to start executing CMS offers in store</t>
  </si>
  <si>
    <t>Currenttly two separate engines are used to execute promotions during a store transaction. Will be working on extending EPE functionality to also excute CMS style promotions that are setup using Apex and executed by POS today</t>
  </si>
  <si>
    <t xml:space="preserve">•	Cost saving on tools maintenance - 1 tool to execute offers
</t>
  </si>
  <si>
    <t>OMS Phase2</t>
  </si>
  <si>
    <t>Expand OMS to start pricing CMS offers</t>
  </si>
  <si>
    <t xml:space="preserve">Currently CMS coupons are created in APEX anD EPE coupons are created using OMS and both have separate workflows on how these offers get executed at store and ECOM. </t>
  </si>
  <si>
    <t>•	Cost saving on tools maintenance - 1 tool to create offers
•	Ingest CMS coupons into OMS to make it the Single source of truth for all offers within ABSCo</t>
  </si>
  <si>
    <t>https://confluence.safeway.com/display/Product/WYSIWYG+Phase+2</t>
  </si>
  <si>
    <t>Self service (IVR, Chat, social media)</t>
  </si>
  <si>
    <t>Health and Wellness</t>
  </si>
  <si>
    <t>Pharmacy DUG &amp; Delivery Integration</t>
  </si>
  <si>
    <t>Drive up and Go for pharmacy</t>
  </si>
  <si>
    <t>As an albertsons pharmacy customer, I would like a more convinient way to shop for my medicines such as drive up go.</t>
  </si>
  <si>
    <t>Differenciation/ Parity</t>
  </si>
  <si>
    <r>
      <t>•</t>
    </r>
    <r>
      <rPr>
        <sz val="12"/>
        <color rgb="FF000000"/>
        <rFont val="Calibri"/>
        <family val="2"/>
        <scheme val="minor"/>
      </rPr>
      <t>KPIs: BNCs to Rx (from grocery), % growth in scripts/store enabled for DUG</t>
    </r>
  </si>
  <si>
    <t>Need more Information
This might be time consuming due to Legal, Infosec and other approvals
XL</t>
  </si>
  <si>
    <t>Health and Pharmacy Hompage</t>
  </si>
  <si>
    <t>Ingress from the UMA and brand App (s)</t>
  </si>
  <si>
    <t>As an albertsons pharmacy customer, I would like a direct way to discover pharmacy and health offering.</t>
  </si>
  <si>
    <t>•KPIs: BNCs to Rx (from grocery), % growth in scripts/store</t>
  </si>
  <si>
    <t>Chase Phase 1</t>
  </si>
  <si>
    <t>* Replace Payeezy with Chase. Still allow 1 credit card to be stored per feature (Checkout, AR, Subscription) and used in an order.
* Migrate existing customers with stored tokens for seamless transition from Payeezy to Chase
* ABS will store the token
* Credit &amp; Signature Debit Card tender only 
* Client calls OSPG to get iframe url (as-is today) and OSPG will manage what will display 
* Customer will only be able to store their credit card, no option for single use / guest checkout (this is a change to current Checkout &amp; Order Ahead flow)
* CVV will be required for Credit Card tendered orders. When fraud engine is in place we can change the CVV logic.
* Includes Incremental Auth and Partial Auth reversal so final amount matches authorization
* Accounting changes needed for reconciliation
* Migration of history payment data to Snowflake
* Receive daily settlement file for analytic purposes from Chase</t>
  </si>
  <si>
    <t xml:space="preserve">Fiserv has had several outages in the past, and we are looking to use a more stable processor. Additionally, Fiserv is not a very tech forward processor and we are looking to utilize several more advanced features of Chase. Finally, our costs will decrease (minimally) from the Chase migration. </t>
  </si>
  <si>
    <t>Profitability
* Lower transaction costs (savings of $2.7M  interchange concessions on chase issued cards)
* Increase authorization rates to approve more orders
Drive Growth
* Increase Uptime 
to 100% vs. 99.9% today</t>
  </si>
  <si>
    <t>Q2 (Pilot)
Q3 (Rollout)</t>
  </si>
  <si>
    <t>Order Ahead</t>
  </si>
  <si>
    <t>Chase Phase 2</t>
  </si>
  <si>
    <t>* Chase to store our token(s)
* Build wallet section of the app
- support multiple payment methods (cards on file)
- enable default payment method
- link all other payment methods (ACH, wallets, etc.)
* Use bin range so we can reject Prepaid cards within Subscription and Order Ahead.
* Account updater when there are changes to your card like expiration date or new card issuer
* Add ApplePay as payment option for UMA and Web
* Support post delivery tipping as this will also require incremental auths available in Order Edit</t>
  </si>
  <si>
    <t xml:space="preserve">Customers want more flexibilty in their payment options. Introducing a digital wallet will allow customers to add more than 1 type of payment method.  </t>
  </si>
  <si>
    <t>Profitability
* Lower transaction costs (Savings of $2.7M  interchange concessions on chase issued cards)
* Increase authorization rates to approve more orders
Drive Growth
* Increase Uptime 
to 100% vs. 99.9% today</t>
  </si>
  <si>
    <t>Q4 (Pilot)
Q1 2022 (Rollout)</t>
  </si>
  <si>
    <t>PayPal</t>
  </si>
  <si>
    <t>* Add new payment option to Checkout, Order Edit, Tender Decline, AR, Subscriptions, My Account, Order Ahead</t>
  </si>
  <si>
    <t xml:space="preserve">Customers feel more comfortable using a single payment system when placing eCommerce orders. PayPal also has lower fraud rates and lower fees compared to our cards processed today. </t>
  </si>
  <si>
    <t xml:space="preserve">Profitability
* Lower transaction costs (savings forecast is ~$1m / yr with 5% adoption)
Drive Growth
* Brand new customers </t>
  </si>
  <si>
    <t xml:space="preserve">Scan and Pay work </t>
  </si>
  <si>
    <t>* Allow 3PL pickers to use Scan and Pay app</t>
  </si>
  <si>
    <t>3PL picker are spending a long time in line at the stores to get their order processed adding longer wait times for customers to receive their orders. Giving 3PL pickers access to the Scan and Pay app to process the orders will save time and operational costs to support.  Additionally, we plan to only expose ACH as a payment method which will reduce our costs.</t>
  </si>
  <si>
    <t>Drive Growth
* Increase customers
Profitability
* Decrease labor costs
* Decrease processing costs (by 3% for every delivery order - ~$40m annual savings)</t>
  </si>
  <si>
    <t>SNAP Phase 2A</t>
  </si>
  <si>
    <t>*Custom Checkout experience – multiple tender types
*New Payment Gateway – Acculynk (EBT SNAP and Cash)
*Receipts Re-design (Clean Receipts 2.0)
*Refund Engine – centralized business rules
*Enhanced Transaction email messaging
*Financial Reconciliation – Acculynk
*Compliance with all FNS/USDA regulations
- vendor container fees
*Certification testing with FNS/USDA and state agencies
*Awareness and marketing (corporate, division and govt)
*Decommision SNAP phase 1 mobile POS and SNAP
*Deployment to 11 banners (in order of EBT sales % total)</t>
  </si>
  <si>
    <t>Customer using EBT card to purchase groceries should have the same benefits of ease and convenience of grocery shopping online as our customers do today.  There are currently ~50M SNAP Americans rec'd SNAP benefits and they cannot shop at our ecomm banners using EBT
EBT online is available in 48 states. Government spend for SNAP alone is approx 85B dollars. This is a payment type currently not offered on our banners. We estimate EBT payment orders will be 3-5% of our ecomm sales based on data from our  Phase 1 results.</t>
  </si>
  <si>
    <t>Drive Growth
*Increase mkt share
*Increase ecom penetration
*Increase customer base</t>
  </si>
  <si>
    <t>Q2/Q3/Q4</t>
  </si>
  <si>
    <t>SNAP Phase 2B</t>
  </si>
  <si>
    <t>*SNAP enhancements
- calculate and display SNAP eligible totals to cart
- enhancements to support EBT promotions
- update bag fee handling
*EBT on UMA (integration of services; new UI; EBT checkout)
*Con't deployment to banners</t>
  </si>
  <si>
    <t>Customers using EBT as payment need to have a consistent, seamless experience on our banner sites.  This phase will offer EBT on our native applications so that customer may choose to use EBT across any of our channels.</t>
  </si>
  <si>
    <t>Q4/Q1</t>
  </si>
  <si>
    <t>EBT on InstaCart</t>
  </si>
  <si>
    <t>*Instacart leverage ACI's FNS banner numbers to offer EBT as online payment type for banners
*Catalog enhancements to include SNAP attribute for eligible items
*Financial systems enhancement to include EBT (SNAP and Cash) reconciliation
*Additional features needed TBD pending discovery</t>
  </si>
  <si>
    <t xml:space="preserve">EBT on Insta customer problem: a tentant of our business is to meet the customer where they are. Insta is a partner who enables us to reach additional customers, and we want to extend this to our Customers who use EBT AND want the convenience of Instacart
Insta estimates additional revenue lift of 45M annual. </t>
  </si>
  <si>
    <t>Payments/ Partnerships</t>
  </si>
  <si>
    <t>3PL Tax Exemption &amp; Payment</t>
  </si>
  <si>
    <t>* Make partner transactions tax exempt to stop taxing the picker (since customer already paid the tax on the initial transaction)
* Use alternate payment method to stop high transaction fee with the Mecarta card used today</t>
  </si>
  <si>
    <t xml:space="preserve">Instacart orders are taxed twice. Once at time the customer places the order and once at time of fulfillment creating extra manual work to remove the tax and make adjustments. </t>
  </si>
  <si>
    <t>Profitability
* Decrease labor costs</t>
  </si>
  <si>
    <t xml:space="preserve">Q2/Q3 </t>
  </si>
  <si>
    <t xml:space="preserve">Albertsons Cash  </t>
  </si>
  <si>
    <t>*Offer customers Albertsons Cash in place of COA for appeasement (include expiration)
*Offer Albertsons Cash to customers requesting a refund in addition to the original tender (without expiration)</t>
  </si>
  <si>
    <t xml:space="preserve">COA is a liability to the company and there are no regulations regarding this type of tender. Albertsons Cash is available to use immediately for another order whereas refund to a credit card could take a few days. </t>
  </si>
  <si>
    <t>Profitability
* Lower transaction costs</t>
  </si>
  <si>
    <t>Q1 2022</t>
  </si>
  <si>
    <t xml:space="preserve">Loyalty / Payments </t>
  </si>
  <si>
    <t>Refund engine</t>
  </si>
  <si>
    <t xml:space="preserve">Payments </t>
  </si>
  <si>
    <t>ACH</t>
  </si>
  <si>
    <t xml:space="preserve">* Build out ACH capability; look at additional third party integrations
* Build incentivization schemes to increase acceptance
* Add new payment to eCommerce and update ZTP, Scan &amp; Pay, and OTF  </t>
  </si>
  <si>
    <t xml:space="preserve">Customers want more flexibilty in their payment options. ACH has lower transaction costs compared to credit cards today and result in lower fraud rates.    </t>
  </si>
  <si>
    <t>Drive Growth
* Increase Spend per Customer</t>
  </si>
  <si>
    <t>count</t>
  </si>
  <si>
    <t>CDP - Loyalty (Ops) - Loyalty Rollout</t>
  </si>
  <si>
    <t>Loyalty Use Case</t>
  </si>
  <si>
    <t xml:space="preserve">Provide segments with messaging that means more to them to help increase open rates and drive deeper conversion </t>
  </si>
  <si>
    <t>Increase E-commerce Penetration</t>
  </si>
  <si>
    <t>CDP - Loyalty (Ops) - Friday Free Solo</t>
  </si>
  <si>
    <t>CDP - Loyalty (Ops) - Monday Themes</t>
  </si>
  <si>
    <t>CDP - Loyalty (Ops) - Monthly J4U Newsletter</t>
  </si>
  <si>
    <t>Improve experience and penetration</t>
  </si>
  <si>
    <t>CDP - Loyalty (Ops) - Other Loyalty Use Cases</t>
  </si>
  <si>
    <t>J4U Immunization Coupons for Pharmacy Customers, J4U Account Creation Offer for new Product Line Customers (Accounts, Pharmacy, App, Subscriptions, Referrals), J4U Offer for Customer Appeasement (Delayed Delivery, Short Delivery, Damaged Delivery), J4U Account Entice Repeat Purchase Offer ( 1 free on 5, Buy 1 more get 5% off), J4U Instant Gamification Offer (Beacon Based, Geo Targeting Based), J4U Re-Engagement offers (FACT Segmentation, Site navigation based)</t>
  </si>
  <si>
    <t xml:space="preserve">Increase E-commerce Penetration  and Increase E-commerce Growth </t>
  </si>
  <si>
    <t>CDP - Loyalty (Ops) - Saturday Sampler</t>
  </si>
  <si>
    <t>Increase Customers</t>
  </si>
  <si>
    <t>CDP - Loyalty (Ops) - Wednesday Free Solo</t>
  </si>
  <si>
    <t>CDP - Loyalty (Ops) - Welcome Series</t>
  </si>
  <si>
    <t>3 touches, T1 is Trigger and enters journey, T2 has offer</t>
  </si>
  <si>
    <t xml:space="preserve">Increase in traffic and sales for customers in the experience </t>
  </si>
  <si>
    <t>CDP - Marketing (Ops) - Marketing Rollout</t>
  </si>
  <si>
    <t>Enable different channels beyond Email</t>
  </si>
  <si>
    <t>CDP - Marketing (Ops) - Abandoned Cart (Phase 2)</t>
  </si>
  <si>
    <t>CDP - Marketing (Ops) - Abandoned Cart (Phase 3)</t>
  </si>
  <si>
    <t>CDP - Marketing (Ops) - New Store: Dug/Delivery Journey</t>
  </si>
  <si>
    <t>Customer outreach</t>
  </si>
  <si>
    <t>CDP - Marketing (Ops) - Non Buyer</t>
  </si>
  <si>
    <t>CDP - Shopping Experience (Email) - Shop CX Rollout</t>
  </si>
  <si>
    <t>Shop CX use cases</t>
  </si>
  <si>
    <t>App outreach</t>
  </si>
  <si>
    <t>CDP - Shopping Experience (Email) - Buy It Again</t>
  </si>
  <si>
    <t>UMA Use Case</t>
  </si>
  <si>
    <t>Shop CX</t>
  </si>
  <si>
    <t>CDP - Shopping Experience (Email) - Churn Journey</t>
  </si>
  <si>
    <t>CDP - Shopping Experience (Email) - Conveniently Fresh vs. Cooking from Scratch</t>
  </si>
  <si>
    <t>Show relevant content to customers so that they are more likely to purchase</t>
  </si>
  <si>
    <t>CDP - Shopping Experience (Email) - Dont Forget/Add Missed Items to order</t>
  </si>
  <si>
    <t>CDP - Shopping Experience (Email) - Edit Order Reminder</t>
  </si>
  <si>
    <t>Remind users that they can edit their order (up to an hour after completing their order)</t>
  </si>
  <si>
    <t>CPG Marketing - Audience: Audience Catalog</t>
  </si>
  <si>
    <t>Pre-configured audiences available for CPGs based on their tiers  Does this include ability to do custom audiences/advanced audience building?
Including the ability to do custom audiences/advanced audience building is still TBD</t>
  </si>
  <si>
    <t>Continuously Sell Holistic Omni-channel CPG Plans to Build Business &amp; Brands</t>
  </si>
  <si>
    <t>OKR - Achieve industry parity, drive incr. revenue, and RMN operational efficiency.
KPI's - incr. revenue, strong AB &amp; CPG ROI, reduced planning/execution time</t>
  </si>
  <si>
    <t>CPG Marketing - Audience: Audience Insights 3P Tool</t>
  </si>
  <si>
    <t>Insights for audience strategy, targeting optimization, post-campaign reporting, pre-sales, etc.</t>
  </si>
  <si>
    <t>Aggressively Innovate the Future to Maximize Endemic &amp; Non-endemic Investments</t>
  </si>
  <si>
    <t>OKR - Deliver strategic data based sales pitches and meaningful results to drive more revenue.
KPI's - incr. revenue, repeat CPG's, strong AB &amp; CPG ROI</t>
  </si>
  <si>
    <t>CPG Marketing - Audience: Data Clean Room</t>
  </si>
  <si>
    <t xml:space="preserve">Enable data clean room capabilities in LiveRamp to ingest customer data from CPGs, merge it with Albertsons customer data and use it as part of audiences. </t>
  </si>
  <si>
    <t>OKR - Achieve industry differentiation to drive incr. revenue &amp; site traffic.
KPI's - incr. revenue, incr. traffic, strong AB &amp; CPG ROI</t>
  </si>
  <si>
    <t>CPG Marketing - Audience: Data Partnerships</t>
  </si>
  <si>
    <t xml:space="preserve">Merge customer data from CPGs with Albertsons customer data and use as part of audiences. </t>
  </si>
  <si>
    <t>CPG Marketing - Audiences: Lookalike Audiences</t>
  </si>
  <si>
    <t>Advanced look alike audience capabilities leveraging data in LiveRamp</t>
  </si>
  <si>
    <r>
      <t>OKR - Achieve industry parity, drive incr. revenue, and RMN operational efficiency.
KPI's - strong AB &amp; CPG ROI, reduced planning/execution time, incr.</t>
    </r>
    <r>
      <rPr>
        <b/>
        <sz val="11"/>
        <color theme="1"/>
        <rFont val="Calibri"/>
        <family val="2"/>
        <scheme val="minor"/>
      </rPr>
      <t xml:space="preserve"> revenue $3M</t>
    </r>
    <r>
      <rPr>
        <sz val="11"/>
        <color theme="1"/>
        <rFont val="Calibri"/>
        <family val="2"/>
        <scheme val="minor"/>
      </rPr>
      <t xml:space="preserve"> (includes Instant retargeting)</t>
    </r>
  </si>
  <si>
    <t>CPG Marketing - Channel Enablement: CPG Price &amp; Item</t>
  </si>
  <si>
    <t>Enable CPG Marketing teams to promote CPG offers and sales prices to existing and potential customers across off site advertising channels</t>
  </si>
  <si>
    <t>Aggressively Innovate the Future to Maximize Endemic &amp; Non-endemic InvestmentsTrain All Albertsons Merchants, Marketers &amp; Divisions How to Sell Our CPG RMN Diigital Media Tools</t>
  </si>
  <si>
    <t>OKR - Achieve industry parity &amp; differentiation via automation, drive incr. revenue, drive site traffic.
KPI's - incr. traffic, strong AB &amp; CPG ROI, incr. revenue</t>
  </si>
  <si>
    <t>CPG Marketing - Channel Enablement: Creative Assets Process</t>
  </si>
  <si>
    <t xml:space="preserve">Build process and tools to manage creative assets for all RMN campaigns </t>
  </si>
  <si>
    <t>OKR - Achieve industry parity, drive incr. revenue, drive site traffic.
KPI's - incr. revenue, incr. traffic, strong AB &amp; CPG ROI</t>
  </si>
  <si>
    <t>CPG Marketing - Channel Enablement: Dynamic Creative Optimization</t>
  </si>
  <si>
    <t xml:space="preserve">Dynamically serve creative for division/banner, price &amp; item and instant retargeting </t>
  </si>
  <si>
    <t>CPG Marketing - Channel Enablement: Email Enablement</t>
  </si>
  <si>
    <t>Portal changes to support requesting email as a tactic, operations to support campaign planning &amp; execution on CPG emails, email/user studies, measurement &amp; reporting for email channel on portal</t>
  </si>
  <si>
    <t>Continuously Sell Holistic Omni-channel CPG Plans to Build Business &amp; Brands; Train All Albertsons Merchants, Marketers &amp; Divisions How to Sell Our CPG RMN Diigital Media Tools</t>
  </si>
  <si>
    <r>
      <t xml:space="preserve">OKR - Achieve industry parity and drive incr. revenue.
KPI's - strong AB &amp; CPG ROI, improved branding experience, incr. </t>
    </r>
    <r>
      <rPr>
        <b/>
        <sz val="11"/>
        <color theme="1"/>
        <rFont val="Calibri"/>
        <family val="2"/>
        <scheme val="minor"/>
      </rPr>
      <t>revenue $840K</t>
    </r>
  </si>
  <si>
    <t>CPG Marketing - Channel Enablement: Influencer Marketing</t>
  </si>
  <si>
    <t>Operations enablement for influencer marketing; Citrus Ads implementation, portal changes to support onsite as tactics, and measurement integrations; public facing brand awareness website for RMN showcasing capabilities and support lead generation</t>
  </si>
  <si>
    <t>Continuously Sell Holistic Omni-channel CPG Plans to Build Business &amp; Brands; Train All Albertsons Merchants, Marketers &amp; Divisions How to Sell Our CPG RMN Diigital Media Tools; Deploy a New 0.75% Annual Marketing Investment Target</t>
  </si>
  <si>
    <r>
      <t xml:space="preserve">OKR - Achieve industry parity, drive incr. revenue, drive site traffic, drive RMN awareness and excitement
KPI's - incr. traffic, strong AB &amp; CPG ROI, strong PR/awareness, incr. </t>
    </r>
    <r>
      <rPr>
        <b/>
        <sz val="11"/>
        <color theme="1"/>
        <rFont val="Calibri"/>
        <family val="2"/>
        <scheme val="minor"/>
      </rPr>
      <t>revenue $3M</t>
    </r>
  </si>
  <si>
    <t>CPG Marketing - Channel Enablement: Instant Retargeting Enablement</t>
  </si>
  <si>
    <t>Dynamic creative capabilities, retargeting capability, portal changes to support requesting retargeting, portal optimization, operations to support campaign planning &amp; execution, measurement &amp; reporting for retargeting displayed on portal</t>
  </si>
  <si>
    <r>
      <t xml:space="preserve">OKR - Achieve industry parity, drive incr. revenue, drive site traffic.
KPI's - incr. revenue, incr. traffic, strong AB &amp; CPG ROI </t>
    </r>
    <r>
      <rPr>
        <b/>
        <sz val="11"/>
        <color theme="1"/>
        <rFont val="Calibri"/>
        <family val="2"/>
        <scheme val="minor"/>
      </rPr>
      <t>$3M+ revenue</t>
    </r>
    <r>
      <rPr>
        <sz val="11"/>
        <color theme="1"/>
        <rFont val="Calibri"/>
        <family val="2"/>
        <scheme val="minor"/>
      </rPr>
      <t xml:space="preserve"> (includes Look alike audiences)</t>
    </r>
  </si>
  <si>
    <t>CPG Marketing - Channel Enablement: Portal - Account Mangement</t>
  </si>
  <si>
    <t>Role-based users created for Portal</t>
  </si>
  <si>
    <t>CPG Marketing - Channel Enablement: YouTube Channel Enablement</t>
  </si>
  <si>
    <t>Portal changes to support requesting YouTube as a tactic, operations to support campaign planning &amp; execution on YouTube, measurement &amp; reporting for YouTube channel on portal</t>
  </si>
  <si>
    <t>CPG Marketing - Measurement: Incremental Sales</t>
  </si>
  <si>
    <t>Automation of incremental sales measurement. The process is currently manual</t>
  </si>
  <si>
    <t>OKR - Drive additional CPG confidence and incr. investment into our tools.
KPI's - on time reporting, sales lifts, incr. revenue, strong AB &amp; CPG ROI</t>
  </si>
  <si>
    <t>CPG Marketing - Measurement: Measurement and Reporting in Portal; Role based Dashboard</t>
  </si>
  <si>
    <r>
      <t xml:space="preserve">Role based dashboards showcasing metrics relevant to the role; Division &amp; Banner level roll up of reports; Incremental lift measurement automation </t>
    </r>
    <r>
      <rPr>
        <sz val="11"/>
        <color theme="1"/>
        <rFont val="Calibri"/>
        <family val="2"/>
        <scheme val="minor"/>
      </rPr>
      <t>- for both stores, online, total</t>
    </r>
  </si>
  <si>
    <t>OKR - Achieve industry parity and differentiation, and drive incr. revenue thru repeat customers.
KPI's - on-time reporting, incr. revenue, strong AB &amp; CPG ROI</t>
  </si>
  <si>
    <t>CPG Marketing - Onsite Monetization:  Desktop- Sidebar banner ad - Pharmacy</t>
  </si>
  <si>
    <t>Add a side bar banner where there is currently white space</t>
  </si>
  <si>
    <t>Additional sponsored placement inventory to meet revenue goals</t>
  </si>
  <si>
    <t>CPG 1yr estimated rev $0.2M</t>
  </si>
  <si>
    <t>CPG Marketing - Onsite Monetization:  Web - Featured Product Carousel - L2</t>
  </si>
  <si>
    <t>Add a featured product carousel to L2 pages</t>
  </si>
  <si>
    <t>CPG Marketing - Onsite Monetization:  Web- Add GAM for Non-Endemic - L2</t>
  </si>
  <si>
    <t>Bottom of page - 2 ad placements</t>
  </si>
  <si>
    <t>CPG 1yr estimated rev $2.3M</t>
  </si>
  <si>
    <t>CPG Marketing - Onsite Monetization:  Web- Add GAM for Non-Endemic to Ecom Merch Events</t>
  </si>
  <si>
    <t>Enable GAM Bottom of page - 2-4 ad placements or skinny banner for authored, merch event pages</t>
  </si>
  <si>
    <t>CPG 1yr estimated rev $1.5M</t>
  </si>
  <si>
    <t>X (2)</t>
  </si>
  <si>
    <t>CPG Marketing - Onsite Monetization:  Web- Sponsored Skinny Banner</t>
  </si>
  <si>
    <t>Enable Skinny banner to be sponsored and add to L2, Search &amp; Aisle, PDP</t>
  </si>
  <si>
    <t>CPG 1yr estimated rev $0.6M</t>
  </si>
  <si>
    <t>CPG Marketing - Onsite Monetization:  Web- Top of Page featured Brand/Products</t>
  </si>
  <si>
    <t>Enable brand features at top of search and aisles</t>
  </si>
  <si>
    <t>CPG 1yr estimated rev $0.5M</t>
  </si>
  <si>
    <t>CPG Marketing - Onsite Monetization: Additional Placements on Web/App (Quotient and Citrus Ad)</t>
  </si>
  <si>
    <t>New endemic &amp; non-endemic sponsored placements on the web and unified mobile app that can be monetized via Quotient (and in future, via Citrus Ad)</t>
  </si>
  <si>
    <t>Continuously Improve National Event Go to Market Planning &amp; CPG Monetization</t>
  </si>
  <si>
    <r>
      <t xml:space="preserve">OKR - Achieve industry parity and drive incr. revenue.
KPI's - FY 21 incr. </t>
    </r>
    <r>
      <rPr>
        <b/>
        <sz val="11"/>
        <color theme="1"/>
        <rFont val="Calibri"/>
        <family val="2"/>
        <scheme val="minor"/>
      </rPr>
      <t>revenue ($8M+)</t>
    </r>
    <r>
      <rPr>
        <sz val="11"/>
        <color theme="1"/>
        <rFont val="Calibri"/>
        <family val="2"/>
        <scheme val="minor"/>
      </rPr>
      <t>, strong AB &amp; CPG ROI</t>
    </r>
  </si>
  <si>
    <t>CPG Marketing - Onsite Monetization: APP - Add sponsored placements to HP</t>
  </si>
  <si>
    <r>
      <t xml:space="preserve">Update APP HP to include sponsored placements - would like options for top of page banner, product carousel, </t>
    </r>
    <r>
      <rPr>
        <sz val="11"/>
        <color rgb="FFFF0000"/>
        <rFont val="Calibri (Body)"/>
      </rPr>
      <t>skinny banner, coupon carousel</t>
    </r>
  </si>
  <si>
    <t>CPG 1yr estimated rev $3M</t>
  </si>
  <si>
    <t>CPG Marketing - Onsite Monetization: APP - Add sponsored placements to J4U/Deals</t>
  </si>
  <si>
    <t>Update APP J4U to include sponsored placements - would like top of page banner and coupon carousel</t>
  </si>
  <si>
    <t>CPG Marketing - Onsite Monetization: APP - Add sponsored placements to L2</t>
  </si>
  <si>
    <t>Update APP L2 to include sponsored placements - would like options for top of page banner, product carousel, mid page skinny banner, coupon carousel</t>
  </si>
  <si>
    <t>CPG 1yr estimated rev $1.2M</t>
  </si>
  <si>
    <t>Z</t>
  </si>
  <si>
    <t>CPG Marketing - Onsite Monetization: APP - Add sponsored placements to My List</t>
  </si>
  <si>
    <t xml:space="preserve"> APP My List page - add top ultra skinny banner</t>
  </si>
  <si>
    <t>CPG Marketing - Onsite Monetization: APP - Add sponsored placements to Orders</t>
  </si>
  <si>
    <t xml:space="preserve"> APP Orders page - add sponsored product carousel and coupon carousel</t>
  </si>
  <si>
    <t>CPG 1yr estimated rev $0.4M</t>
  </si>
  <si>
    <t>CPG Marketing - Onsite Monetization: APP - Add sponsored placements to PDP</t>
  </si>
  <si>
    <t xml:space="preserve"> APP Orders page - add sponsored bottom banner</t>
  </si>
  <si>
    <t>CPG Marketing - Onsite Monetization: APP - Add sponsored placements to Pharmacy</t>
  </si>
  <si>
    <t xml:space="preserve"> APP Pharmacy page - add top of page banner for pharmacy/med sponsors</t>
  </si>
  <si>
    <t>CPG Marketing - Onsite Monetization: APP - Add sponsored placements to Browse</t>
  </si>
  <si>
    <t xml:space="preserve"> APP Browse- 2 CPG placemetns : skinny banner and sponsored product carousel</t>
  </si>
  <si>
    <t>CPG 1yr estimated rev $0.3M</t>
  </si>
  <si>
    <t>CPG Marketing - Onsite Monetization: APP - Add sponsored placements to Weekly Ad</t>
  </si>
  <si>
    <t xml:space="preserve"> APP Weekly Ad - add ultra skinny top banner</t>
  </si>
  <si>
    <t>CPG Marketing - Onsite Monetization: Citrus Ad/ Email  and Custom Landing Page Integrations</t>
  </si>
  <si>
    <t>Citrus Ad implementation for programmatic selling and display of landing pages and sponsored email placements, portal changes to request email placements and landing pages, measurement &amp; reporting integration to portal</t>
  </si>
  <si>
    <r>
      <t xml:space="preserve">OKR - Achieve industry parity and drive incr. revenue.
KPI's - strong AB &amp; CPG ROI, imrpoved branding experience,incr. </t>
    </r>
    <r>
      <rPr>
        <b/>
        <sz val="11"/>
        <color theme="1"/>
        <rFont val="Calibri"/>
        <family val="2"/>
        <scheme val="minor"/>
      </rPr>
      <t>revenue $1.2M</t>
    </r>
  </si>
  <si>
    <t>CPG Marketing - Onsite Monetization: Citrus Ad/ Onsite Banner Ads/ Sponsored Search MCP; New Platform Enablement</t>
  </si>
  <si>
    <t>Citrus Ad implementation for programmatic selling and display of onsite banner ads and sponsored product placements, portal changes to request onsite placements, measurement &amp; reporting integration to portal</t>
  </si>
  <si>
    <t>Continuously Improve National Event Go to Market Planning &amp; CPG Monetization; Synchronize Planning with Annual CPG &amp; Merchandising Timelines to Maximize CPG Investments</t>
  </si>
  <si>
    <r>
      <t xml:space="preserve">OKR - Achieve industry parity and drive incr. revenue.
KPI's - incr. revenue </t>
    </r>
    <r>
      <rPr>
        <b/>
        <sz val="11"/>
        <color theme="1"/>
        <rFont val="Calibri"/>
        <family val="2"/>
        <scheme val="minor"/>
      </rPr>
      <t>(FY 22 = $30M+)</t>
    </r>
    <r>
      <rPr>
        <sz val="11"/>
        <color theme="1"/>
        <rFont val="Calibri"/>
        <family val="2"/>
        <scheme val="minor"/>
      </rPr>
      <t>, strong AB &amp; CPG ROI</t>
    </r>
  </si>
  <si>
    <t>CPG Marketing - Onsite Monetization: Desktop Nav - L2 Category Flyout</t>
  </si>
  <si>
    <t>Add paid sponsorship to the desktop navigation</t>
  </si>
  <si>
    <t>CPG 1yr estimated rev $0.1M</t>
  </si>
  <si>
    <t>CPG Marketing - Onsite Monetization: Desktop- Sidebar banner ad - J4U</t>
  </si>
  <si>
    <t>CPG Marketing - Onsite Monetization: Desktop- Sidebar banner ad - My List</t>
  </si>
  <si>
    <t>CPG Marketing - Onsite Monetization: Desktop- Sidebar banner ad - Search &amp; Aisle</t>
  </si>
  <si>
    <t>CPG Marketing - Onsite Monetization: Non-Endemic Site Banners</t>
  </si>
  <si>
    <t xml:space="preserve">Programmatic selling and display of non-endemic banner ads, portal changes to request tactic, measurement &amp; reporting </t>
  </si>
  <si>
    <r>
      <t xml:space="preserve">OKR - Unlock an incr. revenue stream and industry differentiation.
KPI's - incr. </t>
    </r>
    <r>
      <rPr>
        <b/>
        <sz val="11"/>
        <color theme="1"/>
        <rFont val="Calibri"/>
        <family val="2"/>
        <scheme val="minor"/>
      </rPr>
      <t>revenue $13M</t>
    </r>
  </si>
  <si>
    <t>CPG Marketing - Onsite Monetization: Paid Search add every 4th slot - APP</t>
  </si>
  <si>
    <t>Exand paid search placements past top 12 to enable more CPGs to bid</t>
  </si>
  <si>
    <t>CPG 1yr estimated rev $1M</t>
  </si>
  <si>
    <t>CPG Marketing - Onsite Monetization: Paid Search add every 4th slot - Web</t>
  </si>
  <si>
    <t>CPG Marketing - Onsite Monetization: Search Vendor Site Architecture (Sponsored Ad Vendor)</t>
  </si>
  <si>
    <t>New domain API that will support Sponsored Search, Banner Ads, Non-endemic, etc.  Backend technical foundational work</t>
  </si>
  <si>
    <t>OKR - Achieve industry parity and drive incr. revenue.
KPI's - incr. revenue, strong AB &amp; CPG ROI</t>
  </si>
  <si>
    <t>CPG Marketing - Onsite Monetization: Sponsored Coupon Carousel - HP, L2 - Web</t>
  </si>
  <si>
    <t>Add a sponsored coupon carousel to the Desktop and MW homepage, L2</t>
  </si>
  <si>
    <t>CPG 1yr estimated rev $.6M</t>
  </si>
  <si>
    <t>CPG Marketing - Onsite Monetization: Sponsored Coupon Carousel - J4U- Web</t>
  </si>
  <si>
    <t>Add a sponsored coupon placement to the Desktop and MW J4U page</t>
  </si>
  <si>
    <t>CPG Marketing - Onsite Monetization: Sponsored Coupon Carousel - Orders - Web</t>
  </si>
  <si>
    <t>Add a sponsored coupon placement to the APP J4U page</t>
  </si>
  <si>
    <t>X (3)</t>
  </si>
  <si>
    <t>CPG Marketing - Onsite Monetization: Web - Featured Product Carousel - Orders</t>
  </si>
  <si>
    <t>Add a featured product carousel to the Orders page</t>
  </si>
  <si>
    <t>CPG Marketing - Onsite Monetization: Web- Add banner to Pharmacy page</t>
  </si>
  <si>
    <t>Add top banner to Pharmacy page</t>
  </si>
  <si>
    <t>CPG Marketing - Onsite Monetization: Web- Add GAM for Non-Endemic - Account pages</t>
  </si>
  <si>
    <t>Add GAM Bottom of page - 2-4 ad placements or skinny banner to Acct Landing, Orders, Payment</t>
  </si>
  <si>
    <t>CPG Marketing - Onsite Monetization: Web- Add GAM for Non-Endemic - Order Confirm</t>
  </si>
  <si>
    <t>Add GAM Bottom of page - 2-4 ad placements or skinny banner to Order Confirmtion</t>
  </si>
  <si>
    <t>M (1)</t>
  </si>
  <si>
    <t>CPG Marketing - Onsite Monetization: Web- Add GAM for Non-Endemic - Search &amp; Aisle</t>
  </si>
  <si>
    <t>Bottom of page, 2-4 ad placements</t>
  </si>
  <si>
    <t>CPG Marketing - Onsite Monetization: Web- Bottom of Page Banner - PDP, L2</t>
  </si>
  <si>
    <t>Add bottom of page banner to PDP, L2</t>
  </si>
  <si>
    <t>CPG Marketing - Onsite Monetization: Web- Bottom of Page featured Brand/Products</t>
  </si>
  <si>
    <t>Enable brand features at bottom  of search and aisles</t>
  </si>
  <si>
    <t>CPG Marketing - Onsite Monetization: Web -Ultra Skinny Banner - My List</t>
  </si>
  <si>
    <t>Add Ultra skinny banner option to top and bottom of My List page</t>
  </si>
  <si>
    <t>CPG Marketing - Onsite Monetization: Web -Ultra Skinny Banner - PDP</t>
  </si>
  <si>
    <t>Add Ultra skinny banner option to top and bottom of PDP</t>
  </si>
  <si>
    <t>CPG Marketing - Onsite Monetization: Web-Update Sponsored Banners to API</t>
  </si>
  <si>
    <t>Update sponsored banner implementation to use Domain API vs injection for performance and scalability</t>
  </si>
  <si>
    <t>Performance - site optimization</t>
  </si>
  <si>
    <t>Faster load times, better tracking, more scalable</t>
  </si>
  <si>
    <t>CPG Marketing - Self Service &amp; Operations : Quotient RFP - Alchohol Rebates &amp; J4U Cash Back Rebates</t>
  </si>
  <si>
    <t>Cashback rebates. Possible vendor replacement</t>
  </si>
  <si>
    <t>OKR - Replace Quotient with better business partners to maximize current and future CPG revenue.
KPI's - incr. revenue, strong AB &amp; CPG ROI</t>
  </si>
  <si>
    <t>CPG Marketing - Self Service &amp; Operations : Quotient RFP - Digitizing the circular</t>
  </si>
  <si>
    <t>Digital circular. Possible vendor replacement</t>
  </si>
  <si>
    <t>CPG Marketing - Self Service &amp; Operations : Quotient RFP - In lane Receipt Coupons</t>
  </si>
  <si>
    <t>In-lane receipt coupons. Possible vendor replacement</t>
  </si>
  <si>
    <r>
      <t>OKR - Replace Quotient with better business partners to maximize current and future CPG revenue.
KPI's - strong AB &amp; CPG ROI, incr.</t>
    </r>
    <r>
      <rPr>
        <b/>
        <sz val="11"/>
        <color theme="1"/>
        <rFont val="Calibri"/>
        <family val="2"/>
        <scheme val="minor"/>
      </rPr>
      <t xml:space="preserve"> revenue $10M</t>
    </r>
  </si>
  <si>
    <t>Store</t>
  </si>
  <si>
    <t>CPG Marketing - Self Service &amp; Operations : Quotient RFP - J4U Digital Coupons</t>
  </si>
  <si>
    <t xml:space="preserve"> Digital J4U coupons.  Possible vendor replacement</t>
  </si>
  <si>
    <t xml:space="preserve">CPG Marketing - Self Service &amp; Operations: 3P Brand Safety </t>
  </si>
  <si>
    <t>Ad verification</t>
  </si>
  <si>
    <t>CPG Marketing - Self Service &amp; Operations: RMN Brand Awareness Website</t>
  </si>
  <si>
    <t>A public facing website similar to Albertsons Performance Media website hosted by Quotient that showcases our RMN capabilities, case studies, brand/CMS site update, and has lead generation capabilities</t>
  </si>
  <si>
    <t>OKR - Enable robust revenue tracking system to ensure a great CPG experience and improved business tracking and forecasting.
KPI's - ease of use/easy to do business, efficiency/time spent, accuracy</t>
  </si>
  <si>
    <t>CPG Marketing - Self Service &amp; Operations: Vendor Management and Billing System</t>
  </si>
  <si>
    <t>Managing vendor billing preferences, order management system, handling billing and reconciliation, consolidated invoicing to vendor</t>
  </si>
  <si>
    <t>CPG Marketing - Self Service &amp; Operations: Customer Relationship Management</t>
  </si>
  <si>
    <t>Track and manage CPGs</t>
  </si>
  <si>
    <t xml:space="preserve">Digital transformation project support </t>
  </si>
  <si>
    <t>Designing and executing disruptive technology experiments with Tortoise, Waymo, Nuro, Zipline, Flytrex.</t>
  </si>
  <si>
    <t>Customers fulfillment needs are increasingly complex in our "anything, anytime" world. We'd like to test everything form autonomous vehicles to drones as ways to complement our existing fulfillment methods.</t>
  </si>
  <si>
    <t>Customer satisfaction with new and disruptive grocery technologies.</t>
  </si>
  <si>
    <t>Traffic Innovation</t>
  </si>
  <si>
    <t>EM Adtech - Campaign Enhancements</t>
  </si>
  <si>
    <t>EM Adtech - Measurement</t>
  </si>
  <si>
    <t>EM Adtech - Targeting &amp; Reach: 
Display promotions @ POS and possible display units in the store</t>
  </si>
  <si>
    <t>ePOS / JUKEBOX initiative. Introduce easy management to control the store/division promoted offers at digital POS.</t>
  </si>
  <si>
    <t>Allow surfacing CPG and other customer offers on POS systems</t>
  </si>
  <si>
    <t>Increase spend per customer.</t>
  </si>
  <si>
    <t>EM Adtech - Campaign Enhancements:
Price &amp; Item</t>
  </si>
  <si>
    <t>All offers distribution via Digital channels</t>
  </si>
  <si>
    <t>To help improve reach and conversion.</t>
  </si>
  <si>
    <t>EM Adtech - Campaign Enhancements:
Deep linking media campaigns for Google and Facebook</t>
  </si>
  <si>
    <t>Deep linking Paid Media campaigns covering walled garden properties of Google , Facebook</t>
  </si>
  <si>
    <t>Achieve Mobile 1st experience for paid media campaigns. Improve conversion.</t>
  </si>
  <si>
    <t>Increase traffic
Increase conversion</t>
  </si>
  <si>
    <t>EM Adtech - Campaign Enhancements:
Enrich Audience Creation with additional 1p and 3p attributes</t>
  </si>
  <si>
    <t>Leveraging V12 data for Audience, Behavioral and other 1st party data to LiveRamp (Click Stream, Email , SMS , Push engagement, Offer clipping, redemption). Use the audience data to understand audience segment performance pre,during and post paid campaigns.</t>
  </si>
  <si>
    <t>To help improve both reach and audience segmentation.</t>
  </si>
  <si>
    <t>Increase E-commerce Penetration
Increase E-commerce Growth 
Increase traffic, omni channel engagement, CLV</t>
  </si>
  <si>
    <t>EM Adtech - Campaign Enhancements:
Affiliate marketing - CJ Universal tag implementation, Freshpass program tracking</t>
  </si>
  <si>
    <t xml:space="preserve">CJ universal Tag implementation to address 3rd party cookie tracking limitation, FreshPass subscription program tracking and capability required to enable incremenatlity testing. </t>
  </si>
  <si>
    <t>Help optimize paid media spend, resulting in improved ROAS via optimized Marketing Channel Mix.</t>
  </si>
  <si>
    <t>Increase E-commerce Penetration
Increase E-commerce Growth 
Increase traffic</t>
  </si>
  <si>
    <t>EM Adtech - Campaign Enhancements:
Test Cookie less Paid ads capability</t>
  </si>
  <si>
    <t>Using LiveRamp - Authenticated Traffic Solution to test targeting and display ad life cycle and measure performance</t>
  </si>
  <si>
    <t>To help transition to cookie less paid media capabilities</t>
  </si>
  <si>
    <t xml:space="preserve">increase E-commerce Penetration  and Increase E-commerce Growth </t>
  </si>
  <si>
    <t>EM Adtech - Firework.tv video content</t>
  </si>
  <si>
    <t>Enable curated video content on website.</t>
  </si>
  <si>
    <t>To help introduce quality and relevant video content on banner website.</t>
  </si>
  <si>
    <t>EM Adtech - Targeting &amp; Reach:
SMS for app install via Affiliate marketing</t>
  </si>
  <si>
    <t>Affiliate marketing driven app installs.</t>
  </si>
  <si>
    <t>Drive customer app adoption.</t>
  </si>
  <si>
    <t>Increase app downloads
Increase app penetration
Increase traffic
Increase conversion</t>
  </si>
  <si>
    <t>EM Martech - Technology Modernization: ACS SSO User Onboarding/Offboarding</t>
  </si>
  <si>
    <t>Implement SSO for all prod and non-prod environments in ACS and automate the user onboarding and offboarding process.
Support Customer Service initiative to update customer preferences.</t>
  </si>
  <si>
    <t>Compliance requirement</t>
  </si>
  <si>
    <t>Platform compliance, automation and expansion</t>
  </si>
  <si>
    <t>-</t>
  </si>
  <si>
    <t>Identity Management</t>
  </si>
  <si>
    <t>EM Martech - Technology Modernization: Address ACS interim and end-state solution</t>
  </si>
  <si>
    <t xml:space="preserve">This initiative is to address the known platform limitations in ACS:
1) TPS limit = 50k/hr (14 TPS)
2) RT Events limit = max of 100 RT Events
Short term solution - implement Rate Limiter, Throttling, Template optimization.
Long term solution - evaluate and implement a new ESP for transactional emails and route all SMS communications via Sinch removing the dependency on ACS. ACS limits our ability to send customer real time transactional emails.  This will be real time with no limitations of send amount or times to provide customer with  expected experience of ecommerce purchasing. </t>
  </si>
  <si>
    <t xml:space="preserve">Customer may experience delays receiving real time emails during ecommerce purchases                                                           </t>
  </si>
  <si>
    <t xml:space="preserve">Support business growth without compromising SLAs and performance </t>
  </si>
  <si>
    <t>EngOps(Perf), Infosec</t>
  </si>
  <si>
    <t>EM Martech - Technology Modernization: Migrating Transaction  emails to new ESP</t>
  </si>
  <si>
    <t>Migrate all transactional emails (Order, Delivery Receipt, Portal Trigger and Subscription) to new ESP which will require IP Warming and integration with AEM. No changes in templating.</t>
  </si>
  <si>
    <t>Provide customers with near real time information about their orders
Compliance Requirement</t>
  </si>
  <si>
    <t>DevOps/Infra, EngOps(Perf)</t>
  </si>
  <si>
    <t>EM Martech - Technology Modernization: CPRA</t>
  </si>
  <si>
    <t>Remediate "Do Not Sell" requirement and compliance of data security in ACS (at rest and in-transit) for Audit purposes.</t>
  </si>
  <si>
    <t>Platform compliance for audit purposes</t>
  </si>
  <si>
    <t>EM Martech - Technology Modernization: Duplicate Emails</t>
  </si>
  <si>
    <t>Ensure users aren't erroneously sending duplicate transactional emails and marketing batch campaigns to the wrong set of customers (or duplicate customers). This initiative will Implement the following solutions:
1) Idempotency solution via CCMS layer
2) ACS FTP archiving of data files</t>
  </si>
  <si>
    <t xml:space="preserve">Customer is currently recieving duplicate emails on some sends </t>
  </si>
  <si>
    <r>
      <t xml:space="preserve">Improve platform performance
</t>
    </r>
    <r>
      <rPr>
        <sz val="11"/>
        <color theme="1"/>
        <rFont val="Calibri (Body)"/>
      </rPr>
      <t>increased marketing engagement (open rates, click rate)
lower unsubscribe rates</t>
    </r>
  </si>
  <si>
    <t>EM Martech - Technology Modernization: Evaluation of Subject Line tool (AI capability)</t>
  </si>
  <si>
    <t>Identify and implement a tool to optimize/predict the best  subject lines, content and CTAs via email for particular segments and other cohorts.</t>
  </si>
  <si>
    <t xml:space="preserve">Customer is receiving irrelevant or generic subject lines, content and CTAs via email </t>
  </si>
  <si>
    <t>Improve marketing channel engagement (open rate, click rate)</t>
  </si>
  <si>
    <t>EM Martech - Technology Modernization: Migration of Comms VMs to AKS (CCMS/CEPS)</t>
  </si>
  <si>
    <t>Migration of Comms platform, CCMS (Correspondence Management Service) and CEPS (Event Processor Service) from Azure Virtual Machines to Azure Kubernetes Service.</t>
  </si>
  <si>
    <t>IT compliance requirement</t>
  </si>
  <si>
    <t xml:space="preserve">Cost optimization, auto scaling, dynamic config and ease of maintenance </t>
  </si>
  <si>
    <t>DevOps, EngOps(Perf)</t>
  </si>
  <si>
    <t>EM Martech - Technology Modernization: Migration of Comms VMs to AKS (ELGS)</t>
  </si>
  <si>
    <t>Migration of Comms platform, ELG app (Link Generator Service) from Azure Virtual Machines to Azure Kubernetes Service.</t>
  </si>
  <si>
    <t>Cost optimization, auto scaling, dynamic config and ease of maintenance</t>
  </si>
  <si>
    <t>EM Martech - Technology Modernization: Tool integration (ACS, CDP, EDM, Live Ramp)</t>
  </si>
  <si>
    <t xml:space="preserve">Tool integrations for ACS,  CDP and Live Ramp for cross channel marketing optimization.
Build integration between ACS and EDM for Product detail feed and sunset feed from Digital catalog. This will enable real time customer optimized experiences based on specific interactions or purchase behavior. Instead of a single channel experience customers will get a 360 experience with their preferences and choices as the priority. ie. 1:1 marketing </t>
  </si>
  <si>
    <t>Customer is currently receiving a detached and non-personalized experience</t>
  </si>
  <si>
    <t>Increase overall customer retention 
Increase E-commerce Penetration  and Increase E-commerce Growth 
Increased marketing channel engagement (opens, click throughs)
Increased spend per customer</t>
  </si>
  <si>
    <t>EM Martech - Capacity for Future Team Support  (multi pillar)</t>
  </si>
  <si>
    <t xml:space="preserve">Support Fulfillment Initiatives including SNAP, EBT Delivery, AccuPick, and Substitution Survey in Receipt txn email. Support Loyalty initiatives that require marketing channel / tech development including Auto Replenishment, NPS, UDC use cases, DCCR, Offers QA page. Support Marketing initiatives including mobile app capture for abandon cart, real-time segment automation, and multi-touch marketing campaigns, optimization of segments and allocation </t>
  </si>
  <si>
    <t>Customer is not aware of specific benefits we offer that could be helpful to them.</t>
  </si>
  <si>
    <t>Increase E-commerce Penetration
Increase E-commerce Growth 
Increase customer retention</t>
  </si>
  <si>
    <t>EM Martech - Capacity for Future Team Support (ShopCX)</t>
  </si>
  <si>
    <t xml:space="preserve">Personalization initiatives including Customer reviews, Meals &amp; Recipes, Recommendation Carousels etc. </t>
  </si>
  <si>
    <t xml:space="preserve">Customers don't really feel we know them and as such we aren't helpful. They are currently receiving offers first and this is not always what certain customers want, have asked for or need. Some customers want helpful tips and content </t>
  </si>
  <si>
    <t>Increase overall customer retention
Increase E-commerce Penetration  and Increase E-commerce Growth 
Increase marketing channel engagement
Increase CLV
Increase spend per customer</t>
  </si>
  <si>
    <t xml:space="preserve">EM Martech - Loyalty Customer Journeys Always On </t>
  </si>
  <si>
    <t xml:space="preserve">Pillar loyalty campaign with 30-35 customer journeys - evergreen and ongoing  Enable more dynamic, personalized multi-channel and journey driven marketing communications to customers to provide them with valuable content and offers that are relevant to their specific journey i.e. Organic recipes to organic customers or lookalike customers </t>
  </si>
  <si>
    <t xml:space="preserve">Customer currently feels like we do not know them and send them content and offers relevant to their lifestyle and preferences. </t>
  </si>
  <si>
    <t>Improve marketing channel engagement (open rates, click rates)
Increase overall customer retention
Increase digital engagement
Increase CLV
Increase spend per customer</t>
  </si>
  <si>
    <t>EM Martech - Capacity for Future Team Support  (Fulfillment)</t>
  </si>
  <si>
    <t>Support Fulfillment Initiatives including SNAP, EBT Delivery, AccuPick, and Substitution Survey in Receipt txn email</t>
  </si>
  <si>
    <t>EM Martech - Capacity for Future Team Support (Pharmacy)</t>
  </si>
  <si>
    <t>Support Pharmacy Initiatives including appsFlyer enablement for existing marketing campaigns and transactional email in the dedicated technology stack</t>
  </si>
  <si>
    <t xml:space="preserve">Too hard to find specific pages within the app via generic email link to app frontdoor </t>
  </si>
  <si>
    <t>Increase Rx Customer Acquisition
Rx Script Growth
Rx Immunization Growth
Rx Sales Penetration</t>
  </si>
  <si>
    <t>EM Martech - Flavor Nation</t>
  </si>
  <si>
    <t xml:space="preserve">Fresh National Campaign - 12 months. Support next level curated content experiences brought to life at scale across marketing channels to begin showing up as a "food authority" with customers. </t>
  </si>
  <si>
    <t>Establish Absco as food authority in customers' minds thru curated experiences</t>
  </si>
  <si>
    <t>Increase overall customer retention
Drive overall customer acquisition
Increase digital engagement
Increase CLV
Increase spend per customer</t>
  </si>
  <si>
    <t>EM Martech - Capacity for Future Team Support  (Loyalty)</t>
  </si>
  <si>
    <t xml:space="preserve">Support Loyalty initiatives that require marketing channel / tech development including Auto Replenishment, NPS, UDC use cases, DCCR, Offers QA page. Ensure  customers have clarity of new available services or differentiators, build trust by having a higher relevancy score and net authority in food providing customers increased confidence in ABSCO brands. </t>
  </si>
  <si>
    <t xml:space="preserve">Customer is not aware of specific benefits we offer that could be helpful to them. </t>
  </si>
  <si>
    <t>Increase E-commerce Penetration  and Increase E-commerce Growth 
Increase digital engagement
Increase overall customer retention
Increase CLV</t>
  </si>
  <si>
    <t>EM Martech - Capacity for Future Team Support  (Marketing)</t>
  </si>
  <si>
    <t xml:space="preserve">Support Marketing initiatives including mobile app capture for abandon cart, real-time segment automation, and multi-touch marketing campaigns, optimization of segments and allocation </t>
  </si>
  <si>
    <t xml:space="preserve">Customer is not aware of specific benefits we offer that could be helpful to them. This will provide next best experience to customer including helpful content, recommendations and reviews </t>
  </si>
  <si>
    <t>Increase overall customer retention 
Increase E-commerce Penetration  and Increase Eccommerce Growth 
Increase spend per customer
Increase marketing channel engagement
Increase CLV</t>
  </si>
  <si>
    <t>EM Martech - Migration: Campaign Migration (Marketing Emails, Push, Transactional communications)</t>
  </si>
  <si>
    <t>Migration of 
1) Marketing batch campaigns from SFMC to ACS. 
2) Push Campaigns from Localytics to ACS. 
3) Order, Portal Trigger, Delivery Subscription and Digital Receipt Transactional Emails/SMS from SFMC to ACS.</t>
  </si>
  <si>
    <t>Enable more dynamic and personalized multi-channel marketing communications to customers and provide customers with near real time information about their orders</t>
  </si>
  <si>
    <t>Increased overall customer retention
Increased digital engagement
Improve marketing channel engagement (open rate, click rate)
NPS Scores
Reduction of calls to our Contact Center.
Net fixed OPEX savings</t>
  </si>
  <si>
    <t>EM Martech - Order Flow Revamp</t>
  </si>
  <si>
    <t xml:space="preserve">Transformation of communications, addressing missing email gaps in order transactional emails and SMS. Ensure a fully connected customer order experience by integrating SMS as a channel and remedying gaps we have in the existing customer order flow CX (i.e. Order cancellation comms). </t>
  </si>
  <si>
    <t>Customer currently has several gaps in checkout and order flows via digital communications</t>
  </si>
  <si>
    <r>
      <rPr>
        <sz val="11"/>
        <color theme="1"/>
        <rFont val="Calibri (Body)"/>
      </rPr>
      <t>Increased overall customer retention</t>
    </r>
    <r>
      <rPr>
        <sz val="11"/>
        <color theme="1"/>
        <rFont val="Calibri"/>
        <family val="2"/>
        <scheme val="minor"/>
      </rPr>
      <t xml:space="preserve">
NPS Scores
Reduction of calls to our Contact Center.
Net fixed OPEX savings</t>
    </r>
  </si>
  <si>
    <t>EM Martech - Platform Enabelement</t>
  </si>
  <si>
    <t>Enable various capabilities like A/B testing, AppsFlyer deeplinking, AppsFlyer generation of QR codes, event triggers against numerous behaviors (online and offline), and more granular Division and Banner level reporting</t>
  </si>
  <si>
    <t>Customer should feel ABSCO knows them, knows their preferences and their chosen type of offers and content</t>
  </si>
  <si>
    <t>Increase spend per customer 
Improve marketing channel engagement (open rate, click rate)
Increase E-commerce Penetration
Increase Eccommerce Growth 
Increase digital engagement</t>
  </si>
  <si>
    <t xml:space="preserve">EM Martech - Platform Enablement: AppsFlyer for all channels </t>
  </si>
  <si>
    <t xml:space="preserve">AppsFlyer enablement for existing marketing campaigns and transactional email. Remove navigation friction from customer experience on mobile by driving customer more deeply into specific pages within the app. Single click </t>
  </si>
  <si>
    <t>EM Martech - Platform Enablement: AB Testing</t>
  </si>
  <si>
    <t xml:space="preserve">Enable all A/B testing across ACS marketing channels at scale. Enable more contextual and relevant emails and communications to customers across owned channels. </t>
  </si>
  <si>
    <t xml:space="preserve">Customer currently receives generic subject lines that are not relevant to them.  </t>
  </si>
  <si>
    <t>Improve marketing channel engagement (open rate, click rate)
Reduce OPEX agency production costs</t>
  </si>
  <si>
    <t xml:space="preserve">EM Martech - Platform Enablement: AppsFlyer QR Codes Generation </t>
  </si>
  <si>
    <t>Integration to enable AppsFlyer generation of QR codes and SMS for promos/referrals</t>
  </si>
  <si>
    <t>Customers would like a way to receive benefits for evangelism / brand ambassadorship</t>
  </si>
  <si>
    <t>Increased digital engagement</t>
  </si>
  <si>
    <t>EM Martech - Platform Enablement: Behavior Event Triggers</t>
  </si>
  <si>
    <t xml:space="preserve">Various workstreams to enable event triggers against numerous behaviors (online and offline),that can then be used to create marketing activation across owned channels (email, push, in-app messaging) (near) real time by triggering the right messages at the right time via the right channel to offer customer help, support, offers etc. depending on where they are in the customer journey flow </t>
  </si>
  <si>
    <t xml:space="preserve"> Customer should feel ABSCO knows them, knows their preferences and their chosen type of offers and content </t>
  </si>
  <si>
    <t>Increase marekting channel engagement (open rate, click rate)
Increase spend per customer
Increase E-commerce Penetration
Increase Eccommerce Growth 
Increase digital engagement</t>
  </si>
  <si>
    <t xml:space="preserve">EM Martech - Preference Center Updates for SMS </t>
  </si>
  <si>
    <t xml:space="preserve">Re-architecture and redesign of Customer Preference Center.  Phases 1 (email), 1.5 (SMS) and 2 (UMA+Push) Enable customers to choose types of communication and channels that allows ABSCO to be more relevant at the right moment and to better personalize their experience </t>
  </si>
  <si>
    <t xml:space="preserve">Customer currently only has email as an option of communication.  </t>
  </si>
  <si>
    <t>Increase E-commerce Penetration
Increase digital engagement
Improve marketing channel engagement (open rate, click rate)</t>
  </si>
  <si>
    <t>Q4-Q2</t>
  </si>
  <si>
    <t>EM Martech - Project Phoenix - Marketing Components</t>
  </si>
  <si>
    <t>Email and Push Marketing Campaign Capability development to support relaunch of B4U, UMA and Freshpass. For Ex: Building email templates and AEM components (i.e. Dynamic Logo swap for banners, Dynamic Loyalty Component that shows customer their status etc.) that in the short term will deliver requirements of Project Phoenix (Better and Best) but can reused in future marketing campaigns.</t>
  </si>
  <si>
    <t xml:space="preserve">Customer has a confusing experience with two apps (Shop and Loyalty) , not enough rewards and benefits for being loyal customers and a possible bad branding experience with DUG </t>
  </si>
  <si>
    <t xml:space="preserve">Increase digital engagement
Improve marketing channel engagement (open rate, click rate)
Increase overall customer retention
Increase ecommerce customer acquisition
Increase E-commerce Penetration
Increase Ecommerce Growth </t>
  </si>
  <si>
    <t>EM Martech - Project Royale Email Migration</t>
  </si>
  <si>
    <t>Move 27 Kings &amp; Balducci's stores from existing email platform to ACS and  Albertsons systems</t>
  </si>
  <si>
    <t xml:space="preserve">Kings and Balducci's customers currently do not have the same exprience as other ABSCO customers </t>
  </si>
  <si>
    <t xml:space="preserve">EM Martech - Reporting &amp; Measurement Capability for Divisions and Banners </t>
  </si>
  <si>
    <t>Division and Banner level reporting for Marketing batch and Transactional</t>
  </si>
  <si>
    <t>Measure banner and division level performance for all campaigns in ACS</t>
  </si>
  <si>
    <t>Improve marketing channel engagement (open rate, click rate)
Increase ecommerce customer acquisition
Increase overall customer retention
Increase E-commerce Penetration
Increase Eccommerce Growth 
Increase digital engagement</t>
  </si>
  <si>
    <t>Q2, Q4</t>
  </si>
  <si>
    <t>EM Adtech - Measurement: 
Mulit Touch Attribution and Campaign optimization using MTA</t>
  </si>
  <si>
    <t>POC for Multi Touch Attribution in partnership with IPSOS (agency partner).
Use demand forecast, MTA, MMM IPSOS Model data for Digital Marketing and integrate it with Google.</t>
  </si>
  <si>
    <t>Understand the key sources of conversion and the role of Paid Media channels.
Help optimize paid media spend, resulting in improved ROAS via optimized Marketing Channel Mix.</t>
  </si>
  <si>
    <t>Drive Profitability</t>
  </si>
  <si>
    <t>EM Adtech - Measurement: 
Paid Media measurement in mobile App</t>
  </si>
  <si>
    <t>Build capability to measure engagement driven to mobile apps from paid media campaigns and paid channels.</t>
  </si>
  <si>
    <t xml:space="preserve">Help improve measurement and effectiveness for mobile paid media campaigns </t>
  </si>
  <si>
    <t>Increase ROAS
Increase Profitability</t>
  </si>
  <si>
    <t>EM Adtech - Measurement: 
Google display ads Data Hub set-up</t>
  </si>
  <si>
    <t>Ads DataHub set-up</t>
  </si>
  <si>
    <t>EM Adtech - Measurement: 
Store (Offline) conversion measurement</t>
  </si>
  <si>
    <t>Store Sales integration with
- Google
- Facebook
- Pinterest</t>
  </si>
  <si>
    <t>Optimize paid media campaigns. Help improve ROAS.</t>
  </si>
  <si>
    <t>Increase omni-channel Customers</t>
  </si>
  <si>
    <t>EM Adtech - Measurement: 
Closed Loop Reporting Enhancements</t>
  </si>
  <si>
    <t>End to end paid media campaign reporting.</t>
  </si>
  <si>
    <t>Help improve measurement of paid media campaigns.</t>
  </si>
  <si>
    <t>EM Martech - Technology Modernization</t>
  </si>
  <si>
    <t>Address ACS limitations, error handling, SSO, Subject Line (AI) capability, integrations with martech ecosystem</t>
  </si>
  <si>
    <t>Google AdLingo</t>
  </si>
  <si>
    <t>Conversational display advertising  - Additional use cases to support other line of business</t>
  </si>
  <si>
    <t>This platform allows customers to interact with an ad placement through a chat interface thereby allowing more answers than traditional display advertising. This has resulted in increased engagement and time spent with the unit. We'd like to continue the work we began with our test of a COVID availability unit and extend it to other use cases.</t>
  </si>
  <si>
    <t>Increased traffic and conversion for display channel</t>
  </si>
  <si>
    <t>GCP Foundation- Platform</t>
  </si>
  <si>
    <t>Google Business Messages (Chat)</t>
  </si>
  <si>
    <t xml:space="preserve">Scale AI to include conversational commerce and other customer use cases </t>
  </si>
  <si>
    <t>Provide customers answers about stores and inventory directly from Google local search results in a familiar chat format. Frees up CS and associates to answer important questions that require a person to mediate.</t>
  </si>
  <si>
    <t xml:space="preserve">Direct traffic from Google local search. Reduction of calls to stores and pharmacies </t>
  </si>
  <si>
    <t xml:space="preserve">Google Local (Maps) </t>
  </si>
  <si>
    <t>Enhancements to the customer experience flow</t>
  </si>
  <si>
    <t>Customers can start a shopping journey at their local store directly from Google place sheets (local listings).</t>
  </si>
  <si>
    <t xml:space="preserve">Direct traffic and sales from Google local search. </t>
  </si>
  <si>
    <t>Platform &amp; Host Services</t>
  </si>
  <si>
    <t>Google Personalized Promotions</t>
  </si>
  <si>
    <t>Google personalization technology powering optimized marketing offers (successfully used by search, YouTube platforms).</t>
  </si>
  <si>
    <t>Customers should see promotions in the time and place they are most likely to act on them. This technology puts offers where customers are most likely to engage with them instead of relying on bulk offer displays.</t>
  </si>
  <si>
    <t xml:space="preserve">Optimized conversion for marketing offers </t>
  </si>
  <si>
    <t>Google Retail AI</t>
  </si>
  <si>
    <t>Google powered site search</t>
  </si>
  <si>
    <t>Will help customers to find what they are looking for and related items through best in class search technology</t>
  </si>
  <si>
    <t>Relevant search should increase basket size, average order size, sales, conversion, retention and decrease time to create a basket</t>
  </si>
  <si>
    <t>Google Store of One</t>
  </si>
  <si>
    <t>POC of predictive grocery shopping engine</t>
  </si>
  <si>
    <t>Customers will be able to access a basket built on their preferences no matter the platform or entry point they use to shop for groceries.</t>
  </si>
  <si>
    <t>Google Vision AI</t>
  </si>
  <si>
    <t xml:space="preserve">In-store shelf health monitor </t>
  </si>
  <si>
    <t>Gives real time product availability and location which will reduce negative customer experiences with out of stock items and empty shelves. Will save associates time with the ability to check shelf health across multiple stores from a single dashboard.</t>
  </si>
  <si>
    <t>Decrease OOS at stores</t>
  </si>
  <si>
    <t>GCP Foundation- Platform
Network- for whitelisting</t>
  </si>
  <si>
    <t>GPay</t>
  </si>
  <si>
    <t>Sign up for ABSCo loyalty via GPay app</t>
  </si>
  <si>
    <t>Customers are alerted to store specials as they walk into the store with the v0 GPay integration. Two tap loyalty sign up will allow customers to instantly redeem club card specials if they are not already members.</t>
  </si>
  <si>
    <t xml:space="preserve">Increase loyalty enrollment </t>
  </si>
  <si>
    <t>Pinterest</t>
  </si>
  <si>
    <t xml:space="preserve">Connecting Pinterest platform with Albertsons shopping experience </t>
  </si>
  <si>
    <t>One the most popular categories on Pinterest is cooking/food. We'd like to collaborate with Pinterest on experiences that build on the food inspiration and ultimately allow customers to purchase the food and ingredients they see on an ABSCo property.</t>
  </si>
  <si>
    <t xml:space="preserve">Direct traffic from Pinterest. </t>
  </si>
  <si>
    <t>need input</t>
  </si>
  <si>
    <t>MFC: Multi-Banner Solution Phase 1</t>
  </si>
  <si>
    <t>Q2 OR Q3</t>
  </si>
  <si>
    <t>Q3- Pilot</t>
  </si>
  <si>
    <t xml:space="preserve">UMA implementation of subs feature in cart, discovery order confirm/edit </t>
  </si>
  <si>
    <r>
      <t xml:space="preserve">• Capture 9 digit zip code of delivery address
• Integrate tax engine to calculate tax and fees at time of </t>
    </r>
    <r>
      <rPr>
        <u/>
        <sz val="11"/>
        <color rgb="FF000000"/>
        <rFont val="Calibri"/>
        <family val="2"/>
      </rPr>
      <t>fulfillment</t>
    </r>
    <r>
      <rPr>
        <sz val="11"/>
        <color rgb="FF000000"/>
        <rFont val="Calibri"/>
        <family val="2"/>
      </rPr>
      <t xml:space="preserve">
• Refunds </t>
    </r>
  </si>
  <si>
    <t>Confirm 9 digit zip will not impact their implementation</t>
  </si>
  <si>
    <t>Q2,Q3,Q4</t>
  </si>
  <si>
    <t>Quarterly Planning Goal</t>
  </si>
  <si>
    <t>We need to plan for rest of the year</t>
  </si>
  <si>
    <t>Timeline</t>
  </si>
  <si>
    <t>End Date</t>
  </si>
  <si>
    <t>Each pillar planning within their own pillar. This is a collaborative effort between Business, Product and Eng (Tech Program managers to facilitate the discussion)</t>
  </si>
  <si>
    <t>Review sessions with cross pillars (Already scheduled between 6/1 - 6/7)</t>
  </si>
  <si>
    <t>Teams to collaborate with cross functional/pillar dependencies for sizing and commitments</t>
  </si>
  <si>
    <t>Summarized (in a deck format) to share with Chris</t>
  </si>
  <si>
    <t>Guidelines</t>
  </si>
  <si>
    <t>The initiatives should match with yearly strategy (One Pagers and FY21 Investment). All projects from yearly committment that are not completed in Q1 should be listed her to capture roadmap for the year</t>
  </si>
  <si>
    <t>Consider projects that were part of Q1 but were not completed</t>
  </si>
  <si>
    <t>Consider projects that started in Q1 or before; and will be in Build phase in upcoming quarters</t>
  </si>
  <si>
    <t>Features need to be added, as we had done for Q1 Initiatives deck (per request from Chris)</t>
  </si>
  <si>
    <t>Update KPI/OKRs as shared by Alyse and business team recently. Any initiative without an OKR/KPI will be marked as unknown and will be discussed with leadership for determining next steps</t>
  </si>
  <si>
    <t>Priority should be set by Pillar Leaders only. We will be sharing Prioritization method soon.</t>
  </si>
  <si>
    <t>Incept/Build in quarter field is committment from teams that they can work on this in the assigned quarter. 
This commitment should be provided by Driving team; and its their ownership to work with all dependent teams to get commitment</t>
  </si>
  <si>
    <t>Desired Launch quarter is desire from Business or Product team. But it will be confirmed after Inception</t>
  </si>
  <si>
    <t>Driving team to update dependencies. Mark "X" for all dependent teams</t>
  </si>
  <si>
    <t>Driving team to work with dependent teams on estimations and committment</t>
  </si>
  <si>
    <t>Q1 Planning Sheet for Reference</t>
  </si>
  <si>
    <t>https://rxsafeway-my.sharepoint.com/:x:/g/personal/azhan11_safeway_com/EQkzF-uifRtIjOArvy84G9wBgE3rT7vyL-j8coWEuBlSuQ?e=dR7Ct3</t>
  </si>
  <si>
    <t>Q1 Committed Initiatives</t>
  </si>
  <si>
    <t>https://rxsafeway.sharepoint.com/:p:/s/DigitalDataPharmacy/EfTXCzG8rgxJuX2DqymK0KgB4kqwyiEzt7yYA_bvXcj-lw?e=3dpUNL</t>
  </si>
  <si>
    <t>FY21 Calendar with Period and Quarter Dates</t>
  </si>
  <si>
    <t>https://rxsafeway.sharepoint.com/:b:/s/DigitalDataPharmacy/EeUu_YudhbNMgbMUn6SXreUB2fl2r3ztGoT0Qlfm9zgBgg?e=7dN4ej</t>
  </si>
  <si>
    <t>FY21 Moratorium Calendar</t>
  </si>
  <si>
    <t>https://rxsafeway.sharepoint.com/:w:/r/sites/IT_ChgMgmt/Moratorium%20Calendar/2021_moratorium%20calendar.docx?d=wab24af3757184b30ab34bc8f4c105d59&amp;csf=1&amp;web=1&amp;e=MMZU5T</t>
  </si>
  <si>
    <t>Sizing</t>
  </si>
  <si>
    <t>XL - 12+ sprints</t>
  </si>
  <si>
    <t>L - 6-12 sprints</t>
  </si>
  <si>
    <t>M - 6 sprints</t>
  </si>
  <si>
    <t>S - 3-5 sprints</t>
  </si>
  <si>
    <t>XS - 2 sprints</t>
  </si>
  <si>
    <t>UMA Commit</t>
  </si>
  <si>
    <r>
      <rPr>
        <sz val="11"/>
        <color rgb="FF000000"/>
        <rFont val="Calibri"/>
        <family val="2"/>
        <scheme val="minor"/>
      </rPr>
      <t xml:space="preserve">ML based </t>
    </r>
    <r>
      <rPr>
        <b/>
        <sz val="11"/>
        <color rgb="FF000000"/>
        <rFont val="Calibri"/>
        <family val="2"/>
        <scheme val="minor"/>
      </rPr>
      <t>Substitutions</t>
    </r>
    <r>
      <rPr>
        <sz val="11"/>
        <color rgb="FF000000"/>
        <rFont val="Calibri"/>
        <family val="2"/>
        <scheme val="minor"/>
      </rPr>
      <t>.</t>
    </r>
    <r>
      <rPr>
        <b/>
        <sz val="11"/>
        <color rgb="FF000000"/>
        <rFont val="Calibri"/>
        <family val="2"/>
        <scheme val="minor"/>
      </rPr>
      <t>-Phase2-New UX experienence</t>
    </r>
  </si>
  <si>
    <t>-- Customers can't collaborate on personalized lists with friends and family
-- Customers can't send their lists to friends and family via email or 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</si>
</sst>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10"/>
      <color rgb="FF000000"/>
      <name val="Calibri"/>
      <family val="2"/>
      <scheme val="minor"/>
    </font>
    <font>
      <b/>
      <i/>
      <sz val="10"/>
      <color theme="0" tint="-0.499984740745262"/>
      <name val="Calibri"/>
      <family val="2"/>
      <scheme val="minor"/>
    </font>
    <font>
      <sz val="11"/>
      <color rgb="FF000000"/>
      <name val="Calibri"/>
      <family val="2"/>
    </font>
    <font>
      <sz val="11"/>
      <color theme="1"/>
      <name val="Calibri (Body)"/>
    </font>
    <font>
      <sz val="11"/>
      <color theme="1"/>
      <name val="Calibri"/>
      <family val="2"/>
    </font>
    <font>
      <sz val="12"/>
      <color rgb="FF000000"/>
      <name val="Calibri"/>
      <family val="2"/>
      <scheme val="minor"/>
    </font>
    <font>
      <sz val="10"/>
      <name val="Calibri"/>
      <family val="2"/>
    </font>
    <font>
      <sz val="10"/>
      <color rgb="FF000000"/>
      <name val="Calibri"/>
      <family val="2"/>
    </font>
    <font>
      <sz val="11"/>
      <color rgb="FFFF0000"/>
      <name val="Calibri"/>
      <family val="2"/>
    </font>
    <font>
      <b/>
      <sz val="11"/>
      <color rgb="FFFF0000"/>
      <name val="Calibri"/>
      <family val="2"/>
    </font>
    <font>
      <sz val="11"/>
      <name val="Calibri"/>
      <family val="2"/>
    </font>
    <font>
      <b/>
      <sz val="11"/>
      <color theme="1"/>
      <name val="Calibri"/>
      <family val="2"/>
    </font>
    <font>
      <b/>
      <sz val="11"/>
      <color rgb="FF000000"/>
      <name val="Calibri"/>
      <family val="2"/>
    </font>
    <font>
      <b/>
      <sz val="11"/>
      <color rgb="FFFF0000"/>
      <name val="Calibri"/>
      <family val="2"/>
      <scheme val="minor"/>
    </font>
    <font>
      <sz val="11"/>
      <color theme="1"/>
      <name val="Calibri"/>
      <family val="2"/>
      <scheme val="minor"/>
    </font>
    <font>
      <b/>
      <sz val="11"/>
      <color rgb="FF000000"/>
      <name val="Calibri"/>
      <family val="2"/>
      <scheme val="minor"/>
    </font>
    <font>
      <sz val="11"/>
      <color rgb="FF444444"/>
      <name val="Calibri"/>
      <family val="2"/>
    </font>
    <font>
      <strike/>
      <sz val="11"/>
      <color theme="1"/>
      <name val="Calibri"/>
      <family val="2"/>
      <scheme val="minor"/>
    </font>
    <font>
      <b/>
      <sz val="9"/>
      <color rgb="FF000000"/>
      <name val="Tahoma"/>
      <family val="2"/>
    </font>
    <font>
      <sz val="9"/>
      <color rgb="FF000000"/>
      <name val="Tahoma"/>
      <family val="2"/>
    </font>
    <font>
      <b/>
      <sz val="9"/>
      <color indexed="81"/>
      <name val="Tahoma"/>
      <family val="2"/>
    </font>
    <font>
      <sz val="9"/>
      <color indexed="81"/>
      <name val="Tahoma"/>
      <family val="2"/>
    </font>
    <font>
      <sz val="10"/>
      <color rgb="FF444444"/>
      <name val="Calibri"/>
      <family val="2"/>
    </font>
    <font>
      <sz val="10"/>
      <name val="Calibri"/>
      <family val="2"/>
      <scheme val="minor"/>
    </font>
    <font>
      <sz val="10"/>
      <color rgb="FFFF0000"/>
      <name val="Calibri"/>
      <family val="2"/>
    </font>
    <font>
      <sz val="11"/>
      <color theme="1"/>
      <name val="Segoe UI"/>
      <family val="2"/>
    </font>
    <font>
      <u/>
      <sz val="11"/>
      <color rgb="FF000000"/>
      <name val="Calibri"/>
      <family val="2"/>
    </font>
    <font>
      <sz val="10"/>
      <color rgb="FFFF0000"/>
      <name val="Calibri"/>
      <family val="2"/>
      <scheme val="minor"/>
    </font>
    <font>
      <sz val="14"/>
      <color theme="1"/>
      <name val="Calibri"/>
      <family val="2"/>
      <scheme val="minor"/>
    </font>
    <font>
      <strike/>
      <sz val="11"/>
      <color theme="1"/>
      <name val="Calibri (Body)"/>
    </font>
    <font>
      <strike/>
      <sz val="11"/>
      <color rgb="FF000000"/>
      <name val="Calibri (Body)"/>
    </font>
    <font>
      <b/>
      <sz val="11"/>
      <color rgb="FF4472C4"/>
      <name val="Calibri"/>
      <family val="2"/>
      <scheme val="minor"/>
    </font>
    <font>
      <sz val="11"/>
      <color rgb="FF4472C4"/>
      <name val="Calibri"/>
      <family val="2"/>
      <scheme val="minor"/>
    </font>
    <font>
      <b/>
      <sz val="11"/>
      <color rgb="FF0070C0"/>
      <name val="Calibri"/>
      <family val="2"/>
      <scheme val="minor"/>
    </font>
    <font>
      <b/>
      <sz val="11"/>
      <color rgb="FF0070C0"/>
      <name val="Calibri"/>
      <family val="2"/>
    </font>
    <font>
      <sz val="8"/>
      <color theme="1"/>
      <name val="Calibri"/>
      <family val="2"/>
      <scheme val="minor"/>
    </font>
    <font>
      <sz val="10"/>
      <color theme="2" tint="-0.499984740745262"/>
      <name val="Calibri"/>
      <family val="2"/>
      <scheme val="minor"/>
    </font>
    <font>
      <sz val="10"/>
      <color theme="2" tint="-0.499984740745262"/>
      <name val="Calibri"/>
      <family val="2"/>
    </font>
    <font>
      <sz val="11"/>
      <color theme="2" tint="-0.499984740745262"/>
      <name val="Calibri"/>
      <family val="2"/>
      <scheme val="minor"/>
    </font>
    <font>
      <b/>
      <sz val="10"/>
      <color rgb="FF000000"/>
      <name val="Calibri"/>
      <family val="2"/>
      <scheme val="minor"/>
    </font>
    <font>
      <b/>
      <sz val="12"/>
      <color rgb="FF000000"/>
      <name val="Calibri"/>
      <family val="2"/>
      <scheme val="minor"/>
    </font>
    <font>
      <sz val="9"/>
      <color rgb="FF000000"/>
      <name val="Calibri"/>
      <family val="2"/>
    </font>
    <font>
      <b/>
      <sz val="11"/>
      <color rgb="FF444444"/>
      <name val="Calibri"/>
      <family val="2"/>
      <charset val="1"/>
    </font>
    <font>
      <sz val="11"/>
      <color rgb="FF444444"/>
      <name val="Calibri"/>
      <family val="2"/>
      <charset val="1"/>
    </font>
    <font>
      <i/>
      <sz val="11"/>
      <color theme="1"/>
      <name val="Calibri"/>
      <family val="2"/>
      <scheme val="minor"/>
    </font>
    <font>
      <strike/>
      <sz val="10"/>
      <color theme="1"/>
      <name val="Calibri"/>
      <family val="2"/>
      <scheme val="minor"/>
    </font>
    <font>
      <strike/>
      <sz val="11"/>
      <color rgb="FF000000"/>
      <name val="Calibri"/>
      <family val="2"/>
    </font>
    <font>
      <strike/>
      <sz val="10"/>
      <name val="Calibri"/>
      <family val="2"/>
      <scheme val="minor"/>
    </font>
    <font>
      <sz val="10"/>
      <color theme="1"/>
      <name val="Calibri"/>
      <family val="2"/>
    </font>
    <font>
      <sz val="11"/>
      <color rgb="FF00B050"/>
      <name val="Calibri"/>
      <family val="2"/>
      <scheme val="minor"/>
    </font>
    <font>
      <sz val="11"/>
      <color rgb="FFFF0000"/>
      <name val="Calibri"/>
    </font>
    <font>
      <sz val="11"/>
      <color rgb="FFFF0000"/>
      <name val="Calibri (Body)"/>
    </font>
  </fonts>
  <fills count="35">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FFFFFF"/>
        <bgColor rgb="FF000000"/>
      </patternFill>
    </fill>
    <fill>
      <patternFill patternType="solid">
        <fgColor rgb="FFFFFF00"/>
        <bgColor indexed="64"/>
      </patternFill>
    </fill>
    <fill>
      <patternFill patternType="solid">
        <fgColor theme="0"/>
        <bgColor rgb="FF000000"/>
      </patternFill>
    </fill>
    <fill>
      <patternFill patternType="solid">
        <fgColor rgb="FFA9D08E"/>
        <bgColor rgb="FF000000"/>
      </patternFill>
    </fill>
    <fill>
      <patternFill patternType="solid">
        <fgColor theme="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C2E6"/>
        <bgColor indexed="64"/>
      </patternFill>
    </fill>
    <fill>
      <patternFill patternType="solid">
        <fgColor rgb="FFFCE4D6"/>
        <bgColor indexed="64"/>
      </patternFill>
    </fill>
    <fill>
      <patternFill patternType="solid">
        <fgColor rgb="FFFFFF00"/>
        <bgColor rgb="FF000000"/>
      </patternFill>
    </fill>
    <fill>
      <patternFill patternType="solid">
        <fgColor rgb="FFF8CBAD"/>
        <bgColor indexed="64"/>
      </patternFill>
    </fill>
    <fill>
      <patternFill patternType="solid">
        <fgColor rgb="FFFFF2CC"/>
        <bgColor indexed="64"/>
      </patternFill>
    </fill>
    <fill>
      <patternFill patternType="solid">
        <fgColor rgb="FFF4B084"/>
        <bgColor indexed="64"/>
      </patternFill>
    </fill>
    <fill>
      <patternFill patternType="solid">
        <fgColor rgb="FFC6E0B4"/>
        <bgColor indexed="64"/>
      </patternFill>
    </fill>
    <fill>
      <patternFill patternType="solid">
        <fgColor theme="9" tint="0.59999389629810485"/>
        <bgColor indexed="64"/>
      </patternFill>
    </fill>
    <fill>
      <patternFill patternType="solid">
        <fgColor rgb="FFFF0000"/>
        <bgColor indexed="64"/>
      </patternFill>
    </fill>
    <fill>
      <patternFill patternType="solid">
        <fgColor rgb="FFD6DCE4"/>
        <bgColor indexed="64"/>
      </patternFill>
    </fill>
    <fill>
      <patternFill patternType="solid">
        <fgColor indexed="65"/>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rgb="FFE2EFDA"/>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style="thin">
        <color rgb="FF000000"/>
      </right>
      <top style="thin">
        <color indexed="64"/>
      </top>
      <bottom/>
      <diagonal/>
    </border>
    <border>
      <left style="thin">
        <color rgb="FF000000"/>
      </left>
      <right style="thin">
        <color rgb="FF000000"/>
      </right>
      <top style="thin">
        <color rgb="FF000000"/>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style="thin">
        <color indexed="64"/>
      </left>
      <right style="thin">
        <color rgb="FF000000"/>
      </right>
      <top/>
      <bottom/>
      <diagonal/>
    </border>
    <border>
      <left style="thin">
        <color rgb="FF000000"/>
      </left>
      <right style="thin">
        <color rgb="FF000000"/>
      </right>
      <top/>
      <bottom style="thin">
        <color indexed="64"/>
      </bottom>
      <diagonal/>
    </border>
    <border>
      <left style="thin">
        <color rgb="FF000000"/>
      </left>
      <right/>
      <top/>
      <bottom style="thin">
        <color rgb="FF000000"/>
      </bottom>
      <diagonal/>
    </border>
    <border>
      <left/>
      <right style="thin">
        <color rgb="FF000000"/>
      </right>
      <top/>
      <bottom/>
      <diagonal/>
    </border>
    <border>
      <left/>
      <right style="thin">
        <color rgb="FF000000"/>
      </right>
      <top style="thin">
        <color indexed="64"/>
      </top>
      <bottom/>
      <diagonal/>
    </border>
    <border>
      <left/>
      <right style="thin">
        <color rgb="FF000000"/>
      </right>
      <top/>
      <bottom style="thin">
        <color indexed="64"/>
      </bottom>
      <diagonal/>
    </border>
    <border>
      <left/>
      <right style="thin">
        <color indexed="64"/>
      </right>
      <top/>
      <bottom/>
      <diagonal/>
    </border>
    <border>
      <left/>
      <right style="thin">
        <color rgb="FF000000"/>
      </right>
      <top style="thin">
        <color rgb="FF000000"/>
      </top>
      <bottom/>
      <diagonal/>
    </border>
    <border>
      <left style="thin">
        <color rgb="FF000000"/>
      </left>
      <right/>
      <top style="thin">
        <color indexed="64"/>
      </top>
      <bottom style="thin">
        <color indexed="64"/>
      </bottom>
      <diagonal/>
    </border>
    <border>
      <left style="thin">
        <color indexed="64"/>
      </left>
      <right/>
      <top style="thin">
        <color rgb="FF000000"/>
      </top>
      <bottom/>
      <diagonal/>
    </border>
    <border>
      <left style="thin">
        <color indexed="64"/>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1224">
    <xf numFmtId="0" fontId="0" fillId="0" borderId="0" xfId="0"/>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8" borderId="1" xfId="0" applyFont="1" applyFill="1" applyBorder="1" applyAlignment="1">
      <alignment vertical="top" textRotation="75" wrapText="1"/>
    </xf>
    <xf numFmtId="0" fontId="2" fillId="9" borderId="1" xfId="0" applyFont="1" applyFill="1" applyBorder="1" applyAlignment="1">
      <alignment vertical="top" textRotation="75" wrapText="1"/>
    </xf>
    <xf numFmtId="0" fontId="2" fillId="9" borderId="1" xfId="0" applyFont="1" applyFill="1" applyBorder="1" applyAlignment="1">
      <alignment horizontal="center" vertical="top" textRotation="75" wrapText="1"/>
    </xf>
    <xf numFmtId="0" fontId="2" fillId="10" borderId="1" xfId="0" applyFont="1" applyFill="1" applyBorder="1" applyAlignment="1">
      <alignment vertical="top" textRotation="75" wrapText="1"/>
    </xf>
    <xf numFmtId="0" fontId="2" fillId="11" borderId="1" xfId="0" applyFont="1" applyFill="1" applyBorder="1" applyAlignment="1">
      <alignment vertical="top" textRotation="75" wrapText="1"/>
    </xf>
    <xf numFmtId="0" fontId="2" fillId="6" borderId="1" xfId="0" applyFont="1" applyFill="1" applyBorder="1" applyAlignment="1">
      <alignment vertical="top" textRotation="75" wrapText="1"/>
    </xf>
    <xf numFmtId="0" fontId="2" fillId="12" borderId="1" xfId="0" applyFont="1" applyFill="1" applyBorder="1" applyAlignment="1">
      <alignment vertical="top" textRotation="75" wrapText="1"/>
    </xf>
    <xf numFmtId="0" fontId="4" fillId="0" borderId="0" xfId="0" applyFont="1"/>
    <xf numFmtId="0" fontId="5" fillId="0" borderId="0" xfId="0" applyFont="1"/>
    <xf numFmtId="14" fontId="0" fillId="0" borderId="0" xfId="0" applyNumberFormat="1"/>
    <xf numFmtId="0" fontId="2" fillId="9" borderId="1" xfId="0" applyFont="1" applyFill="1" applyBorder="1" applyAlignment="1">
      <alignment horizontal="right" vertical="top" textRotation="75" wrapText="1"/>
    </xf>
    <xf numFmtId="0" fontId="3" fillId="3" borderId="4" xfId="0" applyFont="1" applyFill="1" applyBorder="1" applyAlignment="1">
      <alignment vertical="top" wrapText="1"/>
    </xf>
    <xf numFmtId="0" fontId="3" fillId="3" borderId="5" xfId="0" applyFont="1" applyFill="1" applyBorder="1" applyAlignment="1">
      <alignment horizontal="center" vertical="top" wrapText="1"/>
    </xf>
    <xf numFmtId="0" fontId="6" fillId="0" borderId="0" xfId="1"/>
    <xf numFmtId="9"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7" fillId="0" borderId="0" xfId="0" applyFont="1" applyAlignment="1">
      <alignment vertical="top"/>
    </xf>
    <xf numFmtId="0" fontId="8" fillId="0" borderId="0" xfId="0" applyFont="1" applyAlignment="1">
      <alignment vertical="top" wrapText="1"/>
    </xf>
    <xf numFmtId="0" fontId="0" fillId="0" borderId="0" xfId="1" applyFont="1" applyAlignment="1">
      <alignment vertical="top"/>
    </xf>
    <xf numFmtId="0" fontId="9"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0" fillId="13" borderId="0" xfId="0" applyFill="1" applyAlignment="1">
      <alignment vertical="top"/>
    </xf>
    <xf numFmtId="0" fontId="12" fillId="0" borderId="0" xfId="0" applyFont="1" applyAlignment="1">
      <alignment vertical="top" wrapText="1"/>
    </xf>
    <xf numFmtId="0" fontId="14" fillId="0" borderId="0" xfId="0" applyFont="1" applyAlignment="1">
      <alignment wrapText="1"/>
    </xf>
    <xf numFmtId="0" fontId="3" fillId="3" borderId="4" xfId="0" applyFont="1" applyFill="1" applyBorder="1" applyAlignment="1">
      <alignment horizontal="center" vertical="top" wrapText="1"/>
    </xf>
    <xf numFmtId="0" fontId="2" fillId="8" borderId="1" xfId="0" applyFont="1" applyFill="1" applyBorder="1" applyAlignment="1">
      <alignment horizontal="center" vertical="top" textRotation="75" wrapText="1"/>
    </xf>
    <xf numFmtId="0" fontId="2" fillId="10" borderId="1" xfId="0" applyFont="1" applyFill="1" applyBorder="1" applyAlignment="1">
      <alignment horizontal="center" vertical="top" textRotation="75" wrapText="1"/>
    </xf>
    <xf numFmtId="0" fontId="2" fillId="11" borderId="1" xfId="0" applyFont="1" applyFill="1" applyBorder="1" applyAlignment="1">
      <alignment horizontal="center" vertical="top" textRotation="75" wrapText="1"/>
    </xf>
    <xf numFmtId="0" fontId="2" fillId="6" borderId="1" xfId="0" applyFont="1" applyFill="1" applyBorder="1" applyAlignment="1">
      <alignment horizontal="center" vertical="top" textRotation="75" wrapText="1"/>
    </xf>
    <xf numFmtId="0" fontId="2" fillId="12" borderId="1" xfId="0" applyFont="1" applyFill="1" applyBorder="1" applyAlignment="1">
      <alignment horizontal="center" vertical="top" textRotation="75" wrapText="1"/>
    </xf>
    <xf numFmtId="0" fontId="2" fillId="3" borderId="1" xfId="0" applyFont="1" applyFill="1" applyBorder="1" applyAlignment="1">
      <alignment horizontal="center" vertical="top" wrapText="1"/>
    </xf>
    <xf numFmtId="0" fontId="12" fillId="0" borderId="10" xfId="0" applyFont="1" applyBorder="1" applyAlignment="1">
      <alignment horizontal="center" vertical="top" wrapText="1"/>
    </xf>
    <xf numFmtId="0" fontId="12" fillId="14" borderId="10" xfId="0" applyFont="1" applyFill="1" applyBorder="1" applyAlignment="1">
      <alignment horizontal="center" vertical="top" wrapText="1"/>
    </xf>
    <xf numFmtId="0" fontId="12" fillId="14" borderId="11" xfId="0" applyFont="1" applyFill="1" applyBorder="1" applyAlignment="1">
      <alignment horizontal="center" vertical="top" wrapText="1"/>
    </xf>
    <xf numFmtId="0" fontId="0" fillId="15" borderId="0" xfId="0" applyFill="1" applyAlignment="1">
      <alignment vertical="top" wrapText="1"/>
    </xf>
    <xf numFmtId="0" fontId="4" fillId="0" borderId="0" xfId="0" applyFont="1" applyAlignment="1">
      <alignment vertical="top"/>
    </xf>
    <xf numFmtId="0" fontId="4" fillId="0" borderId="0" xfId="0" applyFont="1" applyAlignment="1">
      <alignment vertical="top" wrapText="1"/>
    </xf>
    <xf numFmtId="0" fontId="20" fillId="0" borderId="11" xfId="0" applyFont="1" applyBorder="1" applyAlignment="1">
      <alignment wrapText="1"/>
    </xf>
    <xf numFmtId="0" fontId="17" fillId="0" borderId="1" xfId="0" applyFont="1" applyBorder="1" applyAlignment="1">
      <alignment vertical="top" wrapText="1"/>
    </xf>
    <xf numFmtId="0" fontId="17" fillId="0" borderId="4" xfId="0" applyFont="1" applyBorder="1" applyAlignment="1">
      <alignment vertical="top" wrapText="1"/>
    </xf>
    <xf numFmtId="0" fontId="17" fillId="0" borderId="4" xfId="0" applyFont="1" applyBorder="1" applyAlignment="1">
      <alignment horizontal="center" vertical="top" wrapText="1"/>
    </xf>
    <xf numFmtId="0" fontId="16" fillId="0" borderId="4" xfId="0" applyFont="1" applyBorder="1" applyAlignment="1">
      <alignment vertical="top" wrapText="1"/>
    </xf>
    <xf numFmtId="0" fontId="17" fillId="0" borderId="5" xfId="0" applyFont="1" applyBorder="1" applyAlignment="1">
      <alignment vertical="top" wrapText="1"/>
    </xf>
    <xf numFmtId="0" fontId="17" fillId="0" borderId="10" xfId="0" applyFont="1" applyBorder="1" applyAlignment="1">
      <alignment vertical="top" wrapText="1"/>
    </xf>
    <xf numFmtId="0" fontId="17" fillId="0" borderId="10" xfId="0" applyFont="1" applyBorder="1" applyAlignment="1">
      <alignment horizontal="center" vertical="top" wrapText="1"/>
    </xf>
    <xf numFmtId="0" fontId="16" fillId="0" borderId="10" xfId="0" applyFont="1" applyBorder="1" applyAlignment="1">
      <alignment vertical="top" wrapText="1"/>
    </xf>
    <xf numFmtId="0" fontId="17" fillId="14" borderId="5" xfId="0" applyFont="1" applyFill="1" applyBorder="1" applyAlignment="1">
      <alignment vertical="top" wrapText="1"/>
    </xf>
    <xf numFmtId="0" fontId="17" fillId="14" borderId="10" xfId="0" applyFont="1" applyFill="1" applyBorder="1" applyAlignment="1">
      <alignment vertical="top" wrapText="1"/>
    </xf>
    <xf numFmtId="0" fontId="17" fillId="14" borderId="10" xfId="0" applyFont="1" applyFill="1" applyBorder="1" applyAlignment="1">
      <alignment horizontal="center" vertical="top" wrapText="1"/>
    </xf>
    <xf numFmtId="0" fontId="16" fillId="14" borderId="10" xfId="0" applyFont="1" applyFill="1" applyBorder="1" applyAlignment="1">
      <alignment vertical="top" wrapText="1"/>
    </xf>
    <xf numFmtId="0" fontId="14" fillId="0" borderId="11" xfId="0" applyFont="1" applyBorder="1"/>
    <xf numFmtId="0" fontId="14" fillId="0" borderId="0" xfId="0" applyFont="1"/>
    <xf numFmtId="0" fontId="14" fillId="0" borderId="11" xfId="0" applyFont="1" applyBorder="1" applyAlignment="1">
      <alignment vertical="center"/>
    </xf>
    <xf numFmtId="0" fontId="14" fillId="0" borderId="11" xfId="0" applyFont="1" applyBorder="1" applyAlignment="1">
      <alignment horizontal="left" vertical="center"/>
    </xf>
    <xf numFmtId="0" fontId="14" fillId="0" borderId="0" xfId="0" applyFont="1" applyAlignment="1">
      <alignment vertical="center"/>
    </xf>
    <xf numFmtId="0" fontId="14" fillId="0" borderId="11" xfId="0" applyFont="1" applyBorder="1" applyAlignment="1">
      <alignment horizontal="left" vertical="top"/>
    </xf>
    <xf numFmtId="0" fontId="14" fillId="0" borderId="1" xfId="0" applyFont="1" applyBorder="1" applyAlignment="1">
      <alignment horizontal="left" wrapText="1"/>
    </xf>
    <xf numFmtId="0" fontId="12" fillId="0" borderId="1" xfId="0" applyFont="1" applyBorder="1"/>
    <xf numFmtId="0" fontId="14" fillId="0" borderId="0" xfId="0" applyFont="1" applyAlignment="1">
      <alignment horizontal="left"/>
    </xf>
    <xf numFmtId="0" fontId="14" fillId="0" borderId="0" xfId="0" applyFont="1" applyAlignment="1">
      <alignment horizontal="left" vertical="top" wrapText="1"/>
    </xf>
    <xf numFmtId="0" fontId="14" fillId="0" borderId="0" xfId="0" applyFont="1" applyAlignment="1">
      <alignment horizontal="center"/>
    </xf>
    <xf numFmtId="0" fontId="14" fillId="0" borderId="0" xfId="0" applyFont="1" applyAlignment="1">
      <alignment horizontal="left" wrapText="1"/>
    </xf>
    <xf numFmtId="0" fontId="12" fillId="0" borderId="0" xfId="0" applyFont="1"/>
    <xf numFmtId="0" fontId="12" fillId="0" borderId="11" xfId="0" applyFont="1" applyBorder="1" applyAlignment="1">
      <alignment horizontal="center"/>
    </xf>
    <xf numFmtId="0" fontId="20" fillId="0" borderId="1" xfId="0" applyFont="1" applyBorder="1" applyAlignment="1">
      <alignment wrapText="1"/>
    </xf>
    <xf numFmtId="0" fontId="14" fillId="0" borderId="11" xfId="0" applyFont="1" applyBorder="1" applyAlignment="1">
      <alignment vertical="center" wrapText="1"/>
    </xf>
    <xf numFmtId="0" fontId="14" fillId="0" borderId="11" xfId="0" applyFont="1" applyBorder="1" applyAlignment="1">
      <alignment horizontal="left" vertical="center" wrapText="1"/>
    </xf>
    <xf numFmtId="0" fontId="14" fillId="0" borderId="11" xfId="0" applyFont="1" applyBorder="1" applyAlignment="1">
      <alignment vertical="top"/>
    </xf>
    <xf numFmtId="0" fontId="14" fillId="0" borderId="0" xfId="0" applyFont="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2" fillId="0" borderId="1" xfId="0" applyFont="1" applyBorder="1" applyAlignment="1">
      <alignment horizontal="center" vertical="top" wrapText="1"/>
    </xf>
    <xf numFmtId="0" fontId="14" fillId="0" borderId="1" xfId="0" applyFont="1" applyBorder="1" applyAlignment="1">
      <alignment horizontal="center" vertical="center" wrapText="1"/>
    </xf>
    <xf numFmtId="0" fontId="14" fillId="0" borderId="2" xfId="0" applyFont="1" applyBorder="1" applyAlignment="1">
      <alignment horizontal="center" vertical="top" wrapText="1"/>
    </xf>
    <xf numFmtId="0" fontId="14" fillId="0" borderId="11" xfId="0" applyFont="1" applyBorder="1" applyAlignment="1">
      <alignment horizontal="center" vertical="top" wrapText="1"/>
    </xf>
    <xf numFmtId="0" fontId="21" fillId="3" borderId="4" xfId="0" applyFont="1" applyFill="1" applyBorder="1" applyAlignment="1">
      <alignment vertical="top" wrapText="1"/>
    </xf>
    <xf numFmtId="0" fontId="21" fillId="3" borderId="4" xfId="0" applyFont="1" applyFill="1" applyBorder="1" applyAlignment="1">
      <alignment horizontal="center" vertical="top" wrapText="1"/>
    </xf>
    <xf numFmtId="0" fontId="21" fillId="3" borderId="1" xfId="0" applyFont="1" applyFill="1" applyBorder="1" applyAlignment="1">
      <alignment horizontal="center" vertical="top" wrapText="1"/>
    </xf>
    <xf numFmtId="0" fontId="14" fillId="3" borderId="1" xfId="0" applyFont="1" applyFill="1" applyBorder="1" applyAlignment="1">
      <alignment horizontal="center" vertical="center" wrapText="1"/>
    </xf>
    <xf numFmtId="0" fontId="21" fillId="3" borderId="5" xfId="0" applyFont="1" applyFill="1" applyBorder="1" applyAlignment="1">
      <alignment horizontal="center" vertical="top" wrapText="1"/>
    </xf>
    <xf numFmtId="0" fontId="21" fillId="4" borderId="3" xfId="0" applyFont="1" applyFill="1" applyBorder="1" applyAlignment="1">
      <alignment horizontal="center" vertical="top" wrapText="1"/>
    </xf>
    <xf numFmtId="0" fontId="21" fillId="4" borderId="4" xfId="0" applyFont="1" applyFill="1" applyBorder="1" applyAlignment="1">
      <alignment horizontal="center" vertical="top" wrapText="1"/>
    </xf>
    <xf numFmtId="0" fontId="21" fillId="5" borderId="1" xfId="0" applyFont="1" applyFill="1" applyBorder="1" applyAlignment="1">
      <alignment vertical="center" wrapText="1"/>
    </xf>
    <xf numFmtId="0" fontId="21" fillId="6" borderId="3" xfId="0" applyFont="1" applyFill="1" applyBorder="1" applyAlignment="1">
      <alignment horizontal="center" vertical="top" wrapText="1"/>
    </xf>
    <xf numFmtId="0" fontId="21" fillId="6" borderId="4" xfId="0" applyFont="1" applyFill="1" applyBorder="1" applyAlignment="1">
      <alignment horizontal="center" vertical="top" wrapText="1"/>
    </xf>
    <xf numFmtId="0" fontId="21" fillId="7" borderId="1" xfId="0" applyFont="1" applyFill="1" applyBorder="1" applyAlignment="1">
      <alignment horizontal="left" vertical="top" wrapText="1"/>
    </xf>
    <xf numFmtId="0" fontId="21" fillId="7" borderId="15" xfId="0" applyFont="1" applyFill="1" applyBorder="1" applyAlignment="1">
      <alignment horizontal="left" vertical="top" wrapText="1"/>
    </xf>
    <xf numFmtId="0" fontId="21" fillId="15" borderId="1" xfId="0" applyFont="1" applyFill="1" applyBorder="1" applyAlignment="1">
      <alignment horizontal="left" vertical="top" wrapText="1"/>
    </xf>
    <xf numFmtId="0" fontId="22" fillId="7" borderId="1" xfId="0" applyFont="1" applyFill="1" applyBorder="1" applyAlignment="1">
      <alignment horizontal="center" vertical="top" wrapText="1"/>
    </xf>
    <xf numFmtId="0" fontId="21" fillId="7" borderId="2" xfId="0" applyFont="1" applyFill="1" applyBorder="1" applyAlignment="1">
      <alignment horizontal="center" vertical="top" wrapText="1"/>
    </xf>
    <xf numFmtId="0" fontId="21" fillId="7" borderId="11" xfId="0" applyFont="1" applyFill="1" applyBorder="1" applyAlignment="1">
      <alignment horizontal="center" vertical="top" wrapText="1"/>
    </xf>
    <xf numFmtId="0" fontId="14" fillId="9" borderId="16" xfId="0" applyFont="1" applyFill="1" applyBorder="1" applyAlignment="1">
      <alignment vertical="top" textRotation="75" wrapText="1"/>
    </xf>
    <xf numFmtId="0" fontId="14" fillId="9" borderId="13" xfId="0" applyFont="1" applyFill="1" applyBorder="1" applyAlignment="1">
      <alignment vertical="top" textRotation="75" wrapText="1"/>
    </xf>
    <xf numFmtId="0" fontId="14" fillId="10" borderId="13" xfId="0" applyFont="1" applyFill="1" applyBorder="1" applyAlignment="1">
      <alignment vertical="top" textRotation="75" wrapText="1"/>
    </xf>
    <xf numFmtId="0" fontId="14" fillId="11" borderId="13" xfId="0" applyFont="1" applyFill="1" applyBorder="1" applyAlignment="1">
      <alignment vertical="top" textRotation="75" wrapText="1"/>
    </xf>
    <xf numFmtId="0" fontId="14" fillId="11" borderId="13" xfId="0" applyFont="1" applyFill="1" applyBorder="1" applyAlignment="1">
      <alignment vertical="center" textRotation="75" wrapText="1"/>
    </xf>
    <xf numFmtId="0" fontId="14" fillId="6" borderId="13" xfId="0" applyFont="1" applyFill="1" applyBorder="1" applyAlignment="1">
      <alignment vertical="top" textRotation="75" wrapText="1"/>
    </xf>
    <xf numFmtId="0" fontId="14" fillId="12" borderId="13" xfId="0" applyFont="1" applyFill="1" applyBorder="1" applyAlignment="1">
      <alignment vertical="top" textRotation="75" wrapText="1"/>
    </xf>
    <xf numFmtId="0" fontId="12" fillId="0" borderId="21" xfId="0" applyFont="1" applyBorder="1" applyAlignment="1">
      <alignment vertical="top" wrapText="1"/>
    </xf>
    <xf numFmtId="0" fontId="12" fillId="0" borderId="1" xfId="0" applyFont="1" applyBorder="1" applyAlignment="1">
      <alignment vertical="top"/>
    </xf>
    <xf numFmtId="0" fontId="12" fillId="0" borderId="2" xfId="0" applyFont="1" applyBorder="1" applyAlignment="1">
      <alignment vertical="top" wrapText="1"/>
    </xf>
    <xf numFmtId="0" fontId="12" fillId="0" borderId="11" xfId="0" applyFont="1" applyBorder="1" applyAlignment="1">
      <alignment horizontal="left" vertical="top" wrapText="1"/>
    </xf>
    <xf numFmtId="0" fontId="20" fillId="0" borderId="1" xfId="0" applyFont="1" applyBorder="1" applyAlignment="1">
      <alignment vertical="top" wrapText="1"/>
    </xf>
    <xf numFmtId="0" fontId="12" fillId="0" borderId="1" xfId="0" applyFont="1" applyBorder="1" applyAlignment="1">
      <alignment horizontal="center" vertical="center" wrapText="1"/>
    </xf>
    <xf numFmtId="0" fontId="12" fillId="0" borderId="17" xfId="0" applyFont="1" applyBorder="1" applyAlignment="1">
      <alignment vertical="top" wrapText="1"/>
    </xf>
    <xf numFmtId="0" fontId="18" fillId="0" borderId="2" xfId="0" applyFont="1" applyBorder="1" applyAlignment="1">
      <alignment horizontal="center" vertical="center" wrapText="1"/>
    </xf>
    <xf numFmtId="0" fontId="12" fillId="0" borderId="6" xfId="0" applyFont="1" applyBorder="1" applyAlignment="1">
      <alignment vertical="top" wrapText="1"/>
    </xf>
    <xf numFmtId="0" fontId="12" fillId="0" borderId="18" xfId="0" applyFont="1" applyBorder="1" applyAlignment="1">
      <alignment vertical="top" wrapText="1"/>
    </xf>
    <xf numFmtId="0" fontId="12" fillId="0" borderId="15" xfId="0" applyFont="1" applyBorder="1" applyAlignment="1">
      <alignment vertical="center"/>
    </xf>
    <xf numFmtId="0" fontId="12" fillId="0" borderId="26" xfId="0" applyFont="1" applyBorder="1" applyAlignment="1">
      <alignment vertical="top" wrapText="1"/>
    </xf>
    <xf numFmtId="0" fontId="12" fillId="0" borderId="16" xfId="0" applyFont="1" applyBorder="1" applyAlignment="1">
      <alignment horizontal="center" vertical="center" wrapText="1"/>
    </xf>
    <xf numFmtId="0" fontId="14" fillId="0" borderId="0" xfId="0" applyFont="1" applyAlignment="1">
      <alignment horizontal="left" vertical="center"/>
    </xf>
    <xf numFmtId="0" fontId="18" fillId="0" borderId="0" xfId="0" applyFont="1" applyAlignment="1">
      <alignment horizontal="center" vertical="center" wrapText="1"/>
    </xf>
    <xf numFmtId="0" fontId="12" fillId="0" borderId="32" xfId="0" applyFont="1" applyBorder="1" applyAlignment="1">
      <alignment vertical="top" wrapText="1"/>
    </xf>
    <xf numFmtId="0" fontId="18" fillId="0" borderId="6" xfId="0" applyFont="1" applyBorder="1" applyAlignment="1">
      <alignment horizontal="center" vertical="center" wrapText="1"/>
    </xf>
    <xf numFmtId="0" fontId="12" fillId="0" borderId="6" xfId="0" applyFont="1" applyBorder="1" applyAlignment="1">
      <alignment vertical="center" wrapText="1"/>
    </xf>
    <xf numFmtId="0" fontId="14" fillId="0" borderId="6" xfId="0" applyFont="1" applyBorder="1" applyAlignment="1">
      <alignment vertical="top" wrapText="1"/>
    </xf>
    <xf numFmtId="0" fontId="12" fillId="0" borderId="11" xfId="0" applyFont="1" applyBorder="1" applyAlignment="1">
      <alignment horizontal="left" wrapText="1"/>
    </xf>
    <xf numFmtId="0" fontId="12" fillId="0" borderId="1" xfId="0" applyFont="1" applyBorder="1" applyAlignment="1">
      <alignment horizontal="center" vertical="center"/>
    </xf>
    <xf numFmtId="0" fontId="20" fillId="0" borderId="6" xfId="0" applyFont="1" applyBorder="1" applyAlignment="1">
      <alignment vertical="top" wrapText="1"/>
    </xf>
    <xf numFmtId="0" fontId="14" fillId="0" borderId="1" xfId="0" applyFont="1" applyBorder="1" applyAlignment="1">
      <alignment horizontal="center" wrapText="1"/>
    </xf>
    <xf numFmtId="0" fontId="20" fillId="0" borderId="1" xfId="0" applyFont="1" applyBorder="1" applyAlignment="1">
      <alignment horizontal="center" wrapText="1"/>
    </xf>
    <xf numFmtId="0" fontId="20" fillId="0" borderId="13" xfId="0" applyFont="1" applyBorder="1" applyAlignment="1">
      <alignment horizontal="center" wrapText="1"/>
    </xf>
    <xf numFmtId="0" fontId="14" fillId="0" borderId="0" xfId="0" applyFont="1" applyAlignment="1">
      <alignment horizontal="center" wrapText="1"/>
    </xf>
    <xf numFmtId="0" fontId="18" fillId="0" borderId="6" xfId="0" applyFont="1" applyBorder="1" applyAlignment="1">
      <alignment horizontal="center" wrapText="1"/>
    </xf>
    <xf numFmtId="0" fontId="14" fillId="0" borderId="2" xfId="0" applyFont="1" applyBorder="1" applyAlignment="1">
      <alignment horizontal="center" wrapText="1"/>
    </xf>
    <xf numFmtId="0" fontId="20" fillId="0" borderId="2" xfId="0" applyFont="1" applyBorder="1" applyAlignment="1">
      <alignment horizontal="center" wrapText="1"/>
    </xf>
    <xf numFmtId="0" fontId="20" fillId="0" borderId="15" xfId="0" applyFont="1" applyBorder="1" applyAlignment="1">
      <alignment horizontal="center" wrapText="1"/>
    </xf>
    <xf numFmtId="0" fontId="12" fillId="0" borderId="6" xfId="0" applyFont="1" applyBorder="1" applyAlignment="1">
      <alignment horizontal="center" wrapText="1"/>
    </xf>
    <xf numFmtId="0" fontId="20" fillId="0" borderId="1" xfId="0" applyFont="1" applyBorder="1" applyAlignment="1">
      <alignment horizontal="left" vertical="center" wrapText="1"/>
    </xf>
    <xf numFmtId="0" fontId="12" fillId="0" borderId="6" xfId="0" applyFont="1" applyBorder="1" applyAlignment="1">
      <alignment horizontal="left" vertical="center"/>
    </xf>
    <xf numFmtId="0" fontId="14" fillId="0" borderId="6" xfId="0" applyFont="1" applyBorder="1" applyAlignment="1">
      <alignment horizontal="left" vertical="center"/>
    </xf>
    <xf numFmtId="0" fontId="14" fillId="0" borderId="26" xfId="0" applyFont="1" applyBorder="1" applyAlignment="1">
      <alignment horizontal="left" vertical="center"/>
    </xf>
    <xf numFmtId="0" fontId="14" fillId="0" borderId="2" xfId="0" applyFont="1" applyBorder="1" applyAlignment="1">
      <alignment horizontal="left" vertical="center"/>
    </xf>
    <xf numFmtId="0" fontId="20" fillId="0" borderId="2" xfId="0" applyFont="1" applyBorder="1" applyAlignment="1">
      <alignment horizontal="left" vertical="center"/>
    </xf>
    <xf numFmtId="0" fontId="23" fillId="0" borderId="0" xfId="0" applyFont="1" applyAlignment="1">
      <alignment vertical="top"/>
    </xf>
    <xf numFmtId="0" fontId="14" fillId="0" borderId="0" xfId="0" applyFont="1" applyAlignment="1">
      <alignment vertical="top" wrapText="1"/>
    </xf>
    <xf numFmtId="0" fontId="25" fillId="0" borderId="4" xfId="0" applyFont="1" applyBorder="1" applyAlignment="1">
      <alignment vertical="top" wrapText="1"/>
    </xf>
    <xf numFmtId="0" fontId="24" fillId="0" borderId="0" xfId="0" applyFont="1" applyAlignment="1">
      <alignment horizontal="center" vertical="top"/>
    </xf>
    <xf numFmtId="0" fontId="14" fillId="9" borderId="13" xfId="0" applyFont="1" applyFill="1" applyBorder="1" applyAlignment="1">
      <alignment horizontal="left" vertical="top" textRotation="75" wrapText="1"/>
    </xf>
    <xf numFmtId="0" fontId="24" fillId="0" borderId="0" xfId="0" applyFont="1" applyAlignment="1">
      <alignment vertical="top"/>
    </xf>
    <xf numFmtId="0" fontId="25" fillId="0" borderId="1" xfId="0" applyFont="1" applyBorder="1" applyAlignment="1">
      <alignment vertical="top" wrapText="1"/>
    </xf>
    <xf numFmtId="0" fontId="25" fillId="16" borderId="1" xfId="0" applyFont="1" applyFill="1" applyBorder="1" applyAlignment="1">
      <alignment vertical="top" wrapText="1"/>
    </xf>
    <xf numFmtId="0" fontId="26" fillId="0" borderId="14" xfId="0" applyFont="1" applyBorder="1" applyAlignment="1">
      <alignment vertical="top" wrapText="1"/>
    </xf>
    <xf numFmtId="0" fontId="26" fillId="0" borderId="0" xfId="0" applyFont="1" applyAlignment="1">
      <alignment vertical="top" wrapText="1"/>
    </xf>
    <xf numFmtId="0" fontId="24" fillId="0" borderId="0" xfId="0" applyFont="1" applyAlignment="1">
      <alignment vertical="top" wrapText="1"/>
    </xf>
    <xf numFmtId="0" fontId="24" fillId="0" borderId="0" xfId="0" applyFont="1" applyAlignment="1">
      <alignment horizontal="center" vertical="top" wrapText="1"/>
    </xf>
    <xf numFmtId="0" fontId="0" fillId="0" borderId="1" xfId="0" applyBorder="1" applyAlignment="1">
      <alignment horizontal="center" vertical="top" wrapText="1"/>
    </xf>
    <xf numFmtId="0" fontId="0" fillId="0" borderId="11" xfId="0" applyBorder="1" applyAlignment="1">
      <alignment horizontal="center" vertical="top" wrapText="1"/>
    </xf>
    <xf numFmtId="0" fontId="0" fillId="0" borderId="21"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vertical="top" wrapText="1"/>
    </xf>
    <xf numFmtId="0" fontId="0" fillId="0" borderId="2" xfId="0" applyBorder="1" applyAlignment="1">
      <alignment horizontal="center" vertical="top"/>
    </xf>
    <xf numFmtId="0" fontId="4" fillId="15" borderId="1" xfId="0" applyFont="1" applyFill="1" applyBorder="1" applyAlignment="1">
      <alignment vertical="top" wrapText="1"/>
    </xf>
    <xf numFmtId="0" fontId="0" fillId="0" borderId="1" xfId="0" applyBorder="1" applyAlignment="1">
      <alignment horizontal="left" vertical="top" wrapText="1"/>
    </xf>
    <xf numFmtId="0" fontId="7"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xf>
    <xf numFmtId="0" fontId="14" fillId="0" borderId="11" xfId="0" applyFont="1" applyBorder="1" applyAlignment="1">
      <alignment horizontal="center" vertical="center"/>
    </xf>
    <xf numFmtId="0" fontId="0" fillId="0" borderId="1" xfId="0" applyBorder="1"/>
    <xf numFmtId="0" fontId="0" fillId="0" borderId="0" xfId="0" applyAlignment="1">
      <alignment horizontal="center"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3" borderId="1" xfId="0" applyFont="1" applyFill="1" applyBorder="1" applyAlignment="1">
      <alignment horizontal="center" vertical="top" wrapText="1"/>
    </xf>
    <xf numFmtId="0" fontId="1" fillId="8" borderId="13" xfId="0" applyFont="1" applyFill="1" applyBorder="1" applyAlignment="1">
      <alignment vertical="top" textRotation="75" wrapText="1"/>
    </xf>
    <xf numFmtId="0" fontId="1" fillId="9" borderId="13" xfId="0" applyFont="1" applyFill="1" applyBorder="1" applyAlignment="1">
      <alignment vertical="top" textRotation="75" wrapText="1"/>
    </xf>
    <xf numFmtId="0" fontId="1" fillId="9" borderId="13" xfId="0" applyFont="1" applyFill="1" applyBorder="1" applyAlignment="1">
      <alignment horizontal="center" vertical="top" textRotation="75" wrapText="1"/>
    </xf>
    <xf numFmtId="0" fontId="1" fillId="9" borderId="13" xfId="0" applyFont="1" applyFill="1" applyBorder="1" applyAlignment="1">
      <alignment horizontal="right" vertical="top" textRotation="75" wrapText="1"/>
    </xf>
    <xf numFmtId="0" fontId="1" fillId="10" borderId="13" xfId="0" applyFont="1" applyFill="1" applyBorder="1" applyAlignment="1">
      <alignment vertical="top" textRotation="75" wrapText="1"/>
    </xf>
    <xf numFmtId="0" fontId="1" fillId="11" borderId="13" xfId="0" applyFont="1" applyFill="1" applyBorder="1" applyAlignment="1">
      <alignment vertical="top" textRotation="75" wrapText="1"/>
    </xf>
    <xf numFmtId="0" fontId="1" fillId="6" borderId="13" xfId="0" applyFont="1" applyFill="1" applyBorder="1" applyAlignment="1">
      <alignment vertical="top" textRotation="75" wrapText="1"/>
    </xf>
    <xf numFmtId="0" fontId="1" fillId="12" borderId="13" xfId="0" applyFont="1" applyFill="1" applyBorder="1" applyAlignment="1">
      <alignment vertical="top" textRotation="75" wrapText="1"/>
    </xf>
    <xf numFmtId="0" fontId="1" fillId="0" borderId="11" xfId="0" applyFont="1" applyBorder="1" applyAlignment="1">
      <alignment vertical="top" textRotation="75" wrapText="1"/>
    </xf>
    <xf numFmtId="0" fontId="1" fillId="0" borderId="11" xfId="0" applyFont="1" applyBorder="1" applyAlignment="1">
      <alignment horizontal="center" vertical="top" textRotation="75" wrapText="1"/>
    </xf>
    <xf numFmtId="0" fontId="1" fillId="0" borderId="11" xfId="0" applyFont="1" applyBorder="1" applyAlignment="1">
      <alignment horizontal="right" vertical="top" textRotation="75" wrapText="1"/>
    </xf>
    <xf numFmtId="0" fontId="1" fillId="0" borderId="4" xfId="0" applyFont="1" applyBorder="1" applyAlignment="1">
      <alignment horizontal="left" vertical="top" wrapText="1"/>
    </xf>
    <xf numFmtId="0" fontId="1" fillId="0" borderId="1" xfId="0" applyFont="1" applyBorder="1" applyAlignment="1">
      <alignment horizontal="center" vertical="top"/>
    </xf>
    <xf numFmtId="0" fontId="1" fillId="0" borderId="11" xfId="0" applyFont="1" applyBorder="1" applyAlignment="1">
      <alignment horizontal="center" vertical="top"/>
    </xf>
    <xf numFmtId="0" fontId="1" fillId="0" borderId="11" xfId="0" applyFont="1" applyBorder="1" applyAlignment="1">
      <alignment vertical="top"/>
    </xf>
    <xf numFmtId="0" fontId="1" fillId="0" borderId="16" xfId="0" applyFont="1" applyBorder="1" applyAlignment="1">
      <alignment horizontal="left" vertical="top" wrapText="1"/>
    </xf>
    <xf numFmtId="0" fontId="1" fillId="0" borderId="13" xfId="0" applyFont="1" applyBorder="1" applyAlignment="1">
      <alignment horizontal="center" vertical="top"/>
    </xf>
    <xf numFmtId="0" fontId="1" fillId="0" borderId="8" xfId="0" applyFont="1" applyBorder="1" applyAlignment="1">
      <alignment vertical="top"/>
    </xf>
    <xf numFmtId="0" fontId="1" fillId="0" borderId="18" xfId="0" applyFont="1" applyBorder="1" applyAlignment="1">
      <alignment horizontal="center" vertical="top"/>
    </xf>
    <xf numFmtId="0" fontId="1" fillId="0" borderId="23" xfId="0" applyFont="1" applyBorder="1" applyAlignment="1">
      <alignment horizontal="center" vertical="top" wrapText="1"/>
    </xf>
    <xf numFmtId="0" fontId="1" fillId="0" borderId="4" xfId="0" applyFont="1" applyBorder="1" applyAlignment="1">
      <alignment vertical="top" wrapText="1"/>
    </xf>
    <xf numFmtId="0" fontId="1" fillId="0" borderId="1" xfId="0" applyFont="1" applyBorder="1" applyAlignment="1">
      <alignment vertical="top"/>
    </xf>
    <xf numFmtId="0" fontId="1" fillId="0" borderId="11" xfId="0" applyFont="1" applyBorder="1" applyAlignment="1">
      <alignment horizontal="center" vertical="top" wrapText="1"/>
    </xf>
    <xf numFmtId="0" fontId="1" fillId="0" borderId="11" xfId="0" applyFont="1" applyBorder="1" applyAlignment="1">
      <alignment vertical="top" textRotation="255" wrapText="1"/>
    </xf>
    <xf numFmtId="0" fontId="1" fillId="0" borderId="2" xfId="0" applyFont="1" applyBorder="1" applyAlignment="1">
      <alignment horizontal="center" vertical="top"/>
    </xf>
    <xf numFmtId="0" fontId="1" fillId="0" borderId="14" xfId="0" applyFont="1" applyBorder="1" applyAlignment="1">
      <alignment vertical="top" wrapText="1"/>
    </xf>
    <xf numFmtId="0" fontId="1" fillId="0" borderId="0" xfId="0" applyFont="1" applyAlignment="1">
      <alignment vertical="top"/>
    </xf>
    <xf numFmtId="0" fontId="1" fillId="0" borderId="1" xfId="0" applyFont="1" applyBorder="1" applyAlignment="1">
      <alignment horizontal="left" vertical="top" wrapText="1"/>
    </xf>
    <xf numFmtId="0" fontId="1" fillId="0" borderId="13" xfId="0" applyFont="1" applyBorder="1" applyAlignment="1">
      <alignment vertical="top"/>
    </xf>
    <xf numFmtId="0" fontId="1" fillId="0" borderId="15" xfId="0" applyFont="1" applyBorder="1" applyAlignment="1">
      <alignment horizontal="center" vertical="top"/>
    </xf>
    <xf numFmtId="0" fontId="1" fillId="0" borderId="21" xfId="0" applyFont="1" applyBorder="1" applyAlignment="1">
      <alignment horizontal="center" vertical="top" wrapText="1"/>
    </xf>
    <xf numFmtId="0" fontId="1" fillId="0" borderId="2" xfId="0" applyFont="1" applyBorder="1" applyAlignment="1">
      <alignment vertical="top"/>
    </xf>
    <xf numFmtId="0" fontId="1" fillId="0" borderId="5" xfId="0" applyFont="1" applyBorder="1" applyAlignment="1">
      <alignment vertical="top"/>
    </xf>
    <xf numFmtId="0" fontId="1" fillId="0" borderId="5" xfId="0" applyFont="1" applyBorder="1" applyAlignment="1">
      <alignment horizontal="center" vertical="top"/>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21" fillId="7" borderId="11" xfId="0" applyFont="1" applyFill="1" applyBorder="1" applyAlignment="1">
      <alignment vertical="top" wrapText="1"/>
    </xf>
    <xf numFmtId="0" fontId="14" fillId="0" borderId="11" xfId="0" applyFont="1" applyBorder="1" applyAlignment="1">
      <alignment vertical="top" wrapText="1"/>
    </xf>
    <xf numFmtId="0" fontId="4" fillId="2"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15" borderId="1" xfId="0" applyFont="1" applyFill="1" applyBorder="1" applyAlignment="1">
      <alignment horizontal="center" vertical="top" wrapText="1"/>
    </xf>
    <xf numFmtId="0" fontId="4" fillId="7" borderId="13" xfId="0" applyFont="1" applyFill="1" applyBorder="1" applyAlignment="1">
      <alignment horizontal="center" vertical="top"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7" fillId="0" borderId="13" xfId="0" applyFont="1" applyBorder="1" applyAlignment="1">
      <alignment horizontal="center" vertical="top" wrapText="1"/>
    </xf>
    <xf numFmtId="0" fontId="7" fillId="0" borderId="5" xfId="0" applyFont="1" applyBorder="1" applyAlignment="1">
      <alignment horizontal="center" vertical="top" wrapText="1"/>
    </xf>
    <xf numFmtId="0" fontId="8" fillId="0" borderId="5" xfId="0" applyFont="1" applyBorder="1" applyAlignment="1">
      <alignment horizontal="center" vertical="top" wrapText="1"/>
    </xf>
    <xf numFmtId="0" fontId="7" fillId="16" borderId="1" xfId="0" applyFont="1" applyFill="1" applyBorder="1" applyAlignment="1">
      <alignment vertical="top" wrapText="1"/>
    </xf>
    <xf numFmtId="0" fontId="8" fillId="0" borderId="1" xfId="0" applyFont="1" applyBorder="1" applyAlignment="1">
      <alignment horizontal="center" vertical="top" wrapText="1"/>
    </xf>
    <xf numFmtId="0" fontId="7"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15" borderId="1" xfId="0" applyFont="1" applyFill="1" applyBorder="1" applyAlignment="1">
      <alignment vertical="top"/>
    </xf>
    <xf numFmtId="0" fontId="7" fillId="0" borderId="4" xfId="0" applyFont="1" applyBorder="1" applyAlignment="1">
      <alignment vertical="top" wrapText="1"/>
    </xf>
    <xf numFmtId="0" fontId="12" fillId="0" borderId="0" xfId="0" applyFont="1" applyAlignment="1">
      <alignment wrapText="1"/>
    </xf>
    <xf numFmtId="0" fontId="1" fillId="0" borderId="0" xfId="1" applyFont="1" applyAlignment="1">
      <alignment vertical="top"/>
    </xf>
    <xf numFmtId="0" fontId="26" fillId="0" borderId="0" xfId="0" applyFont="1" applyAlignment="1">
      <alignment wrapText="1"/>
    </xf>
    <xf numFmtId="0" fontId="0" fillId="0" borderId="0" xfId="0" applyAlignment="1">
      <alignment horizontal="center" vertical="top" wrapText="1"/>
    </xf>
    <xf numFmtId="0" fontId="18" fillId="0" borderId="0" xfId="0" applyFont="1" applyAlignment="1">
      <alignment wrapText="1"/>
    </xf>
    <xf numFmtId="0" fontId="20" fillId="0" borderId="2" xfId="0" applyFont="1" applyBorder="1" applyAlignment="1">
      <alignment horizontal="center" vertical="center" wrapText="1"/>
    </xf>
    <xf numFmtId="0" fontId="20" fillId="0" borderId="15" xfId="0" applyFont="1" applyBorder="1" applyAlignment="1">
      <alignment horizontal="left" vertical="center"/>
    </xf>
    <xf numFmtId="0" fontId="14" fillId="0" borderId="11" xfId="0" applyFont="1" applyBorder="1" applyAlignment="1">
      <alignment horizontal="left" vertical="top" wrapText="1"/>
    </xf>
    <xf numFmtId="0" fontId="21" fillId="7" borderId="11" xfId="0" applyFont="1" applyFill="1" applyBorder="1" applyAlignment="1">
      <alignment horizontal="left" vertical="top" wrapText="1"/>
    </xf>
    <xf numFmtId="0" fontId="0" fillId="0" borderId="11" xfId="0" applyBorder="1" applyAlignment="1">
      <alignment vertical="top"/>
    </xf>
    <xf numFmtId="0" fontId="0" fillId="0" borderId="13" xfId="0" applyBorder="1" applyAlignment="1">
      <alignment vertical="top" wrapText="1"/>
    </xf>
    <xf numFmtId="0" fontId="0" fillId="0" borderId="12" xfId="0" applyBorder="1" applyAlignment="1">
      <alignment vertical="top" wrapText="1"/>
    </xf>
    <xf numFmtId="0" fontId="0" fillId="0" borderId="5" xfId="0" applyBorder="1" applyAlignment="1">
      <alignment vertical="top" wrapText="1"/>
    </xf>
    <xf numFmtId="0" fontId="14" fillId="8" borderId="11" xfId="0" applyFont="1" applyFill="1" applyBorder="1" applyAlignment="1">
      <alignment horizontal="center" vertical="top" textRotation="75" wrapText="1"/>
    </xf>
    <xf numFmtId="0" fontId="14" fillId="8" borderId="21" xfId="0" applyFont="1" applyFill="1" applyBorder="1" applyAlignment="1">
      <alignment horizontal="center" vertical="top" textRotation="75" wrapText="1"/>
    </xf>
    <xf numFmtId="0" fontId="20" fillId="0" borderId="11" xfId="0" applyFont="1" applyBorder="1" applyAlignment="1">
      <alignment horizontal="center"/>
    </xf>
    <xf numFmtId="0" fontId="12" fillId="0" borderId="15" xfId="0" applyFont="1" applyBorder="1" applyAlignment="1">
      <alignment vertical="top" wrapText="1"/>
    </xf>
    <xf numFmtId="0" fontId="20" fillId="0" borderId="13" xfId="0" applyFont="1" applyBorder="1" applyAlignment="1">
      <alignment horizontal="left" vertical="center" wrapText="1"/>
    </xf>
    <xf numFmtId="0" fontId="20" fillId="0" borderId="15" xfId="0" applyFont="1" applyBorder="1" applyAlignment="1">
      <alignment vertical="top" wrapText="1"/>
    </xf>
    <xf numFmtId="0" fontId="2" fillId="0" borderId="1" xfId="0" applyFont="1" applyBorder="1" applyAlignment="1">
      <alignment vertical="center" wrapText="1"/>
    </xf>
    <xf numFmtId="0" fontId="3" fillId="7" borderId="1" xfId="0" applyFont="1" applyFill="1" applyBorder="1" applyAlignment="1">
      <alignment horizontal="center" vertical="center" wrapText="1"/>
    </xf>
    <xf numFmtId="0" fontId="0" fillId="0" borderId="0" xfId="0" applyAlignment="1">
      <alignment vertical="center"/>
    </xf>
    <xf numFmtId="0" fontId="2" fillId="8" borderId="1" xfId="0" applyFont="1" applyFill="1" applyBorder="1" applyAlignment="1">
      <alignment vertical="center" textRotation="75" wrapText="1"/>
    </xf>
    <xf numFmtId="0" fontId="2" fillId="9" borderId="1" xfId="0" applyFont="1" applyFill="1" applyBorder="1" applyAlignment="1">
      <alignment vertical="center" textRotation="75" wrapText="1"/>
    </xf>
    <xf numFmtId="0" fontId="2" fillId="9" borderId="1" xfId="0" applyFont="1" applyFill="1" applyBorder="1" applyAlignment="1">
      <alignment horizontal="center" vertical="center" textRotation="75" wrapText="1"/>
    </xf>
    <xf numFmtId="0" fontId="2" fillId="9" borderId="1" xfId="0" applyFont="1" applyFill="1" applyBorder="1" applyAlignment="1">
      <alignment horizontal="right" vertical="center" textRotation="75" wrapText="1"/>
    </xf>
    <xf numFmtId="0" fontId="2" fillId="10" borderId="1" xfId="0" applyFont="1" applyFill="1" applyBorder="1" applyAlignment="1">
      <alignment vertical="center" textRotation="75" wrapText="1"/>
    </xf>
    <xf numFmtId="0" fontId="2" fillId="11" borderId="1" xfId="0" applyFont="1" applyFill="1" applyBorder="1" applyAlignment="1">
      <alignment vertical="center" textRotation="75" wrapText="1"/>
    </xf>
    <xf numFmtId="0" fontId="2" fillId="6" borderId="1" xfId="0" applyFont="1" applyFill="1" applyBorder="1" applyAlignment="1">
      <alignment vertical="center" textRotation="75" wrapText="1"/>
    </xf>
    <xf numFmtId="0" fontId="2" fillId="12" borderId="1" xfId="0" applyFont="1" applyFill="1" applyBorder="1" applyAlignment="1">
      <alignment vertical="center" textRotation="75"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 wrapText="1"/>
    </xf>
    <xf numFmtId="0" fontId="0" fillId="0" borderId="0" xfId="0" applyAlignment="1">
      <alignment vertical="center" wrapText="1"/>
    </xf>
    <xf numFmtId="0" fontId="7" fillId="0" borderId="0" xfId="0" applyFont="1"/>
    <xf numFmtId="0" fontId="0" fillId="15" borderId="0" xfId="0" applyFill="1"/>
    <xf numFmtId="0" fontId="0" fillId="0" borderId="0" xfId="0" applyAlignment="1">
      <alignment horizontal="left" wrapText="1"/>
    </xf>
    <xf numFmtId="0" fontId="0" fillId="15" borderId="0" xfId="0" applyFill="1" applyAlignment="1">
      <alignment wrapText="1"/>
    </xf>
    <xf numFmtId="0" fontId="7"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15" borderId="0" xfId="0" applyFill="1" applyAlignment="1">
      <alignment vertical="center" wrapText="1"/>
    </xf>
    <xf numFmtId="0" fontId="0" fillId="18" borderId="0" xfId="0" applyFill="1" applyAlignment="1">
      <alignmen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0" fillId="7" borderId="0" xfId="0" applyFill="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15" borderId="0" xfId="0" applyFill="1" applyAlignment="1">
      <alignment horizontal="center" vertical="center" wrapText="1"/>
    </xf>
    <xf numFmtId="0" fontId="0" fillId="15" borderId="0" xfId="0" applyFill="1" applyAlignment="1">
      <alignment horizontal="center" vertical="center"/>
    </xf>
    <xf numFmtId="0" fontId="27" fillId="0" borderId="0" xfId="0" applyFont="1" applyAlignment="1">
      <alignment horizontal="center" vertical="center"/>
    </xf>
    <xf numFmtId="0" fontId="27" fillId="0" borderId="0" xfId="0" applyFont="1" applyAlignment="1">
      <alignment horizontal="left" vertical="center"/>
    </xf>
    <xf numFmtId="0" fontId="27" fillId="0" borderId="0" xfId="0" applyFont="1" applyAlignment="1">
      <alignment vertical="center"/>
    </xf>
    <xf numFmtId="0" fontId="27" fillId="0" borderId="0" xfId="0" applyFont="1" applyAlignment="1">
      <alignment vertical="center" wrapText="1"/>
    </xf>
    <xf numFmtId="0" fontId="27" fillId="15" borderId="0" xfId="0" applyFont="1" applyFill="1" applyAlignment="1">
      <alignment horizontal="center" vertical="center" wrapText="1"/>
    </xf>
    <xf numFmtId="0" fontId="12" fillId="0" borderId="6" xfId="0" applyFont="1" applyBorder="1" applyAlignment="1">
      <alignment horizontal="left" vertical="center" wrapText="1"/>
    </xf>
    <xf numFmtId="0" fontId="14" fillId="0" borderId="1" xfId="0" applyFont="1" applyBorder="1" applyAlignment="1">
      <alignment horizontal="left" vertical="center" wrapText="1"/>
    </xf>
    <xf numFmtId="0" fontId="12" fillId="0" borderId="1" xfId="0" applyFont="1" applyBorder="1" applyAlignment="1">
      <alignment horizontal="left" vertical="center" wrapText="1"/>
    </xf>
    <xf numFmtId="0" fontId="10" fillId="0" borderId="11" xfId="0" applyFont="1" applyBorder="1"/>
    <xf numFmtId="0" fontId="10" fillId="0" borderId="11" xfId="0" applyFont="1" applyBorder="1" applyAlignment="1">
      <alignment wrapText="1"/>
    </xf>
    <xf numFmtId="0" fontId="10" fillId="13" borderId="11" xfId="0" applyFont="1" applyFill="1" applyBorder="1" applyAlignment="1">
      <alignment horizontal="center" vertical="center" wrapText="1"/>
    </xf>
    <xf numFmtId="0" fontId="0" fillId="0" borderId="11" xfId="0" applyBorder="1"/>
    <xf numFmtId="0" fontId="10" fillId="0" borderId="11" xfId="0" applyFont="1" applyBorder="1" applyAlignment="1">
      <alignment horizontal="left" vertical="center"/>
    </xf>
    <xf numFmtId="0" fontId="10" fillId="0" borderId="11" xfId="0" applyFont="1" applyBorder="1" applyAlignment="1">
      <alignment horizontal="center" vertical="center"/>
    </xf>
    <xf numFmtId="0" fontId="10" fillId="13" borderId="11" xfId="0" applyFont="1" applyFill="1" applyBorder="1" applyAlignment="1">
      <alignment horizontal="left" vertical="center" wrapText="1"/>
    </xf>
    <xf numFmtId="0" fontId="0" fillId="0" borderId="11" xfId="0" applyBorder="1" applyAlignment="1">
      <alignment horizontal="left" vertical="center"/>
    </xf>
    <xf numFmtId="0" fontId="10" fillId="0" borderId="11" xfId="0" applyFont="1" applyBorder="1" applyAlignment="1">
      <alignment vertical="top"/>
    </xf>
    <xf numFmtId="0" fontId="10" fillId="0" borderId="11" xfId="0" applyFont="1" applyBorder="1" applyAlignment="1">
      <alignment horizontal="center" vertical="top" wrapText="1"/>
    </xf>
    <xf numFmtId="0" fontId="10" fillId="13" borderId="11" xfId="0" applyFont="1" applyFill="1" applyBorder="1" applyAlignment="1">
      <alignment horizontal="center" vertical="top" wrapText="1"/>
    </xf>
    <xf numFmtId="0" fontId="2" fillId="13" borderId="11" xfId="0" applyFont="1" applyFill="1" applyBorder="1" applyAlignment="1">
      <alignment horizontal="center" vertical="top" wrapText="1"/>
    </xf>
    <xf numFmtId="0" fontId="10" fillId="13" borderId="11" xfId="0" applyFont="1" applyFill="1" applyBorder="1" applyAlignment="1">
      <alignment horizontal="center" wrapText="1"/>
    </xf>
    <xf numFmtId="0" fontId="0" fillId="0" borderId="1" xfId="0" applyBorder="1" applyAlignment="1">
      <alignment horizontal="center"/>
    </xf>
    <xf numFmtId="0" fontId="10" fillId="13" borderId="11" xfId="0" applyFont="1" applyFill="1" applyBorder="1" applyAlignment="1">
      <alignment vertical="center" wrapText="1"/>
    </xf>
    <xf numFmtId="0" fontId="32" fillId="0" borderId="11" xfId="0" applyFont="1" applyBorder="1" applyAlignment="1">
      <alignment wrapText="1"/>
    </xf>
    <xf numFmtId="0" fontId="10" fillId="0" borderId="11" xfId="0" applyFont="1" applyBorder="1" applyAlignment="1">
      <alignment horizontal="left" wrapText="1"/>
    </xf>
    <xf numFmtId="0" fontId="0" fillId="0" borderId="11" xfId="0" applyBorder="1" applyAlignment="1">
      <alignment wrapText="1"/>
    </xf>
    <xf numFmtId="0" fontId="0" fillId="0" borderId="11" xfId="0" applyBorder="1" applyAlignment="1">
      <alignment horizontal="center" wrapText="1"/>
    </xf>
    <xf numFmtId="0" fontId="2" fillId="0" borderId="11" xfId="0" applyFont="1" applyBorder="1"/>
    <xf numFmtId="0" fontId="2" fillId="0" borderId="11" xfId="0" applyFont="1" applyBorder="1" applyAlignment="1">
      <alignment wrapText="1"/>
    </xf>
    <xf numFmtId="0" fontId="33" fillId="0" borderId="1" xfId="0" applyFont="1" applyBorder="1" applyAlignment="1">
      <alignment horizontal="center" vertical="top" wrapText="1"/>
    </xf>
    <xf numFmtId="0" fontId="33" fillId="18" borderId="1" xfId="0" applyFont="1" applyFill="1" applyBorder="1" applyAlignment="1">
      <alignment horizontal="center" vertical="top" wrapText="1"/>
    </xf>
    <xf numFmtId="0" fontId="2" fillId="19" borderId="1" xfId="0" applyFont="1" applyFill="1" applyBorder="1" applyAlignment="1">
      <alignment horizontal="center" vertical="top" wrapText="1"/>
    </xf>
    <xf numFmtId="0" fontId="33" fillId="18" borderId="1" xfId="0" applyFont="1" applyFill="1" applyBorder="1" applyAlignment="1">
      <alignment horizontal="left" vertical="top" wrapText="1"/>
    </xf>
    <xf numFmtId="0" fontId="2" fillId="20" borderId="1" xfId="0" applyFont="1" applyFill="1" applyBorder="1" applyAlignment="1">
      <alignment vertical="top" wrapText="1"/>
    </xf>
    <xf numFmtId="0" fontId="0" fillId="20" borderId="1" xfId="0" applyFill="1" applyBorder="1" applyAlignment="1">
      <alignment vertical="top" wrapText="1"/>
    </xf>
    <xf numFmtId="0" fontId="0" fillId="20" borderId="13" xfId="0" applyFill="1" applyBorder="1" applyAlignment="1">
      <alignment vertical="top" wrapText="1"/>
    </xf>
    <xf numFmtId="0" fontId="0" fillId="0" borderId="11" xfId="0" applyBorder="1" applyAlignment="1">
      <alignment horizontal="left" vertical="center" wrapText="1"/>
    </xf>
    <xf numFmtId="0" fontId="0" fillId="0" borderId="11" xfId="0" applyBorder="1" applyAlignment="1">
      <alignment vertical="top" wrapText="1"/>
    </xf>
    <xf numFmtId="0" fontId="10" fillId="13" borderId="11" xfId="0" applyFont="1" applyFill="1" applyBorder="1" applyAlignment="1">
      <alignment horizontal="left" wrapText="1"/>
    </xf>
    <xf numFmtId="0" fontId="2" fillId="13" borderId="1" xfId="0" applyFont="1" applyFill="1" applyBorder="1" applyAlignment="1">
      <alignment horizontal="center" vertical="top" wrapText="1"/>
    </xf>
    <xf numFmtId="0" fontId="10" fillId="13" borderId="1" xfId="0" applyFont="1" applyFill="1" applyBorder="1" applyAlignment="1">
      <alignment horizontal="center" vertical="top" wrapText="1"/>
    </xf>
    <xf numFmtId="0" fontId="33" fillId="0" borderId="1" xfId="0" applyFont="1" applyBorder="1" applyAlignment="1">
      <alignment vertical="top" wrapText="1"/>
    </xf>
    <xf numFmtId="0" fontId="33" fillId="18" borderId="1" xfId="0" applyFont="1" applyFill="1" applyBorder="1" applyAlignment="1">
      <alignment vertical="top" wrapText="1"/>
    </xf>
    <xf numFmtId="0" fontId="2" fillId="15" borderId="1" xfId="0" applyFont="1" applyFill="1" applyBorder="1" applyAlignment="1">
      <alignment horizontal="center" vertical="top" wrapText="1"/>
    </xf>
    <xf numFmtId="0" fontId="34" fillId="0" borderId="1" xfId="0" applyFont="1" applyBorder="1" applyAlignment="1">
      <alignment horizontal="center" vertical="top" wrapText="1"/>
    </xf>
    <xf numFmtId="0" fontId="2" fillId="21" borderId="1" xfId="0" applyFont="1" applyFill="1" applyBorder="1" applyAlignment="1">
      <alignment horizontal="center" vertical="top" wrapText="1"/>
    </xf>
    <xf numFmtId="0" fontId="2" fillId="0" borderId="11" xfId="0" applyFont="1" applyBorder="1" applyAlignment="1">
      <alignment vertical="top" wrapText="1"/>
    </xf>
    <xf numFmtId="0" fontId="2" fillId="0" borderId="11" xfId="0" applyFont="1" applyBorder="1" applyAlignment="1">
      <alignment horizontal="center" vertical="top" wrapText="1"/>
    </xf>
    <xf numFmtId="0" fontId="33" fillId="0" borderId="11" xfId="0" applyFont="1" applyBorder="1" applyAlignment="1">
      <alignment horizontal="center" vertical="top" wrapText="1"/>
    </xf>
    <xf numFmtId="0" fontId="33" fillId="0" borderId="11" xfId="0" applyFont="1" applyBorder="1" applyAlignment="1">
      <alignment vertical="top" wrapText="1"/>
    </xf>
    <xf numFmtId="0" fontId="33" fillId="18" borderId="11" xfId="0" applyFont="1" applyFill="1" applyBorder="1" applyAlignment="1">
      <alignment horizontal="left" vertical="top" wrapText="1"/>
    </xf>
    <xf numFmtId="0" fontId="33" fillId="18" borderId="11" xfId="0" applyFont="1" applyFill="1" applyBorder="1" applyAlignment="1">
      <alignment horizontal="center" vertical="top" wrapText="1"/>
    </xf>
    <xf numFmtId="0" fontId="3" fillId="7" borderId="11" xfId="0" applyFont="1" applyFill="1" applyBorder="1" applyAlignment="1">
      <alignment horizontal="center" vertical="top" wrapText="1"/>
    </xf>
    <xf numFmtId="0" fontId="2" fillId="12" borderId="11" xfId="0" applyFont="1" applyFill="1" applyBorder="1" applyAlignment="1">
      <alignment vertical="top" textRotation="75" wrapText="1"/>
    </xf>
    <xf numFmtId="0" fontId="2" fillId="22" borderId="1" xfId="0" applyFont="1" applyFill="1" applyBorder="1" applyAlignment="1">
      <alignment horizontal="center" vertical="top" wrapText="1"/>
    </xf>
    <xf numFmtId="0" fontId="35" fillId="0" borderId="0" xfId="0" applyFont="1" applyAlignment="1">
      <alignment wrapText="1"/>
    </xf>
    <xf numFmtId="0" fontId="10" fillId="0" borderId="1" xfId="0" applyFont="1" applyBorder="1" applyAlignment="1">
      <alignment horizontal="left" vertical="center" wrapText="1"/>
    </xf>
    <xf numFmtId="0" fontId="10" fillId="0" borderId="0" xfId="0" applyFont="1" applyBorder="1" applyAlignment="1">
      <alignment horizontal="left" vertical="center" wrapText="1"/>
    </xf>
    <xf numFmtId="0" fontId="17" fillId="0" borderId="25" xfId="0" applyFont="1" applyBorder="1" applyAlignment="1">
      <alignment vertical="center" wrapText="1"/>
    </xf>
    <xf numFmtId="0" fontId="17" fillId="0" borderId="5" xfId="0" applyFont="1" applyBorder="1" applyAlignment="1">
      <alignment vertical="center" wrapText="1"/>
    </xf>
    <xf numFmtId="0" fontId="16" fillId="0" borderId="5" xfId="0" applyFont="1" applyBorder="1" applyAlignment="1">
      <alignment vertical="center" wrapText="1"/>
    </xf>
    <xf numFmtId="0" fontId="16" fillId="0" borderId="10" xfId="0" applyFont="1" applyBorder="1" applyAlignment="1">
      <alignment vertical="center" wrapText="1"/>
    </xf>
    <xf numFmtId="0" fontId="16" fillId="14" borderId="10" xfId="0" applyFont="1" applyFill="1" applyBorder="1" applyAlignment="1">
      <alignment vertical="center" wrapText="1"/>
    </xf>
    <xf numFmtId="0" fontId="17" fillId="0" borderId="10" xfId="0" applyFont="1" applyBorder="1" applyAlignment="1">
      <alignment vertical="center" wrapText="1"/>
    </xf>
    <xf numFmtId="0" fontId="10"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0" fillId="0" borderId="10" xfId="0" applyFont="1" applyBorder="1" applyAlignment="1">
      <alignment horizontal="left" vertical="center" wrapText="1"/>
    </xf>
    <xf numFmtId="0" fontId="1" fillId="0" borderId="11" xfId="0" applyFont="1" applyBorder="1" applyAlignment="1">
      <alignment vertical="top" textRotation="255"/>
    </xf>
    <xf numFmtId="0" fontId="10" fillId="15" borderId="11" xfId="0" applyFont="1" applyFill="1" applyBorder="1" applyAlignment="1">
      <alignment horizontal="left" vertical="center"/>
    </xf>
    <xf numFmtId="0" fontId="0" fillId="15" borderId="11" xfId="0" applyFill="1" applyBorder="1"/>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5" xfId="0" applyFont="1" applyFill="1" applyBorder="1" applyAlignment="1">
      <alignment horizontal="left" vertical="center" wrapText="1"/>
    </xf>
    <xf numFmtId="0" fontId="0" fillId="0" borderId="0" xfId="0" applyFill="1" applyAlignment="1">
      <alignment vertical="center"/>
    </xf>
    <xf numFmtId="0" fontId="12" fillId="0" borderId="13" xfId="0" applyFont="1" applyBorder="1" applyAlignment="1">
      <alignment vertical="center" wrapText="1"/>
    </xf>
    <xf numFmtId="0" fontId="14" fillId="0" borderId="11" xfId="0" applyFont="1" applyBorder="1" applyAlignment="1"/>
    <xf numFmtId="0" fontId="26" fillId="0" borderId="0" xfId="0" applyFont="1" applyAlignment="1">
      <alignment horizontal="left" vertical="top" wrapText="1"/>
    </xf>
    <xf numFmtId="0" fontId="17" fillId="0" borderId="1" xfId="0" applyFont="1" applyBorder="1" applyAlignment="1">
      <alignment vertical="center" wrapText="1"/>
    </xf>
    <xf numFmtId="0" fontId="16" fillId="0" borderId="1" xfId="0" applyFont="1" applyBorder="1" applyAlignment="1">
      <alignment vertical="center" wrapText="1"/>
    </xf>
    <xf numFmtId="0" fontId="16" fillId="0" borderId="4" xfId="0" applyFont="1" applyBorder="1" applyAlignment="1">
      <alignment vertical="center" wrapText="1"/>
    </xf>
    <xf numFmtId="0" fontId="16" fillId="14" borderId="4" xfId="0" applyFont="1" applyFill="1" applyBorder="1" applyAlignment="1">
      <alignment vertical="center" wrapText="1"/>
    </xf>
    <xf numFmtId="0" fontId="17" fillId="0" borderId="4" xfId="0" applyFont="1" applyBorder="1" applyAlignment="1">
      <alignment vertical="center" wrapText="1"/>
    </xf>
    <xf numFmtId="0" fontId="17" fillId="17" borderId="4" xfId="0" applyFont="1" applyFill="1" applyBorder="1" applyAlignment="1">
      <alignment vertical="center" wrapText="1"/>
    </xf>
    <xf numFmtId="0" fontId="17" fillId="0" borderId="0" xfId="0" applyFont="1" applyBorder="1" applyAlignment="1">
      <alignment vertical="center" wrapText="1"/>
    </xf>
    <xf numFmtId="0" fontId="17" fillId="0" borderId="23" xfId="0" applyFont="1" applyBorder="1" applyAlignment="1">
      <alignment vertical="center" wrapText="1"/>
    </xf>
    <xf numFmtId="0" fontId="17" fillId="0" borderId="5" xfId="0" applyFont="1" applyBorder="1" applyAlignment="1">
      <alignment horizontal="center" vertical="center" wrapText="1"/>
    </xf>
    <xf numFmtId="0" fontId="17" fillId="0" borderId="5" xfId="0" applyFont="1" applyFill="1" applyBorder="1" applyAlignment="1">
      <alignment horizontal="center" vertical="center" wrapText="1"/>
    </xf>
    <xf numFmtId="0" fontId="17" fillId="0" borderId="5" xfId="0" applyFont="1" applyFill="1" applyBorder="1" applyAlignment="1">
      <alignment vertical="center" wrapText="1"/>
    </xf>
    <xf numFmtId="0" fontId="16" fillId="0" borderId="5" xfId="0" applyFont="1" applyFill="1" applyBorder="1" applyAlignment="1">
      <alignment vertical="center" wrapText="1"/>
    </xf>
    <xf numFmtId="0" fontId="16" fillId="0" borderId="10" xfId="0" applyFont="1" applyFill="1" applyBorder="1" applyAlignment="1">
      <alignment vertical="center" wrapText="1"/>
    </xf>
    <xf numFmtId="0" fontId="17" fillId="0" borderId="10" xfId="0" applyFont="1" applyFill="1" applyBorder="1" applyAlignment="1">
      <alignment vertical="center" wrapText="1"/>
    </xf>
    <xf numFmtId="0" fontId="12" fillId="0" borderId="21" xfId="0" applyFont="1" applyBorder="1" applyAlignment="1">
      <alignment vertical="center" wrapText="1"/>
    </xf>
    <xf numFmtId="0" fontId="1" fillId="0" borderId="11" xfId="0" applyFont="1" applyBorder="1"/>
    <xf numFmtId="0" fontId="1" fillId="0" borderId="11" xfId="0" applyFont="1" applyBorder="1" applyAlignment="1">
      <alignment wrapText="1"/>
    </xf>
    <xf numFmtId="0" fontId="1" fillId="0" borderId="11" xfId="0" applyFont="1" applyBorder="1" applyAlignment="1">
      <alignment horizontal="center" vertical="center"/>
    </xf>
    <xf numFmtId="0" fontId="1" fillId="0" borderId="11" xfId="0" applyFont="1" applyBorder="1" applyAlignment="1">
      <alignment horizontal="left" vertical="center" wrapText="1"/>
    </xf>
    <xf numFmtId="0" fontId="1" fillId="0" borderId="11" xfId="0" applyFont="1" applyBorder="1" applyAlignment="1">
      <alignment horizontal="left" vertical="top" wrapText="1"/>
    </xf>
    <xf numFmtId="0" fontId="1" fillId="0" borderId="11" xfId="0" applyFont="1" applyBorder="1" applyAlignment="1">
      <alignment vertical="top" wrapText="1"/>
    </xf>
    <xf numFmtId="0" fontId="1" fillId="13" borderId="11" xfId="0" applyFont="1" applyFill="1" applyBorder="1" applyAlignment="1">
      <alignment wrapText="1"/>
    </xf>
    <xf numFmtId="0" fontId="7" fillId="0" borderId="11" xfId="0" applyFont="1" applyBorder="1" applyAlignment="1">
      <alignment wrapText="1"/>
    </xf>
    <xf numFmtId="0" fontId="7" fillId="0" borderId="11" xfId="0" applyFont="1" applyBorder="1" applyAlignment="1">
      <alignment horizontal="center" vertical="center"/>
    </xf>
    <xf numFmtId="0" fontId="7" fillId="0" borderId="11" xfId="0" applyFont="1" applyBorder="1" applyAlignment="1">
      <alignment horizontal="center" vertical="center" wrapText="1"/>
    </xf>
    <xf numFmtId="0" fontId="7" fillId="13" borderId="11" xfId="0" applyFont="1" applyFill="1" applyBorder="1" applyAlignment="1">
      <alignment horizontal="center" vertical="center" wrapText="1"/>
    </xf>
    <xf numFmtId="0" fontId="1" fillId="13" borderId="11" xfId="0" applyFont="1" applyFill="1" applyBorder="1" applyAlignment="1">
      <alignment horizontal="center" vertical="center"/>
    </xf>
    <xf numFmtId="0" fontId="7" fillId="0" borderId="11" xfId="0" applyFont="1" applyBorder="1" applyAlignment="1">
      <alignment horizontal="left" vertical="center" wrapText="1"/>
    </xf>
    <xf numFmtId="0" fontId="12" fillId="13" borderId="11" xfId="0" applyFont="1" applyFill="1" applyBorder="1" applyAlignment="1">
      <alignment horizontal="center" vertical="center" wrapText="1"/>
    </xf>
    <xf numFmtId="0" fontId="7" fillId="0" borderId="11" xfId="0" applyFont="1" applyBorder="1" applyAlignment="1">
      <alignment horizontal="left" vertical="center"/>
    </xf>
    <xf numFmtId="0" fontId="17" fillId="14" borderId="11" xfId="0" applyFont="1" applyFill="1" applyBorder="1" applyAlignment="1">
      <alignment vertical="top" wrapText="1"/>
    </xf>
    <xf numFmtId="0" fontId="12" fillId="14" borderId="11" xfId="0" applyFont="1" applyFill="1" applyBorder="1" applyAlignment="1">
      <alignment vertical="top" wrapText="1"/>
    </xf>
    <xf numFmtId="0" fontId="12" fillId="14" borderId="11" xfId="0" applyFont="1" applyFill="1" applyBorder="1" applyAlignment="1">
      <alignment horizontal="left" vertical="top" wrapText="1"/>
    </xf>
    <xf numFmtId="0" fontId="17" fillId="14" borderId="11" xfId="0" applyFont="1" applyFill="1" applyBorder="1" applyAlignment="1">
      <alignment horizontal="center" vertical="top" wrapText="1"/>
    </xf>
    <xf numFmtId="0" fontId="17" fillId="23" borderId="11" xfId="0" applyFont="1" applyFill="1" applyBorder="1" applyAlignment="1">
      <alignment horizontal="center" vertical="top" wrapText="1"/>
    </xf>
    <xf numFmtId="0" fontId="17" fillId="14" borderId="11" xfId="0" applyFont="1" applyFill="1" applyBorder="1" applyAlignment="1">
      <alignment horizontal="left" vertical="top" wrapText="1"/>
    </xf>
    <xf numFmtId="0" fontId="1" fillId="13" borderId="11" xfId="0" applyFont="1" applyFill="1" applyBorder="1" applyAlignment="1">
      <alignment vertical="top" wrapText="1"/>
    </xf>
    <xf numFmtId="0" fontId="7" fillId="0" borderId="11" xfId="0" applyFont="1" applyBorder="1" applyAlignment="1">
      <alignment horizontal="left" vertical="top" wrapText="1" readingOrder="1"/>
    </xf>
    <xf numFmtId="0" fontId="7" fillId="0" borderId="11" xfId="0" applyFont="1" applyBorder="1" applyAlignment="1">
      <alignment horizontal="center" vertical="top"/>
    </xf>
    <xf numFmtId="0" fontId="7" fillId="0" borderId="11" xfId="0" applyFont="1" applyBorder="1" applyAlignment="1">
      <alignment horizontal="center" vertical="top" wrapText="1"/>
    </xf>
    <xf numFmtId="0" fontId="7" fillId="13" borderId="11" xfId="0" applyFont="1" applyFill="1" applyBorder="1" applyAlignment="1">
      <alignment horizontal="center" vertical="top" wrapText="1"/>
    </xf>
    <xf numFmtId="0" fontId="1" fillId="13" borderId="11" xfId="0" applyFont="1" applyFill="1" applyBorder="1" applyAlignment="1">
      <alignment horizontal="center" vertical="top"/>
    </xf>
    <xf numFmtId="0" fontId="1" fillId="13" borderId="11" xfId="0" applyFont="1" applyFill="1" applyBorder="1" applyAlignment="1">
      <alignment horizontal="center" vertical="top" wrapText="1"/>
    </xf>
    <xf numFmtId="0" fontId="6" fillId="13" borderId="11" xfId="1" applyFont="1" applyFill="1" applyBorder="1" applyAlignment="1">
      <alignment horizontal="left" vertical="center" wrapText="1"/>
    </xf>
    <xf numFmtId="0" fontId="7" fillId="0" borderId="11" xfId="0" applyFont="1" applyBorder="1" applyAlignment="1">
      <alignment horizontal="center" wrapText="1"/>
    </xf>
    <xf numFmtId="0" fontId="7" fillId="13" borderId="11" xfId="0" applyFont="1" applyFill="1" applyBorder="1" applyAlignment="1">
      <alignment horizontal="center" wrapText="1"/>
    </xf>
    <xf numFmtId="0" fontId="7" fillId="13" borderId="11" xfId="0" applyFont="1" applyFill="1" applyBorder="1" applyAlignment="1">
      <alignment horizontal="left" wrapText="1"/>
    </xf>
    <xf numFmtId="0" fontId="6" fillId="13" borderId="11" xfId="1" applyFont="1" applyFill="1" applyBorder="1" applyAlignment="1">
      <alignment wrapText="1"/>
    </xf>
    <xf numFmtId="0" fontId="7" fillId="0" borderId="11" xfId="0" applyFont="1" applyBorder="1" applyAlignment="1">
      <alignment horizontal="center"/>
    </xf>
    <xf numFmtId="0" fontId="7" fillId="0" borderId="11" xfId="0" applyFont="1" applyBorder="1" applyAlignment="1">
      <alignment vertical="center" wrapText="1" readingOrder="1"/>
    </xf>
    <xf numFmtId="0" fontId="7" fillId="13" borderId="11" xfId="0" applyFont="1" applyFill="1" applyBorder="1" applyAlignment="1">
      <alignment horizontal="left" vertical="center" wrapText="1"/>
    </xf>
    <xf numFmtId="0" fontId="7" fillId="0" borderId="11" xfId="0" applyFont="1" applyBorder="1"/>
    <xf numFmtId="0" fontId="7" fillId="0" borderId="11" xfId="0" applyFont="1" applyBorder="1" applyAlignment="1">
      <alignment vertical="center" wrapText="1"/>
    </xf>
    <xf numFmtId="0" fontId="7" fillId="13" borderId="11" xfId="0" applyFont="1" applyFill="1" applyBorder="1" applyAlignment="1">
      <alignment vertical="center" wrapText="1"/>
    </xf>
    <xf numFmtId="0" fontId="1" fillId="13" borderId="11" xfId="0" applyFont="1" applyFill="1" applyBorder="1" applyAlignment="1">
      <alignment horizontal="center" vertical="center" wrapText="1"/>
    </xf>
    <xf numFmtId="0" fontId="7" fillId="0" borderId="11" xfId="0" applyFont="1" applyBorder="1" applyAlignment="1">
      <alignment horizontal="left" vertical="center" wrapText="1" readingOrder="1"/>
    </xf>
    <xf numFmtId="0" fontId="7" fillId="0" borderId="11" xfId="0" applyFont="1" applyBorder="1" applyAlignment="1">
      <alignment horizontal="center" vertical="center" wrapText="1" readingOrder="1"/>
    </xf>
    <xf numFmtId="0" fontId="12" fillId="0" borderId="11" xfId="0" quotePrefix="1" applyFont="1" applyBorder="1" applyAlignment="1">
      <alignment horizontal="left" vertical="center" wrapText="1"/>
    </xf>
    <xf numFmtId="0" fontId="26" fillId="0" borderId="11" xfId="0" applyFont="1" applyBorder="1" applyAlignment="1">
      <alignment wrapText="1"/>
    </xf>
    <xf numFmtId="0" fontId="26" fillId="0" borderId="11" xfId="0" applyFont="1" applyBorder="1" applyAlignment="1">
      <alignment horizontal="left" wrapText="1"/>
    </xf>
    <xf numFmtId="0" fontId="26" fillId="13" borderId="11" xfId="0" applyFont="1" applyFill="1" applyBorder="1" applyAlignment="1">
      <alignment wrapText="1"/>
    </xf>
    <xf numFmtId="0" fontId="26" fillId="0" borderId="11" xfId="0" applyFont="1" applyBorder="1" applyAlignment="1">
      <alignment horizontal="center" wrapText="1"/>
    </xf>
    <xf numFmtId="0" fontId="6" fillId="0" borderId="11" xfId="1" applyFont="1" applyBorder="1"/>
    <xf numFmtId="0" fontId="6" fillId="13" borderId="11" xfId="1" applyFont="1" applyFill="1" applyBorder="1" applyAlignment="1">
      <alignment vertical="top" wrapText="1"/>
    </xf>
    <xf numFmtId="0" fontId="1" fillId="13" borderId="11" xfId="0" applyFont="1" applyFill="1" applyBorder="1" applyAlignment="1">
      <alignment horizontal="center"/>
    </xf>
    <xf numFmtId="0" fontId="12" fillId="13" borderId="11" xfId="0" applyFont="1" applyFill="1" applyBorder="1" applyAlignment="1">
      <alignment horizontal="center" wrapText="1"/>
    </xf>
    <xf numFmtId="0" fontId="1" fillId="13" borderId="11" xfId="0" applyFont="1" applyFill="1" applyBorder="1" applyAlignment="1">
      <alignment vertical="center" wrapText="1"/>
    </xf>
    <xf numFmtId="0" fontId="7" fillId="0" borderId="11" xfId="0" applyFont="1" applyBorder="1" applyAlignment="1">
      <alignment vertical="top" wrapText="1"/>
    </xf>
    <xf numFmtId="0" fontId="7" fillId="13" borderId="11" xfId="0" applyFont="1" applyFill="1" applyBorder="1" applyAlignment="1">
      <alignment wrapText="1"/>
    </xf>
    <xf numFmtId="0" fontId="1" fillId="0" borderId="11" xfId="0" applyFont="1" applyBorder="1" applyAlignment="1">
      <alignment horizontal="center"/>
    </xf>
    <xf numFmtId="0" fontId="1" fillId="0" borderId="11" xfId="0" applyFont="1" applyBorder="1" applyAlignment="1">
      <alignment horizontal="left" wrapText="1"/>
    </xf>
    <xf numFmtId="0" fontId="1" fillId="0" borderId="6" xfId="0" applyFont="1" applyBorder="1" applyAlignment="1">
      <alignment horizontal="left" wrapText="1"/>
    </xf>
    <xf numFmtId="0" fontId="1" fillId="0" borderId="2" xfId="0" applyFont="1" applyBorder="1" applyAlignment="1">
      <alignment vertical="top" wrapText="1"/>
    </xf>
    <xf numFmtId="0" fontId="25" fillId="0" borderId="1" xfId="0" applyFont="1" applyBorder="1" applyAlignment="1">
      <alignment horizontal="left" vertical="top" wrapText="1" readingOrder="1"/>
    </xf>
    <xf numFmtId="0" fontId="1" fillId="0" borderId="15" xfId="0" applyFont="1" applyBorder="1" applyAlignment="1">
      <alignment horizontal="center" vertical="top" wrapText="1"/>
    </xf>
    <xf numFmtId="0" fontId="1" fillId="0" borderId="6" xfId="0" applyFont="1" applyBorder="1" applyAlignment="1">
      <alignment horizontal="center" vertical="top" wrapText="1"/>
    </xf>
    <xf numFmtId="0" fontId="1" fillId="0" borderId="18" xfId="0" applyFont="1" applyBorder="1" applyAlignment="1">
      <alignment horizontal="center" vertical="top" wrapText="1"/>
    </xf>
    <xf numFmtId="0" fontId="1" fillId="0" borderId="13" xfId="0" applyFont="1" applyBorder="1" applyAlignment="1">
      <alignment horizontal="center" vertical="top" wrapText="1"/>
    </xf>
    <xf numFmtId="0" fontId="1" fillId="0" borderId="13" xfId="0" applyFont="1" applyBorder="1" applyAlignment="1">
      <alignment horizontal="left" vertical="top" wrapText="1"/>
    </xf>
    <xf numFmtId="0" fontId="1" fillId="0" borderId="16" xfId="0" applyFont="1" applyBorder="1" applyAlignment="1">
      <alignment vertical="top" wrapText="1"/>
    </xf>
    <xf numFmtId="0" fontId="1" fillId="0" borderId="13" xfId="0" applyFont="1" applyBorder="1" applyAlignment="1">
      <alignment vertical="top" wrapText="1"/>
    </xf>
    <xf numFmtId="0" fontId="26" fillId="0" borderId="2" xfId="0" applyFont="1" applyBorder="1" applyAlignment="1">
      <alignment horizontal="center" vertical="top" wrapText="1"/>
    </xf>
    <xf numFmtId="0" fontId="12" fillId="0" borderId="1" xfId="0" applyFont="1" applyBorder="1" applyAlignment="1">
      <alignment horizontal="left" vertical="top" wrapText="1" readingOrder="1"/>
    </xf>
    <xf numFmtId="0" fontId="1" fillId="13" borderId="1" xfId="0" applyFont="1" applyFill="1" applyBorder="1" applyAlignment="1">
      <alignment horizontal="left" vertical="top" wrapText="1"/>
    </xf>
    <xf numFmtId="0" fontId="7" fillId="0" borderId="1" xfId="0" applyFont="1" applyBorder="1" applyAlignment="1">
      <alignment horizontal="left" vertical="top" wrapText="1" readingOrder="1"/>
    </xf>
    <xf numFmtId="0" fontId="6" fillId="0" borderId="2" xfId="1" applyFont="1" applyBorder="1" applyAlignment="1">
      <alignment horizontal="center" vertical="top" wrapText="1"/>
    </xf>
    <xf numFmtId="0" fontId="17" fillId="0" borderId="1" xfId="0" applyFont="1" applyBorder="1" applyAlignment="1">
      <alignment horizontal="center" vertical="top" wrapText="1"/>
    </xf>
    <xf numFmtId="0" fontId="12" fillId="0" borderId="1" xfId="0" applyFont="1" applyBorder="1" applyAlignment="1">
      <alignment horizontal="center" vertical="top" wrapText="1" readingOrder="1"/>
    </xf>
    <xf numFmtId="0" fontId="12" fillId="0" borderId="1" xfId="0" applyFont="1" applyBorder="1" applyAlignment="1">
      <alignment vertical="top" wrapText="1" readingOrder="1"/>
    </xf>
    <xf numFmtId="0" fontId="1" fillId="15" borderId="1" xfId="0" applyFont="1" applyFill="1" applyBorder="1" applyAlignment="1">
      <alignment horizontal="center" vertical="top" wrapText="1"/>
    </xf>
    <xf numFmtId="0" fontId="18" fillId="15" borderId="1" xfId="0" applyFont="1" applyFill="1" applyBorder="1" applyAlignment="1">
      <alignment horizontal="center" vertical="top" wrapText="1"/>
    </xf>
    <xf numFmtId="0" fontId="18" fillId="0" borderId="1" xfId="0" applyFont="1" applyBorder="1" applyAlignment="1">
      <alignment horizontal="center" vertical="top" wrapText="1"/>
    </xf>
    <xf numFmtId="0" fontId="26" fillId="0" borderId="18" xfId="0" applyFont="1" applyBorder="1" applyAlignment="1">
      <alignment horizontal="center" vertical="top" wrapText="1"/>
    </xf>
    <xf numFmtId="0" fontId="12" fillId="0" borderId="1" xfId="0" applyFont="1" applyBorder="1" applyAlignment="1">
      <alignment horizontal="left" vertical="top" wrapText="1"/>
    </xf>
    <xf numFmtId="0" fontId="1" fillId="13" borderId="6" xfId="0" applyFont="1" applyFill="1" applyBorder="1" applyAlignment="1">
      <alignment horizontal="center" vertical="top" wrapText="1"/>
    </xf>
    <xf numFmtId="0" fontId="7" fillId="0" borderId="8" xfId="0" applyFont="1" applyBorder="1" applyAlignment="1">
      <alignment horizontal="center" vertical="top" wrapText="1"/>
    </xf>
    <xf numFmtId="0" fontId="7" fillId="13" borderId="26" xfId="0" applyFont="1" applyFill="1" applyBorder="1" applyAlignment="1">
      <alignment horizontal="center" vertical="top" wrapText="1"/>
    </xf>
    <xf numFmtId="0" fontId="7" fillId="13" borderId="6" xfId="0" applyFont="1" applyFill="1" applyBorder="1" applyAlignment="1">
      <alignment horizontal="center" vertical="top" wrapText="1"/>
    </xf>
    <xf numFmtId="0" fontId="12" fillId="0" borderId="6" xfId="0" applyFont="1" applyBorder="1" applyAlignment="1">
      <alignment horizontal="center" vertical="top" wrapText="1"/>
    </xf>
    <xf numFmtId="0" fontId="7" fillId="13" borderId="32" xfId="0" applyFont="1" applyFill="1" applyBorder="1" applyAlignment="1">
      <alignment horizontal="center" vertical="top" wrapText="1"/>
    </xf>
    <xf numFmtId="0" fontId="1" fillId="0" borderId="5" xfId="0" applyFont="1" applyBorder="1" applyAlignment="1">
      <alignment horizontal="left" vertical="top" wrapText="1"/>
    </xf>
    <xf numFmtId="0" fontId="1" fillId="0" borderId="5" xfId="0" applyFont="1" applyBorder="1" applyAlignment="1">
      <alignment vertical="top" wrapText="1"/>
    </xf>
    <xf numFmtId="0" fontId="17" fillId="13" borderId="1" xfId="0" applyFont="1" applyFill="1" applyBorder="1" applyAlignment="1">
      <alignment horizontal="center" vertical="top" wrapText="1"/>
    </xf>
    <xf numFmtId="0" fontId="10" fillId="0" borderId="11" xfId="0" applyFont="1" applyBorder="1" applyAlignment="1">
      <alignment horizontal="center" vertical="center" wrapText="1"/>
    </xf>
    <xf numFmtId="0" fontId="12" fillId="0" borderId="11" xfId="0" applyFont="1" applyBorder="1" applyAlignment="1">
      <alignment vertical="center"/>
    </xf>
    <xf numFmtId="0" fontId="12" fillId="0" borderId="16" xfId="0" applyFont="1" applyBorder="1" applyAlignment="1">
      <alignment vertical="center"/>
    </xf>
    <xf numFmtId="0" fontId="12" fillId="0" borderId="36" xfId="0" applyFont="1" applyBorder="1" applyAlignment="1">
      <alignment vertical="center"/>
    </xf>
    <xf numFmtId="0" fontId="9" fillId="0" borderId="11" xfId="0" applyFont="1" applyBorder="1"/>
    <xf numFmtId="0" fontId="9" fillId="0" borderId="1" xfId="0" applyFont="1" applyBorder="1" applyAlignment="1">
      <alignment horizontal="center" vertical="top" wrapText="1"/>
    </xf>
    <xf numFmtId="0" fontId="6" fillId="0" borderId="0" xfId="1" applyAlignment="1">
      <alignment horizontal="left" wrapText="1"/>
    </xf>
    <xf numFmtId="0" fontId="6" fillId="0" borderId="0" xfId="1" applyAlignment="1">
      <alignment vertical="top" wrapText="1"/>
    </xf>
    <xf numFmtId="0" fontId="6" fillId="0" borderId="0" xfId="1" applyAlignment="1">
      <alignment horizontal="left" vertical="center" wrapText="1"/>
    </xf>
    <xf numFmtId="0" fontId="14" fillId="0" borderId="6" xfId="0" applyFont="1" applyBorder="1" applyAlignment="1">
      <alignment horizontal="center" vertical="center"/>
    </xf>
    <xf numFmtId="0" fontId="21" fillId="3" borderId="1" xfId="0" applyFont="1" applyFill="1" applyBorder="1" applyAlignment="1">
      <alignment vertical="top" wrapText="1"/>
    </xf>
    <xf numFmtId="0" fontId="14" fillId="0" borderId="0" xfId="0" applyFont="1" applyAlignment="1"/>
    <xf numFmtId="0" fontId="3" fillId="9" borderId="1" xfId="0" applyFont="1" applyFill="1" applyBorder="1" applyAlignment="1">
      <alignment vertical="top" textRotation="75" wrapText="1"/>
    </xf>
    <xf numFmtId="0" fontId="6" fillId="0" borderId="0" xfId="1" applyAlignment="1">
      <alignment horizontal="left"/>
    </xf>
    <xf numFmtId="0" fontId="39" fillId="0" borderId="0" xfId="0" applyFont="1" applyAlignment="1">
      <alignment horizontal="center" vertical="center"/>
    </xf>
    <xf numFmtId="0" fontId="39" fillId="0" borderId="0" xfId="0" applyFont="1" applyAlignment="1">
      <alignment horizontal="left" vertical="center"/>
    </xf>
    <xf numFmtId="0" fontId="39" fillId="0" borderId="0" xfId="0" applyFont="1" applyAlignment="1">
      <alignment vertical="center" wrapText="1"/>
    </xf>
    <xf numFmtId="0" fontId="40" fillId="0" borderId="0" xfId="0" applyFont="1" applyAlignment="1">
      <alignment wrapText="1"/>
    </xf>
    <xf numFmtId="0" fontId="40" fillId="0" borderId="0" xfId="0" applyFont="1" applyAlignment="1">
      <alignment horizontal="center" wrapText="1"/>
    </xf>
    <xf numFmtId="0" fontId="39" fillId="0" borderId="0" xfId="0" applyFont="1" applyAlignment="1">
      <alignment vertical="center"/>
    </xf>
    <xf numFmtId="0" fontId="0" fillId="0" borderId="0" xfId="0" applyFont="1" applyAlignment="1">
      <alignment vertical="center"/>
    </xf>
    <xf numFmtId="0" fontId="0" fillId="0" borderId="0" xfId="0" applyFill="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2" fillId="0" borderId="2" xfId="0" applyFont="1" applyBorder="1" applyAlignment="1">
      <alignment horizontal="center" vertical="top" wrapText="1"/>
    </xf>
    <xf numFmtId="0" fontId="2" fillId="0" borderId="21" xfId="0" applyFont="1" applyBorder="1" applyAlignment="1">
      <alignment wrapText="1"/>
    </xf>
    <xf numFmtId="0" fontId="2" fillId="0" borderId="4" xfId="0" applyFont="1" applyBorder="1" applyAlignment="1">
      <alignment horizontal="center" vertical="top" wrapText="1"/>
    </xf>
    <xf numFmtId="0" fontId="9" fillId="0" borderId="11" xfId="0" applyFont="1" applyBorder="1" applyAlignment="1">
      <alignment horizontal="center" vertical="top"/>
    </xf>
    <xf numFmtId="0" fontId="42" fillId="0" borderId="0" xfId="0" applyFont="1" applyAlignment="1">
      <alignment vertical="top" wrapText="1"/>
    </xf>
    <xf numFmtId="0" fontId="41" fillId="0" borderId="0" xfId="0" applyFont="1" applyAlignment="1">
      <alignment vertical="top"/>
    </xf>
    <xf numFmtId="0" fontId="42" fillId="0" borderId="0" xfId="0" applyFont="1" applyAlignment="1">
      <alignment vertical="top"/>
    </xf>
    <xf numFmtId="0" fontId="43" fillId="0" borderId="0" xfId="0" applyFont="1" applyAlignment="1">
      <alignment vertical="top" wrapText="1"/>
    </xf>
    <xf numFmtId="0" fontId="43" fillId="0" borderId="0" xfId="0" applyFont="1" applyAlignment="1">
      <alignment vertical="top"/>
    </xf>
    <xf numFmtId="0" fontId="44" fillId="0" borderId="0" xfId="0" applyFont="1" applyAlignment="1">
      <alignment vertical="top" wrapText="1"/>
    </xf>
    <xf numFmtId="0" fontId="0" fillId="0" borderId="0" xfId="0" applyFill="1" applyAlignment="1">
      <alignment vertical="top" wrapText="1"/>
    </xf>
    <xf numFmtId="0" fontId="9" fillId="0" borderId="0" xfId="0" applyFont="1" applyAlignment="1">
      <alignment horizontal="center" vertical="top" wrapText="1"/>
    </xf>
    <xf numFmtId="0" fontId="44" fillId="0" borderId="0" xfId="0" applyFont="1" applyAlignment="1">
      <alignment vertical="top"/>
    </xf>
    <xf numFmtId="0" fontId="0" fillId="0" borderId="0" xfId="0" applyFont="1" applyAlignment="1">
      <alignment horizontal="center" vertical="top"/>
    </xf>
    <xf numFmtId="0" fontId="15" fillId="0" borderId="0" xfId="0" applyFont="1" applyAlignment="1">
      <alignment horizontal="left" vertical="center" wrapText="1" readingOrder="1"/>
    </xf>
    <xf numFmtId="0" fontId="3" fillId="3" borderId="1" xfId="0" applyFont="1" applyFill="1" applyBorder="1" applyAlignment="1">
      <alignment vertical="top" wrapText="1"/>
    </xf>
    <xf numFmtId="0" fontId="0" fillId="0" borderId="11" xfId="0" applyBorder="1" applyAlignment="1"/>
    <xf numFmtId="0" fontId="0" fillId="0" borderId="11" xfId="0" applyBorder="1" applyAlignment="1">
      <alignment vertical="center"/>
    </xf>
    <xf numFmtId="0" fontId="10" fillId="0" borderId="11" xfId="0" applyFont="1" applyBorder="1" applyAlignment="1">
      <alignment vertical="center"/>
    </xf>
    <xf numFmtId="0" fontId="0" fillId="0" borderId="0" xfId="0" applyAlignment="1"/>
    <xf numFmtId="0" fontId="3" fillId="9" borderId="1" xfId="0" applyFont="1" applyFill="1" applyBorder="1" applyAlignment="1">
      <alignment horizontal="center" vertical="top" textRotation="75" wrapText="1"/>
    </xf>
    <xf numFmtId="0" fontId="45" fillId="0" borderId="0" xfId="0" applyFont="1" applyAlignment="1">
      <alignment wrapText="1"/>
    </xf>
    <xf numFmtId="0" fontId="2" fillId="0" borderId="3" xfId="0" applyFont="1" applyBorder="1" applyAlignment="1">
      <alignment horizontal="center" vertical="top" wrapText="1"/>
    </xf>
    <xf numFmtId="0" fontId="46" fillId="0" borderId="1" xfId="0" applyFont="1" applyBorder="1" applyAlignment="1">
      <alignment horizontal="left" vertical="center" wrapText="1"/>
    </xf>
    <xf numFmtId="0" fontId="46" fillId="0" borderId="1" xfId="0" applyFont="1" applyBorder="1" applyAlignment="1">
      <alignment horizontal="center" vertical="center" wrapText="1"/>
    </xf>
    <xf numFmtId="0" fontId="47" fillId="0" borderId="5" xfId="0" applyFont="1" applyBorder="1" applyAlignment="1">
      <alignment horizontal="center" vertical="center" wrapText="1"/>
    </xf>
    <xf numFmtId="0" fontId="47" fillId="0" borderId="5" xfId="0" applyFont="1" applyBorder="1" applyAlignment="1">
      <alignment vertical="center" wrapText="1"/>
    </xf>
    <xf numFmtId="0" fontId="47" fillId="0" borderId="10" xfId="0" applyFont="1" applyBorder="1" applyAlignment="1">
      <alignment vertical="center" wrapText="1"/>
    </xf>
    <xf numFmtId="0" fontId="47" fillId="14" borderId="10" xfId="0" applyFont="1" applyFill="1" applyBorder="1" applyAlignment="1">
      <alignment vertical="center" wrapText="1"/>
    </xf>
    <xf numFmtId="0" fontId="46" fillId="0" borderId="5" xfId="0" applyFont="1" applyBorder="1" applyAlignment="1">
      <alignment horizontal="left" vertical="center" wrapText="1"/>
    </xf>
    <xf numFmtId="0" fontId="48" fillId="0" borderId="0" xfId="0" applyFont="1" applyAlignment="1">
      <alignment vertical="center"/>
    </xf>
    <xf numFmtId="0" fontId="49" fillId="13" borderId="11" xfId="0" applyFont="1" applyFill="1" applyBorder="1" applyAlignment="1">
      <alignment horizontal="center" vertical="center" wrapText="1"/>
    </xf>
    <xf numFmtId="0" fontId="49" fillId="13" borderId="11" xfId="0" applyFont="1" applyFill="1" applyBorder="1" applyAlignment="1">
      <alignment horizontal="center" wrapText="1"/>
    </xf>
    <xf numFmtId="0" fontId="0" fillId="0" borderId="24" xfId="0" applyBorder="1"/>
    <xf numFmtId="0" fontId="3" fillId="7" borderId="11" xfId="0" applyFont="1" applyFill="1" applyBorder="1" applyAlignment="1">
      <alignment horizontal="center" vertical="center" wrapText="1"/>
    </xf>
    <xf numFmtId="0" fontId="3" fillId="7" borderId="11" xfId="0" applyFont="1" applyFill="1" applyBorder="1" applyAlignment="1">
      <alignment horizontal="left" vertical="center" wrapText="1"/>
    </xf>
    <xf numFmtId="0" fontId="0" fillId="0" borderId="11" xfId="0" applyBorder="1" applyAlignment="1">
      <alignment horizontal="center" vertical="center"/>
    </xf>
    <xf numFmtId="0" fontId="0" fillId="0" borderId="11" xfId="0" applyBorder="1" applyAlignment="1">
      <alignment vertical="center" wrapText="1"/>
    </xf>
    <xf numFmtId="0" fontId="27" fillId="0" borderId="11" xfId="0" applyFont="1" applyBorder="1" applyAlignment="1">
      <alignment horizontal="center" vertical="center" wrapText="1"/>
    </xf>
    <xf numFmtId="0" fontId="0" fillId="0" borderId="11" xfId="0" applyBorder="1" applyAlignment="1">
      <alignment horizontal="center" vertical="center" wrapText="1"/>
    </xf>
    <xf numFmtId="0" fontId="0" fillId="15" borderId="0" xfId="0" applyFill="1" applyAlignment="1">
      <alignment vertical="top"/>
    </xf>
    <xf numFmtId="0" fontId="0" fillId="0" borderId="0" xfId="0" applyFill="1" applyAlignment="1">
      <alignment vertical="top"/>
    </xf>
    <xf numFmtId="0" fontId="0" fillId="19" borderId="0" xfId="0" applyFill="1" applyAlignment="1">
      <alignment vertical="top"/>
    </xf>
    <xf numFmtId="0" fontId="0" fillId="0" borderId="11" xfId="0" applyBorder="1" applyAlignment="1">
      <alignment vertical="top" textRotation="255" wrapText="1"/>
    </xf>
    <xf numFmtId="0" fontId="2" fillId="0" borderId="2" xfId="0" applyFont="1" applyBorder="1" applyAlignment="1">
      <alignment vertical="top" wrapText="1"/>
    </xf>
    <xf numFmtId="0" fontId="0" fillId="13" borderId="11" xfId="0" applyFill="1" applyBorder="1" applyAlignment="1">
      <alignment horizontal="center" vertical="center"/>
    </xf>
    <xf numFmtId="0" fontId="18" fillId="0" borderId="11" xfId="0" applyFont="1" applyBorder="1"/>
    <xf numFmtId="0" fontId="18" fillId="0" borderId="6" xfId="0" applyFont="1" applyBorder="1" applyAlignment="1">
      <alignment horizontal="center"/>
    </xf>
    <xf numFmtId="0" fontId="18" fillId="0" borderId="11" xfId="0" applyFont="1" applyBorder="1" applyAlignment="1">
      <alignment vertical="center"/>
    </xf>
    <xf numFmtId="0" fontId="18" fillId="0" borderId="11" xfId="0" applyFont="1" applyBorder="1" applyAlignment="1">
      <alignment horizontal="center" vertical="center"/>
    </xf>
    <xf numFmtId="0" fontId="12" fillId="0" borderId="6" xfId="0" applyFont="1" applyBorder="1" applyAlignment="1">
      <alignment horizontal="left" vertical="top" wrapText="1"/>
    </xf>
    <xf numFmtId="0" fontId="12" fillId="0" borderId="26" xfId="0" applyFont="1" applyBorder="1" applyAlignment="1">
      <alignment vertical="center" wrapText="1"/>
    </xf>
    <xf numFmtId="0" fontId="12" fillId="0" borderId="26" xfId="0" applyFont="1" applyBorder="1" applyAlignment="1">
      <alignment horizontal="left" vertical="center" wrapText="1"/>
    </xf>
    <xf numFmtId="0" fontId="12" fillId="0" borderId="32" xfId="0" applyFont="1" applyBorder="1" applyAlignment="1">
      <alignment horizontal="left" vertical="center" wrapText="1"/>
    </xf>
    <xf numFmtId="0" fontId="14" fillId="0" borderId="6" xfId="0" applyFont="1" applyBorder="1" applyAlignment="1">
      <alignment horizontal="left"/>
    </xf>
    <xf numFmtId="0" fontId="14" fillId="0" borderId="6" xfId="0" applyFont="1" applyBorder="1" applyAlignment="1">
      <alignment horizontal="left" wrapText="1"/>
    </xf>
    <xf numFmtId="0" fontId="12" fillId="24" borderId="1" xfId="0" applyFont="1" applyFill="1" applyBorder="1" applyAlignment="1">
      <alignment vertical="center"/>
    </xf>
    <xf numFmtId="0" fontId="12" fillId="24" borderId="15" xfId="0" applyFont="1" applyFill="1" applyBorder="1" applyAlignment="1">
      <alignment vertical="top" wrapText="1"/>
    </xf>
    <xf numFmtId="0" fontId="12" fillId="24" borderId="11" xfId="0" applyFont="1" applyFill="1" applyBorder="1" applyAlignment="1">
      <alignment vertical="top" wrapText="1"/>
    </xf>
    <xf numFmtId="0" fontId="12" fillId="24" borderId="11" xfId="0" applyFont="1" applyFill="1" applyBorder="1" applyAlignment="1">
      <alignment horizontal="center" wrapText="1"/>
    </xf>
    <xf numFmtId="0" fontId="19" fillId="24" borderId="5" xfId="0" applyFont="1" applyFill="1" applyBorder="1" applyAlignment="1">
      <alignment horizontal="left" wrapText="1"/>
    </xf>
    <xf numFmtId="0" fontId="12" fillId="24" borderId="1" xfId="0" applyFont="1" applyFill="1" applyBorder="1" applyAlignment="1">
      <alignment horizontal="center" vertical="center" wrapText="1"/>
    </xf>
    <xf numFmtId="0" fontId="18" fillId="24" borderId="2" xfId="0" applyFont="1" applyFill="1" applyBorder="1" applyAlignment="1">
      <alignment horizontal="center" vertical="center" wrapText="1"/>
    </xf>
    <xf numFmtId="0" fontId="12" fillId="24" borderId="11" xfId="0" applyFont="1" applyFill="1" applyBorder="1" applyAlignment="1">
      <alignment horizontal="center" vertical="center" wrapText="1"/>
    </xf>
    <xf numFmtId="0" fontId="12" fillId="24" borderId="11" xfId="0" applyFont="1" applyFill="1" applyBorder="1" applyAlignment="1">
      <alignment horizontal="left" vertical="center" wrapText="1"/>
    </xf>
    <xf numFmtId="0" fontId="12" fillId="24" borderId="6" xfId="0" applyFont="1" applyFill="1" applyBorder="1" applyAlignment="1">
      <alignment horizontal="left" vertical="center" wrapText="1"/>
    </xf>
    <xf numFmtId="0" fontId="12" fillId="24" borderId="6" xfId="0" applyFont="1" applyFill="1" applyBorder="1" applyAlignment="1">
      <alignment horizontal="center" vertical="center" wrapText="1"/>
    </xf>
    <xf numFmtId="0" fontId="14" fillId="24" borderId="11" xfId="0" applyFont="1" applyFill="1" applyBorder="1" applyAlignment="1">
      <alignment horizontal="center"/>
    </xf>
    <xf numFmtId="0" fontId="14" fillId="24" borderId="11" xfId="0" applyFont="1" applyFill="1" applyBorder="1"/>
    <xf numFmtId="0" fontId="14" fillId="24" borderId="11" xfId="0" applyFont="1" applyFill="1" applyBorder="1" applyAlignment="1">
      <alignment vertical="center"/>
    </xf>
    <xf numFmtId="0" fontId="14" fillId="24" borderId="11" xfId="0" applyFont="1" applyFill="1" applyBorder="1" applyAlignment="1">
      <alignment vertical="top"/>
    </xf>
    <xf numFmtId="0" fontId="14" fillId="24" borderId="11" xfId="0" applyFont="1" applyFill="1" applyBorder="1" applyAlignment="1">
      <alignment wrapText="1"/>
    </xf>
    <xf numFmtId="0" fontId="14" fillId="24" borderId="0" xfId="0" applyFont="1" applyFill="1"/>
    <xf numFmtId="0" fontId="12" fillId="15" borderId="1" xfId="0" applyFont="1" applyFill="1" applyBorder="1" applyAlignment="1">
      <alignment horizontal="center" vertical="center" wrapText="1"/>
    </xf>
    <xf numFmtId="0" fontId="12" fillId="25" borderId="6" xfId="0" applyFont="1" applyFill="1" applyBorder="1" applyAlignment="1">
      <alignment horizontal="left" vertical="center" wrapText="1"/>
    </xf>
    <xf numFmtId="0" fontId="12" fillId="15" borderId="6" xfId="0" applyFont="1" applyFill="1" applyBorder="1" applyAlignment="1">
      <alignment vertical="top" wrapText="1"/>
    </xf>
    <xf numFmtId="0" fontId="14" fillId="15" borderId="11" xfId="0" applyFont="1" applyFill="1" applyBorder="1"/>
    <xf numFmtId="0" fontId="14" fillId="25" borderId="6" xfId="0" applyFont="1" applyFill="1" applyBorder="1" applyAlignment="1">
      <alignment horizontal="center" vertical="center" wrapText="1"/>
    </xf>
    <xf numFmtId="0" fontId="14" fillId="26" borderId="11" xfId="0" applyFont="1" applyFill="1" applyBorder="1"/>
    <xf numFmtId="0" fontId="50" fillId="0" borderId="0" xfId="0" applyFont="1"/>
    <xf numFmtId="0" fontId="0" fillId="0" borderId="11" xfId="0" applyBorder="1" applyAlignment="1">
      <alignment horizontal="left" wrapText="1"/>
    </xf>
    <xf numFmtId="0" fontId="2" fillId="2" borderId="1" xfId="0" applyFont="1" applyFill="1" applyBorder="1" applyAlignment="1">
      <alignment vertical="center" textRotation="75" wrapText="1"/>
    </xf>
    <xf numFmtId="0" fontId="14" fillId="2" borderId="13" xfId="0" applyFont="1" applyFill="1" applyBorder="1" applyAlignment="1">
      <alignment vertical="top" textRotation="75" wrapText="1"/>
    </xf>
    <xf numFmtId="0" fontId="2" fillId="2" borderId="1" xfId="0" applyFont="1" applyFill="1" applyBorder="1" applyAlignment="1">
      <alignment vertical="top" textRotation="75" wrapText="1"/>
    </xf>
    <xf numFmtId="0" fontId="1" fillId="2" borderId="13" xfId="0" applyFont="1" applyFill="1" applyBorder="1" applyAlignment="1">
      <alignment vertical="top" textRotation="75" wrapText="1"/>
    </xf>
    <xf numFmtId="0" fontId="1" fillId="15" borderId="11" xfId="0" applyFont="1" applyFill="1" applyBorder="1" applyAlignment="1">
      <alignment vertical="top"/>
    </xf>
    <xf numFmtId="0" fontId="0" fillId="15" borderId="0" xfId="0" applyFill="1" applyAlignment="1">
      <alignment vertical="center"/>
    </xf>
    <xf numFmtId="0" fontId="0" fillId="27" borderId="0" xfId="0" applyFill="1" applyAlignment="1">
      <alignment horizontal="center" vertical="top" wrapText="1"/>
    </xf>
    <xf numFmtId="0" fontId="0" fillId="27" borderId="0" xfId="0" applyFill="1" applyAlignment="1">
      <alignment vertical="top"/>
    </xf>
    <xf numFmtId="0" fontId="17" fillId="27" borderId="4" xfId="0" applyFont="1" applyFill="1" applyBorder="1" applyAlignment="1">
      <alignment horizontal="center" vertical="top" wrapText="1"/>
    </xf>
    <xf numFmtId="0" fontId="10" fillId="28" borderId="5" xfId="0" applyFont="1" applyFill="1" applyBorder="1" applyAlignment="1">
      <alignment horizontal="center" vertical="center" wrapText="1"/>
    </xf>
    <xf numFmtId="0" fontId="9" fillId="28" borderId="11" xfId="0" applyFont="1" applyFill="1" applyBorder="1" applyAlignment="1">
      <alignment horizontal="center"/>
    </xf>
    <xf numFmtId="0" fontId="0" fillId="28" borderId="11" xfId="0" applyFill="1" applyBorder="1" applyAlignment="1">
      <alignment horizontal="center"/>
    </xf>
    <xf numFmtId="0" fontId="9" fillId="28" borderId="11" xfId="0" applyFont="1" applyFill="1" applyBorder="1" applyAlignment="1">
      <alignment horizontal="center" vertical="center"/>
    </xf>
    <xf numFmtId="0" fontId="0" fillId="28" borderId="11" xfId="0" applyFill="1" applyBorder="1" applyAlignment="1">
      <alignment horizontal="center" vertical="top"/>
    </xf>
    <xf numFmtId="0" fontId="33" fillId="28" borderId="1" xfId="0" applyFont="1" applyFill="1" applyBorder="1" applyAlignment="1">
      <alignment horizontal="center" vertical="top" wrapText="1"/>
    </xf>
    <xf numFmtId="0" fontId="17" fillId="15" borderId="10" xfId="0" applyFont="1" applyFill="1" applyBorder="1" applyAlignment="1">
      <alignment horizontal="center" vertical="top" wrapText="1"/>
    </xf>
    <xf numFmtId="0" fontId="33" fillId="27" borderId="1" xfId="0" applyFont="1" applyFill="1" applyBorder="1" applyAlignment="1">
      <alignment horizontal="center" vertical="top" wrapText="1"/>
    </xf>
    <xf numFmtId="0" fontId="2" fillId="27" borderId="1" xfId="0" applyFont="1" applyFill="1" applyBorder="1" applyAlignment="1">
      <alignment horizontal="center" vertical="top" wrapText="1"/>
    </xf>
    <xf numFmtId="0" fontId="2" fillId="28" borderId="1" xfId="0" applyFont="1" applyFill="1" applyBorder="1" applyAlignment="1">
      <alignment horizontal="center" vertical="top" wrapText="1"/>
    </xf>
    <xf numFmtId="0" fontId="14" fillId="15" borderId="11" xfId="0" applyFont="1" applyFill="1" applyBorder="1" applyAlignment="1">
      <alignment vertical="center"/>
    </xf>
    <xf numFmtId="0" fontId="0" fillId="28" borderId="11" xfId="0" applyFill="1" applyBorder="1" applyAlignment="1">
      <alignment vertical="top" textRotation="255" wrapText="1"/>
    </xf>
    <xf numFmtId="0" fontId="1" fillId="27" borderId="11" xfId="0" applyFont="1" applyFill="1" applyBorder="1" applyAlignment="1">
      <alignment horizontal="center" vertical="top"/>
    </xf>
    <xf numFmtId="0" fontId="0" fillId="28" borderId="0" xfId="0" applyFill="1"/>
    <xf numFmtId="0" fontId="0" fillId="27" borderId="0" xfId="0" applyFill="1" applyAlignment="1">
      <alignment wrapText="1"/>
    </xf>
    <xf numFmtId="0" fontId="0" fillId="27" borderId="0" xfId="0" applyFill="1" applyAlignment="1">
      <alignment vertical="center" wrapText="1"/>
    </xf>
    <xf numFmtId="0" fontId="0" fillId="27" borderId="0" xfId="0" applyFill="1" applyAlignment="1">
      <alignment vertical="center"/>
    </xf>
    <xf numFmtId="0" fontId="0" fillId="28" borderId="11" xfId="0" applyFill="1" applyBorder="1" applyAlignment="1">
      <alignment horizontal="center" vertical="top" wrapText="1"/>
    </xf>
    <xf numFmtId="0" fontId="0" fillId="28" borderId="11" xfId="0" applyFill="1" applyBorder="1" applyAlignment="1">
      <alignment vertical="top" wrapText="1"/>
    </xf>
    <xf numFmtId="0" fontId="10" fillId="0" borderId="11" xfId="0" applyFont="1" applyBorder="1" applyAlignment="1">
      <alignment vertical="top" wrapText="1"/>
    </xf>
    <xf numFmtId="0" fontId="7" fillId="0" borderId="11" xfId="0" applyFont="1" applyBorder="1" applyAlignment="1">
      <alignment horizontal="left" vertical="top" wrapText="1"/>
    </xf>
    <xf numFmtId="0" fontId="10" fillId="0" borderId="11" xfId="0" applyFont="1" applyBorder="1" applyAlignment="1">
      <alignment horizontal="left" vertical="top" wrapText="1"/>
    </xf>
    <xf numFmtId="0" fontId="1" fillId="13" borderId="11" xfId="0" applyFont="1" applyFill="1" applyBorder="1" applyAlignment="1">
      <alignment horizontal="left" vertical="top" wrapText="1"/>
    </xf>
    <xf numFmtId="0" fontId="10" fillId="13" borderId="11" xfId="0" applyFont="1" applyFill="1" applyBorder="1" applyAlignment="1">
      <alignment horizontal="left" vertical="top" wrapText="1"/>
    </xf>
    <xf numFmtId="0" fontId="0" fillId="0" borderId="11" xfId="0" applyBorder="1" applyAlignment="1">
      <alignment horizontal="left" vertical="top" wrapText="1"/>
    </xf>
    <xf numFmtId="0" fontId="0" fillId="13" borderId="11" xfId="0" applyFill="1" applyBorder="1" applyAlignment="1">
      <alignment horizontal="left" vertical="top" wrapText="1"/>
    </xf>
    <xf numFmtId="0" fontId="12" fillId="13" borderId="11" xfId="0" applyFont="1" applyFill="1" applyBorder="1" applyAlignment="1">
      <alignment horizontal="left" vertical="top" wrapText="1"/>
    </xf>
    <xf numFmtId="0" fontId="12" fillId="13" borderId="11" xfId="0" applyFont="1" applyFill="1" applyBorder="1" applyAlignment="1">
      <alignment horizontal="center" vertical="top" wrapText="1"/>
    </xf>
    <xf numFmtId="0" fontId="9" fillId="0" borderId="11" xfId="0" applyFont="1" applyBorder="1" applyAlignment="1">
      <alignment horizontal="left" vertical="top" wrapText="1"/>
    </xf>
    <xf numFmtId="0" fontId="37" fillId="28" borderId="11" xfId="0" applyFont="1" applyFill="1" applyBorder="1" applyAlignment="1">
      <alignment horizontal="center" vertical="top" wrapText="1"/>
    </xf>
    <xf numFmtId="0" fontId="9" fillId="28" borderId="11" xfId="0" applyFont="1" applyFill="1" applyBorder="1" applyAlignment="1">
      <alignment horizontal="center" vertical="top" wrapText="1"/>
    </xf>
    <xf numFmtId="0" fontId="7" fillId="0" borderId="11" xfId="0" applyFont="1" applyBorder="1" applyAlignment="1">
      <alignment vertical="top" wrapText="1" readingOrder="1"/>
    </xf>
    <xf numFmtId="0" fontId="7" fillId="13" borderId="11" xfId="0" applyFont="1" applyFill="1" applyBorder="1" applyAlignment="1">
      <alignment vertical="top" wrapText="1"/>
    </xf>
    <xf numFmtId="0" fontId="10" fillId="13" borderId="11" xfId="0" applyFont="1" applyFill="1" applyBorder="1" applyAlignment="1">
      <alignment vertical="top" wrapText="1"/>
    </xf>
    <xf numFmtId="0" fontId="7" fillId="0" borderId="11" xfId="0" quotePrefix="1" applyFont="1" applyBorder="1" applyAlignment="1">
      <alignment vertical="top" wrapText="1" readingOrder="1"/>
    </xf>
    <xf numFmtId="0" fontId="7" fillId="13" borderId="11" xfId="0" applyFont="1" applyFill="1" applyBorder="1" applyAlignment="1">
      <alignment horizontal="left" vertical="top" wrapText="1"/>
    </xf>
    <xf numFmtId="0" fontId="0" fillId="0" borderId="24" xfId="0" applyBorder="1" applyAlignment="1">
      <alignment horizontal="center" vertical="top" wrapText="1"/>
    </xf>
    <xf numFmtId="0" fontId="10" fillId="28" borderId="11" xfId="0" applyFont="1" applyFill="1" applyBorder="1" applyAlignment="1">
      <alignment horizontal="center" vertical="top" wrapText="1"/>
    </xf>
    <xf numFmtId="0" fontId="32" fillId="0" borderId="11" xfId="0" applyFont="1" applyBorder="1" applyAlignment="1">
      <alignment vertical="top" wrapText="1"/>
    </xf>
    <xf numFmtId="0" fontId="1" fillId="15" borderId="11" xfId="0" applyFont="1" applyFill="1" applyBorder="1" applyAlignment="1">
      <alignment horizontal="left" vertical="top" wrapText="1"/>
    </xf>
    <xf numFmtId="0" fontId="0" fillId="15" borderId="11" xfId="0" applyFill="1" applyBorder="1" applyAlignment="1">
      <alignment vertical="top" wrapText="1"/>
    </xf>
    <xf numFmtId="0" fontId="33" fillId="15" borderId="1" xfId="0" applyFont="1" applyFill="1" applyBorder="1" applyAlignment="1">
      <alignment horizontal="center" vertical="top" wrapText="1"/>
    </xf>
    <xf numFmtId="0" fontId="0" fillId="15" borderId="1" xfId="0" applyFill="1" applyBorder="1" applyAlignment="1">
      <alignment vertical="top" wrapText="1"/>
    </xf>
    <xf numFmtId="0" fontId="0" fillId="0" borderId="0" xfId="0" applyFill="1" applyAlignment="1">
      <alignment horizontal="center" vertical="center"/>
    </xf>
    <xf numFmtId="0" fontId="27" fillId="0" borderId="0" xfId="0" applyFont="1" applyFill="1" applyAlignment="1">
      <alignment horizontal="center" vertical="center"/>
    </xf>
    <xf numFmtId="0" fontId="12" fillId="0" borderId="6" xfId="0" applyFont="1" applyFill="1" applyBorder="1" applyAlignment="1">
      <alignment horizontal="center" vertical="center" wrapText="1"/>
    </xf>
    <xf numFmtId="0" fontId="21" fillId="3" borderId="1" xfId="0" applyFont="1" applyFill="1" applyBorder="1" applyAlignment="1">
      <alignment horizontal="center" vertical="top"/>
    </xf>
    <xf numFmtId="0" fontId="14" fillId="9" borderId="13" xfId="0" applyFont="1" applyFill="1" applyBorder="1" applyAlignment="1">
      <alignment vertical="top" textRotation="75"/>
    </xf>
    <xf numFmtId="0" fontId="18" fillId="0" borderId="11" xfId="0" applyFont="1" applyBorder="1" applyAlignment="1"/>
    <xf numFmtId="0" fontId="14" fillId="24" borderId="11" xfId="0" applyFont="1" applyFill="1" applyBorder="1" applyAlignment="1"/>
    <xf numFmtId="0" fontId="12" fillId="0" borderId="11" xfId="0" applyFont="1" applyBorder="1"/>
    <xf numFmtId="0" fontId="0" fillId="0" borderId="0" xfId="0" applyAlignment="1">
      <alignment horizontal="right"/>
    </xf>
    <xf numFmtId="0" fontId="0" fillId="0" borderId="0" xfId="0" applyAlignment="1">
      <alignment horizontal="right" vertical="center"/>
    </xf>
    <xf numFmtId="0" fontId="14" fillId="28" borderId="11" xfId="0" applyFont="1" applyFill="1" applyBorder="1" applyAlignment="1">
      <alignment horizontal="center"/>
    </xf>
    <xf numFmtId="0" fontId="17" fillId="28" borderId="5" xfId="0" applyFont="1" applyFill="1" applyBorder="1" applyAlignment="1">
      <alignment vertical="center" wrapText="1"/>
    </xf>
    <xf numFmtId="0" fontId="10" fillId="29" borderId="11" xfId="0" applyFont="1" applyFill="1" applyBorder="1" applyAlignment="1">
      <alignment horizontal="left" vertical="center"/>
    </xf>
    <xf numFmtId="0" fontId="2" fillId="30" borderId="11" xfId="0" applyFont="1" applyFill="1" applyBorder="1"/>
    <xf numFmtId="0" fontId="10" fillId="15" borderId="11" xfId="0" applyFont="1" applyFill="1" applyBorder="1" applyAlignment="1">
      <alignment horizontal="center" vertical="top" wrapText="1"/>
    </xf>
    <xf numFmtId="0" fontId="14" fillId="0" borderId="11" xfId="0" applyFont="1" applyFill="1" applyBorder="1" applyAlignment="1">
      <alignment horizontal="center"/>
    </xf>
    <xf numFmtId="0" fontId="2" fillId="0" borderId="11" xfId="0" applyFont="1" applyBorder="1" applyAlignment="1">
      <alignment horizontal="center"/>
    </xf>
    <xf numFmtId="0" fontId="17" fillId="0" borderId="11" xfId="0" applyFont="1" applyBorder="1" applyAlignment="1">
      <alignment horizontal="center" vertical="top" wrapText="1"/>
    </xf>
    <xf numFmtId="0" fontId="34" fillId="0" borderId="11" xfId="0" applyFont="1" applyBorder="1" applyAlignment="1">
      <alignment horizontal="center" vertical="top" wrapText="1"/>
    </xf>
    <xf numFmtId="0" fontId="0" fillId="32" borderId="11" xfId="0" applyFill="1" applyBorder="1"/>
    <xf numFmtId="0" fontId="0" fillId="32" borderId="11" xfId="0" applyFill="1" applyBorder="1" applyAlignment="1">
      <alignment vertical="top" wrapText="1"/>
    </xf>
    <xf numFmtId="0" fontId="0" fillId="32" borderId="11" xfId="0" applyFill="1" applyBorder="1" applyAlignment="1">
      <alignment horizontal="left" vertical="top" wrapText="1"/>
    </xf>
    <xf numFmtId="0" fontId="10" fillId="32" borderId="11" xfId="0" applyFont="1" applyFill="1" applyBorder="1" applyAlignment="1">
      <alignment horizontal="left" vertical="center"/>
    </xf>
    <xf numFmtId="0" fontId="10" fillId="32" borderId="11" xfId="0" applyFont="1" applyFill="1" applyBorder="1" applyAlignment="1">
      <alignment horizontal="left" vertical="top" wrapText="1"/>
    </xf>
    <xf numFmtId="0" fontId="17" fillId="33" borderId="11" xfId="0" applyFont="1" applyFill="1" applyBorder="1" applyAlignment="1">
      <alignment horizontal="center" vertical="top" wrapText="1"/>
    </xf>
    <xf numFmtId="0" fontId="0" fillId="32" borderId="11" xfId="0" applyFill="1" applyBorder="1" applyAlignment="1">
      <alignment vertical="top"/>
    </xf>
    <xf numFmtId="0" fontId="0" fillId="32" borderId="11" xfId="0" applyFill="1" applyBorder="1" applyAlignment="1">
      <alignment horizontal="center"/>
    </xf>
    <xf numFmtId="0" fontId="0" fillId="32" borderId="1" xfId="0" applyFill="1" applyBorder="1" applyAlignment="1">
      <alignment horizontal="center"/>
    </xf>
    <xf numFmtId="0" fontId="33" fillId="32" borderId="1" xfId="0" applyFont="1" applyFill="1" applyBorder="1" applyAlignment="1">
      <alignment horizontal="center" vertical="top" wrapText="1"/>
    </xf>
    <xf numFmtId="0" fontId="0" fillId="32" borderId="1" xfId="0" applyFill="1" applyBorder="1" applyAlignment="1">
      <alignment vertical="top" wrapText="1"/>
    </xf>
    <xf numFmtId="0" fontId="0" fillId="32" borderId="13" xfId="0" applyFill="1" applyBorder="1" applyAlignment="1">
      <alignment vertical="top" wrapText="1"/>
    </xf>
    <xf numFmtId="0" fontId="17" fillId="32" borderId="1" xfId="0" applyFont="1" applyFill="1" applyBorder="1" applyAlignment="1">
      <alignment horizontal="center" vertical="top" wrapText="1"/>
    </xf>
    <xf numFmtId="0" fontId="2" fillId="32" borderId="1" xfId="0" applyFont="1" applyFill="1" applyBorder="1" applyAlignment="1">
      <alignment vertical="top" wrapText="1"/>
    </xf>
    <xf numFmtId="0" fontId="2" fillId="32" borderId="1" xfId="0" applyFont="1" applyFill="1" applyBorder="1" applyAlignment="1">
      <alignment horizontal="center" vertical="top" wrapText="1"/>
    </xf>
    <xf numFmtId="0" fontId="14" fillId="13" borderId="11" xfId="0" applyFont="1" applyFill="1" applyBorder="1" applyAlignment="1">
      <alignment horizontal="center" vertical="center"/>
    </xf>
    <xf numFmtId="0" fontId="14" fillId="13" borderId="11" xfId="0" applyFont="1" applyFill="1" applyBorder="1" applyAlignment="1">
      <alignment horizontal="center" vertical="center" wrapText="1"/>
    </xf>
    <xf numFmtId="0" fontId="21" fillId="34" borderId="1" xfId="0" applyFont="1" applyFill="1" applyBorder="1" applyAlignment="1">
      <alignment horizontal="center" vertical="top" wrapText="1"/>
    </xf>
    <xf numFmtId="0" fontId="14" fillId="34" borderId="11" xfId="0" applyFont="1" applyFill="1" applyBorder="1"/>
    <xf numFmtId="0" fontId="0" fillId="34" borderId="11" xfId="0" applyFill="1" applyBorder="1"/>
    <xf numFmtId="0" fontId="14" fillId="34" borderId="11" xfId="0" applyFont="1" applyFill="1" applyBorder="1" applyAlignment="1"/>
    <xf numFmtId="0" fontId="14" fillId="34" borderId="11" xfId="0" applyFont="1" applyFill="1" applyBorder="1" applyAlignment="1">
      <alignment vertical="center"/>
    </xf>
    <xf numFmtId="0" fontId="14" fillId="34" borderId="11" xfId="0" applyFont="1" applyFill="1" applyBorder="1" applyAlignment="1">
      <alignment horizontal="left" vertical="center"/>
    </xf>
    <xf numFmtId="0" fontId="18" fillId="34" borderId="11" xfId="0" applyFont="1" applyFill="1" applyBorder="1"/>
    <xf numFmtId="0" fontId="0" fillId="34" borderId="0" xfId="0" applyFill="1"/>
    <xf numFmtId="0" fontId="14" fillId="34" borderId="0" xfId="0" applyFont="1" applyFill="1"/>
    <xf numFmtId="0" fontId="6" fillId="0" borderId="18" xfId="1" applyBorder="1" applyAlignment="1">
      <alignment horizontal="center" vertical="top" wrapText="1"/>
    </xf>
    <xf numFmtId="0" fontId="0" fillId="13" borderId="11" xfId="0" applyFill="1" applyBorder="1" applyAlignment="1">
      <alignment vertical="top" wrapText="1"/>
    </xf>
    <xf numFmtId="0" fontId="0" fillId="13" borderId="11" xfId="0" applyFill="1" applyBorder="1" applyAlignment="1">
      <alignment horizontal="center" vertical="top" wrapText="1"/>
    </xf>
    <xf numFmtId="0" fontId="0" fillId="13" borderId="11" xfId="0" applyFill="1" applyBorder="1" applyAlignment="1">
      <alignment horizontal="center"/>
    </xf>
    <xf numFmtId="0" fontId="0" fillId="13" borderId="11" xfId="0" applyFill="1" applyBorder="1"/>
    <xf numFmtId="0" fontId="0" fillId="13" borderId="1" xfId="0" applyFill="1" applyBorder="1" applyAlignment="1">
      <alignment horizontal="center"/>
    </xf>
    <xf numFmtId="0" fontId="0" fillId="13" borderId="1" xfId="0" applyFill="1" applyBorder="1" applyAlignment="1">
      <alignment vertical="top" wrapText="1"/>
    </xf>
    <xf numFmtId="0" fontId="0" fillId="13" borderId="0" xfId="0" applyFill="1"/>
    <xf numFmtId="0" fontId="14" fillId="0" borderId="0" xfId="0" applyFont="1" applyBorder="1" applyAlignment="1">
      <alignment vertical="top"/>
    </xf>
    <xf numFmtId="0" fontId="14" fillId="0" borderId="0" xfId="0" applyFont="1" applyBorder="1" applyAlignment="1">
      <alignment horizontal="center"/>
    </xf>
    <xf numFmtId="0" fontId="0" fillId="0" borderId="0" xfId="0" applyFill="1"/>
    <xf numFmtId="0" fontId="17" fillId="15" borderId="4" xfId="0" applyFont="1" applyFill="1" applyBorder="1" applyAlignment="1">
      <alignment horizontal="center" vertical="top" wrapText="1"/>
    </xf>
    <xf numFmtId="0" fontId="1" fillId="0" borderId="0" xfId="0" applyFont="1" applyBorder="1" applyAlignment="1">
      <alignment horizontal="center" vertical="top" wrapText="1"/>
    </xf>
    <xf numFmtId="0" fontId="0" fillId="15" borderId="11" xfId="0" applyFill="1" applyBorder="1" applyAlignment="1">
      <alignment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vertical="center" wrapText="1"/>
    </xf>
    <xf numFmtId="0" fontId="0" fillId="15" borderId="0" xfId="0" applyFont="1" applyFill="1" applyAlignment="1">
      <alignment horizontal="center" vertical="center" wrapText="1"/>
    </xf>
    <xf numFmtId="0" fontId="0" fillId="15" borderId="0" xfId="0" applyFont="1" applyFill="1" applyAlignment="1">
      <alignment horizontal="center" vertical="center"/>
    </xf>
    <xf numFmtId="0" fontId="0" fillId="0" borderId="0" xfId="0" applyFont="1" applyFill="1" applyAlignment="1">
      <alignment horizontal="center" vertical="center"/>
    </xf>
    <xf numFmtId="0" fontId="9" fillId="0" borderId="0" xfId="0" applyFont="1" applyAlignment="1">
      <alignment vertical="top" wrapText="1"/>
    </xf>
    <xf numFmtId="0" fontId="0" fillId="15" borderId="11" xfId="0" applyFill="1" applyBorder="1" applyAlignment="1">
      <alignment vertical="top"/>
    </xf>
    <xf numFmtId="0" fontId="0" fillId="0" borderId="11" xfId="0" applyBorder="1" applyAlignment="1">
      <alignment vertical="top" textRotation="75" wrapText="1"/>
    </xf>
    <xf numFmtId="0" fontId="12" fillId="0" borderId="0" xfId="0" applyFont="1" applyAlignment="1">
      <alignment horizontal="center" vertical="top" wrapText="1"/>
    </xf>
    <xf numFmtId="0" fontId="14" fillId="34" borderId="13" xfId="0" applyFont="1" applyFill="1" applyBorder="1" applyAlignment="1">
      <alignment horizontal="center" vertical="top" textRotation="75" wrapText="1"/>
    </xf>
    <xf numFmtId="0" fontId="2" fillId="9" borderId="1" xfId="0" applyFont="1" applyFill="1" applyBorder="1" applyAlignment="1">
      <alignment horizontal="left" vertical="top" textRotation="75" wrapText="1"/>
    </xf>
    <xf numFmtId="0" fontId="27" fillId="0" borderId="0" xfId="0" applyFont="1" applyAlignment="1">
      <alignment wrapText="1"/>
    </xf>
    <xf numFmtId="0" fontId="10" fillId="0" borderId="0" xfId="0" applyFont="1" applyAlignment="1">
      <alignment vertical="top" wrapText="1"/>
    </xf>
    <xf numFmtId="0" fontId="3" fillId="15" borderId="11" xfId="0" applyFont="1" applyFill="1" applyBorder="1" applyAlignment="1">
      <alignment horizontal="center" vertical="top" wrapText="1"/>
    </xf>
    <xf numFmtId="0" fontId="2" fillId="15" borderId="11" xfId="0" applyFont="1" applyFill="1" applyBorder="1" applyAlignment="1">
      <alignment vertical="top" textRotation="75" wrapText="1"/>
    </xf>
    <xf numFmtId="0" fontId="0" fillId="15" borderId="11" xfId="0" applyFill="1" applyBorder="1" applyAlignment="1">
      <alignment horizontal="left" vertical="top" wrapText="1"/>
    </xf>
    <xf numFmtId="0" fontId="10" fillId="15" borderId="11" xfId="0" applyFont="1" applyFill="1" applyBorder="1" applyAlignment="1">
      <alignment horizontal="left" vertical="top" wrapText="1"/>
    </xf>
    <xf numFmtId="0" fontId="12" fillId="23" borderId="11" xfId="0" applyFont="1" applyFill="1" applyBorder="1" applyAlignment="1">
      <alignment horizontal="center" vertical="top" wrapText="1"/>
    </xf>
    <xf numFmtId="0" fontId="0" fillId="15" borderId="11" xfId="0" applyFill="1" applyBorder="1" applyAlignment="1">
      <alignment horizontal="center"/>
    </xf>
    <xf numFmtId="0" fontId="0" fillId="15" borderId="11" xfId="0" applyFill="1" applyBorder="1" applyAlignment="1">
      <alignment horizontal="center" vertical="top" wrapText="1"/>
    </xf>
    <xf numFmtId="0" fontId="2" fillId="15" borderId="11" xfId="0" applyFont="1" applyFill="1" applyBorder="1" applyAlignment="1">
      <alignment vertical="top" wrapText="1"/>
    </xf>
    <xf numFmtId="0" fontId="33" fillId="15" borderId="11" xfId="0" applyFont="1" applyFill="1" applyBorder="1" applyAlignment="1">
      <alignment horizontal="center" vertical="top" wrapText="1"/>
    </xf>
    <xf numFmtId="0" fontId="33" fillId="15" borderId="11" xfId="0" applyFont="1" applyFill="1" applyBorder="1" applyAlignment="1">
      <alignment vertical="top" wrapText="1"/>
    </xf>
    <xf numFmtId="0" fontId="33" fillId="15" borderId="11" xfId="0" applyFont="1" applyFill="1" applyBorder="1" applyAlignment="1">
      <alignment horizontal="left" vertical="top" wrapText="1"/>
    </xf>
    <xf numFmtId="0" fontId="2" fillId="15" borderId="11" xfId="0" applyFont="1" applyFill="1" applyBorder="1" applyAlignment="1">
      <alignment horizontal="center" vertical="top" wrapText="1"/>
    </xf>
    <xf numFmtId="0" fontId="10" fillId="0" borderId="1" xfId="0" applyFont="1" applyBorder="1" applyAlignment="1">
      <alignment horizontal="left" wrapText="1"/>
    </xf>
    <xf numFmtId="0" fontId="10" fillId="0" borderId="1" xfId="0" applyFont="1" applyBorder="1" applyAlignment="1">
      <alignment horizontal="center" wrapText="1"/>
    </xf>
    <xf numFmtId="0" fontId="17" fillId="0" borderId="5" xfId="0" applyFont="1" applyBorder="1" applyAlignment="1">
      <alignment wrapText="1"/>
    </xf>
    <xf numFmtId="0" fontId="16" fillId="0" borderId="5" xfId="0" applyFont="1" applyBorder="1" applyAlignment="1">
      <alignment wrapText="1"/>
    </xf>
    <xf numFmtId="0" fontId="16" fillId="0" borderId="10" xfId="0" applyFont="1" applyBorder="1" applyAlignment="1">
      <alignment wrapText="1"/>
    </xf>
    <xf numFmtId="0" fontId="17" fillId="0" borderId="10" xfId="0" applyFont="1" applyBorder="1" applyAlignment="1">
      <alignment wrapText="1"/>
    </xf>
    <xf numFmtId="0" fontId="16" fillId="14" borderId="10" xfId="0" applyFont="1" applyFill="1" applyBorder="1" applyAlignment="1">
      <alignment wrapText="1"/>
    </xf>
    <xf numFmtId="0" fontId="10" fillId="0" borderId="5" xfId="0" applyFont="1" applyBorder="1" applyAlignment="1">
      <alignment horizontal="left" wrapText="1"/>
    </xf>
    <xf numFmtId="0" fontId="3" fillId="2" borderId="4" xfId="0" applyFont="1" applyFill="1" applyBorder="1" applyAlignment="1">
      <alignment vertical="top" wrapText="1"/>
    </xf>
    <xf numFmtId="0" fontId="3" fillId="2" borderId="3" xfId="0" applyFont="1" applyFill="1" applyBorder="1" applyAlignment="1">
      <alignment vertical="top" wrapText="1"/>
    </xf>
    <xf numFmtId="0" fontId="0" fillId="0" borderId="0" xfId="0" applyFont="1" applyAlignment="1">
      <alignment vertical="top" wrapText="1"/>
    </xf>
    <xf numFmtId="0" fontId="4" fillId="15" borderId="0" xfId="0" applyFont="1" applyFill="1" applyAlignment="1">
      <alignment horizontal="center" vertical="center"/>
    </xf>
    <xf numFmtId="0" fontId="10" fillId="0" borderId="0" xfId="0" applyFont="1" applyAlignment="1">
      <alignment horizontal="left" vertical="center" wrapText="1"/>
    </xf>
    <xf numFmtId="0" fontId="0" fillId="0" borderId="11" xfId="0" applyBorder="1" applyAlignment="1">
      <alignment vertical="top" textRotation="255"/>
    </xf>
    <xf numFmtId="0" fontId="0" fillId="0" borderId="11" xfId="0" applyBorder="1" applyAlignment="1">
      <alignment horizontal="center" vertical="top"/>
    </xf>
    <xf numFmtId="0" fontId="0" fillId="0" borderId="1" xfId="0" applyBorder="1" applyAlignment="1">
      <alignment vertical="top"/>
    </xf>
    <xf numFmtId="0" fontId="0" fillId="0" borderId="14" xfId="0" applyBorder="1" applyAlignment="1">
      <alignment vertical="top" wrapText="1"/>
    </xf>
    <xf numFmtId="0" fontId="0" fillId="0" borderId="13" xfId="0" applyBorder="1" applyAlignment="1">
      <alignment vertical="top"/>
    </xf>
    <xf numFmtId="0" fontId="0" fillId="0" borderId="13" xfId="0" applyBorder="1" applyAlignment="1">
      <alignment horizontal="center" vertical="top"/>
    </xf>
    <xf numFmtId="0" fontId="0" fillId="0" borderId="15" xfId="0" applyBorder="1" applyAlignment="1">
      <alignment horizontal="center" vertical="top"/>
    </xf>
    <xf numFmtId="0" fontId="0" fillId="0" borderId="2" xfId="0" applyBorder="1" applyAlignment="1">
      <alignment vertical="top"/>
    </xf>
    <xf numFmtId="0" fontId="0" fillId="0" borderId="8" xfId="0" applyBorder="1" applyAlignment="1">
      <alignment vertical="top"/>
    </xf>
    <xf numFmtId="0" fontId="0" fillId="0" borderId="5" xfId="0" applyBorder="1" applyAlignment="1">
      <alignment vertical="top"/>
    </xf>
    <xf numFmtId="0" fontId="0" fillId="13" borderId="11" xfId="0" applyFill="1" applyBorder="1" applyAlignment="1">
      <alignment wrapText="1"/>
    </xf>
    <xf numFmtId="0" fontId="0" fillId="13" borderId="11" xfId="0" applyFill="1" applyBorder="1" applyAlignment="1">
      <alignment horizontal="center" vertical="top"/>
    </xf>
    <xf numFmtId="0" fontId="6" fillId="13" borderId="11" xfId="1" applyFill="1" applyBorder="1" applyAlignment="1">
      <alignment wrapText="1"/>
    </xf>
    <xf numFmtId="0" fontId="6" fillId="13" borderId="11" xfId="1" applyFill="1" applyBorder="1" applyAlignment="1">
      <alignment vertical="top" wrapText="1"/>
    </xf>
    <xf numFmtId="0" fontId="0" fillId="13" borderId="11" xfId="0" applyFill="1" applyBorder="1" applyAlignment="1">
      <alignment horizontal="center" vertical="center" wrapText="1"/>
    </xf>
    <xf numFmtId="0" fontId="6" fillId="0" borderId="11" xfId="1" applyBorder="1" applyAlignment="1">
      <alignment wrapText="1"/>
    </xf>
    <xf numFmtId="0" fontId="0" fillId="13" borderId="11" xfId="0" applyFill="1" applyBorder="1" applyAlignment="1">
      <alignment vertical="center" wrapText="1"/>
    </xf>
    <xf numFmtId="0" fontId="0" fillId="0" borderId="2" xfId="0" applyBorder="1" applyAlignment="1">
      <alignment vertical="top" wrapText="1"/>
    </xf>
    <xf numFmtId="0" fontId="0" fillId="0" borderId="15" xfId="0" applyBorder="1" applyAlignment="1">
      <alignment horizontal="center" vertical="top" wrapText="1"/>
    </xf>
    <xf numFmtId="0" fontId="0" fillId="0" borderId="6" xfId="0" applyBorder="1" applyAlignment="1">
      <alignment horizontal="center" vertical="top" wrapText="1"/>
    </xf>
    <xf numFmtId="0" fontId="0" fillId="0" borderId="18" xfId="0" applyBorder="1" applyAlignment="1">
      <alignment horizontal="center" vertical="top" wrapText="1"/>
    </xf>
    <xf numFmtId="0" fontId="0" fillId="0" borderId="16" xfId="0" applyBorder="1" applyAlignment="1">
      <alignment vertical="top" wrapText="1"/>
    </xf>
    <xf numFmtId="0" fontId="0" fillId="13" borderId="1" xfId="0" applyFill="1" applyBorder="1" applyAlignment="1">
      <alignment horizontal="left" vertical="top" wrapText="1"/>
    </xf>
    <xf numFmtId="0" fontId="6" fillId="0" borderId="2" xfId="1" applyBorder="1" applyAlignment="1">
      <alignment horizontal="center" vertical="top" wrapText="1"/>
    </xf>
    <xf numFmtId="0" fontId="0" fillId="15" borderId="1" xfId="0" applyFill="1" applyBorder="1" applyAlignment="1">
      <alignment horizontal="center" vertical="top" wrapText="1"/>
    </xf>
    <xf numFmtId="0" fontId="6" fillId="15" borderId="2" xfId="1" applyFill="1" applyBorder="1" applyAlignment="1">
      <alignment horizontal="center" vertical="top" wrapText="1"/>
    </xf>
    <xf numFmtId="0" fontId="0" fillId="13" borderId="6" xfId="0" applyFill="1" applyBorder="1" applyAlignment="1">
      <alignment horizontal="center" vertical="top" wrapText="1"/>
    </xf>
    <xf numFmtId="0" fontId="10" fillId="13" borderId="0" xfId="0" applyFont="1" applyFill="1" applyAlignment="1">
      <alignment horizontal="center" vertical="top" wrapText="1"/>
    </xf>
    <xf numFmtId="0" fontId="6" fillId="0" borderId="1" xfId="1" applyBorder="1" applyAlignment="1">
      <alignment vertical="top" wrapText="1"/>
    </xf>
    <xf numFmtId="0" fontId="0" fillId="0" borderId="1" xfId="0" applyBorder="1" applyAlignment="1">
      <alignment horizontal="left" vertical="top"/>
    </xf>
    <xf numFmtId="0" fontId="0" fillId="15" borderId="13" xfId="0" applyFill="1" applyBorder="1" applyAlignment="1">
      <alignment vertical="top" wrapText="1"/>
    </xf>
    <xf numFmtId="0" fontId="2" fillId="15" borderId="1" xfId="0" applyFont="1" applyFill="1" applyBorder="1" applyAlignment="1">
      <alignment vertical="top" wrapText="1"/>
    </xf>
    <xf numFmtId="0" fontId="2" fillId="15" borderId="1" xfId="0" applyFont="1" applyFill="1" applyBorder="1" applyAlignment="1">
      <alignment vertical="center" textRotation="75" wrapText="1"/>
    </xf>
    <xf numFmtId="0" fontId="3" fillId="7" borderId="11" xfId="0" applyFont="1" applyFill="1" applyBorder="1" applyAlignment="1">
      <alignment vertical="center" wrapText="1"/>
    </xf>
    <xf numFmtId="0" fontId="10" fillId="0" borderId="1" xfId="0" applyFont="1" applyBorder="1" applyAlignment="1">
      <alignment vertical="center" wrapText="1"/>
    </xf>
    <xf numFmtId="0" fontId="10" fillId="0" borderId="0" xfId="0" applyFont="1" applyAlignment="1">
      <alignment vertical="center" wrapText="1"/>
    </xf>
    <xf numFmtId="0" fontId="10" fillId="15" borderId="1" xfId="0" applyFont="1" applyFill="1" applyBorder="1" applyAlignment="1">
      <alignment vertical="center" wrapText="1"/>
    </xf>
    <xf numFmtId="0" fontId="10" fillId="0" borderId="13" xfId="0" applyFont="1" applyBorder="1" applyAlignment="1">
      <alignment vertical="center" wrapText="1"/>
    </xf>
    <xf numFmtId="0" fontId="10" fillId="0" borderId="1" xfId="0" applyFont="1" applyBorder="1" applyAlignment="1">
      <alignment wrapText="1"/>
    </xf>
    <xf numFmtId="0" fontId="10" fillId="0" borderId="5" xfId="0" applyFont="1" applyBorder="1" applyAlignment="1">
      <alignment vertical="center" wrapText="1"/>
    </xf>
    <xf numFmtId="0" fontId="10" fillId="0" borderId="5" xfId="0" applyFont="1" applyBorder="1" applyAlignment="1">
      <alignment wrapText="1"/>
    </xf>
    <xf numFmtId="0" fontId="10" fillId="15" borderId="1" xfId="0" applyFont="1" applyFill="1" applyBorder="1" applyAlignment="1">
      <alignment wrapText="1"/>
    </xf>
    <xf numFmtId="0" fontId="10" fillId="0" borderId="10" xfId="0" applyFont="1" applyBorder="1" applyAlignment="1">
      <alignment vertical="center" wrapText="1"/>
    </xf>
    <xf numFmtId="0" fontId="10" fillId="28" borderId="5" xfId="0" applyFont="1" applyFill="1" applyBorder="1" applyAlignment="1">
      <alignment vertical="center" wrapText="1"/>
    </xf>
    <xf numFmtId="0" fontId="8" fillId="0" borderId="1" xfId="0" applyFont="1" applyBorder="1" applyAlignment="1">
      <alignment vertical="top" wrapText="1"/>
    </xf>
    <xf numFmtId="0" fontId="9" fillId="0" borderId="11" xfId="0" applyFont="1" applyBorder="1" applyAlignment="1">
      <alignment vertical="top"/>
    </xf>
    <xf numFmtId="0" fontId="7" fillId="0" borderId="13" xfId="0" applyFont="1" applyBorder="1" applyAlignment="1">
      <alignment vertical="top" wrapText="1"/>
    </xf>
    <xf numFmtId="0" fontId="7" fillId="0" borderId="13" xfId="0" applyFont="1" applyBorder="1" applyAlignment="1">
      <alignment vertical="top"/>
    </xf>
    <xf numFmtId="0" fontId="0" fillId="28" borderId="11" xfId="0" applyFill="1" applyBorder="1" applyAlignment="1">
      <alignment vertical="top"/>
    </xf>
    <xf numFmtId="0" fontId="0" fillId="0" borderId="1" xfId="0" applyBorder="1" applyAlignment="1"/>
    <xf numFmtId="0" fontId="0" fillId="0" borderId="18" xfId="0" applyBorder="1" applyAlignment="1">
      <alignment vertical="top"/>
    </xf>
    <xf numFmtId="0" fontId="0" fillId="0" borderId="23" xfId="0" applyBorder="1" applyAlignment="1">
      <alignment vertical="top" wrapText="1"/>
    </xf>
    <xf numFmtId="0" fontId="0" fillId="15" borderId="11" xfId="0" applyFill="1" applyBorder="1" applyAlignment="1"/>
    <xf numFmtId="0" fontId="37" fillId="0" borderId="11" xfId="0" applyFont="1" applyBorder="1" applyAlignment="1">
      <alignment vertical="top" wrapText="1"/>
    </xf>
    <xf numFmtId="0" fontId="10" fillId="32" borderId="11" xfId="0" applyFont="1" applyFill="1" applyBorder="1" applyAlignment="1">
      <alignment vertical="top" wrapText="1"/>
    </xf>
    <xf numFmtId="0" fontId="10" fillId="15" borderId="11" xfId="0" applyFont="1" applyFill="1" applyBorder="1" applyAlignment="1">
      <alignment vertical="top" wrapText="1"/>
    </xf>
    <xf numFmtId="0" fontId="7" fillId="0" borderId="11" xfId="0" applyFont="1" applyBorder="1" applyAlignment="1">
      <alignment vertical="center"/>
    </xf>
    <xf numFmtId="0" fontId="10" fillId="32" borderId="11" xfId="0" applyFont="1" applyFill="1" applyBorder="1" applyAlignment="1">
      <alignment vertical="center"/>
    </xf>
    <xf numFmtId="0" fontId="10" fillId="15" borderId="11" xfId="0" applyFont="1" applyFill="1" applyBorder="1" applyAlignment="1">
      <alignment vertical="center"/>
    </xf>
    <xf numFmtId="0" fontId="6" fillId="13" borderId="11" xfId="1" applyFill="1" applyBorder="1" applyAlignment="1">
      <alignment vertical="center" wrapText="1"/>
    </xf>
    <xf numFmtId="0" fontId="10" fillId="0" borderId="11" xfId="0" applyFont="1" applyBorder="1" applyAlignment="1"/>
    <xf numFmtId="0" fontId="0" fillId="13" borderId="11" xfId="0" applyFill="1" applyBorder="1" applyAlignment="1">
      <alignment vertical="top"/>
    </xf>
    <xf numFmtId="0" fontId="10" fillId="13" borderId="11" xfId="0" applyFont="1" applyFill="1" applyBorder="1" applyAlignment="1">
      <alignment wrapText="1"/>
    </xf>
    <xf numFmtId="0" fontId="0" fillId="28" borderId="11" xfId="0" applyFill="1" applyBorder="1" applyAlignment="1"/>
    <xf numFmtId="0" fontId="0" fillId="32" borderId="11" xfId="0" applyFill="1" applyBorder="1" applyAlignment="1"/>
    <xf numFmtId="0" fontId="49" fillId="13" borderId="11" xfId="0" applyFont="1" applyFill="1" applyBorder="1" applyAlignment="1">
      <alignment vertical="center" wrapText="1"/>
    </xf>
    <xf numFmtId="0" fontId="9" fillId="0" borderId="11" xfId="0" applyFont="1" applyBorder="1" applyAlignment="1"/>
    <xf numFmtId="0" fontId="10" fillId="0" borderId="11" xfId="0" applyFont="1" applyBorder="1" applyAlignment="1">
      <alignment vertical="center" wrapText="1"/>
    </xf>
    <xf numFmtId="0" fontId="6" fillId="0" borderId="11" xfId="1" applyBorder="1" applyAlignment="1"/>
    <xf numFmtId="0" fontId="0" fillId="13" borderId="11" xfId="0" applyFill="1" applyBorder="1" applyAlignment="1">
      <alignment vertical="center"/>
    </xf>
    <xf numFmtId="0" fontId="9" fillId="28" borderId="11" xfId="0" applyFont="1" applyFill="1" applyBorder="1" applyAlignment="1"/>
    <xf numFmtId="0" fontId="0" fillId="13" borderId="11" xfId="0" applyFill="1" applyBorder="1" applyAlignment="1"/>
    <xf numFmtId="0" fontId="10" fillId="28" borderId="11" xfId="0" applyFont="1" applyFill="1" applyBorder="1" applyAlignment="1">
      <alignment vertical="top" wrapText="1"/>
    </xf>
    <xf numFmtId="0" fontId="15" fillId="0" borderId="0" xfId="0" applyFont="1" applyAlignment="1">
      <alignment vertical="center" wrapText="1" readingOrder="1"/>
    </xf>
    <xf numFmtId="0" fontId="49" fillId="13" borderId="11" xfId="0" applyFont="1" applyFill="1" applyBorder="1" applyAlignment="1">
      <alignment wrapText="1"/>
    </xf>
    <xf numFmtId="0" fontId="2" fillId="0" borderId="11" xfId="0" applyFont="1" applyBorder="1" applyAlignment="1"/>
    <xf numFmtId="0" fontId="2" fillId="30" borderId="11" xfId="0" applyFont="1" applyFill="1" applyBorder="1" applyAlignment="1"/>
    <xf numFmtId="0" fontId="25" fillId="0" borderId="1" xfId="0" applyFont="1" applyBorder="1" applyAlignment="1">
      <alignment vertical="top" wrapText="1" readingOrder="1"/>
    </xf>
    <xf numFmtId="0" fontId="0" fillId="0" borderId="6" xfId="0" applyBorder="1" applyAlignment="1">
      <alignment wrapText="1"/>
    </xf>
    <xf numFmtId="0" fontId="2" fillId="0" borderId="0" xfId="0" applyFont="1" applyAlignment="1">
      <alignment wrapText="1"/>
    </xf>
    <xf numFmtId="0" fontId="0" fillId="0" borderId="4" xfId="0" applyBorder="1" applyAlignment="1"/>
    <xf numFmtId="0" fontId="0" fillId="13" borderId="1" xfId="0" applyFill="1" applyBorder="1" applyAlignment="1"/>
    <xf numFmtId="0" fontId="0" fillId="15" borderId="1" xfId="0" applyFill="1" applyBorder="1" applyAlignment="1"/>
    <xf numFmtId="0" fontId="2" fillId="0" borderId="0" xfId="0" applyFont="1" applyAlignment="1"/>
    <xf numFmtId="0" fontId="0" fillId="32" borderId="1" xfId="0" applyFill="1" applyBorder="1" applyAlignment="1"/>
    <xf numFmtId="0" fontId="33" fillId="28" borderId="1" xfId="0" applyFont="1" applyFill="1" applyBorder="1" applyAlignment="1">
      <alignment vertical="top" wrapText="1"/>
    </xf>
    <xf numFmtId="0" fontId="33" fillId="15" borderId="1" xfId="0" applyFont="1" applyFill="1" applyBorder="1" applyAlignment="1">
      <alignment vertical="top" wrapText="1"/>
    </xf>
    <xf numFmtId="0" fontId="33" fillId="32" borderId="1" xfId="0" applyFont="1" applyFill="1" applyBorder="1" applyAlignment="1">
      <alignment vertical="top" wrapText="1"/>
    </xf>
    <xf numFmtId="0" fontId="2" fillId="13" borderId="1" xfId="0" applyFont="1" applyFill="1" applyBorder="1" applyAlignment="1">
      <alignment vertical="top" wrapText="1"/>
    </xf>
    <xf numFmtId="0" fontId="2" fillId="13" borderId="11" xfId="0" applyFont="1" applyFill="1" applyBorder="1" applyAlignment="1">
      <alignment vertical="top" wrapText="1"/>
    </xf>
    <xf numFmtId="0" fontId="2" fillId="19" borderId="1" xfId="0" applyFont="1" applyFill="1" applyBorder="1" applyAlignment="1">
      <alignment vertical="top" wrapText="1"/>
    </xf>
    <xf numFmtId="0" fontId="6" fillId="0" borderId="2" xfId="1" applyBorder="1" applyAlignment="1">
      <alignment vertical="top" wrapText="1"/>
    </xf>
    <xf numFmtId="0" fontId="2" fillId="27" borderId="1" xfId="0" applyFont="1" applyFill="1" applyBorder="1" applyAlignment="1">
      <alignment vertical="top" wrapText="1"/>
    </xf>
    <xf numFmtId="0" fontId="9" fillId="0" borderId="1" xfId="0" applyFont="1" applyBorder="1" applyAlignment="1">
      <alignment vertical="top" wrapText="1"/>
    </xf>
    <xf numFmtId="0" fontId="33" fillId="18" borderId="11" xfId="0" applyFont="1" applyFill="1" applyBorder="1" applyAlignment="1">
      <alignment vertical="top" wrapText="1"/>
    </xf>
    <xf numFmtId="0" fontId="6" fillId="0" borderId="18" xfId="1" applyBorder="1" applyAlignment="1">
      <alignment vertical="top" wrapText="1"/>
    </xf>
    <xf numFmtId="0" fontId="2" fillId="0" borderId="4" xfId="0" applyFont="1" applyBorder="1" applyAlignment="1">
      <alignment vertical="top" wrapText="1"/>
    </xf>
    <xf numFmtId="0" fontId="2" fillId="21" borderId="1" xfId="0" applyFont="1" applyFill="1" applyBorder="1" applyAlignment="1">
      <alignment vertical="top" wrapText="1"/>
    </xf>
    <xf numFmtId="0" fontId="2" fillId="28" borderId="1" xfId="0" applyFont="1" applyFill="1" applyBorder="1" applyAlignment="1">
      <alignment vertical="top" wrapText="1"/>
    </xf>
    <xf numFmtId="0" fontId="0" fillId="32" borderId="0" xfId="0" applyFill="1" applyAlignment="1"/>
    <xf numFmtId="0" fontId="0" fillId="15" borderId="0" xfId="0" applyFill="1" applyAlignment="1"/>
    <xf numFmtId="0" fontId="7" fillId="0" borderId="12" xfId="0" applyFont="1" applyBorder="1" applyAlignment="1">
      <alignment vertical="top" wrapText="1"/>
    </xf>
    <xf numFmtId="0" fontId="7" fillId="0" borderId="5" xfId="0" applyFont="1" applyBorder="1" applyAlignment="1">
      <alignment vertical="top" wrapText="1"/>
    </xf>
    <xf numFmtId="0" fontId="17" fillId="0" borderId="0" xfId="0" applyFont="1" applyAlignment="1">
      <alignment horizontal="center" vertical="top" wrapText="1"/>
    </xf>
    <xf numFmtId="0" fontId="2" fillId="0" borderId="0" xfId="0" applyFont="1" applyAlignment="1">
      <alignment horizontal="center"/>
    </xf>
    <xf numFmtId="0" fontId="6" fillId="0" borderId="11" xfId="1" applyBorder="1"/>
    <xf numFmtId="0" fontId="6" fillId="13" borderId="11" xfId="1" applyFill="1" applyBorder="1" applyAlignment="1">
      <alignment horizontal="left" wrapText="1"/>
    </xf>
    <xf numFmtId="0" fontId="9" fillId="0" borderId="11" xfId="0" applyFont="1" applyBorder="1" applyAlignment="1">
      <alignment horizontal="center"/>
    </xf>
    <xf numFmtId="0" fontId="6" fillId="13" borderId="11" xfId="1" applyFill="1" applyBorder="1" applyAlignment="1">
      <alignment horizontal="left" vertical="center" wrapText="1"/>
    </xf>
    <xf numFmtId="0" fontId="7" fillId="0" borderId="11" xfId="0" applyFont="1" applyBorder="1" applyAlignment="1">
      <alignment horizontal="center" vertical="top" wrapText="1" readingOrder="1"/>
    </xf>
    <xf numFmtId="0" fontId="37" fillId="0" borderId="11" xfId="0" applyFont="1" applyBorder="1" applyAlignment="1">
      <alignment horizontal="left" vertical="top" wrapText="1"/>
    </xf>
    <xf numFmtId="0" fontId="0" fillId="0" borderId="0" xfId="0" applyBorder="1"/>
    <xf numFmtId="0" fontId="51" fillId="31" borderId="11" xfId="0" applyFont="1" applyFill="1" applyBorder="1" applyAlignment="1">
      <alignment wrapText="1"/>
    </xf>
    <xf numFmtId="0" fontId="0" fillId="0" borderId="6" xfId="0" applyBorder="1"/>
    <xf numFmtId="0" fontId="14" fillId="0" borderId="6" xfId="0" applyFont="1" applyBorder="1"/>
    <xf numFmtId="0" fontId="14" fillId="0" borderId="8" xfId="0" applyFont="1" applyBorder="1" applyAlignment="1">
      <alignment wrapText="1"/>
    </xf>
    <xf numFmtId="0" fontId="10" fillId="0" borderId="6" xfId="0" applyFont="1" applyBorder="1" applyAlignment="1">
      <alignment horizontal="center" vertical="center" wrapText="1"/>
    </xf>
    <xf numFmtId="0" fontId="0" fillId="0" borderId="21" xfId="0" applyBorder="1"/>
    <xf numFmtId="0" fontId="0" fillId="34" borderId="21" xfId="0" applyFill="1" applyBorder="1"/>
    <xf numFmtId="0" fontId="0" fillId="0" borderId="21" xfId="0" applyBorder="1" applyAlignment="1"/>
    <xf numFmtId="0" fontId="7" fillId="0" borderId="21" xfId="0" applyFont="1" applyBorder="1"/>
    <xf numFmtId="0" fontId="14" fillId="0" borderId="21" xfId="0" applyFont="1" applyBorder="1" applyAlignment="1">
      <alignment wrapText="1"/>
    </xf>
    <xf numFmtId="0" fontId="0" fillId="0" borderId="25" xfId="0" applyBorder="1"/>
    <xf numFmtId="0" fontId="0" fillId="0" borderId="23" xfId="0" applyBorder="1"/>
    <xf numFmtId="0" fontId="0" fillId="34" borderId="23" xfId="0" applyFill="1" applyBorder="1"/>
    <xf numFmtId="0" fontId="0" fillId="0" borderId="23" xfId="0" applyBorder="1" applyAlignment="1"/>
    <xf numFmtId="0" fontId="0" fillId="0" borderId="32" xfId="0" applyBorder="1"/>
    <xf numFmtId="0" fontId="14" fillId="0" borderId="25" xfId="0" applyFont="1" applyBorder="1" applyAlignment="1">
      <alignment wrapText="1"/>
    </xf>
    <xf numFmtId="0" fontId="53" fillId="0" borderId="0" xfId="0" quotePrefix="1" applyFont="1" applyAlignment="1">
      <alignment wrapText="1"/>
    </xf>
    <xf numFmtId="0" fontId="17" fillId="0" borderId="0" xfId="0" applyFont="1" applyAlignment="1">
      <alignment vertical="center" wrapText="1"/>
    </xf>
    <xf numFmtId="0" fontId="12" fillId="0" borderId="12" xfId="0" applyFont="1" applyBorder="1" applyAlignment="1">
      <alignment vertical="top" wrapText="1"/>
    </xf>
    <xf numFmtId="0" fontId="26" fillId="0" borderId="13" xfId="0" applyFont="1" applyBorder="1" applyAlignment="1">
      <alignment vertical="top" wrapText="1"/>
    </xf>
    <xf numFmtId="0" fontId="26" fillId="0" borderId="12" xfId="0" applyFont="1" applyBorder="1" applyAlignment="1">
      <alignment vertical="top" wrapText="1"/>
    </xf>
    <xf numFmtId="0" fontId="26" fillId="0" borderId="5" xfId="0" applyFont="1" applyBorder="1" applyAlignment="1">
      <alignment vertical="top" wrapText="1"/>
    </xf>
    <xf numFmtId="0" fontId="17" fillId="15" borderId="11" xfId="0" applyFont="1" applyFill="1" applyBorder="1" applyAlignment="1">
      <alignment horizontal="center" vertical="top" wrapText="1"/>
    </xf>
    <xf numFmtId="0" fontId="17" fillId="33" borderId="11" xfId="0" applyFont="1" applyFill="1" applyBorder="1" applyAlignment="1">
      <alignment vertical="top" wrapText="1"/>
    </xf>
    <xf numFmtId="0" fontId="17" fillId="15" borderId="11" xfId="0" applyFont="1" applyFill="1" applyBorder="1" applyAlignment="1">
      <alignment vertical="top" wrapText="1"/>
    </xf>
    <xf numFmtId="0" fontId="12" fillId="13" borderId="11" xfId="0" applyFont="1" applyFill="1" applyBorder="1" applyAlignment="1">
      <alignment vertical="center" wrapText="1"/>
    </xf>
    <xf numFmtId="0" fontId="12" fillId="0" borderId="11" xfId="0" quotePrefix="1" applyFont="1" applyBorder="1" applyAlignment="1">
      <alignment vertical="center" wrapText="1"/>
    </xf>
    <xf numFmtId="0" fontId="12" fillId="13" borderId="11" xfId="0" applyFont="1" applyFill="1" applyBorder="1" applyAlignment="1">
      <alignment vertical="top" wrapText="1"/>
    </xf>
    <xf numFmtId="0" fontId="12" fillId="13" borderId="11" xfId="0" applyFont="1" applyFill="1" applyBorder="1" applyAlignment="1">
      <alignment wrapText="1"/>
    </xf>
    <xf numFmtId="0" fontId="17" fillId="32" borderId="1" xfId="0" applyFont="1" applyFill="1" applyBorder="1" applyAlignment="1">
      <alignment vertical="top" wrapText="1"/>
    </xf>
    <xf numFmtId="0" fontId="26" fillId="0" borderId="18" xfId="0" applyFont="1" applyBorder="1" applyAlignment="1">
      <alignment vertical="top" wrapText="1"/>
    </xf>
    <xf numFmtId="0" fontId="12" fillId="0" borderId="1" xfId="0" applyFont="1" applyBorder="1" applyAlignment="1">
      <alignment vertical="top" wrapText="1"/>
    </xf>
    <xf numFmtId="0" fontId="17" fillId="13" borderId="1" xfId="0" applyFont="1" applyFill="1" applyBorder="1" applyAlignment="1">
      <alignment vertical="top" wrapText="1"/>
    </xf>
    <xf numFmtId="0" fontId="51" fillId="31" borderId="1" xfId="0" applyFont="1" applyFill="1" applyBorder="1" applyAlignment="1">
      <alignment wrapText="1"/>
    </xf>
    <xf numFmtId="0" fontId="17" fillId="15" borderId="4" xfId="0" applyFont="1" applyFill="1" applyBorder="1" applyAlignment="1">
      <alignment vertical="top" wrapText="1"/>
    </xf>
    <xf numFmtId="0" fontId="17" fillId="27" borderId="4" xfId="0" applyFont="1" applyFill="1" applyBorder="1" applyAlignment="1">
      <alignment vertical="top" wrapText="1"/>
    </xf>
    <xf numFmtId="0" fontId="17" fillId="15" borderId="10" xfId="0" applyFont="1" applyFill="1" applyBorder="1" applyAlignment="1">
      <alignment vertical="top" wrapText="1"/>
    </xf>
    <xf numFmtId="0" fontId="12" fillId="0" borderId="10" xfId="0" applyFont="1" applyBorder="1" applyAlignment="1">
      <alignment vertical="top" wrapText="1"/>
    </xf>
    <xf numFmtId="0" fontId="12" fillId="15" borderId="10" xfId="0" applyFont="1" applyFill="1" applyBorder="1" applyAlignment="1">
      <alignment vertical="top" wrapText="1"/>
    </xf>
    <xf numFmtId="0" fontId="12" fillId="15" borderId="10" xfId="0" applyFont="1" applyFill="1" applyBorder="1" applyAlignment="1">
      <alignment horizontal="center" vertical="top" wrapText="1"/>
    </xf>
    <xf numFmtId="0" fontId="12" fillId="14" borderId="10" xfId="0" applyFont="1" applyFill="1" applyBorder="1" applyAlignment="1">
      <alignment vertical="top" wrapText="1"/>
    </xf>
    <xf numFmtId="0" fontId="18" fillId="0" borderId="15" xfId="0" applyFont="1" applyBorder="1" applyAlignment="1">
      <alignment horizontal="center" vertical="center" wrapText="1"/>
    </xf>
    <xf numFmtId="0" fontId="54" fillId="0" borderId="0" xfId="0" applyFont="1" applyAlignment="1">
      <alignment horizontal="left" vertical="center" wrapText="1"/>
    </xf>
    <xf numFmtId="0" fontId="0" fillId="0" borderId="4" xfId="0" applyFont="1" applyBorder="1" applyAlignment="1">
      <alignment horizontal="left" vertical="top" wrapText="1"/>
    </xf>
    <xf numFmtId="0" fontId="0" fillId="0" borderId="16" xfId="0" applyFont="1" applyBorder="1" applyAlignment="1">
      <alignment horizontal="left" vertical="top" wrapText="1"/>
    </xf>
    <xf numFmtId="0" fontId="17" fillId="0" borderId="10" xfId="0" applyFont="1" applyFill="1" applyBorder="1" applyAlignment="1">
      <alignment horizontal="center" vertical="top" wrapText="1"/>
    </xf>
    <xf numFmtId="0" fontId="0" fillId="0" borderId="0" xfId="0" applyFill="1" applyAlignment="1">
      <alignment wrapText="1"/>
    </xf>
    <xf numFmtId="0" fontId="0" fillId="28" borderId="0" xfId="0" applyFill="1" applyAlignment="1">
      <alignment wrapText="1"/>
    </xf>
    <xf numFmtId="0" fontId="9" fillId="0" borderId="0" xfId="0" applyFont="1" applyAlignment="1">
      <alignment wrapText="1"/>
    </xf>
    <xf numFmtId="0" fontId="15" fillId="0" borderId="1" xfId="0" applyFont="1" applyBorder="1" applyAlignment="1">
      <alignment horizontal="center" vertical="center" wrapText="1"/>
    </xf>
    <xf numFmtId="0" fontId="0" fillId="29" borderId="11" xfId="0" applyFill="1" applyBorder="1"/>
    <xf numFmtId="0" fontId="0" fillId="29" borderId="11" xfId="0" applyFill="1" applyBorder="1" applyAlignment="1">
      <alignment horizontal="center"/>
    </xf>
    <xf numFmtId="0" fontId="0" fillId="29" borderId="11" xfId="0" applyFill="1" applyBorder="1" applyAlignment="1">
      <alignment horizontal="center" vertical="top" wrapText="1"/>
    </xf>
    <xf numFmtId="0" fontId="0" fillId="19" borderId="11" xfId="0" applyFill="1" applyBorder="1" applyAlignment="1">
      <alignment vertical="top" wrapText="1"/>
    </xf>
    <xf numFmtId="0" fontId="0" fillId="19" borderId="11" xfId="0" applyFill="1" applyBorder="1"/>
    <xf numFmtId="0" fontId="0" fillId="19" borderId="11" xfId="0" applyFill="1" applyBorder="1" applyAlignment="1">
      <alignment horizontal="center"/>
    </xf>
    <xf numFmtId="0" fontId="0" fillId="29" borderId="11" xfId="0" applyFill="1" applyBorder="1" applyAlignment="1">
      <alignment vertical="top" wrapText="1"/>
    </xf>
    <xf numFmtId="0" fontId="0" fillId="29" borderId="11" xfId="0" applyFill="1" applyBorder="1" applyAlignment="1">
      <alignment horizontal="left" vertical="top" wrapText="1"/>
    </xf>
    <xf numFmtId="0" fontId="10" fillId="29" borderId="11" xfId="0" applyFont="1" applyFill="1" applyBorder="1" applyAlignment="1">
      <alignment horizontal="left" vertical="top" wrapText="1"/>
    </xf>
    <xf numFmtId="0" fontId="0" fillId="29" borderId="0" xfId="0" applyFill="1" applyAlignment="1">
      <alignment vertical="center" wrapText="1"/>
    </xf>
    <xf numFmtId="0" fontId="1" fillId="9" borderId="13" xfId="0" applyFont="1" applyFill="1" applyBorder="1" applyAlignment="1">
      <alignment vertical="center" textRotation="75" wrapText="1"/>
    </xf>
    <xf numFmtId="0" fontId="1" fillId="0" borderId="0" xfId="0" applyFont="1" applyAlignment="1">
      <alignment vertical="center"/>
    </xf>
    <xf numFmtId="0" fontId="24" fillId="0" borderId="0" xfId="0" applyFont="1" applyAlignment="1">
      <alignment vertical="center"/>
    </xf>
    <xf numFmtId="0" fontId="4" fillId="3" borderId="1" xfId="0" applyFont="1" applyFill="1" applyBorder="1" applyAlignment="1">
      <alignment vertical="center" wrapText="1"/>
    </xf>
    <xf numFmtId="0" fontId="1" fillId="0" borderId="11" xfId="0" applyFont="1" applyBorder="1" applyAlignment="1">
      <alignment horizontal="center" vertical="center" textRotation="75" wrapText="1"/>
    </xf>
    <xf numFmtId="0" fontId="0" fillId="0" borderId="11" xfId="0" applyFill="1" applyBorder="1"/>
    <xf numFmtId="0" fontId="0" fillId="0" borderId="11" xfId="0" applyFill="1" applyBorder="1" applyAlignment="1">
      <alignment wrapText="1"/>
    </xf>
    <xf numFmtId="0" fontId="0" fillId="0" borderId="11" xfId="0" applyFill="1" applyBorder="1" applyAlignment="1">
      <alignment horizontal="left" wrapText="1"/>
    </xf>
    <xf numFmtId="0" fontId="0" fillId="0" borderId="11" xfId="0" applyFill="1" applyBorder="1" applyAlignment="1">
      <alignment horizontal="center"/>
    </xf>
    <xf numFmtId="0" fontId="2" fillId="0" borderId="11" xfId="0" applyFont="1" applyFill="1" applyBorder="1" applyAlignment="1">
      <alignment wrapText="1"/>
    </xf>
    <xf numFmtId="0" fontId="0" fillId="0" borderId="11" xfId="0" applyFill="1" applyBorder="1" applyAlignment="1">
      <alignment horizontal="center" vertical="center"/>
    </xf>
    <xf numFmtId="0" fontId="9" fillId="0" borderId="0" xfId="0" applyFont="1" applyAlignment="1">
      <alignment horizontal="right" vertical="center"/>
    </xf>
    <xf numFmtId="0" fontId="9" fillId="0" borderId="0" xfId="0" applyFont="1"/>
    <xf numFmtId="0" fontId="55" fillId="0" borderId="1" xfId="0" applyFont="1" applyBorder="1" applyAlignment="1">
      <alignment horizontal="center" vertical="top" wrapText="1"/>
    </xf>
    <xf numFmtId="0" fontId="27" fillId="0" borderId="2" xfId="0" applyFont="1" applyBorder="1" applyAlignment="1">
      <alignment horizontal="center" vertical="top" wrapText="1"/>
    </xf>
    <xf numFmtId="0" fontId="27" fillId="0" borderId="1" xfId="0" applyFont="1" applyBorder="1" applyAlignment="1">
      <alignment horizontal="left" vertical="top" wrapText="1"/>
    </xf>
    <xf numFmtId="0" fontId="27" fillId="0" borderId="1" xfId="0" applyFont="1" applyBorder="1" applyAlignment="1">
      <alignment vertical="top" wrapText="1"/>
    </xf>
    <xf numFmtId="0" fontId="27" fillId="0" borderId="1" xfId="0" applyFont="1" applyBorder="1" applyAlignment="1">
      <alignment horizontal="center" vertical="top" wrapText="1"/>
    </xf>
    <xf numFmtId="0" fontId="56" fillId="0" borderId="1" xfId="0" applyFont="1" applyBorder="1" applyAlignment="1">
      <alignment horizontal="left" vertical="top" wrapText="1"/>
    </xf>
    <xf numFmtId="0" fontId="55" fillId="0" borderId="11" xfId="0" applyFont="1" applyBorder="1" applyAlignment="1">
      <alignment horizontal="center" vertical="top" wrapText="1"/>
    </xf>
    <xf numFmtId="0" fontId="55" fillId="0" borderId="1" xfId="0" applyFont="1" applyBorder="1" applyAlignment="1">
      <alignment vertical="top" wrapText="1"/>
    </xf>
    <xf numFmtId="0" fontId="57" fillId="0" borderId="1" xfId="0" applyFont="1" applyBorder="1" applyAlignment="1">
      <alignment horizontal="center" vertical="top" wrapText="1"/>
    </xf>
    <xf numFmtId="0" fontId="57" fillId="18" borderId="1" xfId="0" applyFont="1" applyFill="1" applyBorder="1" applyAlignment="1">
      <alignment horizontal="center" vertical="top" wrapText="1"/>
    </xf>
    <xf numFmtId="0" fontId="57" fillId="32" borderId="1" xfId="0" applyFont="1" applyFill="1" applyBorder="1" applyAlignment="1">
      <alignment horizontal="center" vertical="top" wrapText="1"/>
    </xf>
    <xf numFmtId="0" fontId="55" fillId="0" borderId="11" xfId="0" applyFont="1" applyBorder="1" applyAlignment="1">
      <alignment vertical="top" wrapText="1"/>
    </xf>
    <xf numFmtId="0" fontId="14" fillId="29" borderId="11" xfId="0" applyFont="1" applyFill="1" applyBorder="1"/>
    <xf numFmtId="0" fontId="18" fillId="25" borderId="0" xfId="0" applyFont="1" applyFill="1" applyAlignment="1">
      <alignment wrapText="1"/>
    </xf>
    <xf numFmtId="0" fontId="0" fillId="29" borderId="0" xfId="0" applyFill="1" applyAlignment="1">
      <alignment vertical="center"/>
    </xf>
    <xf numFmtId="0" fontId="0" fillId="29" borderId="0" xfId="0" applyFill="1" applyAlignment="1">
      <alignment wrapText="1"/>
    </xf>
    <xf numFmtId="0" fontId="38" fillId="29" borderId="0" xfId="0" applyFont="1" applyFill="1" applyAlignment="1">
      <alignment vertical="top" wrapText="1"/>
    </xf>
    <xf numFmtId="0" fontId="0" fillId="29" borderId="0" xfId="0" applyFill="1" applyAlignment="1">
      <alignment vertical="top"/>
    </xf>
    <xf numFmtId="0" fontId="0" fillId="29" borderId="0" xfId="0" applyFill="1"/>
    <xf numFmtId="0" fontId="1" fillId="29" borderId="11" xfId="0" applyFont="1" applyFill="1" applyBorder="1" applyAlignment="1">
      <alignment vertical="top"/>
    </xf>
    <xf numFmtId="0" fontId="33" fillId="29" borderId="1" xfId="0" applyFont="1" applyFill="1" applyBorder="1" applyAlignment="1">
      <alignment horizontal="center" vertical="top" wrapText="1"/>
    </xf>
    <xf numFmtId="0" fontId="7" fillId="29" borderId="11" xfId="0" applyFont="1" applyFill="1" applyBorder="1"/>
    <xf numFmtId="0" fontId="12" fillId="29" borderId="11" xfId="0" applyFont="1" applyFill="1" applyBorder="1"/>
    <xf numFmtId="0" fontId="12" fillId="29" borderId="11" xfId="0" applyFont="1" applyFill="1" applyBorder="1" applyAlignment="1">
      <alignment vertical="center"/>
    </xf>
    <xf numFmtId="0" fontId="7" fillId="29" borderId="0" xfId="0" applyFont="1" applyFill="1"/>
    <xf numFmtId="0" fontId="7" fillId="29" borderId="23" xfId="0" applyFont="1" applyFill="1" applyBorder="1"/>
    <xf numFmtId="0" fontId="12" fillId="15" borderId="21" xfId="0" applyFont="1" applyFill="1" applyBorder="1" applyAlignment="1">
      <alignment horizontal="left" vertical="center" wrapText="1"/>
    </xf>
    <xf numFmtId="0" fontId="12" fillId="0" borderId="30" xfId="0" applyFont="1" applyBorder="1" applyAlignment="1">
      <alignment horizontal="center" vertical="center" wrapText="1"/>
    </xf>
    <xf numFmtId="0" fontId="12" fillId="0" borderId="40" xfId="0" applyFont="1" applyBorder="1" applyAlignment="1">
      <alignment horizontal="center" vertical="center" wrapText="1"/>
    </xf>
    <xf numFmtId="0" fontId="14" fillId="15" borderId="0" xfId="0" applyFont="1" applyFill="1"/>
    <xf numFmtId="0" fontId="14" fillId="15" borderId="33" xfId="0" applyFont="1" applyFill="1" applyBorder="1" applyAlignment="1">
      <alignment vertical="center" wrapText="1"/>
    </xf>
    <xf numFmtId="0" fontId="0" fillId="0" borderId="0" xfId="0" applyAlignment="1">
      <alignment horizontal="right" wrapText="1"/>
    </xf>
    <xf numFmtId="1" fontId="14" fillId="0" borderId="0" xfId="0" applyNumberFormat="1" applyFont="1"/>
    <xf numFmtId="0" fontId="17" fillId="29" borderId="11" xfId="0" applyFont="1" applyFill="1" applyBorder="1" applyAlignment="1">
      <alignment horizontal="center" vertical="top" wrapText="1"/>
    </xf>
    <xf numFmtId="0" fontId="3" fillId="7" borderId="1" xfId="0" applyFont="1" applyFill="1" applyBorder="1" applyAlignment="1">
      <alignment horizontal="center" vertical="top" textRotation="90" wrapText="1"/>
    </xf>
    <xf numFmtId="0" fontId="2" fillId="8" borderId="1" xfId="0" applyFont="1" applyFill="1" applyBorder="1" applyAlignment="1">
      <alignment vertical="top" textRotation="90" wrapText="1"/>
    </xf>
    <xf numFmtId="0" fontId="2" fillId="9" borderId="1" xfId="0" applyFont="1" applyFill="1" applyBorder="1" applyAlignment="1">
      <alignment vertical="top" textRotation="90" wrapText="1"/>
    </xf>
    <xf numFmtId="0" fontId="2" fillId="9" borderId="1" xfId="0" applyFont="1" applyFill="1" applyBorder="1" applyAlignment="1">
      <alignment horizontal="center" vertical="top" textRotation="90" wrapText="1"/>
    </xf>
    <xf numFmtId="0" fontId="2" fillId="9" borderId="1" xfId="0" applyFont="1" applyFill="1" applyBorder="1" applyAlignment="1">
      <alignment horizontal="right" vertical="top" textRotation="90" wrapText="1"/>
    </xf>
    <xf numFmtId="0" fontId="2" fillId="2" borderId="1" xfId="0" applyFont="1" applyFill="1" applyBorder="1" applyAlignment="1">
      <alignment vertical="top" textRotation="90" wrapText="1"/>
    </xf>
    <xf numFmtId="0" fontId="2" fillId="10" borderId="1" xfId="0" applyFont="1" applyFill="1" applyBorder="1" applyAlignment="1">
      <alignment vertical="top" textRotation="90" wrapText="1"/>
    </xf>
    <xf numFmtId="0" fontId="2" fillId="11" borderId="1" xfId="0" applyFont="1" applyFill="1" applyBorder="1" applyAlignment="1">
      <alignment vertical="top" textRotation="90" wrapText="1"/>
    </xf>
    <xf numFmtId="0" fontId="2" fillId="6" borderId="1" xfId="0" applyFont="1" applyFill="1" applyBorder="1" applyAlignment="1">
      <alignment vertical="top" textRotation="90" wrapText="1"/>
    </xf>
    <xf numFmtId="0" fontId="2" fillId="6" borderId="1" xfId="0" applyFont="1" applyFill="1" applyBorder="1" applyAlignment="1">
      <alignment horizontal="left" vertical="top" textRotation="90" wrapText="1"/>
    </xf>
    <xf numFmtId="0" fontId="2" fillId="12" borderId="1" xfId="0" applyFont="1" applyFill="1" applyBorder="1" applyAlignment="1">
      <alignment vertical="top" textRotation="90" wrapText="1"/>
    </xf>
    <xf numFmtId="0" fontId="0" fillId="0" borderId="0" xfId="0" applyAlignment="1">
      <alignment vertical="top" textRotation="90"/>
    </xf>
    <xf numFmtId="0" fontId="17" fillId="29" borderId="4" xfId="0" applyFont="1" applyFill="1" applyBorder="1" applyAlignment="1">
      <alignment horizontal="center" vertical="top" wrapText="1"/>
    </xf>
    <xf numFmtId="0" fontId="7" fillId="0" borderId="0" xfId="0" applyFont="1" applyAlignment="1">
      <alignment vertical="center" wrapText="1"/>
    </xf>
    <xf numFmtId="0" fontId="32" fillId="0" borderId="11" xfId="0" applyFont="1" applyFill="1" applyBorder="1" applyAlignment="1">
      <alignment wrapText="1"/>
    </xf>
    <xf numFmtId="0" fontId="14" fillId="0" borderId="11" xfId="0" applyFont="1" applyFill="1" applyBorder="1" applyAlignment="1">
      <alignment horizontal="left" vertical="top" wrapText="1"/>
    </xf>
    <xf numFmtId="0" fontId="0" fillId="0" borderId="11" xfId="0" applyFill="1" applyBorder="1" applyAlignment="1">
      <alignment vertical="top"/>
    </xf>
    <xf numFmtId="0" fontId="1" fillId="0" borderId="11" xfId="0" applyFont="1" applyFill="1" applyBorder="1" applyAlignment="1">
      <alignment vertical="top"/>
    </xf>
    <xf numFmtId="0" fontId="17" fillId="0" borderId="4" xfId="0" applyFont="1" applyFill="1" applyBorder="1" applyAlignment="1">
      <alignment horizontal="center" vertical="top" wrapText="1"/>
    </xf>
    <xf numFmtId="0" fontId="1" fillId="0" borderId="0" xfId="0" applyFont="1" applyFill="1" applyAlignment="1">
      <alignment vertical="top"/>
    </xf>
    <xf numFmtId="0" fontId="14" fillId="13" borderId="44" xfId="0" applyFont="1" applyFill="1" applyBorder="1" applyAlignment="1">
      <alignment horizontal="center" vertical="center" wrapText="1"/>
    </xf>
    <xf numFmtId="0" fontId="17" fillId="13" borderId="44" xfId="0" applyFont="1" applyFill="1" applyBorder="1" applyAlignment="1">
      <alignment horizontal="center" vertical="center" wrapText="1"/>
    </xf>
    <xf numFmtId="0" fontId="17" fillId="13" borderId="46" xfId="0" applyFont="1" applyFill="1" applyBorder="1" applyAlignment="1">
      <alignment horizontal="center" vertical="center" wrapText="1"/>
    </xf>
    <xf numFmtId="0" fontId="58" fillId="13" borderId="46" xfId="0" applyFont="1" applyFill="1" applyBorder="1" applyAlignment="1">
      <alignment horizontal="center" vertical="center" wrapText="1"/>
    </xf>
    <xf numFmtId="0" fontId="0" fillId="0" borderId="1" xfId="0" applyFont="1" applyBorder="1" applyAlignment="1">
      <alignment horizontal="center" vertical="top" wrapText="1"/>
    </xf>
    <xf numFmtId="0" fontId="2" fillId="0" borderId="6" xfId="0" applyFont="1" applyBorder="1" applyAlignment="1">
      <alignment wrapText="1"/>
    </xf>
    <xf numFmtId="0" fontId="2" fillId="0" borderId="6" xfId="0" applyFont="1" applyBorder="1" applyAlignment="1">
      <alignment horizontal="left" wrapText="1"/>
    </xf>
    <xf numFmtId="0" fontId="0" fillId="0" borderId="8" xfId="0" applyBorder="1"/>
    <xf numFmtId="0" fontId="0" fillId="0" borderId="8" xfId="0" applyBorder="1" applyAlignment="1">
      <alignment horizontal="center"/>
    </xf>
    <xf numFmtId="0" fontId="0" fillId="32" borderId="21" xfId="0" applyFill="1" applyBorder="1"/>
    <xf numFmtId="0" fontId="0" fillId="0" borderId="5" xfId="0" applyBorder="1" applyAlignment="1">
      <alignment horizontal="center"/>
    </xf>
    <xf numFmtId="0" fontId="0" fillId="13" borderId="5" xfId="0" applyFill="1" applyBorder="1" applyAlignment="1">
      <alignment horizontal="center"/>
    </xf>
    <xf numFmtId="0" fontId="2" fillId="0" borderId="1" xfId="0" applyFont="1" applyBorder="1" applyAlignment="1">
      <alignment wrapText="1"/>
    </xf>
    <xf numFmtId="0" fontId="0" fillId="32" borderId="1" xfId="0" applyFill="1" applyBorder="1"/>
    <xf numFmtId="0" fontId="2" fillId="0" borderId="1" xfId="0" applyFont="1" applyBorder="1" applyAlignment="1">
      <alignment horizontal="left" wrapText="1"/>
    </xf>
    <xf numFmtId="0" fontId="59" fillId="0" borderId="0" xfId="0" applyFont="1" applyAlignment="1">
      <alignment vertical="top" wrapText="1"/>
    </xf>
    <xf numFmtId="0" fontId="0" fillId="0" borderId="0" xfId="0" applyFont="1" applyFill="1" applyAlignment="1">
      <alignment vertical="top" wrapText="1"/>
    </xf>
    <xf numFmtId="0" fontId="6" fillId="13" borderId="11" xfId="1" applyFill="1" applyBorder="1" applyAlignment="1">
      <alignment horizontal="left" vertical="top" wrapText="1"/>
    </xf>
    <xf numFmtId="0" fontId="60" fillId="25" borderId="0" xfId="0" applyFont="1" applyFill="1" applyAlignment="1">
      <alignment wrapText="1"/>
    </xf>
    <xf numFmtId="0" fontId="60" fillId="0" borderId="0" xfId="0" applyFont="1" applyAlignment="1">
      <alignment wrapText="1"/>
    </xf>
    <xf numFmtId="0" fontId="2" fillId="29" borderId="1" xfId="0" applyFont="1" applyFill="1" applyBorder="1" applyAlignment="1">
      <alignment horizontal="center" vertical="top" wrapText="1"/>
    </xf>
    <xf numFmtId="0" fontId="0" fillId="0" borderId="11" xfId="0" applyFill="1" applyBorder="1" applyAlignment="1">
      <alignment horizontal="center" vertical="top"/>
    </xf>
    <xf numFmtId="0" fontId="14" fillId="0" borderId="6" xfId="0" applyFont="1" applyBorder="1" applyAlignment="1">
      <alignment horizontal="center"/>
    </xf>
    <xf numFmtId="0" fontId="14" fillId="0" borderId="21" xfId="0" applyFont="1" applyBorder="1" applyAlignment="1">
      <alignment horizontal="center" wrapText="1"/>
    </xf>
    <xf numFmtId="0" fontId="14" fillId="0" borderId="26" xfId="0" applyFont="1" applyBorder="1" applyAlignment="1">
      <alignment horizontal="center" wrapText="1"/>
    </xf>
    <xf numFmtId="0" fontId="14" fillId="0" borderId="11" xfId="0" applyFont="1" applyBorder="1" applyAlignment="1">
      <alignment horizontal="center"/>
    </xf>
    <xf numFmtId="0" fontId="18" fillId="0" borderId="11" xfId="0" applyFont="1" applyBorder="1" applyAlignment="1">
      <alignment horizontal="center"/>
    </xf>
    <xf numFmtId="0" fontId="14" fillId="0" borderId="11" xfId="0" applyFont="1" applyBorder="1" applyAlignment="1">
      <alignment horizontal="left"/>
    </xf>
    <xf numFmtId="0" fontId="12" fillId="0" borderId="21" xfId="0" applyFont="1" applyBorder="1" applyAlignment="1">
      <alignment horizontal="center"/>
    </xf>
    <xf numFmtId="0" fontId="14" fillId="0" borderId="11" xfId="0" applyFont="1" applyBorder="1" applyAlignment="1">
      <alignment wrapText="1"/>
    </xf>
    <xf numFmtId="0" fontId="14" fillId="0" borderId="11" xfId="0" applyFont="1" applyBorder="1" applyAlignment="1">
      <alignment horizontal="left" wrapText="1"/>
    </xf>
    <xf numFmtId="0" fontId="0" fillId="0" borderId="11" xfId="0" applyBorder="1" applyAlignment="1">
      <alignment horizontal="center"/>
    </xf>
    <xf numFmtId="0" fontId="14" fillId="0" borderId="11" xfId="0" applyFont="1" applyBorder="1" applyAlignment="1">
      <alignment horizontal="center" wrapText="1"/>
    </xf>
    <xf numFmtId="0" fontId="12" fillId="0" borderId="6" xfId="0" applyFont="1" applyBorder="1" applyAlignment="1">
      <alignment horizontal="center" vertical="center" wrapText="1"/>
    </xf>
    <xf numFmtId="0" fontId="12" fillId="0" borderId="11" xfId="0" applyFont="1" applyBorder="1" applyAlignment="1">
      <alignment horizontal="center" wrapText="1"/>
    </xf>
    <xf numFmtId="0" fontId="12" fillId="0" borderId="13" xfId="0" applyFont="1" applyBorder="1" applyAlignment="1">
      <alignment horizontal="left" wrapText="1"/>
    </xf>
    <xf numFmtId="0" fontId="12" fillId="0" borderId="13" xfId="0" applyFont="1" applyBorder="1" applyAlignment="1">
      <alignment horizontal="center" vertical="center" wrapText="1"/>
    </xf>
    <xf numFmtId="0" fontId="12" fillId="0" borderId="11" xfId="0" applyFont="1" applyBorder="1" applyAlignment="1">
      <alignment vertical="top" wrapText="1"/>
    </xf>
    <xf numFmtId="0" fontId="12" fillId="0" borderId="15" xfId="0" applyFont="1" applyBorder="1" applyAlignment="1">
      <alignment horizontal="center" vertical="center" wrapText="1"/>
    </xf>
    <xf numFmtId="0" fontId="12" fillId="0" borderId="11" xfId="0" applyFont="1" applyBorder="1" applyAlignment="1">
      <alignment horizontal="center" vertical="center" wrapText="1"/>
    </xf>
    <xf numFmtId="0" fontId="14" fillId="0" borderId="6" xfId="0" applyFont="1" applyBorder="1" applyAlignment="1">
      <alignment horizontal="center" wrapText="1"/>
    </xf>
    <xf numFmtId="0" fontId="12" fillId="0" borderId="11" xfId="0" applyFont="1" applyBorder="1" applyAlignment="1">
      <alignment horizontal="left" vertical="center" wrapText="1"/>
    </xf>
    <xf numFmtId="0" fontId="18" fillId="0" borderId="11" xfId="0" applyFont="1" applyBorder="1" applyAlignment="1">
      <alignment horizontal="center" vertical="center" wrapText="1"/>
    </xf>
    <xf numFmtId="0" fontId="12" fillId="0" borderId="11" xfId="0" applyFont="1" applyBorder="1" applyAlignment="1">
      <alignment wrapText="1"/>
    </xf>
    <xf numFmtId="0" fontId="12" fillId="0" borderId="21" xfId="0" applyFont="1" applyBorder="1" applyAlignment="1">
      <alignment horizontal="center" vertical="center" wrapText="1"/>
    </xf>
    <xf numFmtId="0" fontId="12" fillId="0" borderId="23" xfId="0" applyFont="1" applyBorder="1" applyAlignment="1">
      <alignment horizontal="center" vertical="center" wrapText="1"/>
    </xf>
    <xf numFmtId="0" fontId="20" fillId="0" borderId="13" xfId="0" applyFont="1" applyBorder="1" applyAlignment="1">
      <alignment wrapText="1"/>
    </xf>
    <xf numFmtId="0" fontId="12" fillId="0" borderId="11" xfId="0" applyFont="1" applyBorder="1" applyAlignment="1">
      <alignment horizontal="left" vertical="center"/>
    </xf>
    <xf numFmtId="0" fontId="12" fillId="15" borderId="13" xfId="0" applyFont="1" applyFill="1" applyBorder="1" applyAlignment="1">
      <alignment horizontal="center" vertical="center" wrapText="1"/>
    </xf>
    <xf numFmtId="0" fontId="12" fillId="0" borderId="11" xfId="0" applyFont="1" applyBorder="1" applyAlignment="1">
      <alignment horizontal="center" vertical="top" wrapText="1"/>
    </xf>
    <xf numFmtId="0" fontId="21" fillId="7" borderId="1" xfId="0" applyFont="1" applyFill="1" applyBorder="1" applyAlignment="1">
      <alignment horizontal="center" vertical="top" wrapText="1"/>
    </xf>
    <xf numFmtId="0" fontId="21" fillId="2" borderId="11" xfId="0" applyFont="1" applyFill="1" applyBorder="1" applyAlignment="1">
      <alignment horizontal="center" vertical="top" wrapText="1"/>
    </xf>
    <xf numFmtId="0" fontId="21" fillId="3" borderId="3" xfId="0" applyFont="1" applyFill="1" applyBorder="1" applyAlignment="1">
      <alignment vertical="top" wrapText="1"/>
    </xf>
    <xf numFmtId="0" fontId="21" fillId="4" borderId="2" xfId="0" applyFont="1" applyFill="1" applyBorder="1" applyAlignment="1">
      <alignment horizontal="center" vertical="top" wrapText="1"/>
    </xf>
    <xf numFmtId="0" fontId="21" fillId="5" borderId="1" xfId="0" applyFont="1" applyFill="1" applyBorder="1" applyAlignment="1">
      <alignment horizontal="center" vertical="top" wrapText="1"/>
    </xf>
    <xf numFmtId="0" fontId="21" fillId="6" borderId="2" xfId="0" applyFont="1" applyFill="1" applyBorder="1" applyAlignment="1">
      <alignment horizontal="center" vertical="top" wrapText="1"/>
    </xf>
    <xf numFmtId="0" fontId="12" fillId="0" borderId="26" xfId="0" applyFont="1" applyBorder="1" applyAlignment="1">
      <alignment horizontal="center" vertical="center" wrapText="1"/>
    </xf>
    <xf numFmtId="0" fontId="12" fillId="0" borderId="13" xfId="0" applyFont="1" applyBorder="1" applyAlignment="1">
      <alignment horizontal="center" vertical="center"/>
    </xf>
    <xf numFmtId="0" fontId="12" fillId="0" borderId="11" xfId="0" applyFont="1" applyBorder="1" applyAlignment="1">
      <alignment vertical="center" wrapText="1"/>
    </xf>
    <xf numFmtId="0" fontId="12" fillId="0" borderId="13" xfId="0" applyFont="1" applyBorder="1" applyAlignment="1">
      <alignment horizontal="left" vertical="center" wrapText="1"/>
    </xf>
    <xf numFmtId="0" fontId="3" fillId="7" borderId="1"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5" borderId="1" xfId="0" applyFont="1" applyFill="1" applyBorder="1" applyAlignment="1">
      <alignment horizontal="center" vertical="top" wrapText="1"/>
    </xf>
    <xf numFmtId="0" fontId="3" fillId="6" borderId="2" xfId="0" applyFont="1" applyFill="1" applyBorder="1" applyAlignment="1">
      <alignment horizontal="center" vertical="top" wrapText="1"/>
    </xf>
    <xf numFmtId="0" fontId="10" fillId="0" borderId="5" xfId="0" applyFont="1" applyBorder="1" applyAlignment="1">
      <alignment horizontal="left" vertical="center" wrapText="1"/>
    </xf>
    <xf numFmtId="0" fontId="17" fillId="13" borderId="43" xfId="0" applyFont="1" applyFill="1" applyBorder="1" applyAlignment="1">
      <alignment horizontal="center" vertical="center" wrapText="1"/>
    </xf>
    <xf numFmtId="0" fontId="26" fillId="0" borderId="12" xfId="0" applyFont="1" applyBorder="1" applyAlignment="1">
      <alignment horizontal="left" vertical="top" wrapText="1"/>
    </xf>
    <xf numFmtId="0" fontId="26" fillId="0" borderId="5" xfId="0" applyFont="1" applyBorder="1" applyAlignment="1">
      <alignment horizontal="left" vertical="top" wrapText="1"/>
    </xf>
    <xf numFmtId="0" fontId="7" fillId="0" borderId="12" xfId="0" applyFont="1"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5" xfId="0"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xf>
    <xf numFmtId="0" fontId="7" fillId="0" borderId="13" xfId="0" applyFont="1" applyBorder="1" applyAlignment="1">
      <alignment horizontal="center" vertical="top"/>
    </xf>
    <xf numFmtId="0" fontId="7" fillId="0" borderId="5" xfId="0" applyFont="1" applyBorder="1" applyAlignment="1">
      <alignment horizontal="center" vertical="top"/>
    </xf>
    <xf numFmtId="0" fontId="7" fillId="0" borderId="1" xfId="0" applyFont="1" applyBorder="1" applyAlignment="1">
      <alignment horizontal="center" vertical="top" wrapText="1"/>
    </xf>
    <xf numFmtId="0" fontId="4" fillId="6" borderId="2" xfId="0" applyFont="1" applyFill="1" applyBorder="1" applyAlignment="1">
      <alignment horizontal="center" vertical="top" wrapText="1"/>
    </xf>
    <xf numFmtId="0" fontId="4" fillId="6" borderId="3" xfId="0" applyFont="1" applyFill="1" applyBorder="1" applyAlignment="1">
      <alignment horizontal="center" vertical="top" wrapText="1"/>
    </xf>
    <xf numFmtId="0" fontId="4" fillId="6" borderId="4"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4" borderId="2" xfId="0" applyFont="1" applyFill="1" applyBorder="1" applyAlignment="1">
      <alignment horizontal="center" vertical="top" wrapText="1"/>
    </xf>
    <xf numFmtId="0" fontId="4" fillId="4" borderId="3" xfId="0" applyFont="1" applyFill="1" applyBorder="1" applyAlignment="1">
      <alignment horizontal="center" vertical="top" wrapText="1"/>
    </xf>
    <xf numFmtId="0" fontId="4" fillId="4" borderId="4" xfId="0" applyFont="1" applyFill="1" applyBorder="1" applyAlignment="1">
      <alignment horizontal="center" vertical="top" wrapText="1"/>
    </xf>
    <xf numFmtId="0" fontId="4" fillId="5" borderId="1" xfId="0" applyFont="1" applyFill="1" applyBorder="1" applyAlignment="1">
      <alignment horizontal="center" vertical="top" wrapText="1"/>
    </xf>
    <xf numFmtId="0" fontId="7" fillId="0" borderId="11" xfId="0" applyFont="1" applyBorder="1" applyAlignment="1">
      <alignment horizontal="left" wrapText="1"/>
    </xf>
    <xf numFmtId="0" fontId="3" fillId="3" borderId="3" xfId="0" applyFont="1" applyFill="1" applyBorder="1" applyAlignment="1">
      <alignment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6" borderId="3" xfId="0" applyFont="1" applyFill="1" applyBorder="1" applyAlignment="1">
      <alignment horizontal="center" vertical="top" wrapText="1"/>
    </xf>
    <xf numFmtId="0" fontId="3" fillId="6" borderId="4" xfId="0" applyFont="1" applyFill="1" applyBorder="1" applyAlignment="1">
      <alignment horizontal="center" vertical="top" wrapText="1"/>
    </xf>
    <xf numFmtId="0" fontId="12" fillId="0" borderId="26" xfId="0" applyFont="1" applyBorder="1" applyAlignment="1">
      <alignment horizontal="center" vertical="center" wrapText="1"/>
    </xf>
    <xf numFmtId="0" fontId="12" fillId="0" borderId="27" xfId="0" applyFont="1" applyBorder="1" applyAlignment="1">
      <alignment horizontal="center" vertical="center" wrapText="1"/>
    </xf>
    <xf numFmtId="0" fontId="12" fillId="0" borderId="32" xfId="0" applyFont="1" applyBorder="1" applyAlignment="1">
      <alignment horizontal="center" vertical="center" wrapText="1"/>
    </xf>
    <xf numFmtId="0" fontId="12" fillId="0" borderId="39"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23" xfId="0" applyFont="1" applyBorder="1" applyAlignment="1">
      <alignment horizontal="center" vertical="center" wrapText="1"/>
    </xf>
    <xf numFmtId="0" fontId="12" fillId="0" borderId="36" xfId="0" applyFont="1" applyBorder="1" applyAlignment="1">
      <alignment horizontal="center" vertical="center"/>
    </xf>
    <xf numFmtId="0" fontId="12" fillId="0" borderId="13" xfId="0" applyFont="1" applyBorder="1" applyAlignment="1">
      <alignment horizontal="center" vertical="center"/>
    </xf>
    <xf numFmtId="0" fontId="12" fillId="0" borderId="5" xfId="0" applyFont="1" applyBorder="1" applyAlignment="1">
      <alignment horizontal="center" vertical="center"/>
    </xf>
    <xf numFmtId="0" fontId="12" fillId="0" borderId="20" xfId="0" applyFont="1" applyBorder="1" applyAlignment="1">
      <alignment horizontal="center" vertical="center"/>
    </xf>
    <xf numFmtId="0" fontId="12" fillId="0" borderId="30" xfId="0" applyFont="1" applyBorder="1" applyAlignment="1">
      <alignment horizontal="center" vertical="center"/>
    </xf>
    <xf numFmtId="0" fontId="12" fillId="0" borderId="22" xfId="0" applyFont="1" applyBorder="1" applyAlignment="1">
      <alignment horizontal="center" vertical="center"/>
    </xf>
    <xf numFmtId="0" fontId="12" fillId="0" borderId="34" xfId="0" applyFont="1" applyBorder="1" applyAlignment="1">
      <alignment horizontal="center" vertical="center"/>
    </xf>
    <xf numFmtId="0" fontId="12" fillId="0" borderId="33" xfId="0" applyFont="1" applyBorder="1" applyAlignment="1">
      <alignment horizontal="center" vertical="center"/>
    </xf>
    <xf numFmtId="0" fontId="12" fillId="0" borderId="25" xfId="0" applyFont="1" applyBorder="1" applyAlignment="1">
      <alignment horizontal="center" vertical="center"/>
    </xf>
    <xf numFmtId="0" fontId="12" fillId="0" borderId="21" xfId="0" applyFont="1" applyBorder="1" applyAlignment="1">
      <alignment horizontal="center" vertical="center"/>
    </xf>
    <xf numFmtId="0" fontId="12" fillId="0" borderId="24" xfId="0" applyFont="1" applyBorder="1" applyAlignment="1">
      <alignment horizontal="center" vertical="center"/>
    </xf>
    <xf numFmtId="0" fontId="12" fillId="0" borderId="23" xfId="0" applyFont="1" applyBorder="1" applyAlignment="1">
      <alignment horizontal="center" vertical="center"/>
    </xf>
    <xf numFmtId="0" fontId="12" fillId="0" borderId="37" xfId="0" applyFont="1" applyBorder="1" applyAlignment="1">
      <alignment horizontal="center" vertical="center"/>
    </xf>
    <xf numFmtId="0" fontId="12" fillId="0" borderId="35" xfId="0" applyFont="1" applyBorder="1" applyAlignment="1">
      <alignment horizontal="center" vertical="center"/>
    </xf>
    <xf numFmtId="0" fontId="12" fillId="0" borderId="11" xfId="0" applyFont="1" applyBorder="1" applyAlignment="1">
      <alignment vertical="center" wrapText="1"/>
    </xf>
    <xf numFmtId="0" fontId="12" fillId="0" borderId="11" xfId="0" applyFont="1" applyBorder="1" applyAlignment="1">
      <alignment horizontal="center" vertical="center" wrapText="1"/>
    </xf>
    <xf numFmtId="0" fontId="12" fillId="0" borderId="11" xfId="0" applyFont="1" applyBorder="1" applyAlignment="1">
      <alignment vertical="top" wrapText="1"/>
    </xf>
    <xf numFmtId="0" fontId="12" fillId="0" borderId="10" xfId="0" applyFont="1" applyBorder="1" applyAlignment="1">
      <alignment horizontal="center" vertical="center"/>
    </xf>
    <xf numFmtId="0" fontId="18" fillId="15" borderId="21" xfId="0" applyFont="1" applyFill="1" applyBorder="1" applyAlignment="1">
      <alignment horizontal="center" vertical="center" wrapText="1"/>
    </xf>
    <xf numFmtId="0" fontId="18" fillId="15" borderId="24" xfId="0" applyFont="1" applyFill="1" applyBorder="1" applyAlignment="1">
      <alignment horizontal="center" vertical="center" wrapText="1"/>
    </xf>
    <xf numFmtId="0" fontId="18" fillId="15" borderId="23" xfId="0" applyFont="1" applyFill="1" applyBorder="1" applyAlignment="1">
      <alignment horizontal="center" vertical="center" wrapText="1"/>
    </xf>
    <xf numFmtId="0" fontId="12" fillId="0" borderId="13" xfId="0" applyFont="1" applyBorder="1" applyAlignment="1">
      <alignment vertical="top"/>
    </xf>
    <xf numFmtId="0" fontId="12" fillId="0" borderId="13" xfId="0" applyFont="1" applyBorder="1" applyAlignment="1">
      <alignment horizontal="left" vertical="center" wrapText="1"/>
    </xf>
    <xf numFmtId="0" fontId="12" fillId="0" borderId="11" xfId="0" applyFont="1" applyBorder="1" applyAlignment="1">
      <alignment horizontal="center" vertical="center"/>
    </xf>
    <xf numFmtId="0" fontId="20" fillId="0" borderId="11" xfId="0" applyFont="1" applyBorder="1" applyAlignment="1">
      <alignment vertical="center" wrapText="1"/>
    </xf>
    <xf numFmtId="0" fontId="12" fillId="0" borderId="13" xfId="0" applyFont="1" applyBorder="1" applyAlignment="1">
      <alignment horizontal="center" vertical="center" wrapText="1"/>
    </xf>
    <xf numFmtId="0" fontId="12" fillId="0" borderId="41" xfId="0" applyFont="1" applyBorder="1" applyAlignment="1">
      <alignment horizontal="center" vertical="center"/>
    </xf>
    <xf numFmtId="0" fontId="12" fillId="0" borderId="12" xfId="0" applyFont="1" applyBorder="1" applyAlignment="1">
      <alignment horizontal="center" vertical="center"/>
    </xf>
    <xf numFmtId="0" fontId="12" fillId="0" borderId="42" xfId="0" applyFont="1" applyBorder="1" applyAlignment="1">
      <alignment horizontal="center" vertical="center"/>
    </xf>
    <xf numFmtId="0" fontId="12" fillId="0" borderId="21" xfId="0" applyFont="1" applyBorder="1" applyAlignment="1">
      <alignment horizontal="center" vertical="top" wrapText="1"/>
    </xf>
    <xf numFmtId="0" fontId="12" fillId="0" borderId="24" xfId="0" applyFont="1" applyBorder="1" applyAlignment="1">
      <alignment horizontal="center" vertical="top" wrapText="1"/>
    </xf>
    <xf numFmtId="0" fontId="12" fillId="0" borderId="23" xfId="0" applyFont="1" applyBorder="1" applyAlignment="1">
      <alignment horizontal="center" vertical="top" wrapText="1"/>
    </xf>
    <xf numFmtId="0" fontId="12" fillId="0" borderId="21"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23" xfId="0" applyFont="1" applyBorder="1" applyAlignment="1">
      <alignment horizontal="center" vertical="center" wrapText="1"/>
    </xf>
    <xf numFmtId="0" fontId="21" fillId="7" borderId="1" xfId="0" applyFont="1" applyFill="1" applyBorder="1" applyAlignment="1">
      <alignment horizontal="center" vertical="top" wrapText="1"/>
    </xf>
    <xf numFmtId="0" fontId="21" fillId="2" borderId="11" xfId="0" applyFont="1" applyFill="1" applyBorder="1" applyAlignment="1">
      <alignment horizontal="center" vertical="top" wrapText="1"/>
    </xf>
    <xf numFmtId="0" fontId="21" fillId="3" borderId="3" xfId="0" applyFont="1" applyFill="1" applyBorder="1" applyAlignment="1">
      <alignment horizontal="center" vertical="top" wrapText="1"/>
    </xf>
    <xf numFmtId="0" fontId="21" fillId="3" borderId="3" xfId="0" applyFont="1" applyFill="1" applyBorder="1" applyAlignment="1">
      <alignment vertical="top" wrapText="1"/>
    </xf>
    <xf numFmtId="0" fontId="21" fillId="3" borderId="6" xfId="0" applyFont="1" applyFill="1" applyBorder="1" applyAlignment="1">
      <alignment horizontal="center" vertical="top" wrapText="1"/>
    </xf>
    <xf numFmtId="0" fontId="21" fillId="4" borderId="2" xfId="0" applyFont="1" applyFill="1" applyBorder="1" applyAlignment="1">
      <alignment horizontal="center" vertical="top" wrapText="1"/>
    </xf>
    <xf numFmtId="0" fontId="21" fillId="5" borderId="1" xfId="0" applyFont="1" applyFill="1" applyBorder="1" applyAlignment="1">
      <alignment horizontal="center" vertical="top" wrapText="1"/>
    </xf>
    <xf numFmtId="0" fontId="21" fillId="6" borderId="2" xfId="0" applyFont="1" applyFill="1" applyBorder="1" applyAlignment="1">
      <alignment horizontal="center" vertical="top" wrapText="1"/>
    </xf>
    <xf numFmtId="0" fontId="12" fillId="0" borderId="15" xfId="0" applyFont="1" applyBorder="1" applyAlignment="1">
      <alignment horizontal="center" vertical="center" wrapText="1"/>
    </xf>
    <xf numFmtId="0" fontId="12" fillId="0" borderId="6" xfId="0" applyFont="1" applyBorder="1" applyAlignment="1">
      <alignment horizontal="center" vertical="center" wrapText="1"/>
    </xf>
    <xf numFmtId="0" fontId="12" fillId="15" borderId="13" xfId="0" applyFont="1" applyFill="1" applyBorder="1" applyAlignment="1">
      <alignment horizontal="center" vertical="center" wrapText="1"/>
    </xf>
    <xf numFmtId="0" fontId="18" fillId="0" borderId="11" xfId="0" applyFont="1" applyBorder="1" applyAlignment="1">
      <alignment horizontal="center" vertical="center" wrapText="1"/>
    </xf>
    <xf numFmtId="0" fontId="12" fillId="0" borderId="11" xfId="0" applyFont="1" applyBorder="1" applyAlignment="1">
      <alignment horizontal="left" vertical="center" wrapText="1"/>
    </xf>
    <xf numFmtId="0" fontId="14" fillId="0" borderId="21" xfId="0" applyFont="1" applyBorder="1" applyAlignment="1">
      <alignment horizontal="center" vertical="center"/>
    </xf>
    <xf numFmtId="0" fontId="14" fillId="0" borderId="23" xfId="0" applyFont="1" applyBorder="1" applyAlignment="1">
      <alignment horizontal="center" vertical="center"/>
    </xf>
    <xf numFmtId="0" fontId="12" fillId="0" borderId="11" xfId="0" applyFont="1" applyBorder="1" applyAlignment="1">
      <alignment horizontal="center" vertical="top" wrapText="1"/>
    </xf>
    <xf numFmtId="0" fontId="12" fillId="0" borderId="13" xfId="0" applyFont="1" applyBorder="1" applyAlignment="1"/>
    <xf numFmtId="0" fontId="12" fillId="0" borderId="15" xfId="0" applyFont="1" applyBorder="1" applyAlignment="1">
      <alignment horizontal="left" vertical="center" wrapText="1"/>
    </xf>
    <xf numFmtId="0" fontId="20" fillId="0" borderId="13" xfId="0" applyFont="1" applyBorder="1" applyAlignment="1">
      <alignment wrapText="1"/>
    </xf>
    <xf numFmtId="0" fontId="12" fillId="0" borderId="11" xfId="0" applyFont="1" applyBorder="1" applyAlignment="1">
      <alignment horizontal="center" wrapText="1"/>
    </xf>
    <xf numFmtId="0" fontId="20" fillId="0" borderId="15" xfId="0" applyFont="1" applyBorder="1" applyAlignment="1">
      <alignment horizontal="center" vertical="center" wrapText="1"/>
    </xf>
    <xf numFmtId="0" fontId="20" fillId="0" borderId="11" xfId="0" applyFont="1" applyBorder="1" applyAlignment="1">
      <alignment horizontal="center" vertical="center" wrapText="1"/>
    </xf>
    <xf numFmtId="0" fontId="12" fillId="0" borderId="11" xfId="0" applyFont="1" applyBorder="1" applyAlignment="1">
      <alignment wrapText="1"/>
    </xf>
    <xf numFmtId="0" fontId="12" fillId="14" borderId="15" xfId="0" applyFont="1" applyFill="1" applyBorder="1" applyAlignment="1">
      <alignment horizontal="left" vertical="center" wrapText="1"/>
    </xf>
    <xf numFmtId="0" fontId="12" fillId="14" borderId="11" xfId="0" applyFont="1" applyFill="1" applyBorder="1" applyAlignment="1">
      <alignment horizontal="left" vertical="center" wrapText="1"/>
    </xf>
    <xf numFmtId="0" fontId="12" fillId="0" borderId="13" xfId="0" applyFont="1" applyBorder="1" applyAlignment="1">
      <alignment horizontal="left" wrapText="1"/>
    </xf>
    <xf numFmtId="0" fontId="12" fillId="0" borderId="15" xfId="0" applyFont="1" applyBorder="1" applyAlignment="1">
      <alignment horizontal="left" vertical="center"/>
    </xf>
    <xf numFmtId="0" fontId="12" fillId="0" borderId="11" xfId="0" applyFont="1" applyBorder="1" applyAlignment="1">
      <alignment horizontal="left" vertical="center"/>
    </xf>
    <xf numFmtId="0" fontId="12" fillId="0" borderId="13" xfId="0" applyFont="1" applyBorder="1" applyAlignment="1">
      <alignment horizontal="left" vertical="center"/>
    </xf>
    <xf numFmtId="0" fontId="12" fillId="0" borderId="12" xfId="0" applyFont="1" applyBorder="1" applyAlignment="1">
      <alignment horizontal="left" vertical="center"/>
    </xf>
    <xf numFmtId="0" fontId="12" fillId="0" borderId="5" xfId="0" applyFont="1" applyBorder="1" applyAlignment="1">
      <alignment horizontal="left" vertical="center"/>
    </xf>
    <xf numFmtId="0" fontId="12" fillId="0" borderId="19" xfId="0" applyFont="1" applyBorder="1" applyAlignment="1">
      <alignment horizontal="left" vertical="center" wrapText="1"/>
    </xf>
    <xf numFmtId="0" fontId="12" fillId="0" borderId="23" xfId="0" applyFont="1" applyBorder="1" applyAlignment="1">
      <alignment horizontal="left" vertical="center" wrapText="1"/>
    </xf>
    <xf numFmtId="0" fontId="12" fillId="0" borderId="12" xfId="0" applyFont="1" applyBorder="1" applyAlignment="1">
      <alignment horizontal="center" vertical="center" wrapText="1"/>
    </xf>
    <xf numFmtId="0" fontId="14" fillId="0" borderId="21" xfId="0" applyFont="1" applyBorder="1" applyAlignment="1">
      <alignment horizontal="left" vertical="center" wrapText="1"/>
    </xf>
    <xf numFmtId="0" fontId="14" fillId="0" borderId="24" xfId="0" applyFont="1" applyBorder="1" applyAlignment="1">
      <alignment horizontal="left" vertical="center" wrapText="1"/>
    </xf>
    <xf numFmtId="0" fontId="14" fillId="0" borderId="23" xfId="0" applyFont="1" applyBorder="1" applyAlignment="1">
      <alignment horizontal="left" vertical="center" wrapText="1"/>
    </xf>
    <xf numFmtId="0" fontId="12" fillId="0" borderId="15" xfId="0" applyFont="1" applyBorder="1" applyAlignment="1">
      <alignment horizontal="left" wrapText="1"/>
    </xf>
    <xf numFmtId="0" fontId="12" fillId="14" borderId="21" xfId="0" applyFont="1" applyFill="1" applyBorder="1" applyAlignment="1">
      <alignment horizontal="center" vertical="center" wrapText="1"/>
    </xf>
    <xf numFmtId="0" fontId="12" fillId="14" borderId="24" xfId="0" applyFont="1" applyFill="1" applyBorder="1" applyAlignment="1">
      <alignment horizontal="center" vertical="center" wrapText="1"/>
    </xf>
    <xf numFmtId="0" fontId="12" fillId="14" borderId="23" xfId="0" applyFont="1" applyFill="1" applyBorder="1" applyAlignment="1">
      <alignment horizontal="center" vertical="center" wrapText="1"/>
    </xf>
    <xf numFmtId="0" fontId="14" fillId="0" borderId="11" xfId="0" applyFont="1" applyBorder="1" applyAlignment="1">
      <alignment horizontal="center"/>
    </xf>
    <xf numFmtId="0" fontId="12" fillId="0" borderId="28" xfId="0" applyFont="1" applyBorder="1" applyAlignment="1">
      <alignment horizontal="left" vertical="top" wrapText="1"/>
    </xf>
    <xf numFmtId="0" fontId="12" fillId="0" borderId="24" xfId="0" applyFont="1" applyBorder="1" applyAlignment="1">
      <alignment horizontal="left" vertical="top" wrapText="1"/>
    </xf>
    <xf numFmtId="0" fontId="12" fillId="0" borderId="23" xfId="0" applyFont="1" applyBorder="1" applyAlignment="1">
      <alignment horizontal="left" vertical="top" wrapText="1"/>
    </xf>
    <xf numFmtId="0" fontId="12" fillId="0" borderId="28" xfId="0" applyFont="1" applyBorder="1" applyAlignment="1">
      <alignment horizontal="center"/>
    </xf>
    <xf numFmtId="0" fontId="14" fillId="0" borderId="11" xfId="0" applyFont="1" applyBorder="1" applyAlignment="1">
      <alignment wrapText="1"/>
    </xf>
    <xf numFmtId="0" fontId="12" fillId="0" borderId="21" xfId="0" applyFont="1" applyBorder="1" applyAlignment="1">
      <alignment horizontal="left" vertical="center" wrapText="1"/>
    </xf>
    <xf numFmtId="0" fontId="14" fillId="15" borderId="29" xfId="0" applyFont="1" applyFill="1" applyBorder="1" applyAlignment="1">
      <alignment horizontal="center" wrapText="1"/>
    </xf>
    <xf numFmtId="0" fontId="14" fillId="0" borderId="6" xfId="0" applyFont="1" applyBorder="1" applyAlignment="1">
      <alignment horizontal="center" wrapText="1"/>
    </xf>
    <xf numFmtId="0" fontId="20" fillId="0" borderId="21" xfId="0" applyFont="1" applyBorder="1" applyAlignment="1">
      <alignment horizontal="left" vertical="center" wrapText="1"/>
    </xf>
    <xf numFmtId="0" fontId="20" fillId="0" borderId="31" xfId="0" applyFont="1" applyBorder="1" applyAlignment="1">
      <alignment horizontal="left" vertical="center" wrapText="1"/>
    </xf>
    <xf numFmtId="0" fontId="14" fillId="0" borderId="6" xfId="0" applyFont="1" applyBorder="1" applyAlignment="1">
      <alignment horizontal="center"/>
    </xf>
    <xf numFmtId="0" fontId="14" fillId="0" borderId="21" xfId="0" applyFont="1" applyBorder="1" applyAlignment="1">
      <alignment horizontal="center" wrapText="1"/>
    </xf>
    <xf numFmtId="0" fontId="14" fillId="0" borderId="26" xfId="0" applyFont="1" applyBorder="1" applyAlignment="1">
      <alignment horizontal="center" wrapText="1"/>
    </xf>
    <xf numFmtId="0" fontId="18" fillId="0" borderId="11" xfId="0" applyFont="1" applyBorder="1" applyAlignment="1">
      <alignment horizontal="center"/>
    </xf>
    <xf numFmtId="0" fontId="14" fillId="0" borderId="11" xfId="0" applyFont="1" applyBorder="1" applyAlignment="1">
      <alignment horizontal="left"/>
    </xf>
    <xf numFmtId="0" fontId="14" fillId="0" borderId="21" xfId="0" applyFont="1" applyBorder="1" applyAlignment="1">
      <alignment horizontal="left" wrapText="1"/>
    </xf>
    <xf numFmtId="0" fontId="12" fillId="0" borderId="21" xfId="0" applyFont="1" applyBorder="1" applyAlignment="1">
      <alignment horizontal="center"/>
    </xf>
    <xf numFmtId="0" fontId="14" fillId="0" borderId="11" xfId="0" applyFont="1" applyBorder="1" applyAlignment="1">
      <alignment horizontal="left" wrapText="1"/>
    </xf>
    <xf numFmtId="0" fontId="0" fillId="0" borderId="11" xfId="0" applyBorder="1" applyAlignment="1">
      <alignment horizontal="center"/>
    </xf>
    <xf numFmtId="0" fontId="0" fillId="0" borderId="6" xfId="0" applyBorder="1" applyAlignment="1">
      <alignment horizontal="center"/>
    </xf>
    <xf numFmtId="0" fontId="14" fillId="0" borderId="11" xfId="0" applyFont="1" applyBorder="1" applyAlignment="1">
      <alignment horizontal="center" wrapText="1"/>
    </xf>
    <xf numFmtId="0" fontId="14" fillId="0" borderId="27" xfId="0" applyFont="1" applyBorder="1" applyAlignment="1">
      <alignment horizontal="center" wrapText="1"/>
    </xf>
    <xf numFmtId="0" fontId="17" fillId="13" borderId="47" xfId="0" applyFont="1" applyFill="1" applyBorder="1" applyAlignment="1">
      <alignment horizontal="center" vertical="center" wrapText="1"/>
    </xf>
    <xf numFmtId="0" fontId="17" fillId="13" borderId="45" xfId="0" applyFont="1" applyFill="1" applyBorder="1" applyAlignment="1">
      <alignment horizontal="center" vertical="center" wrapText="1"/>
    </xf>
    <xf numFmtId="0" fontId="17" fillId="13" borderId="43" xfId="0" applyFont="1" applyFill="1" applyBorder="1" applyAlignment="1">
      <alignment horizontal="center" vertical="center" wrapText="1"/>
    </xf>
    <xf numFmtId="0" fontId="10" fillId="0" borderId="1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left" vertical="center" wrapText="1"/>
    </xf>
    <xf numFmtId="0" fontId="10" fillId="0" borderId="5" xfId="0" applyFont="1" applyBorder="1" applyAlignment="1">
      <alignment horizontal="left" vertical="center" wrapText="1"/>
    </xf>
    <xf numFmtId="0" fontId="0" fillId="0" borderId="5" xfId="0" applyBorder="1" applyAlignment="1">
      <alignment horizontal="left" vertical="center" wrapText="1"/>
    </xf>
    <xf numFmtId="0" fontId="3" fillId="7"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5" borderId="1" xfId="0" applyFont="1" applyFill="1" applyBorder="1" applyAlignment="1">
      <alignment horizontal="center" vertical="top" wrapText="1"/>
    </xf>
    <xf numFmtId="0" fontId="3" fillId="6"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4" fillId="6" borderId="2" xfId="0" applyFont="1" applyFill="1" applyBorder="1" applyAlignment="1">
      <alignment horizontal="center" vertical="top" wrapText="1"/>
    </xf>
    <xf numFmtId="0" fontId="4" fillId="6" borderId="3" xfId="0" applyFont="1" applyFill="1" applyBorder="1" applyAlignment="1">
      <alignment horizontal="center" vertical="top" wrapText="1"/>
    </xf>
    <xf numFmtId="0" fontId="4" fillId="6" borderId="4"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9"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4" fillId="3" borderId="8" xfId="0" applyFont="1" applyFill="1" applyBorder="1" applyAlignment="1">
      <alignment horizontal="center" vertical="top" wrapText="1"/>
    </xf>
    <xf numFmtId="0" fontId="4" fillId="4" borderId="2" xfId="0" applyFont="1" applyFill="1" applyBorder="1" applyAlignment="1">
      <alignment horizontal="center" vertical="top" wrapText="1"/>
    </xf>
    <xf numFmtId="0" fontId="4" fillId="4" borderId="3" xfId="0" applyFont="1" applyFill="1" applyBorder="1" applyAlignment="1">
      <alignment horizontal="center" vertical="top" wrapText="1"/>
    </xf>
    <xf numFmtId="0" fontId="4" fillId="4" borderId="4"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2" borderId="38" xfId="0" applyFont="1" applyFill="1" applyBorder="1" applyAlignment="1">
      <alignment horizontal="center" vertical="top" wrapText="1"/>
    </xf>
    <xf numFmtId="0" fontId="4" fillId="2" borderId="4"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3" xfId="0" applyFont="1" applyBorder="1" applyAlignment="1">
      <alignment horizontal="left" vertical="top" wrapText="1"/>
    </xf>
    <xf numFmtId="0" fontId="7" fillId="0" borderId="13" xfId="0" applyFont="1" applyBorder="1" applyAlignment="1">
      <alignment horizontal="center" vertical="top"/>
    </xf>
    <xf numFmtId="0" fontId="7" fillId="0" borderId="12" xfId="0" applyFont="1" applyBorder="1" applyAlignment="1">
      <alignment horizontal="center" vertical="top"/>
    </xf>
    <xf numFmtId="0" fontId="7" fillId="0" borderId="5" xfId="0" applyFont="1" applyBorder="1" applyAlignment="1">
      <alignment horizontal="center" vertical="top"/>
    </xf>
    <xf numFmtId="0" fontId="7" fillId="0" borderId="12" xfId="0" applyFont="1" applyBorder="1" applyAlignment="1">
      <alignment horizontal="left" vertical="top" wrapText="1"/>
    </xf>
    <xf numFmtId="0" fontId="7" fillId="0" borderId="5" xfId="0" applyFont="1" applyBorder="1" applyAlignment="1">
      <alignment horizontal="left" vertical="top" wrapText="1"/>
    </xf>
    <xf numFmtId="0" fontId="7" fillId="0" borderId="1" xfId="0" applyFont="1" applyBorder="1" applyAlignment="1">
      <alignment horizontal="center"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5" xfId="0" applyBorder="1" applyAlignment="1">
      <alignment horizontal="left" vertical="top" wrapText="1"/>
    </xf>
    <xf numFmtId="0" fontId="1" fillId="0" borderId="1" xfId="0" applyFont="1"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center" vertical="top"/>
    </xf>
    <xf numFmtId="0" fontId="1" fillId="0" borderId="5" xfId="0" applyFont="1" applyBorder="1" applyAlignment="1">
      <alignment horizontal="left" vertical="top"/>
    </xf>
    <xf numFmtId="0" fontId="7" fillId="0" borderId="13" xfId="0" applyFont="1" applyBorder="1" applyAlignment="1">
      <alignment horizontal="left" vertical="top"/>
    </xf>
    <xf numFmtId="0" fontId="7" fillId="0" borderId="12" xfId="0" applyFont="1" applyBorder="1" applyAlignment="1">
      <alignment horizontal="left" vertical="top"/>
    </xf>
    <xf numFmtId="0" fontId="52" fillId="0" borderId="18" xfId="0" applyFont="1" applyBorder="1" applyAlignment="1">
      <alignment horizontal="center" wrapText="1"/>
    </xf>
    <xf numFmtId="0" fontId="52" fillId="0" borderId="10" xfId="0" applyFont="1" applyBorder="1" applyAlignment="1">
      <alignment horizontal="center" wrapText="1"/>
    </xf>
    <xf numFmtId="0" fontId="26" fillId="0" borderId="13" xfId="0" applyFont="1" applyBorder="1" applyAlignment="1">
      <alignment horizontal="left" vertical="top" wrapText="1"/>
    </xf>
    <xf numFmtId="0" fontId="26" fillId="0" borderId="12" xfId="0" applyFont="1" applyBorder="1" applyAlignment="1">
      <alignment horizontal="left" vertical="top" wrapText="1"/>
    </xf>
    <xf numFmtId="0" fontId="26" fillId="0" borderId="5" xfId="0" applyFont="1" applyBorder="1" applyAlignment="1">
      <alignment horizontal="left" vertical="top" wrapText="1"/>
    </xf>
    <xf numFmtId="0" fontId="12" fillId="0" borderId="12" xfId="0" applyFont="1" applyBorder="1" applyAlignment="1">
      <alignment horizontal="left" vertical="top" wrapText="1"/>
    </xf>
    <xf numFmtId="0" fontId="7" fillId="0" borderId="11" xfId="0" applyFont="1" applyBorder="1" applyAlignment="1">
      <alignment horizontal="left" wrapText="1"/>
    </xf>
    <xf numFmtId="0" fontId="3" fillId="3" borderId="3" xfId="0" applyFont="1" applyFill="1" applyBorder="1" applyAlignment="1">
      <alignment vertical="top" wrapText="1"/>
    </xf>
    <xf numFmtId="0" fontId="3" fillId="13" borderId="3"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6" borderId="3" xfId="0" applyFont="1" applyFill="1" applyBorder="1" applyAlignment="1">
      <alignment horizontal="center" vertical="top" wrapText="1"/>
    </xf>
    <xf numFmtId="0" fontId="3" fillId="6" borderId="4" xfId="0" applyFont="1" applyFill="1" applyBorder="1" applyAlignment="1">
      <alignment horizontal="center" vertical="top" wrapText="1"/>
    </xf>
    <xf numFmtId="0" fontId="3" fillId="2" borderId="38" xfId="0" applyFont="1" applyFill="1" applyBorder="1" applyAlignment="1">
      <alignment horizontal="center" vertical="top" wrapText="1"/>
    </xf>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ocumenttasks/documenttask1.xml><?xml version="1.0" encoding="utf-8"?>
<Tasks xmlns="http://schemas.microsoft.com/office/tasks/2019/documenttasks">
  <Task id="{F205E518-F3B3-49A1-BDBE-02E3DF64C681}">
    <Anchor>
      <Comment id="{998C25E2-A3D7-46FA-8647-68FC3E7A84BF}"/>
    </Anchor>
    <History>
      <Event time="2021-06-15T08:54:49.69" id="{86127007-ED32-4EC5-A7DC-1C811FE23651}">
        <Attribution userId="S::ykana01@safeway.com::0ce5b28f-2f8a-49dc-9a2f-77de0e872ab0" userName="Yavana Rani Kanagaraju" userProvider="AD"/>
        <Anchor>
          <Comment id="{998C25E2-A3D7-46FA-8647-68FC3E7A84BF}"/>
        </Anchor>
        <Create/>
      </Event>
      <Event time="2021-06-15T08:54:49.69" id="{8A081F5B-0E33-4CD7-AFAF-EDD09547F46B}">
        <Attribution userId="S::ykana01@safeway.com::0ce5b28f-2f8a-49dc-9a2f-77de0e872ab0" userName="Yavana Rani Kanagaraju" userProvider="AD"/>
        <Anchor>
          <Comment id="{998C25E2-A3D7-46FA-8647-68FC3E7A84BF}"/>
        </Anchor>
        <Assign userId="S::siqba06@safeway.com::45b47ad5-ef78-4b47-8a80-cb2d930e5a73" userName="Sharmila Iqbal" userProvider="AD"/>
      </Event>
      <Event time="2021-06-15T08:54:49.69" id="{A25E542E-DE1A-4950-BCD0-8FCFB9CCD9B9}">
        <Attribution userId="S::ykana01@safeway.com::0ce5b28f-2f8a-49dc-9a2f-77de0e872ab0" userName="Yavana Rani Kanagaraju" userProvider="AD"/>
        <Anchor>
          <Comment id="{998C25E2-A3D7-46FA-8647-68FC3E7A84BF}"/>
        </Anchor>
        <SetTitle title="@Sharmila Iqbal - Share more detail needed for EDM data capture"/>
      </Event>
    </History>
  </Task>
  <Task id="{B554F825-C424-407E-A2CC-75BD43AAF3C3}">
    <Anchor>
      <Comment id="{01AEDAA1-72F3-44FB-AA70-7DEA4B83A6F8}"/>
    </Anchor>
    <History>
      <Event time="2021-06-10T20:58:41.61" id="{35F72665-5F06-43E4-903A-BD3C03CF7A82}">
        <Attribution userId="S::jpate80@safeway.com::004fa8dd-5395-472c-8d64-5be9ad2bb4f7" userName="Jeet Patel" userProvider="AD"/>
        <Anchor>
          <Comment id="{01AEDAA1-72F3-44FB-AA70-7DEA4B83A6F8}"/>
        </Anchor>
        <Create/>
      </Event>
      <Event time="2021-06-10T20:58:41.61" id="{42CA85D4-DC9F-41DF-81CF-E78E1429B509}">
        <Attribution userId="S::jpate80@safeway.com::004fa8dd-5395-472c-8d64-5be9ad2bb4f7" userName="Jeet Patel" userProvider="AD"/>
        <Anchor>
          <Comment id="{01AEDAA1-72F3-44FB-AA70-7DEA4B83A6F8}"/>
        </Anchor>
        <Assign userId="S::hsmid00@safeway.com::f49674a5-8e7c-4e15-ae2f-a752a8a0997f" userName="Hedi Smida" userProvider="AD"/>
      </Event>
      <Event time="2021-06-10T20:58:41.61" id="{7E3AC303-4263-4190-9033-72424F5732C4}">
        <Attribution userId="S::jpate80@safeway.com::004fa8dd-5395-472c-8d64-5be9ad2bb4f7" userName="Jeet Patel" userProvider="AD"/>
        <Anchor>
          <Comment id="{01AEDAA1-72F3-44FB-AA70-7DEA4B83A6F8}"/>
        </Anchor>
        <SetTitle title="@Hedi Smida / @Sandeep Benerjee -- Assumption is that there would be Push &amp; email notification?"/>
      </Event>
      <Event time="2021-06-10T21:10:27.40" id="{3DFE1AAE-AA57-4002-9187-8E48C397080A}">
        <Attribution userId="S::jpate80@safeway.com::004fa8dd-5395-472c-8d64-5be9ad2bb4f7" userName="Jeet Patel" userProvider="AD"/>
        <Anchor>
          <Comment id="{8FA92510-9144-4BF6-9DAC-BFE038252E90}"/>
        </Anchor>
        <UnassignAll/>
      </Event>
      <Event time="2021-06-10T21:10:27.40" id="{1BFB64F5-F744-4364-B63D-81F31E30C634}">
        <Attribution userId="S::jpate80@safeway.com::004fa8dd-5395-472c-8d64-5be9ad2bb4f7" userName="Jeet Patel" userProvider="AD"/>
        <Anchor>
          <Comment id="{8FA92510-9144-4BF6-9DAC-BFE038252E90}"/>
        </Anchor>
        <Assign userId="S::asati02@safeway.com::ae851baa-c249-4c81-a1a0-4d7aa926f8cf" userName="Anshul Satija" userProvider="AD"/>
      </Event>
      <Event time="2021-06-11T00:06:40.58" id="{27862AF0-3EEF-4FE3-8961-E1299A839C70}">
        <Attribution userId="S::asati02@safeway.com::ae851baa-c249-4c81-a1a0-4d7aa926f8cf" userName="Anshul Satija" userProvider="AD"/>
        <Progress percentComplete="100"/>
      </Event>
    </History>
  </Task>
  <Task id="{DEA04D32-5298-43A3-B50E-68F671C4CA86}">
    <Anchor>
      <Comment id="{10F56476-9B4D-4EED-804D-6C9710B3D072}"/>
    </Anchor>
    <History>
      <Event time="2021-06-15T08:54:49.69" id="{86127007-ED32-4EC5-A7DC-1C811FE23651}">
        <Attribution userId="S::ykana01@safeway.com::0ce5b28f-2f8a-49dc-9a2f-77de0e872ab0" userName="Yavana Rani Kanagaraju" userProvider="AD"/>
        <Anchor>
          <Comment id="{10F56476-9B4D-4EED-804D-6C9710B3D072}"/>
        </Anchor>
        <Create/>
      </Event>
      <Event time="2021-06-15T08:54:49.69" id="{8A081F5B-0E33-4CD7-AFAF-EDD09547F46B}">
        <Attribution userId="S::ykana01@safeway.com::0ce5b28f-2f8a-49dc-9a2f-77de0e872ab0" userName="Yavana Rani Kanagaraju" userProvider="AD"/>
        <Anchor>
          <Comment id="{10F56476-9B4D-4EED-804D-6C9710B3D072}"/>
        </Anchor>
        <Assign userId="S::siqba06@safeway.com::45b47ad5-ef78-4b47-8a80-cb2d930e5a73" userName="Sharmila Iqbal" userProvider="AD"/>
      </Event>
      <Event time="2021-06-15T08:54:49.69" id="{A25E542E-DE1A-4950-BCD0-8FCFB9CCD9B9}">
        <Attribution userId="S::ykana01@safeway.com::0ce5b28f-2f8a-49dc-9a2f-77de0e872ab0" userName="Yavana Rani Kanagaraju" userProvider="AD"/>
        <Anchor>
          <Comment id="{10F56476-9B4D-4EED-804D-6C9710B3D072}"/>
        </Anchor>
        <SetTitle title="@Sharmila Iqbal - Share more detail needed for EDM data capture"/>
      </Event>
    </History>
  </Task>
  <Task id="{31FDE835-C476-4BA8-AE95-AE5400409714}">
    <Anchor>
      <Comment id="{2F4C979A-9DC4-4821-BE09-EE014C1C33BD}"/>
    </Anchor>
    <History>
      <Event time="2021-06-10T20:52:35.10" id="{C8B46883-2C37-404D-8829-4CAC8D194B91}">
        <Attribution userId="S::jpate80@safeway.com::004fa8dd-5395-472c-8d64-5be9ad2bb4f7" userName="Jeet Patel" userProvider="AD"/>
        <Anchor>
          <Comment id="{2F4C979A-9DC4-4821-BE09-EE014C1C33BD}"/>
        </Anchor>
        <Create/>
      </Event>
      <Event time="2021-06-10T20:52:35.10" id="{142EE115-B406-4FDE-9CCF-5EA5C053146B}">
        <Attribution userId="S::jpate80@safeway.com::004fa8dd-5395-472c-8d64-5be9ad2bb4f7" userName="Jeet Patel" userProvider="AD"/>
        <Anchor>
          <Comment id="{2F4C979A-9DC4-4821-BE09-EE014C1C33BD}"/>
        </Anchor>
        <Assign userId="S::sbene19@safeway.com::1ea3eb0c-0745-4d70-a34a-005ef65c2825" userName="Sandeep Benerjee" userProvider="AD"/>
      </Event>
      <Event time="2021-06-10T20:52:35.10" id="{0EA456E5-95D1-4BB0-ABD3-A754D10354CE}">
        <Attribution userId="S::jpate80@safeway.com::004fa8dd-5395-472c-8d64-5be9ad2bb4f7" userName="Jeet Patel" userProvider="AD"/>
        <Anchor>
          <Comment id="{2F4C979A-9DC4-4821-BE09-EE014C1C33BD}"/>
        </Anchor>
        <SetTitle title="@Sandeep Benerjee would there be a new communication as part of this feature?"/>
      </Event>
    </History>
  </Task>
  <Task id="{5907E63A-83E6-4EF1-80AF-AB455E961C95}">
    <Anchor>
      <Comment id="{60A66DC1-8515-4CEB-9040-C39217FCF548}"/>
    </Anchor>
    <History>
      <Event time="2021-06-15T08:54:49.69" id="{86127007-ED32-4EC5-A7DC-1C811FE23651}">
        <Attribution userId="S::ykana01@safeway.com::0ce5b28f-2f8a-49dc-9a2f-77de0e872ab0" userName="Yavana Rani Kanagaraju" userProvider="AD"/>
        <Anchor>
          <Comment id="{60A66DC1-8515-4CEB-9040-C39217FCF548}"/>
        </Anchor>
        <Create/>
      </Event>
      <Event time="2021-06-15T08:54:49.69" id="{8A081F5B-0E33-4CD7-AFAF-EDD09547F46B}">
        <Attribution userId="S::ykana01@safeway.com::0ce5b28f-2f8a-49dc-9a2f-77de0e872ab0" userName="Yavana Rani Kanagaraju" userProvider="AD"/>
        <Anchor>
          <Comment id="{60A66DC1-8515-4CEB-9040-C39217FCF548}"/>
        </Anchor>
        <Assign userId="S::siqba06@safeway.com::45b47ad5-ef78-4b47-8a80-cb2d930e5a73" userName="Sharmila Iqbal" userProvider="AD"/>
      </Event>
      <Event time="2021-06-15T08:54:49.69" id="{A25E542E-DE1A-4950-BCD0-8FCFB9CCD9B9}">
        <Attribution userId="S::ykana01@safeway.com::0ce5b28f-2f8a-49dc-9a2f-77de0e872ab0" userName="Yavana Rani Kanagaraju" userProvider="AD"/>
        <Anchor>
          <Comment id="{60A66DC1-8515-4CEB-9040-C39217FCF548}"/>
        </Anchor>
        <SetTitle title="@Sharmila Iqbal - Share more detail needed for EDM data capture"/>
      </Event>
    </History>
  </Task>
  <Task id="{A6039B4A-665A-4596-8C2B-F0A054FBDEF4}">
    <Anchor>
      <Comment id="{1AE41E8B-BF0C-4B09-B390-CCD711F47598}"/>
    </Anchor>
    <History>
      <Event time="2021-06-10T20:50:23.57" id="{0FE1FCDE-0189-4D18-B7E2-4FD78CA63374}">
        <Attribution userId="S::jpate80@safeway.com::004fa8dd-5395-472c-8d64-5be9ad2bb4f7" userName="Jeet Patel" userProvider="AD"/>
        <Anchor>
          <Comment id="{DCB01ABE-AE6F-4971-8507-E24BC3015102}"/>
        </Anchor>
        <Create/>
      </Event>
      <Event time="2021-06-10T20:50:23.57" id="{B1E96003-8BA0-4072-87BF-71980E701BF4}">
        <Attribution userId="S::jpate80@safeway.com::004fa8dd-5395-472c-8d64-5be9ad2bb4f7" userName="Jeet Patel" userProvider="AD"/>
        <Anchor>
          <Comment id="{DCB01ABE-AE6F-4971-8507-E24BC3015102}"/>
        </Anchor>
        <Assign userId="S::sbene19@safeway.com::1ea3eb0c-0745-4d70-a34a-005ef65c2825" userName="Sandeep Benerjee" userProvider="AD"/>
      </Event>
      <Event time="2021-06-10T20:50:23.57" id="{5A779BB2-01C3-4D43-88D2-F0820984D71A}">
        <Attribution userId="S::jpate80@safeway.com::004fa8dd-5395-472c-8d64-5be9ad2bb4f7" userName="Jeet Patel" userProvider="AD"/>
        <Anchor>
          <Comment id="{DCB01ABE-AE6F-4971-8507-E24BC3015102}"/>
        </Anchor>
        <SetTitle title="@Sandeep Benerjee if we need a post transaction communication then it will be more work"/>
      </Event>
    </History>
  </Task>
  <Task id="{29531E4C-C65B-4293-9895-7D7CE84FC8DE}">
    <Anchor>
      <Comment id="{659856AD-6868-4C33-9476-B318379C5794}"/>
    </Anchor>
    <History>
      <Event time="2021-06-15T08:54:49.69" id="{86127007-ED32-4EC5-A7DC-1C811FE23651}">
        <Attribution userId="S::ykana01@safeway.com::0ce5b28f-2f8a-49dc-9a2f-77de0e872ab0" userName="Yavana Rani Kanagaraju" userProvider="AD"/>
        <Anchor>
          <Comment id="{659856AD-6868-4C33-9476-B318379C5794}"/>
        </Anchor>
        <Create/>
      </Event>
      <Event time="2021-06-15T08:54:49.69" id="{8A081F5B-0E33-4CD7-AFAF-EDD09547F46B}">
        <Attribution userId="S::ykana01@safeway.com::0ce5b28f-2f8a-49dc-9a2f-77de0e872ab0" userName="Yavana Rani Kanagaraju" userProvider="AD"/>
        <Anchor>
          <Comment id="{659856AD-6868-4C33-9476-B318379C5794}"/>
        </Anchor>
        <Assign userId="S::siqba06@safeway.com::45b47ad5-ef78-4b47-8a80-cb2d930e5a73" userName="Sharmila Iqbal" userProvider="AD"/>
      </Event>
      <Event time="2021-06-15T08:54:49.69" id="{A25E542E-DE1A-4950-BCD0-8FCFB9CCD9B9}">
        <Attribution userId="S::ykana01@safeway.com::0ce5b28f-2f8a-49dc-9a2f-77de0e872ab0" userName="Yavana Rani Kanagaraju" userProvider="AD"/>
        <Anchor>
          <Comment id="{659856AD-6868-4C33-9476-B318379C5794}"/>
        </Anchor>
        <SetTitle title="@Sharmila Iqbal - Share more detail needed for EDM data capture"/>
      </Event>
    </History>
  </Task>
  <Task id="{84FC165B-09CB-4230-BD9F-9629554B05AD}">
    <Anchor>
      <Comment id="{E67F245B-84E6-4B10-93DC-30769390C89C}"/>
    </Anchor>
    <History>
      <Event time="2021-06-10T16:20:49.88" id="{1C9CEF66-889E-49D4-A82A-026A5C2CD5E3}">
        <Attribution userId="S::cener00@safeway.com::caee67b1-3f32-4591-a539-f8a7ffa73664" userName="Tophe Enerio" userProvider="AD"/>
        <Anchor>
          <Comment id="{E633F210-0A11-49A5-BA6B-653A4F3D27BE}"/>
        </Anchor>
        <Create/>
      </Event>
      <Event time="2021-06-10T16:20:49.88" id="{FB0DE2D9-77EA-45EF-B84C-1285A1BAE769}">
        <Attribution userId="S::cener00@safeway.com::caee67b1-3f32-4591-a539-f8a7ffa73664" userName="Tophe Enerio" userProvider="AD"/>
        <Anchor>
          <Comment id="{E633F210-0A11-49A5-BA6B-653A4F3D27BE}"/>
        </Anchor>
        <Assign userId="S::smand09@safeway.com::101ca163-3bce-4a3e-8ca3-8f15c0caa03d" userName="Sharat Babu Mandala" userProvider="AD"/>
      </Event>
      <Event time="2021-06-10T16:20:49.88" id="{7D552D5B-A69B-4163-B37B-DA88DDC66FC9}">
        <Attribution userId="S::cener00@safeway.com::caee67b1-3f32-4591-a539-f8a7ffa73664" userName="Tophe Enerio" userProvider="AD"/>
        <Anchor>
          <Comment id="{E633F210-0A11-49A5-BA6B-653A4F3D27BE}"/>
        </Anchor>
        <SetTitle title="@Sharat Babu Mandala can we get this updated with the one-pager?"/>
      </Event>
    </History>
  </Task>
  <Task id="{A192FE5B-23B6-4832-816A-72C62FE3E664}">
    <Anchor>
      <Comment id="{3DA94900-B339-40BD-9F58-DFA7C5D9B3E7}"/>
    </Anchor>
    <History>
      <Event time="2021-06-10T20:49:23.24" id="{31221627-BC06-4938-848C-8739778C2F5D}">
        <Attribution userId="S::jpate80@safeway.com::004fa8dd-5395-472c-8d64-5be9ad2bb4f7" userName="Jeet Patel" userProvider="AD"/>
        <Anchor>
          <Comment id="{CB9FC573-2B45-44C6-8040-22FB44927A82}"/>
        </Anchor>
        <Create/>
      </Event>
      <Event time="2021-06-10T20:49:23.24" id="{87384862-57F0-4B51-AEAA-518D25ADA0AE}">
        <Attribution userId="S::jpate80@safeway.com::004fa8dd-5395-472c-8d64-5be9ad2bb4f7" userName="Jeet Patel" userProvider="AD"/>
        <Anchor>
          <Comment id="{CB9FC573-2B45-44C6-8040-22FB44927A82}"/>
        </Anchor>
        <Assign userId="S::sbene19@safeway.com::1ea3eb0c-0745-4d70-a34a-005ef65c2825" userName="Sandeep Benerjee" userProvider="AD"/>
      </Event>
      <Event time="2021-06-10T20:49:23.24" id="{A8F0ACF5-2244-40D7-A000-837295B46E52}">
        <Attribution userId="S::jpate80@safeway.com::004fa8dd-5395-472c-8d64-5be9ad2bb4f7" userName="Jeet Patel" userProvider="AD"/>
        <Anchor>
          <Comment id="{CB9FC573-2B45-44C6-8040-22FB44927A82}"/>
        </Anchor>
        <SetTitle title="@Sandeep Benerjee what would be the post transaction/delivery tipping communication look like? Are we sending a new email?"/>
      </Event>
    </History>
  </Task>
  <Task id="{D4F4026E-1410-4D34-9D25-5A0B36D6716B}">
    <Anchor>
      <Comment id="{A1D85132-F7B7-4909-AF2F-BE4D1968F354}"/>
    </Anchor>
    <History>
      <Event time="2021-06-10T19:54:42.77" id="{0260EFE1-C5AD-4A5B-8179-1D3D991EA947}">
        <Attribution userId="S::jpate80@safeway.com::004fa8dd-5395-472c-8d64-5be9ad2bb4f7" userName="Jeet Patel" userProvider="AD"/>
        <Anchor>
          <Comment id="{A1D85132-F7B7-4909-AF2F-BE4D1968F354}"/>
        </Anchor>
        <Create/>
      </Event>
      <Event time="2021-06-10T19:54:42.77" id="{13AAC9D2-E682-4656-8656-3FDB3F2028E9}">
        <Attribution userId="S::jpate80@safeway.com::004fa8dd-5395-472c-8d64-5be9ad2bb4f7" userName="Jeet Patel" userProvider="AD"/>
        <Anchor>
          <Comment id="{A1D85132-F7B7-4909-AF2F-BE4D1968F354}"/>
        </Anchor>
        <Assign userId="S::cener00@safeway.com::caee67b1-3f32-4591-a539-f8a7ffa73664" userName="Tophe Enerio" userProvider="AD"/>
      </Event>
      <Event time="2021-06-10T19:54:42.77" id="{F8F879CE-8FFD-4952-B37B-D6575406EB33}">
        <Attribution userId="S::jpate80@safeway.com::004fa8dd-5395-472c-8d64-5be9ad2bb4f7" userName="Jeet Patel" userProvider="AD"/>
        <Anchor>
          <Comment id="{A1D85132-F7B7-4909-AF2F-BE4D1968F354}"/>
        </Anchor>
        <SetTitle title="@Tophe Enerio we need to clarify if driving team wants to add a &quot;reason code&quot; to the email template"/>
      </Event>
      <Event time="2021-06-10T20:23:51.19" id="{ED11600A-4B9C-4832-805D-0EDDD3EF77F6}">
        <Attribution userId="S::cener00@safeway.com::caee67b1-3f32-4591-a539-f8a7ffa73664" userName="Tophe Enerio" userProvider="AD"/>
        <Anchor>
          <Comment id="{9DA17753-B872-42C9-A21A-B8944A1C282F}"/>
        </Anchor>
        <UnassignAll/>
      </Event>
      <Event time="2021-06-10T20:23:51.19" id="{E245E433-5D06-466B-9FC4-36413F9FB91E}">
        <Attribution userId="S::cener00@safeway.com::caee67b1-3f32-4591-a539-f8a7ffa73664" userName="Tophe Enerio" userProvider="AD"/>
        <Anchor>
          <Comment id="{9DA17753-B872-42C9-A21A-B8944A1C282F}"/>
        </Anchor>
        <Assign userId="S::smand09@safeway.com::101ca163-3bce-4a3e-8ca3-8f15c0caa03d" userName="Sharat Babu Mandala" userProvider="AD"/>
      </Event>
    </History>
  </Task>
  <Task id="{840B4E76-9B11-4D7E-8060-5197351AA698}">
    <Anchor>
      <Comment id="{B51DC8DA-E283-5946-B9F6-E81C0008EEFB}"/>
    </Anchor>
    <History>
      <Event time="2021-06-18T19:11:52.95" id="{C012FC1B-FFDA-45AD-8810-83095478268C}">
        <Attribution userId="S::msach12@safeway.com::764a5b62-6d8d-4ab2-b054-1c0d368f18f3" userName="Mamatha Sachidanandamurthy" userProvider="AD"/>
        <Anchor>
          <Comment id="{EF3839CB-32D5-4BA9-9F90-8382C3FD797F}"/>
        </Anchor>
        <Create/>
      </Event>
      <Event time="2021-06-18T19:11:52.95" id="{09BD330C-6403-4F5B-869A-80E1A406A8E8}">
        <Attribution userId="S::msach12@safeway.com::764a5b62-6d8d-4ab2-b054-1c0d368f18f3" userName="Mamatha Sachidanandamurthy" userProvider="AD"/>
        <Anchor>
          <Comment id="{EF3839CB-32D5-4BA9-9F90-8382C3FD797F}"/>
        </Anchor>
        <Assign userId="S::mtong11@safeway.com::d12522b7-69f6-4db2-927f-83af4055bda3" userName="Michael Austin Tong" userProvider="AD"/>
      </Event>
      <Event time="2021-06-18T19:11:52.95" id="{0FB8611D-B16B-4037-A770-A8235F691120}">
        <Attribution userId="S::msach12@safeway.com::764a5b62-6d8d-4ab2-b054-1c0d368f18f3" userName="Mamatha Sachidanandamurthy" userProvider="AD"/>
        <Anchor>
          <Comment id="{EF3839CB-32D5-4BA9-9F90-8382C3FD797F}"/>
        </Anchor>
        <SetTitle title="@Michael Austin Tong My Orders page doesn't call cart and checkout APIs.. Not sure how we are impacted."/>
      </Event>
    </History>
  </Task>
  <Task id="{61E73B91-FC16-4FE1-8EAC-9871D9440AE4}">
    <Anchor>
      <Comment id="{0012D36F-61CB-4E64-8E7A-8584EB013BF2}"/>
    </Anchor>
    <History>
      <Event time="2021-06-21T20:28:53.18" id="{11ADF733-2070-4DD1-B036-0C11888D1E8A}">
        <Attribution userId="S::jpate80@safeway.com::004fa8dd-5395-472c-8d64-5be9ad2bb4f7" userName="Jeet Patel" userProvider="AD"/>
        <Anchor>
          <Comment id="{0012D36F-61CB-4E64-8E7A-8584EB013BF2}"/>
        </Anchor>
        <Create/>
      </Event>
      <Event time="2021-06-21T20:28:53.18" id="{8CA6FF79-F88C-45DF-BD4C-21604EB49112}">
        <Attribution userId="S::jpate80@safeway.com::004fa8dd-5395-472c-8d64-5be9ad2bb4f7" userName="Jeet Patel" userProvider="AD"/>
        <Anchor>
          <Comment id="{0012D36F-61CB-4E64-8E7A-8584EB013BF2}"/>
        </Anchor>
        <Assign userId="S::bkara13@safeway.com::0eea1ab2-3df3-4767-bb2c-6779acd8754b" userName="Biswa Karan" userProvider="AD"/>
      </Event>
      <Event time="2021-06-21T20:28:53.18" id="{363E3C28-F0B2-4A94-9C6F-CA2C947067E7}">
        <Attribution userId="S::jpate80@safeway.com::004fa8dd-5395-472c-8d64-5be9ad2bb4f7" userName="Jeet Patel" userProvider="AD"/>
        <Anchor>
          <Comment id="{0012D36F-61CB-4E64-8E7A-8584EB013BF2}"/>
        </Anchor>
        <SetTitle title="Hey @Biswa Karan, I've added X for martech and comms as there will be an impact to emails. Today we show another version of receipt, an older version. We've had some conversations with @Sindhura about this as well."/>
      </Event>
    </History>
  </Task>
  <Task id="{08AB82A7-B9A5-4D84-8A86-ACCC864FF343}">
    <Anchor>
      <Comment id="{BEDF5316-7934-4444-ACBC-60D57FE17199}"/>
    </Anchor>
    <History>
      <Event time="2021-06-10T21:03:49.58" id="{A7C6AE6A-DEFF-48EA-963E-7CE30F55A323}">
        <Attribution userId="S::jpate80@safeway.com::004fa8dd-5395-472c-8d64-5be9ad2bb4f7" userName="Jeet Patel" userProvider="AD"/>
        <Anchor>
          <Comment id="{047E3262-1BCE-4E8D-985D-7417EBD8CE27}"/>
        </Anchor>
        <Create/>
      </Event>
      <Event time="2021-06-10T21:03:49.58" id="{22DA19D2-8802-47A6-B752-9BC7A24116A8}">
        <Attribution userId="S::jpate80@safeway.com::004fa8dd-5395-472c-8d64-5be9ad2bb4f7" userName="Jeet Patel" userProvider="AD"/>
        <Anchor>
          <Comment id="{047E3262-1BCE-4E8D-985D-7417EBD8CE27}"/>
        </Anchor>
        <Assign userId="S::siqba06@safeway.com::45b47ad5-ef78-4b47-8a80-cb2d930e5a73" userName="Sharmila Iqbal" userProvider="AD"/>
      </Event>
      <Event time="2021-06-10T21:03:49.58" id="{223EB79E-4BE9-40FB-AA0F-0507BF34D28A}">
        <Attribution userId="S::jpate80@safeway.com::004fa8dd-5395-472c-8d64-5be9ad2bb4f7" userName="Jeet Patel" userProvider="AD"/>
        <Anchor>
          <Comment id="{047E3262-1BCE-4E8D-985D-7417EBD8CE27}"/>
        </Anchor>
        <SetTitle title="Hey @Sharmila Iqbal we'll assume that Martech will need to add functionality to the DUG templates"/>
      </Event>
    </History>
  </Task>
  <Task id="{02B459B0-DE92-4CE6-BDF4-B20A220324E4}">
    <Anchor>
      <Comment id="{9EDC48DA-3A9C-416C-90A6-2471023D8744}"/>
    </Anchor>
    <History>
      <Event time="2021-06-18T19:26:51.93" id="{A4278394-AD60-4CFF-BFD3-D1751DA1E6F5}">
        <Attribution userId="S::msach12@safeway.com::764a5b62-6d8d-4ab2-b054-1c0d368f18f3" userName="Mamatha Sachidanandamurthy" userProvider="AD"/>
        <Anchor>
          <Comment id="{685A425C-AF07-4687-892C-80EC945BEC61}"/>
        </Anchor>
        <Create/>
      </Event>
      <Event time="2021-06-18T19:26:51.93" id="{2114D33F-D187-4455-A675-6DF666218AE2}">
        <Attribution userId="S::msach12@safeway.com::764a5b62-6d8d-4ab2-b054-1c0d368f18f3" userName="Mamatha Sachidanandamurthy" userProvider="AD"/>
        <Anchor>
          <Comment id="{685A425C-AF07-4687-892C-80EC945BEC61}"/>
        </Anchor>
        <Assign userId="S::sgane10@safeway.com::1bd9a956-d3d0-4c56-a481-3f32b8572b72" userName="Sureshkumar Ganesa" userProvider="AD"/>
      </Event>
      <Event time="2021-06-18T19:26:51.93" id="{D2B33A51-7727-44F3-A6C7-E34F1D36D2E2}">
        <Attribution userId="S::msach12@safeway.com::764a5b62-6d8d-4ab2-b054-1c0d368f18f3" userName="Mamatha Sachidanandamurthy" userProvider="AD"/>
        <Anchor>
          <Comment id="{685A425C-AF07-4687-892C-80EC945BEC61}"/>
        </Anchor>
        <SetTitle title="@Sureshkumar Ganesa , Need more info."/>
      </Event>
    </History>
  </Task>
  <Task id="{69C942B8-E894-41CF-A062-399405D670FF}">
    <Anchor>
      <Comment id="{B9902A30-C8C3-4ABC-B2D8-096F9DF97D5A}"/>
    </Anchor>
    <History>
      <Event time="2021-06-23T19:27:32.08" id="{DA84BD3A-1EB8-407C-93C7-F56407075310}">
        <Attribution userId="S::schha06@safeway.com::c36951a3-f456-427b-b948-844a851b45e1" userName="Sumit Chharia" userProvider="AD"/>
        <Anchor>
          <Comment id="{B9902A30-C8C3-4ABC-B2D8-096F9DF97D5A}"/>
        </Anchor>
        <Create/>
      </Event>
      <Event time="2021-06-23T19:27:32.08" id="{B877EC6C-3D2A-493F-BE05-EB16B161B893}">
        <Attribution userId="S::schha06@safeway.com::c36951a3-f456-427b-b948-844a851b45e1" userName="Sumit Chharia" userProvider="AD"/>
        <Anchor>
          <Comment id="{B9902A30-C8C3-4ABC-B2D8-096F9DF97D5A}"/>
        </Anchor>
        <Assign userId="S::kmoth02@safeway.com::56c1db9c-46ee-4fc6-a779-296de51cc6d3" userName="Keerthi Mothukuri" userProvider="AD"/>
      </Event>
      <Event time="2021-06-23T19:27:32.08" id="{9044F39B-985A-4092-B62A-D580328569D7}">
        <Attribution userId="S::schha06@safeway.com::c36951a3-f456-427b-b948-844a851b45e1" userName="Sumit Chharia" userProvider="AD"/>
        <Anchor>
          <Comment id="{B9902A30-C8C3-4ABC-B2D8-096F9DF97D5A}"/>
        </Anchor>
        <SetTitle title="@Keerthi Mothukuri @Sindhura Sannareddy Wanted to include VPOS exception and cancellations as part of this initiative. Can you provide quick sizing for this?"/>
      </Event>
    </History>
  </Task>
  <Task id="{BE08E8B8-FAFE-465C-B7F7-FC7716F6C51F}">
    <Anchor>
      <Comment id="{B9B50AEC-4A7F-4BEC-8A09-308A502D746E}"/>
    </Anchor>
    <History>
      <Event time="2021-06-15T08:54:49.69" id="{86127007-ED32-4EC5-A7DC-1C811FE23651}">
        <Attribution userId="S::ykana01@safeway.com::0ce5b28f-2f8a-49dc-9a2f-77de0e872ab0" userName="Yavana Rani Kanagaraju" userProvider="AD"/>
        <Anchor>
          <Comment id="{B9B50AEC-4A7F-4BEC-8A09-308A502D746E}"/>
        </Anchor>
        <Create/>
      </Event>
      <Event time="2021-06-15T08:54:49.69" id="{8A081F5B-0E33-4CD7-AFAF-EDD09547F46B}">
        <Attribution userId="S::ykana01@safeway.com::0ce5b28f-2f8a-49dc-9a2f-77de0e872ab0" userName="Yavana Rani Kanagaraju" userProvider="AD"/>
        <Anchor>
          <Comment id="{B9B50AEC-4A7F-4BEC-8A09-308A502D746E}"/>
        </Anchor>
        <Assign userId="S::siqba06@safeway.com::45b47ad5-ef78-4b47-8a80-cb2d930e5a73" userName="Sharmila Iqbal" userProvider="AD"/>
      </Event>
      <Event time="2021-06-15T08:54:49.69" id="{A25E542E-DE1A-4950-BCD0-8FCFB9CCD9B9}">
        <Attribution userId="S::ykana01@safeway.com::0ce5b28f-2f8a-49dc-9a2f-77de0e872ab0" userName="Yavana Rani Kanagaraju" userProvider="AD"/>
        <Anchor>
          <Comment id="{B9B50AEC-4A7F-4BEC-8A09-308A502D746E}"/>
        </Anchor>
        <SetTitle title="@Sharmila Iqbal - Share more detail needed for EDM data capture"/>
      </Event>
    </History>
  </Task>
  <Task id="{60D11DC7-1238-47D7-9110-DF0C9326BD99}">
    <Anchor>
      <Comment id="{9906BCEB-CAC1-594A-9A92-E9370A7AB596}"/>
    </Anchor>
    <History>
      <Event time="2021-06-16T05:19:29.65" id="{93DDDAB3-1B6A-463B-ABA3-24D33BE887F0}">
        <Attribution userId="S::siqba06@safeway.com::45b47ad5-ef78-4b47-8a80-cb2d930e5a73" userName="Sharmila Iqbal" userProvider="AD"/>
        <Anchor>
          <Comment id="{A1F6343B-103F-438E-894C-14B785454F0E}"/>
        </Anchor>
        <Create/>
      </Event>
      <Event time="2021-06-16T05:19:29.65" id="{16492DD7-C3FC-42C2-988A-78BA4B015BA0}">
        <Attribution userId="S::siqba06@safeway.com::45b47ad5-ef78-4b47-8a80-cb2d930e5a73" userName="Sharmila Iqbal" userProvider="AD"/>
        <Anchor>
          <Comment id="{A1F6343B-103F-438E-894C-14B785454F0E}"/>
        </Anchor>
        <Assign userId="S::schha06@safeway.com::c36951a3-f456-427b-b948-844a851b45e1" userName="Sumit Chharia" userProvider="AD"/>
      </Event>
      <Event time="2021-06-16T05:19:29.65" id="{88A6F151-88D6-4C62-8910-0027ACC8DF6E}">
        <Attribution userId="S::siqba06@safeway.com::45b47ad5-ef78-4b47-8a80-cb2d930e5a73" userName="Sharmila Iqbal" userProvider="AD"/>
        <Anchor>
          <Comment id="{A1F6343B-103F-438E-894C-14B785454F0E}"/>
        </Anchor>
        <SetTitle title="@Sumit Chharia - weird how the slots comment got on this cell. The ask here is for OMS to recognize all Nautilus pickup methods. Today, all DUG and Nautilus orders look the same for OMS. The ask is for OMS to consume pickupLocation field to be able to …"/>
      </Event>
    </History>
  </Task>
  <Task id="{42F116DA-7F68-4FCD-AAAA-74B7D68ABD97}">
    <Anchor>
      <Comment id="{E781433C-3FC6-4025-8AAD-A32E21992E30}"/>
    </Anchor>
    <History>
      <Event time="2021-06-21T23:07:26.05" id="{66363B72-8294-42F6-BB5B-4A374AFC7184}">
        <Attribution userId="S::bkara13@safeway.com::0eea1ab2-3df3-4767-bb2c-6779acd8754b" userName="Biswa Karan" userProvider="AD"/>
        <Anchor>
          <Comment id="{936A6251-B0FA-4482-85DA-DF94F49B240B}"/>
        </Anchor>
        <Create/>
      </Event>
      <Event time="2021-06-21T23:07:26.05" id="{D04D0483-4F59-4AAA-AF83-1A60897E187B}">
        <Attribution userId="S::bkara13@safeway.com::0eea1ab2-3df3-4767-bb2c-6779acd8754b" userName="Biswa Karan" userProvider="AD"/>
        <Anchor>
          <Comment id="{936A6251-B0FA-4482-85DA-DF94F49B240B}"/>
        </Anchor>
        <Assign userId="S::nshah26@safeway.com::20db63bb-8434-443b-896d-f1769b31c3a3" userName="Namrata Shah" userProvider="AD"/>
      </Event>
      <Event time="2021-06-21T23:07:26.05" id="{3B90B982-942B-44A6-86CF-285AEDA9A67A}">
        <Attribution userId="S::bkara13@safeway.com::0eea1ab2-3df3-4767-bb2c-6779acd8754b" userName="Biswa Karan" userProvider="AD"/>
        <Anchor>
          <Comment id="{936A6251-B0FA-4482-85DA-DF94F49B240B}"/>
        </Anchor>
        <SetTitle title="@Namrata Shah : We didn't have any representation from your team for the Q2-Q4 Planning meeting today. That's fine but would request you to provide the info on sizing."/>
      </Event>
    </History>
  </Task>
  <Task id="{48A397DA-889F-4AC2-B3FB-837FEB36D299}">
    <Anchor>
      <Comment id="{0B8EBDC3-BBFC-440D-BA22-02F49B9E36B3}"/>
    </Anchor>
    <History>
      <Event time="2021-06-18T18:00:32.22" id="{401B19D1-3B1C-48D3-8D50-34077428A621}">
        <Attribution userId="S::bkara13@safeway.com::0eea1ab2-3df3-4767-bb2c-6779acd8754b" userName="Biswa Karan" userProvider="AD"/>
        <Anchor>
          <Comment id="{66AE6C93-5CC8-4267-B96E-815E3D327696}"/>
        </Anchor>
        <Create/>
      </Event>
      <Event time="2021-06-18T18:00:32.22" id="{E06CAB55-C857-4A85-982A-EECD96E4EFDF}">
        <Attribution userId="S::bkara13@safeway.com::0eea1ab2-3df3-4767-bb2c-6779acd8754b" userName="Biswa Karan" userProvider="AD"/>
        <Anchor>
          <Comment id="{66AE6C93-5CC8-4267-B96E-815E3D327696}"/>
        </Anchor>
        <Assign userId="S::jpate80@safeway.com::004fa8dd-5395-472c-8d64-5be9ad2bb4f7" userName="Jeet Patel" userProvider="AD"/>
      </Event>
      <Event time="2021-06-18T18:00:32.22" id="{FA0719CF-878E-4C75-BE9B-F8579AC94ACE}">
        <Attribution userId="S::bkara13@safeway.com::0eea1ab2-3df3-4767-bb2c-6779acd8754b" userName="Biswa Karan" userProvider="AD"/>
        <Anchor>
          <Comment id="{66AE6C93-5CC8-4267-B96E-815E3D327696}"/>
        </Anchor>
        <SetTitle title="@Jeet Patel : We may change the format of the receipt. Will this have an impact?"/>
      </Event>
      <Event time="2021-06-21T20:26:43.81" id="{4C71690E-6359-4565-9068-4DC19AB06A10}">
        <Attribution userId="S::jpate80@safeway.com::004fa8dd-5395-472c-8d64-5be9ad2bb4f7" userName="Jeet Patel" userProvider="AD"/>
        <Anchor>
          <Comment id="{4AB2E975-43DD-45E2-B599-B4F2F81618E7}"/>
        </Anchor>
        <UnassignAll/>
      </Event>
      <Event time="2021-06-21T20:26:43.81" id="{0AE6BBAA-EC3F-4939-BB06-23A878E17F55}">
        <Attribution userId="S::jpate80@safeway.com::004fa8dd-5395-472c-8d64-5be9ad2bb4f7" userName="Jeet Patel" userProvider="AD"/>
        <Anchor>
          <Comment id="{4AB2E975-43DD-45E2-B599-B4F2F81618E7}"/>
        </Anchor>
        <Assign userId="S::bkara13@safeway.com::0eea1ab2-3df3-4767-bb2c-6779acd8754b" userName="Biswa Karan" userProvider="AD"/>
      </Event>
    </History>
  </Task>
  <Task id="{B5117CDB-9E68-4143-84F7-532D9E2AF138}">
    <Anchor>
      <Comment id="{7C4E234C-0111-4965-AD2F-8680334A1CFF}"/>
    </Anchor>
    <History>
      <Event time="2021-06-22T22:47:03.03" id="{2C4D0CCA-E603-406C-BBA2-08A72DCF44BE}">
        <Attribution userId="S::mtong11@safeway.com::d12522b7-69f6-4db2-927f-83af4055bda3" userName="Michael Austin Tong" userProvider="AD"/>
        <Anchor>
          <Comment id="{7C4E234C-0111-4965-AD2F-8680334A1CFF}"/>
        </Anchor>
        <Create/>
      </Event>
      <Event time="2021-06-22T22:47:03.03" id="{10667127-8E53-4840-B686-993168376AFC}">
        <Attribution userId="S::mtong11@safeway.com::d12522b7-69f6-4db2-927f-83af4055bda3" userName="Michael Austin Tong" userProvider="AD"/>
        <Anchor>
          <Comment id="{7C4E234C-0111-4965-AD2F-8680334A1CFF}"/>
        </Anchor>
        <Assign userId="S::bgigl00@safeway.com::d3b19179-e75c-4737-9b3c-ffd7058369f8" userName="Brittany Gigliotti" userProvider="AD"/>
      </Event>
      <Event time="2021-06-22T22:47:03.03" id="{C8CBC129-2AAE-424B-8561-D56938DED739}">
        <Attribution userId="S::mtong11@safeway.com::d12522b7-69f6-4db2-927f-83af4055bda3" userName="Michael Austin Tong" userProvider="AD"/>
        <Anchor>
          <Comment id="{7C4E234C-0111-4965-AD2F-8680334A1CFF}"/>
        </Anchor>
        <SetTitle title="@Brittany Gigliotti Support of expanded order status and messaging"/>
      </Event>
    </History>
  </Task>
  <Task id="{7B7E50E1-E986-4552-9FB1-B11497DF7104}">
    <Anchor>
      <Comment id="{2C994D5A-151D-4433-93AE-CF67C1CAC537}"/>
    </Anchor>
    <History>
      <Event time="2021-06-10T21:00:58.07" id="{AE8ACC0D-F894-408F-AEBF-B8BB3FA45CDB}">
        <Attribution userId="S::jpate80@safeway.com::004fa8dd-5395-472c-8d64-5be9ad2bb4f7" userName="Jeet Patel" userProvider="AD"/>
        <Anchor>
          <Comment id="{D7B0529F-2B0F-45C0-8FE9-B8C16D6A738A}"/>
        </Anchor>
        <Create/>
      </Event>
      <Event time="2021-06-10T21:00:58.07" id="{7C80A747-7A9A-4697-A6AE-E0F52A9F5A6B}">
        <Attribution userId="S::jpate80@safeway.com::004fa8dd-5395-472c-8d64-5be9ad2bb4f7" userName="Jeet Patel" userProvider="AD"/>
        <Anchor>
          <Comment id="{D7B0529F-2B0F-45C0-8FE9-B8C16D6A738A}"/>
        </Anchor>
        <Assign userId="S::sbene19@safeway.com::1ea3eb0c-0745-4d70-a34a-005ef65c2825" userName="Sandeep Benerjee" userProvider="AD"/>
      </Event>
      <Event time="2021-06-10T21:00:58.07" id="{7AB017DF-69A9-4E5E-B303-8B61D3DD8B6A}">
        <Attribution userId="S::jpate80@safeway.com::004fa8dd-5395-472c-8d64-5be9ad2bb4f7" userName="Jeet Patel" userProvider="AD"/>
        <Anchor>
          <Comment id="{D7B0529F-2B0F-45C0-8FE9-B8C16D6A738A}"/>
        </Anchor>
        <SetTitle title="Assumption is that we'll use existing events @Sandeep Benerjee"/>
      </Event>
    </History>
  </Task>
  <Task id="{CC5AF6E1-274D-4C20-8785-8C3112BB9976}">
    <Anchor>
      <Comment id="{44EAD220-F088-461F-84E6-A9FE60EE29FC}"/>
    </Anchor>
    <History>
      <Event time="2021-06-10T21:00:32.62" id="{E393A6B9-7CE0-4833-A3C6-C50ADC3244B5}">
        <Attribution userId="S::jpate80@safeway.com::004fa8dd-5395-472c-8d64-5be9ad2bb4f7" userName="Jeet Patel" userProvider="AD"/>
        <Anchor>
          <Comment id="{44EAD220-F088-461F-84E6-A9FE60EE29FC}"/>
        </Anchor>
        <Create/>
      </Event>
      <Event time="2021-06-10T21:00:32.62" id="{4D5511EC-2349-40F9-AAC6-962B9113068B}">
        <Attribution userId="S::jpate80@safeway.com::004fa8dd-5395-472c-8d64-5be9ad2bb4f7" userName="Jeet Patel" userProvider="AD"/>
        <Anchor>
          <Comment id="{44EAD220-F088-461F-84E6-A9FE60EE29FC}"/>
        </Anchor>
        <Assign userId="S::sbene19@safeway.com::1ea3eb0c-0745-4d70-a34a-005ef65c2825" userName="Sandeep Benerjee" userProvider="AD"/>
      </Event>
      <Event time="2021-06-10T21:00:32.62" id="{BF569537-C201-4CCD-9BC4-FF2227B8D95E}">
        <Attribution userId="S::jpate80@safeway.com::004fa8dd-5395-472c-8d64-5be9ad2bb4f7" userName="Jeet Patel" userProvider="AD"/>
        <Anchor>
          <Comment id="{44EAD220-F088-461F-84E6-A9FE60EE29FC}"/>
        </Anchor>
        <SetTitle title="Assumption is that we'll use existing events @Sandeep Benerjee"/>
      </Event>
    </History>
  </Task>
  <Task id="{61453DE4-DB4C-4386-BC67-C99B9C568126}">
    <Anchor>
      <Comment id="{29CDB085-18A7-734C-8031-A0A85E3D38CB}"/>
    </Anchor>
    <History>
      <Event time="2021-06-17T22:57:46.16" id="{AF280394-B505-43BE-8024-A7B65DFD6B6C}">
        <Attribution userId="S::ykana01@safeway.com::0ce5b28f-2f8a-49dc-9a2f-77de0e872ab0" userName="Yavana Rani Kanagaraju" userProvider="AD"/>
        <Anchor>
          <Comment id="{81099C24-1217-4C7A-95C5-2DDAD9D09583}"/>
        </Anchor>
        <Create/>
      </Event>
      <Event time="2021-06-17T22:57:46.16" id="{4BDA294E-CE88-461C-B32A-9115443712D8}">
        <Attribution userId="S::ykana01@safeway.com::0ce5b28f-2f8a-49dc-9a2f-77de0e872ab0" userName="Yavana Rani Kanagaraju" userProvider="AD"/>
        <Anchor>
          <Comment id="{81099C24-1217-4C7A-95C5-2DDAD9D09583}"/>
        </Anchor>
        <Assign userId="S::kchik04@safeway.com::6028c450-a7f7-443e-9ee3-8fd2b9696452" userName="Kavita Chikatkar" userProvider="AD"/>
      </Event>
      <Event time="2021-06-17T22:57:46.16" id="{4A44293E-8E6F-4F81-8C49-2F60963856E7}">
        <Attribution userId="S::ykana01@safeway.com::0ce5b28f-2f8a-49dc-9a2f-77de0e872ab0" userName="Yavana Rani Kanagaraju" userProvider="AD"/>
        <Anchor>
          <Comment id="{81099C24-1217-4C7A-95C5-2DDAD9D09583}"/>
        </Anchor>
        <SetTitle title="@Kavita Chikatkar - need more details on attributed planned add in snowflake"/>
      </Event>
    </History>
  </Task>
  <Task id="{C2AA94F1-72A0-46AD-8657-9FE0BAB97975}">
    <Anchor>
      <Comment id="{3C42F555-F3BC-4B19-AD84-0FCA075AA1D4}"/>
    </Anchor>
    <History>
      <Event time="2021-06-15T08:54:49.69" id="{86127007-ED32-4EC5-A7DC-1C811FE23651}">
        <Attribution userId="S::ykana01@safeway.com::0ce5b28f-2f8a-49dc-9a2f-77de0e872ab0" userName="Yavana Rani Kanagaraju" userProvider="AD"/>
        <Anchor>
          <Comment id="{3C42F555-F3BC-4B19-AD84-0FCA075AA1D4}"/>
        </Anchor>
        <Create/>
      </Event>
      <Event time="2021-06-15T08:54:49.69" id="{8A081F5B-0E33-4CD7-AFAF-EDD09547F46B}">
        <Attribution userId="S::ykana01@safeway.com::0ce5b28f-2f8a-49dc-9a2f-77de0e872ab0" userName="Yavana Rani Kanagaraju" userProvider="AD"/>
        <Anchor>
          <Comment id="{3C42F555-F3BC-4B19-AD84-0FCA075AA1D4}"/>
        </Anchor>
        <Assign userId="S::siqba06@safeway.com::45b47ad5-ef78-4b47-8a80-cb2d930e5a73" userName="Sharmila Iqbal" userProvider="AD"/>
      </Event>
      <Event time="2021-06-15T08:54:49.69" id="{A25E542E-DE1A-4950-BCD0-8FCFB9CCD9B9}">
        <Attribution userId="S::ykana01@safeway.com::0ce5b28f-2f8a-49dc-9a2f-77de0e872ab0" userName="Yavana Rani Kanagaraju" userProvider="AD"/>
        <Anchor>
          <Comment id="{3C42F555-F3BC-4B19-AD84-0FCA075AA1D4}"/>
        </Anchor>
        <SetTitle title="@Sharmila Iqbal - Share more detail needed for EDM data capture"/>
      </Event>
    </History>
  </Task>
  <Task id="{620D00FD-B5E1-41EF-AD00-26A5916E9D27}">
    <Anchor>
      <Comment id="{95337ABA-A721-4DE8-A571-519FB7A686A1}"/>
    </Anchor>
    <History>
      <Event time="2021-06-15T08:54:49.69" id="{86127007-ED32-4EC5-A7DC-1C811FE23651}">
        <Attribution userId="S::ykana01@safeway.com::0ce5b28f-2f8a-49dc-9a2f-77de0e872ab0" userName="Yavana Rani Kanagaraju" userProvider="AD"/>
        <Anchor>
          <Comment id="{95337ABA-A721-4DE8-A571-519FB7A686A1}"/>
        </Anchor>
        <Create/>
      </Event>
      <Event time="2021-06-15T08:54:49.69" id="{8A081F5B-0E33-4CD7-AFAF-EDD09547F46B}">
        <Attribution userId="S::ykana01@safeway.com::0ce5b28f-2f8a-49dc-9a2f-77de0e872ab0" userName="Yavana Rani Kanagaraju" userProvider="AD"/>
        <Anchor>
          <Comment id="{95337ABA-A721-4DE8-A571-519FB7A686A1}"/>
        </Anchor>
        <Assign userId="S::siqba06@safeway.com::45b47ad5-ef78-4b47-8a80-cb2d930e5a73" userName="Sharmila Iqbal" userProvider="AD"/>
      </Event>
      <Event time="2021-06-15T08:54:49.69" id="{A25E542E-DE1A-4950-BCD0-8FCFB9CCD9B9}">
        <Attribution userId="S::ykana01@safeway.com::0ce5b28f-2f8a-49dc-9a2f-77de0e872ab0" userName="Yavana Rani Kanagaraju" userProvider="AD"/>
        <Anchor>
          <Comment id="{95337ABA-A721-4DE8-A571-519FB7A686A1}"/>
        </Anchor>
        <SetTitle title="@Sharmila Iqbal - Share more detail needed for EDM data capture"/>
      </Event>
    </History>
  </Task>
</Tasks>
</file>

<file path=xl/documenttasks/documenttask2.xml><?xml version="1.0" encoding="utf-8"?>
<Tasks xmlns="http://schemas.microsoft.com/office/tasks/2019/documenttasks">
  <Task id="{FF4F4D1B-8921-4318-AC59-348A9E3BE275}">
    <Anchor>
      <Comment id="{F7C82B17-D27E-4AEA-8B93-F26ADD3DE6A8}"/>
    </Anchor>
    <History>
      <Event time="2021-06-10T18:10:38.88" id="{28F614CA-D78C-47DE-A34C-A3E9823295CC}">
        <Attribution userId="S::cener00@safeway.com::caee67b1-3f32-4591-a539-f8a7ffa73664" userName="Tophe Enerio" userProvider="AD"/>
        <Anchor>
          <Comment id="{D61371C7-24A0-459A-9B37-60AED507AB25}"/>
        </Anchor>
        <Create/>
      </Event>
      <Event time="2021-06-10T18:10:38.88" id="{FA8F6F31-10CA-4CCE-A38E-BC4A22F63640}">
        <Attribution userId="S::cener00@safeway.com::caee67b1-3f32-4591-a539-f8a7ffa73664" userName="Tophe Enerio" userProvider="AD"/>
        <Anchor>
          <Comment id="{D61371C7-24A0-459A-9B37-60AED507AB25}"/>
        </Anchor>
        <Assign userId="S::sdesh13@safeway.com::7512c635-5a3d-42bf-b45e-ee7503afc2d6" userName="Sankett Deshpande" userProvider="AD"/>
      </Event>
      <Event time="2021-06-10T18:10:38.88" id="{DD4AF3F1-388D-4B0D-82AF-6EBCBD2C951D}">
        <Attribution userId="S::cener00@safeway.com::caee67b1-3f32-4591-a539-f8a7ffa73664" userName="Tophe Enerio" userProvider="AD"/>
        <Anchor>
          <Comment id="{D61371C7-24A0-459A-9B37-60AED507AB25}"/>
        </Anchor>
        <SetTitle title="@Sankett Deshpande"/>
      </Event>
    </History>
  </Task>
  <Task id="{8025B820-761F-4DC4-9741-15A277A96BCA}">
    <Anchor>
      <Comment id="{600A8A23-68BA-41D8-B30F-EAB10611527A}"/>
    </Anchor>
    <History>
      <Event time="2021-06-08T23:32:37.26" id="{EEE7C307-52E3-4C51-9B8F-0B4451CA7801}">
        <Attribution userId="S::jocam37@safeway.com::c1797196-47d9-4720-a7da-37b32300a504" userName="Jackie Ocampo" userProvider="AD"/>
        <Anchor>
          <Comment id="{600A8A23-68BA-41D8-B30F-EAB10611527A}"/>
        </Anchor>
        <Create/>
      </Event>
      <Event time="2021-06-08T23:32:37.26" id="{A2D9905E-7C16-47ED-8E0C-32A77AD90621}">
        <Attribution userId="S::jocam37@safeway.com::c1797196-47d9-4720-a7da-37b32300a504" userName="Jackie Ocampo" userProvider="AD"/>
        <Anchor>
          <Comment id="{600A8A23-68BA-41D8-B30F-EAB10611527A}"/>
        </Anchor>
        <Assign userId="S::mjosh07@safeway.com::5f032c93-5131-4f6f-80fe-8ecc8e2c7014" userName="Mandar Joshi" userProvider="AD"/>
      </Event>
      <Event time="2021-06-08T23:32:37.26" id="{5DD1DBE3-1AA7-4B98-B553-E1327E03F05B}">
        <Attribution userId="S::jocam37@safeway.com::c1797196-47d9-4720-a7da-37b32300a504" userName="Jackie Ocampo" userProvider="AD"/>
        <Anchor>
          <Comment id="{600A8A23-68BA-41D8-B30F-EAB10611527A}"/>
        </Anchor>
        <SetTitle title="@Mandar Joshi is this yours?"/>
      </Event>
      <Event time="2021-06-09T00:45:47.46" id="{4142BAAF-58FF-4DBA-94B2-E52152496A51}">
        <Attribution userId="S::mjosh07@safeway.com::5f032c93-5131-4f6f-80fe-8ecc8e2c7014" userName="Mandar Joshi" userProvider="AD"/>
        <Progress percentComplete="100"/>
      </Event>
    </History>
  </Task>
  <Task id="{156C2842-8049-409C-A666-4D8AB544AFB1}">
    <Anchor>
      <Comment id="{3391E97B-85FF-4CBF-9C1E-F4A97BAA7CB6}"/>
    </Anchor>
    <History>
      <Event time="2021-06-18T18:37:39.50" id="{C7CE20B4-7A18-4813-82A0-57F357A7B89A}">
        <Attribution userId="S::msach12@safeway.com::764a5b62-6d8d-4ab2-b054-1c0d368f18f3" userName="Mamatha Sachidanandamurthy" userProvider="AD"/>
        <Anchor>
          <Comment id="{F8D434FC-C2D3-4481-B53E-CE654588E899}"/>
        </Anchor>
        <Create/>
      </Event>
      <Event time="2021-06-18T18:37:39.50" id="{C4BDB102-45F0-406D-933E-30839FCC2401}">
        <Attribution userId="S::msach12@safeway.com::764a5b62-6d8d-4ab2-b054-1c0d368f18f3" userName="Mamatha Sachidanandamurthy" userProvider="AD"/>
        <Anchor>
          <Comment id="{F8D434FC-C2D3-4481-B53E-CE654588E899}"/>
        </Anchor>
        <Assign userId="S::mnall04@safeway.com::1f584d17-2d4d-4840-a7f6-b42bc3fe209c" userName="Mrudula Nallamothu" userProvider="AD"/>
      </Event>
      <Event time="2021-06-18T18:37:39.50" id="{BF8AEA0B-628F-4A6F-8C57-F33E35C53DC2}">
        <Attribution userId="S::msach12@safeway.com::764a5b62-6d8d-4ab2-b054-1c0d368f18f3" userName="Mamatha Sachidanandamurthy" userProvider="AD"/>
        <Anchor>
          <Comment id="{F8D434FC-C2D3-4481-B53E-CE654588E899}"/>
        </Anchor>
        <SetTitle title="@Mrudula Nallamothu , Not sure why we have been asked for having a kill switch for UMA. FYI @Kent Perry"/>
      </Event>
    </History>
  </Task>
  <Task id="{5F63695E-1E2C-426B-964A-6187F4A98676}">
    <Anchor>
      <Comment id="{B3D0EB52-98C8-4CD3-9BC1-46DF46084789}"/>
    </Anchor>
    <History>
      <Event time="2021-06-10T22:25:32.22" id="{C71B2B6C-62D3-47B0-8383-6481E14C20F8}">
        <Attribution userId="S::mredg00@safeway.com::7727c5ea-7812-4b65-8172-f3941630db94" userName="Michael Redgrave" userProvider="AD"/>
        <Anchor>
          <Comment id="{727E07D1-C71F-4ED6-B8D6-9B61DFADBC80}"/>
        </Anchor>
        <Create/>
      </Event>
      <Event time="2021-06-10T22:25:32.22" id="{8F943C14-0B99-4646-97BA-4BDA7B63F042}">
        <Attribution userId="S::mredg00@safeway.com::7727c5ea-7812-4b65-8172-f3941630db94" userName="Michael Redgrave" userProvider="AD"/>
        <Anchor>
          <Comment id="{727E07D1-C71F-4ED6-B8D6-9B61DFADBC80}"/>
        </Anchor>
        <Assign userId="S::acen000@safeway.com::3e6d0389-c66b-4c4d-9256-928c1b5a897e" userName="Ada Cen" userProvider="AD"/>
      </Event>
      <Event time="2021-06-10T22:25:32.22" id="{FBA7A41C-439A-479B-99B8-0D98F40B9572}">
        <Attribution userId="S::mredg00@safeway.com::7727c5ea-7812-4b65-8172-f3941630db94" userName="Michael Redgrave" userProvider="AD"/>
        <Anchor>
          <Comment id="{727E07D1-C71F-4ED6-B8D6-9B61DFADBC80}"/>
        </Anchor>
        <SetTitle title="@Ada Cen I don't think we need payments for pricing tool. Was there something you had in mind there?"/>
      </Event>
    </History>
  </Task>
  <Task id="{7C67F45E-0A1F-481B-A033-49A977CEB465}">
    <Anchor>
      <Comment id="{43F59081-BB3F-459A-827B-0F33545042A5}"/>
    </Anchor>
    <History>
      <Event time="2021-06-10T16:53:17.32" id="{08B6C4A3-DB5F-4D39-A5DE-9B43BEDD8AAD}">
        <Attribution userId="S::tharm28@safeway.com::cf5a52ec-1ae0-47b5-9d76-da6fdc96a6e1" userName="Tim Harms" userProvider="AD"/>
        <Anchor>
          <Comment id="{BF863951-2EC8-4D37-AB2B-303388AC18F8}"/>
        </Anchor>
        <Create/>
      </Event>
      <Event time="2021-06-10T16:53:17.32" id="{E57EFFD8-3F7B-4794-B45B-F2F3B4BE9F15}">
        <Attribution userId="S::tharm28@safeway.com::cf5a52ec-1ae0-47b5-9d76-da6fdc96a6e1" userName="Tim Harms" userProvider="AD"/>
        <Anchor>
          <Comment id="{BF863951-2EC8-4D37-AB2B-303388AC18F8}"/>
        </Anchor>
        <Assign userId="S::cener00@safeway.com::caee67b1-3f32-4591-a539-f8a7ffa73664" userName="Tophe Enerio" userProvider="AD"/>
      </Event>
      <Event time="2021-06-10T16:53:17.32" id="{CD5E18FA-B1A6-4ACA-9D50-8805E0F8780D}">
        <Attribution userId="S::tharm28@safeway.com::cf5a52ec-1ae0-47b5-9d76-da6fdc96a6e1" userName="Tim Harms" userProvider="AD"/>
        <Anchor>
          <Comment id="{BF863951-2EC8-4D37-AB2B-303388AC18F8}"/>
        </Anchor>
        <SetTitle title="@Tophe Enerio"/>
      </Event>
    </History>
  </Task>
  <Task id="{2F3FBB6C-2202-4C4E-9D60-A5F2322F7340}">
    <Anchor>
      <Comment id="{F68F64EA-9888-43B5-B68B-1CF07A426CC9}"/>
    </Anchor>
    <History>
      <Event time="2021-06-10T17:16:36.03" id="{11B8F398-91F5-4DE2-BB98-4089C27C79FB}">
        <Attribution userId="S::sbure03@safeway.com::5ac340e4-a0c9-4608-b2ee-5449e53b9802" userName="Subha Burela" userProvider="AD"/>
        <Anchor>
          <Comment id="{65E3A892-B5DF-4A85-B80E-2A9FB1050247}"/>
        </Anchor>
        <Create/>
      </Event>
      <Event time="2021-06-10T17:16:36.03" id="{3800D499-A29C-45D8-903B-450F48B889C0}">
        <Attribution userId="S::sbure03@safeway.com::5ac340e4-a0c9-4608-b2ee-5449e53b9802" userName="Subha Burela" userProvider="AD"/>
        <Anchor>
          <Comment id="{65E3A892-B5DF-4A85-B80E-2A9FB1050247}"/>
        </Anchor>
        <Assign userId="S::blamo12@safeway.com::cfcfc708-dbc7-4ca9-81e1-215a1cc06779" userName="Bryanna Lamour" userProvider="AD"/>
      </Event>
      <Event time="2021-06-10T17:16:36.03" id="{7CDBAF2B-8F24-4F73-A8AA-AC09EB9321F4}">
        <Attribution userId="S::sbure03@safeway.com::5ac340e4-a0c9-4608-b2ee-5449e53b9802" userName="Subha Burela" userProvider="AD"/>
        <Anchor>
          <Comment id="{65E3A892-B5DF-4A85-B80E-2A9FB1050247}"/>
        </Anchor>
        <SetTitle title="@Bryanna Lamour to respond"/>
      </Event>
    </History>
  </Task>
  <Task id="{281165A2-FDE6-4A71-9F85-3EAE7F1FAFDD}">
    <Anchor>
      <Comment id="{3EFD0A04-4045-41E2-B684-4733982BC2AD}"/>
    </Anchor>
    <History>
      <Event time="2021-06-10T16:55:09.84" id="{C06E9E51-E75C-4CC7-A997-5A74F120E7B7}">
        <Attribution userId="S::tharm28@safeway.com::cf5a52ec-1ae0-47b5-9d76-da6fdc96a6e1" userName="Tim Harms" userProvider="AD"/>
        <Anchor>
          <Comment id="{3EFD0A04-4045-41E2-B684-4733982BC2AD}"/>
        </Anchor>
        <Create/>
      </Event>
      <Event time="2021-06-10T16:55:09.84" id="{E0F1C087-ABFB-457A-8EC2-225B5F67807D}">
        <Attribution userId="S::tharm28@safeway.com::cf5a52ec-1ae0-47b5-9d76-da6fdc96a6e1" userName="Tim Harms" userProvider="AD"/>
        <Anchor>
          <Comment id="{3EFD0A04-4045-41E2-B684-4733982BC2AD}"/>
        </Anchor>
        <Assign userId="S::cener00@safeway.com::caee67b1-3f32-4591-a539-f8a7ffa73664" userName="Tophe Enerio" userProvider="AD"/>
      </Event>
      <Event time="2021-06-10T16:55:09.84" id="{D98A41BA-6762-4DA5-BCAC-62851EB42A1A}">
        <Attribution userId="S::tharm28@safeway.com::cf5a52ec-1ae0-47b5-9d76-da6fdc96a6e1" userName="Tim Harms" userProvider="AD"/>
        <Anchor>
          <Comment id="{3EFD0A04-4045-41E2-B684-4733982BC2AD}"/>
        </Anchor>
        <SetTitle title="@Tophe Enerio need more details (is there functionality required for Marketing. This is existing funcitonality)"/>
      </Event>
    </History>
  </Task>
  <Task id="{E46277E3-64E5-4E00-BFEF-E2F67673C335}">
    <Anchor>
      <Comment id="{955E918B-334D-4DF6-9C7B-E7CA3FC3492A}"/>
    </Anchor>
    <History>
      <Event time="2021-06-08T23:33:27.09" id="{DFC792C7-FC48-46BC-B36C-98A63CDDC3DF}">
        <Attribution userId="S::jocam37@safeway.com::c1797196-47d9-4720-a7da-37b32300a504" userName="Jackie Ocampo" userProvider="AD"/>
        <Anchor>
          <Comment id="{955E918B-334D-4DF6-9C7B-E7CA3FC3492A}"/>
        </Anchor>
        <Create/>
      </Event>
      <Event time="2021-06-08T23:33:27.09" id="{29BC5F7A-F950-43CA-9F53-CE3F13949072}">
        <Attribution userId="S::jocam37@safeway.com::c1797196-47d9-4720-a7da-37b32300a504" userName="Jackie Ocampo" userProvider="AD"/>
        <Anchor>
          <Comment id="{955E918B-334D-4DF6-9C7B-E7CA3FC3492A}"/>
        </Anchor>
        <Assign userId="S::acen000@safeway.com::3e6d0389-c66b-4c4d-9256-928c1b5a897e" userName="Ada Cen" userProvider="AD"/>
      </Event>
      <Event time="2021-06-08T23:33:27.09" id="{CCB3108D-F351-4DD8-B1B2-4242E8FACDBD}">
        <Attribution userId="S::jocam37@safeway.com::c1797196-47d9-4720-a7da-37b32300a504" userName="Jackie Ocampo" userProvider="AD"/>
        <Anchor>
          <Comment id="{955E918B-334D-4DF6-9C7B-E7CA3FC3492A}"/>
        </Anchor>
        <SetTitle title="@Ada Cen Do you have details on this project?"/>
      </Event>
    </History>
  </Task>
</Tasks>
</file>

<file path=xl/documenttasks/documenttask3.xml><?xml version="1.0" encoding="utf-8"?>
<Tasks xmlns="http://schemas.microsoft.com/office/tasks/2019/documenttasks">
  <Task id="{D06329A8-7E6F-4478-903C-1080CCF9A386}">
    <Anchor>
      <Comment id="{047264D9-852D-4348-B603-9C68914CC1E4}"/>
    </Anchor>
    <History>
      <Event time="2021-06-24T03:09:12.94" id="{60CD5504-78BD-4C3A-A283-CD2091EA11AA}">
        <Attribution userId="S::lmay016@safeway.com::5309dfc6-0823-406e-acab-74a86707a875" userName="Laura Higgins" userProvider="AD"/>
        <Anchor>
          <Comment id="{A568C81C-E2AB-4541-B2EB-5893A73A7656}"/>
        </Anchor>
        <Create/>
      </Event>
      <Event time="2021-06-24T03:09:12.94" id="{EEA5CCB6-3ED2-40F9-A615-F3390773D8DE}">
        <Attribution userId="S::lmay016@safeway.com::5309dfc6-0823-406e-acab-74a86707a875" userName="Laura Higgins" userProvider="AD"/>
        <Anchor>
          <Comment id="{A568C81C-E2AB-4541-B2EB-5893A73A7656}"/>
        </Anchor>
        <Assign userId="S::llasn00@safeway.com::e9436bc5-60b7-4230-b8a3-6a6989b6a9fd" userName="Lubna Lasne" userProvider="AD"/>
      </Event>
      <Event time="2021-06-24T03:09:12.94" id="{7B036A52-A6CA-4C83-9F77-8D94FE522A6E}">
        <Attribution userId="S::lmay016@safeway.com::5309dfc6-0823-406e-acab-74a86707a875" userName="Laura Higgins" userProvider="AD"/>
        <Anchor>
          <Comment id="{A568C81C-E2AB-4541-B2EB-5893A73A7656}"/>
        </Anchor>
        <SetTitle title="@Lubna Lasne - you have the wrong contact for this assignment."/>
      </Event>
    </History>
  </Task>
</Tasks>
</file>

<file path=xl/documenttasks/documenttask4.xml><?xml version="1.0" encoding="utf-8"?>
<Tasks xmlns="http://schemas.microsoft.com/office/tasks/2019/documenttasks">
  <Task id="{1316C518-8D9A-4953-BBFA-16C17135DE79}">
    <Anchor>
      <Comment id="{E754201A-F0FC-47EF-81C0-4346B14457C3}"/>
    </Anchor>
    <History>
      <Event time="2021-06-24T06:23:46.01" id="{56D8E751-CF15-4AA2-A3EC-1AAFD9FB856D}">
        <Attribution userId="S::sbure03@safeway.com::5ac340e4-a0c9-4608-b2ee-5449e53b9802" userName="Subha Burela" userProvider="AD"/>
        <Anchor>
          <Comment id="{5693B0A6-7B37-478A-9E89-336944B24AB5}"/>
        </Anchor>
        <Create/>
      </Event>
      <Event time="2021-06-24T06:23:46.01" id="{F10F2050-0067-40A3-AB53-A9F361D65BDB}">
        <Attribution userId="S::sbure03@safeway.com::5ac340e4-a0c9-4608-b2ee-5449e53b9802" userName="Subha Burela" userProvider="AD"/>
        <Anchor>
          <Comment id="{5693B0A6-7B37-478A-9E89-336944B24AB5}"/>
        </Anchor>
        <Assign userId="S::mvish02@safeway.com::d64d0008-f6a9-43f2-8329-b88d055dd801" userName="Meena Visht" userProvider="AD"/>
      </Event>
      <Event time="2021-06-24T06:23:46.01" id="{FDA53A08-93A3-4B3B-9C87-6D8D20AD5AE3}">
        <Attribution userId="S::sbure03@safeway.com::5ac340e4-a0c9-4608-b2ee-5449e53b9802" userName="Subha Burela" userProvider="AD"/>
        <Anchor>
          <Comment id="{5693B0A6-7B37-478A-9E89-336944B24AB5}"/>
        </Anchor>
        <SetTitle title="@Meena Visht, please add in details"/>
      </Event>
    </History>
  </Task>
  <Task id="{A136F020-F296-4F2D-AF7A-177E4CEE01A4}">
    <Anchor>
      <Comment id="{20698B81-82C5-4FA1-8C64-9866FC8F08D6}"/>
    </Anchor>
    <History>
      <Event time="2021-06-18T19:22:13.36" id="{A45F0789-A310-4E66-80E5-BE19F5C30B72}">
        <Attribution userId="S::msach12@safeway.com::764a5b62-6d8d-4ab2-b054-1c0d368f18f3" userName="Mamatha Sachidanandamurthy" userProvider="AD"/>
        <Anchor>
          <Comment id="{8D3245BA-AD57-4144-9297-98F772DCAFBB}"/>
        </Anchor>
        <Create/>
      </Event>
      <Event time="2021-06-18T19:22:13.36" id="{71A7CE6A-3D04-4BDC-B7CE-86E8D47A44DC}">
        <Attribution userId="S::msach12@safeway.com::764a5b62-6d8d-4ab2-b054-1c0d368f18f3" userName="Mamatha Sachidanandamurthy" userProvider="AD"/>
        <Anchor>
          <Comment id="{8D3245BA-AD57-4144-9297-98F772DCAFBB}"/>
        </Anchor>
        <Assign userId="S::sbure03@safeway.com::5ac340e4-a0c9-4608-b2ee-5449e53b9802" userName="Subha Burela" userProvider="AD"/>
      </Event>
      <Event time="2021-06-18T19:22:13.36" id="{3AE0468B-74A9-4469-9DD2-8759335F5E12}">
        <Attribution userId="S::msach12@safeway.com::764a5b62-6d8d-4ab2-b054-1c0d368f18f3" userName="Mamatha Sachidanandamurthy" userProvider="AD"/>
        <Anchor>
          <Comment id="{8D3245BA-AD57-4144-9297-98F772DCAFBB}"/>
        </Anchor>
        <SetTitle title="@Subha Burela Seems there is another initiative to create a centralized cancel order API in fulfillment pillar Row #89 (Order Cancellation) which is ideal case.. Would this initiative be using same? If yes, there is no change on Cart n Checkout."/>
      </Event>
    </History>
  </Task>
  <Task id="{450D9E21-913B-441F-9231-4F596E1D9AC0}">
    <Anchor>
      <Comment id="{F0D6E50E-8CD4-4C06-9B03-42641B0ADE4E}"/>
    </Anchor>
    <History>
      <Event time="2021-06-11T17:33:04.87" id="{4782A1B1-B4D9-42D6-B01B-F5D3FAFFEB17}">
        <Attribution userId="S::gshan15@safeway.com::46b54c9a-6116-42c3-8ecc-bd669dd4cabc" userName="Gururaj Shanmugasundaram" userProvider="AD"/>
        <Anchor>
          <Comment id="{33F6F974-83B0-4178-BED8-5BDF117113C9}"/>
        </Anchor>
        <Create/>
      </Event>
      <Event time="2021-06-11T17:33:04.87" id="{22B22379-DAB5-422C-B21D-49D9759B3B64}">
        <Attribution userId="S::gshan15@safeway.com::46b54c9a-6116-42c3-8ecc-bd669dd4cabc" userName="Gururaj Shanmugasundaram" userProvider="AD"/>
        <Anchor>
          <Comment id="{33F6F974-83B0-4178-BED8-5BDF117113C9}"/>
        </Anchor>
        <Assign userId="S::gmil114@safeway.com::d421c3b6-de8b-43ff-92ce-49256d916729" userName="Gayle Millington" userProvider="AD"/>
      </Event>
      <Event time="2021-06-11T17:33:04.87" id="{474B1B38-22BB-4EC7-A055-600933937C32}">
        <Attribution userId="S::gshan15@safeway.com::46b54c9a-6116-42c3-8ecc-bd669dd4cabc" userName="Gururaj Shanmugasundaram" userProvider="AD"/>
        <Anchor>
          <Comment id="{33F6F974-83B0-4178-BED8-5BDF117113C9}"/>
        </Anchor>
        <SetTitle title="@Gayle Millington - Pls help"/>
      </Event>
      <Event time="2021-06-15T22:57:57.07" id="{802D7AD1-E13C-44E6-96C4-4BE7FC183193}">
        <Attribution userId="S::gshan15@safeway.com::46b54c9a-6116-42c3-8ecc-bd669dd4cabc" userName="Gururaj Shanmugasundaram" userProvider="AD"/>
        <Anchor>
          <Comment id="{0C60FEA9-4D84-437E-A7B8-D2CFA0549BDA}"/>
        </Anchor>
        <UnassignAll/>
      </Event>
      <Event time="2021-06-15T22:57:57.07" id="{F403E249-4B3D-4F78-8E9B-BEE1CC39BF1E}">
        <Attribution userId="S::gshan15@safeway.com::46b54c9a-6116-42c3-8ecc-bd669dd4cabc" userName="Gururaj Shanmugasundaram" userProvider="AD"/>
        <Anchor>
          <Comment id="{0C60FEA9-4D84-437E-A7B8-D2CFA0549BDA}"/>
        </Anchor>
        <Assign userId="S::mvish02@safeway.com::d64d0008-f6a9-43f2-8329-b88d055dd801" userName="Meena Visht" userProvider="AD"/>
      </Event>
    </History>
  </Task>
  <Task id="{AE0B9C61-5B56-4665-8158-A9AAA5F8F56B}">
    <Anchor>
      <Comment id="{2CD00E07-19F0-41B3-9235-D59C516116CD}"/>
    </Anchor>
    <History>
      <Event time="2021-06-21T17:19:22.84" id="{4333DA5D-28AC-4017-987F-E66C92EE7FCA}">
        <Attribution userId="S::flope39@safeway.com::3a0e538a-b432-4f0a-a177-0f261d36f9aa" userName="Fred Lopez" userProvider="AD"/>
        <Anchor>
          <Comment id="{FD3AE66A-3CA0-4570-9498-72241AE1080A}"/>
        </Anchor>
        <Create/>
      </Event>
      <Event time="2021-06-21T17:19:22.84" id="{3CB6C9DB-F0C4-4C62-8A09-F34E385C4B2F}">
        <Attribution userId="S::flope39@safeway.com::3a0e538a-b432-4f0a-a177-0f261d36f9aa" userName="Fred Lopez" userProvider="AD"/>
        <Anchor>
          <Comment id="{FD3AE66A-3CA0-4570-9498-72241AE1080A}"/>
        </Anchor>
        <Assign userId="S::bgigl00@safeway.com::d3b19179-e75c-4737-9b3c-ffd7058369f8" userName="Brittany Gigliotti" userProvider="AD"/>
      </Event>
      <Event time="2021-06-21T17:19:22.84" id="{FB9A9EE6-1944-4FC2-ABAF-7554C1F1FD21}">
        <Attribution userId="S::flope39@safeway.com::3a0e538a-b432-4f0a-a177-0f261d36f9aa" userName="Fred Lopez" userProvider="AD"/>
        <Anchor>
          <Comment id="{FD3AE66A-3CA0-4570-9498-72241AE1080A}"/>
        </Anchor>
        <SetTitle title="@Brittany Gigliotti - We have an api to get pharmacies based on zip or lat/long? Can you provide more info? If the data needed is similar to our online Rx scheduler, than you should reach out to @Jason Lim who was covering that project for guidance."/>
      </Event>
    </History>
  </Task>
  <Task id="{3CCF9CEF-BB4D-4D1B-AB75-283C876BF290}">
    <Anchor>
      <Comment id="{649CC1F3-C055-404C-BCFC-659C02E7224E}"/>
    </Anchor>
    <History>
      <Event time="2021-06-24T06:21:49.75" id="{CF6304FC-2BC5-4C69-AB89-EECA3B44556E}">
        <Attribution userId="S::sbure03@safeway.com::5ac340e4-a0c9-4608-b2ee-5449e53b9802" userName="Subha Burela" userProvider="AD"/>
        <Anchor>
          <Comment id="{63870A46-E5AD-49AF-A102-65E9F6613421}"/>
        </Anchor>
        <Create/>
      </Event>
      <Event time="2021-06-24T06:21:49.75" id="{B1B722AA-0528-4AD6-8583-CF99834E6894}">
        <Attribution userId="S::sbure03@safeway.com::5ac340e4-a0c9-4608-b2ee-5449e53b9802" userName="Subha Burela" userProvider="AD"/>
        <Anchor>
          <Comment id="{63870A46-E5AD-49AF-A102-65E9F6613421}"/>
        </Anchor>
        <Assign userId="S::sbisw02@safeway.com::e8ed6794-c4d3-44a8-b738-e7075f076fc7" userName="Sanjay Biswas" userProvider="AD"/>
      </Event>
      <Event time="2021-06-24T06:21:49.75" id="{6C532FEA-5B96-4581-9462-C8D65F1F2E65}">
        <Attribution userId="S::sbure03@safeway.com::5ac340e4-a0c9-4608-b2ee-5449e53b9802" userName="Subha Burela" userProvider="AD"/>
        <Anchor>
          <Comment id="{63870A46-E5AD-49AF-A102-65E9F6613421}"/>
        </Anchor>
        <SetTitle title="@Sanjay Biswas, please add in details for EPE team"/>
      </Event>
    </History>
  </Task>
  <Task id="{BCE15AF9-CB7B-4D2E-B51F-A49D98772368}">
    <Anchor>
      <Comment id="{8B519A95-733B-4193-9163-B9DD8A2777D7}"/>
    </Anchor>
    <History>
      <Event time="2021-06-24T06:24:12.18" id="{ED8D33C8-29F0-47C2-BBEB-FF5F5FFBC936}">
        <Attribution userId="S::sbure03@safeway.com::5ac340e4-a0c9-4608-b2ee-5449e53b9802" userName="Subha Burela" userProvider="AD"/>
        <Anchor>
          <Comment id="{3E362E56-9F26-49CC-9254-3BACFBDB47A4}"/>
        </Anchor>
        <Create/>
      </Event>
      <Event time="2021-06-24T06:24:12.18" id="{DA19F343-5C2D-4331-95F2-68FBDA20C025}">
        <Attribution userId="S::sbure03@safeway.com::5ac340e4-a0c9-4608-b2ee-5449e53b9802" userName="Subha Burela" userProvider="AD"/>
        <Anchor>
          <Comment id="{3E362E56-9F26-49CC-9254-3BACFBDB47A4}"/>
        </Anchor>
        <Assign userId="S::sbisw02@safeway.com::e8ed6794-c4d3-44a8-b738-e7075f076fc7" userName="Sanjay Biswas" userProvider="AD"/>
      </Event>
      <Event time="2021-06-24T06:24:12.18" id="{928C26AF-1745-4CF0-B88B-1FFF76807AC1}">
        <Attribution userId="S::sbure03@safeway.com::5ac340e4-a0c9-4608-b2ee-5449e53b9802" userName="Subha Burela" userProvider="AD"/>
        <Anchor>
          <Comment id="{3E362E56-9F26-49CC-9254-3BACFBDB47A4}"/>
        </Anchor>
        <SetTitle title="@Sanjay Biswas to add in details"/>
      </Event>
    </History>
  </Task>
</Tasks>
</file>

<file path=xl/documenttasks/documenttask5.xml><?xml version="1.0" encoding="utf-8"?>
<Tasks xmlns="http://schemas.microsoft.com/office/tasks/2019/documenttasks">
  <Task id="{3C417905-B487-4B20-BD40-D0B4497A3AC5}">
    <Anchor>
      <Comment id="{69342CE9-CD6E-43EF-82B5-29B998008398}"/>
    </Anchor>
    <History>
      <Event time="2021-06-14T17:08:02.42" id="{54C91E23-285A-4A8D-9F60-93CAD4FA7F37}">
        <Attribution userId="S::psing49@safeway.com::c9c99964-c7da-408d-b855-1feea8a1949f" userName="Pawni Singh" userProvider="AD"/>
        <Anchor>
          <Comment id="{69342CE9-CD6E-43EF-82B5-29B998008398}"/>
        </Anchor>
        <Create/>
      </Event>
      <Event time="2021-06-14T17:08:02.42" id="{6FF05EA0-5A99-45E3-B498-3A15A8E1F22B}">
        <Attribution userId="S::psing49@safeway.com::c9c99964-c7da-408d-b855-1feea8a1949f" userName="Pawni Singh" userProvider="AD"/>
        <Anchor>
          <Comment id="{69342CE9-CD6E-43EF-82B5-29B998008398}"/>
        </Anchor>
        <Assign userId="S::sbure03@safeway.com::5ac340e4-a0c9-4608-b2ee-5449e53b9802" userName="Subha Burela" userProvider="AD"/>
      </Event>
      <Event time="2021-06-14T17:08:02.42" id="{AF0C5AC6-CB41-4C42-B9D5-02552E0FE4CF}">
        <Attribution userId="S::psing49@safeway.com::c9c99964-c7da-408d-b855-1feea8a1949f" userName="Pawni Singh" userProvider="AD"/>
        <Anchor>
          <Comment id="{69342CE9-CD6E-43EF-82B5-29B998008398}"/>
        </Anchor>
        <SetTitle title="@Subha Burela is this Pharmacy Org we are referring to here?"/>
      </Event>
      <Event time="2021-06-14T17:24:04.37" id="{5EDC6F75-6F8D-4052-A4E9-2182681B7E25}">
        <Attribution userId="S::sbure03@safeway.com::5ac340e4-a0c9-4608-b2ee-5449e53b9802" userName="Subha Burela" userProvider="AD"/>
        <Anchor>
          <Comment id="{31A97BBD-6A36-4359-95BF-3573C9FAD48F}"/>
        </Anchor>
        <UnassignAll/>
      </Event>
      <Event time="2021-06-14T17:24:04.37" id="{B26715A5-292B-43F5-A490-08BEF66A9F25}">
        <Attribution userId="S::sbure03@safeway.com::5ac340e4-a0c9-4608-b2ee-5449e53b9802" userName="Subha Burela" userProvider="AD"/>
        <Anchor>
          <Comment id="{31A97BBD-6A36-4359-95BF-3573C9FAD48F}"/>
        </Anchor>
        <Assign userId="S::psing49@safeway.com::c9c99964-c7da-408d-b855-1feea8a1949f" userName="Pawni Singh" userProvider="AD"/>
      </Event>
      <Event time="2021-06-17T23:17:43.26" id="{7687A44C-AD6D-48D2-8C11-49ABCB82057A}">
        <Attribution userId="S::psing49@safeway.com::c9c99964-c7da-408d-b855-1feea8a1949f" userName="Pawni Singh" userProvider="AD"/>
        <Anchor>
          <Comment id="{921A52FB-4C37-4363-BEB5-7725101B5BB7}"/>
        </Anchor>
        <UnassignAll/>
      </Event>
      <Event time="2021-06-17T23:17:43.26" id="{E4FF8D1F-C1BD-41AA-BEA0-8E240D4AE807}">
        <Attribution userId="S::psing49@safeway.com::c9c99964-c7da-408d-b855-1feea8a1949f" userName="Pawni Singh" userProvider="AD"/>
        <Anchor>
          <Comment id="{921A52FB-4C37-4363-BEB5-7725101B5BB7}"/>
        </Anchor>
        <Assign userId="S::sbure03@safeway.com::5ac340e4-a0c9-4608-b2ee-5449e53b9802" userName="Subha Burela" userProvider="AD"/>
      </Event>
    </History>
  </Task>
  <Task id="{36BDBA08-AD25-4F6B-A176-BBC698E8C721}">
    <Anchor>
      <Comment id="{F57E2484-E2D4-4915-B98F-39A2E1BE23AA}"/>
    </Anchor>
    <History>
      <Event time="2021-06-15T00:23:05.50" id="{1C708AD4-AF5E-45D2-B7A8-0292DC313D34}">
        <Attribution userId="S::msach12@safeway.com::764a5b62-6d8d-4ab2-b054-1c0d368f18f3" userName="Mamatha Sachidanandamurthy" userProvider="AD"/>
        <Anchor>
          <Comment id="{28F924D4-EB73-4262-90F5-916770B82E2A}"/>
        </Anchor>
        <Create/>
      </Event>
      <Event time="2021-06-15T00:23:05.50" id="{970634A4-32BF-4FF7-834B-05851F24E4E6}">
        <Attribution userId="S::msach12@safeway.com::764a5b62-6d8d-4ab2-b054-1c0d368f18f3" userName="Mamatha Sachidanandamurthy" userProvider="AD"/>
        <Anchor>
          <Comment id="{28F924D4-EB73-4262-90F5-916770B82E2A}"/>
        </Anchor>
        <Assign userId="S::ecroc12@safeway.com::fc403dca-99c9-4ccc-94f3-9d373268bd46" userName="Edoardo Croce" userProvider="AD"/>
      </Event>
      <Event time="2021-06-15T00:23:05.50" id="{1883D50A-E03A-47AF-9C64-DDEA74362F95}">
        <Attribution userId="S::msach12@safeway.com::764a5b62-6d8d-4ab2-b054-1c0d368f18f3" userName="Mamatha Sachidanandamurthy" userProvider="AD"/>
        <Anchor>
          <Comment id="{28F924D4-EB73-4262-90F5-916770B82E2A}"/>
        </Anchor>
        <SetTitle title="Need more details .. Build quarter? @Edoardo Croce"/>
      </Event>
    </History>
  </Task>
  <Task id="{0A068519-ED1A-4631-B210-84566D374EAA}">
    <Anchor>
      <Comment id="{4C55DF7A-1DC1-463F-861D-432DA1C336A9}"/>
    </Anchor>
    <History>
      <Event time="2021-06-28T18:08:13.82" id="{1E990AFC-7464-4467-A0D7-3178063BB134}">
        <Attribution userId="S::msach12@safeway.com::764a5b62-6d8d-4ab2-b054-1c0d368f18f3" userName="Mamatha Sachidanandamurthy" userProvider="AD"/>
        <Anchor>
          <Comment id="{78917970-4697-47DB-99F0-6048CA8E420C}"/>
        </Anchor>
        <Create/>
      </Event>
      <Event time="2021-06-28T18:08:13.82" id="{6C3DE440-A747-4CFF-A83F-B52D3E74097B}">
        <Attribution userId="S::msach12@safeway.com::764a5b62-6d8d-4ab2-b054-1c0d368f18f3" userName="Mamatha Sachidanandamurthy" userProvider="AD"/>
        <Anchor>
          <Comment id="{78917970-4697-47DB-99F0-6048CA8E420C}"/>
        </Anchor>
        <Assign userId="S::jbord29@safeway.com::079de85c-d336-4906-857d-c0e3836cc912" userName="Jeff Bordes" userProvider="AD"/>
      </Event>
      <Event time="2021-06-28T18:08:13.82" id="{F8F9EAAA-B46E-48E1-A708-AA05E2C004C5}">
        <Attribution userId="S::msach12@safeway.com::764a5b62-6d8d-4ab2-b054-1c0d368f18f3" userName="Mamatha Sachidanandamurthy" userProvider="AD"/>
        <Anchor>
          <Comment id="{78917970-4697-47DB-99F0-6048CA8E420C}"/>
        </Anchor>
        <SetTitle title="Cart n Checkout is not impacted for phase 1 (mobile only impacted) but will be for phase 2.. @Jeff Bordes please confirm on the timeline for phase 2?"/>
      </Event>
    </History>
  </Task>
  <Task id="{B830AE21-2D81-454D-8407-9D34367C75B9}">
    <Anchor>
      <Comment id="{F0E04717-AC7B-442E-B34D-AF598A4A51C0}"/>
    </Anchor>
    <History>
      <Event time="2021-06-18T19:47:07.62" id="{0B3D63E5-1BF1-4B0F-9DEB-747CE3825561}">
        <Attribution userId="S::msach12@safeway.com::764a5b62-6d8d-4ab2-b054-1c0d368f18f3" userName="Mamatha Sachidanandamurthy" userProvider="AD"/>
        <Anchor>
          <Comment id="{0085E8CE-6773-42CB-A578-D8DD7BA61303}"/>
        </Anchor>
        <Create/>
      </Event>
      <Event time="2021-06-18T19:47:07.62" id="{EC90CE01-EF64-48FE-9BEA-C5FD855BD9F6}">
        <Attribution userId="S::msach12@safeway.com::764a5b62-6d8d-4ab2-b054-1c0d368f18f3" userName="Mamatha Sachidanandamurthy" userProvider="AD"/>
        <Anchor>
          <Comment id="{0085E8CE-6773-42CB-A578-D8DD7BA61303}"/>
        </Anchor>
        <Assign userId="S::ssubr14@safeway.com::f7497a20-d49a-4dc0-9a4d-7662a7a6c420" userName="Shrikant Subramanian" userProvider="AD"/>
      </Event>
      <Event time="2021-06-18T19:47:07.62" id="{896AD44F-9011-4440-A14D-6488A0C14A06}">
        <Attribution userId="S::msach12@safeway.com::764a5b62-6d8d-4ab2-b054-1c0d368f18f3" userName="Mamatha Sachidanandamurthy" userProvider="AD"/>
        <Anchor>
          <Comment id="{0085E8CE-6773-42CB-A578-D8DD7BA61303}"/>
        </Anchor>
        <SetTitle title="For cart and checkout split cart and sub orders concept, which we are looking to solve for MTO, marketplace etc. as well. @Shrikant Subramanian"/>
      </Event>
    </History>
  </Task>
  <Task id="{08813B25-A455-42A4-8C5C-C95D545383B2}">
    <Anchor>
      <Comment id="{2478B760-731D-4830-B327-2BD04DED7DD4}"/>
    </Anchor>
    <History>
      <Event time="2021-06-15T00:11:17.80" id="{C2CA19BF-D2EE-4470-80E6-6753C1AA04EC}">
        <Attribution userId="S::msach12@safeway.com::764a5b62-6d8d-4ab2-b054-1c0d368f18f3" userName="Mamatha Sachidanandamurthy" userProvider="AD"/>
        <Anchor>
          <Comment id="{B6393C85-9E1B-42F3-A909-8ABB963B1F29}"/>
        </Anchor>
        <Create/>
      </Event>
      <Event time="2021-06-15T00:11:17.80" id="{84594F00-37ED-4527-855E-F124781701AF}">
        <Attribution userId="S::msach12@safeway.com::764a5b62-6d8d-4ab2-b054-1c0d368f18f3" userName="Mamatha Sachidanandamurthy" userProvider="AD"/>
        <Anchor>
          <Comment id="{B6393C85-9E1B-42F3-A909-8ABB963B1F29}"/>
        </Anchor>
        <Assign userId="S::ecroc12@safeway.com::fc403dca-99c9-4ccc-94f3-9d373268bd46" userName="Edoardo Croce" userProvider="AD"/>
      </Event>
      <Event time="2021-06-15T00:11:17.80" id="{6ADA5E5D-422A-40D9-A6F9-34F29DD5D863}">
        <Attribution userId="S::msach12@safeway.com::764a5b62-6d8d-4ab2-b054-1c0d368f18f3" userName="Mamatha Sachidanandamurthy" userProvider="AD"/>
        <Anchor>
          <Comment id="{B6393C85-9E1B-42F3-A909-8ABB963B1F29}"/>
        </Anchor>
        <SetTitle title="Need additional details to size it. @Edoardo Croce"/>
      </Event>
    </History>
  </Task>
  <Task id="{9E69572E-ECE5-4D49-ABE0-23D31ECF1D72}">
    <Anchor>
      <Comment id="{CBE8986D-1BE7-41B3-B07D-0D29F738AB6A}"/>
    </Anchor>
    <History>
      <Event time="2021-06-11T23:55:16.87" id="{F407D510-04DA-41FE-8BC7-E61944FDFD52}">
        <Attribution userId="S::psing49@safeway.com::c9c99964-c7da-408d-b855-1feea8a1949f" userName="Pawni Singh" userProvider="AD"/>
        <Anchor>
          <Comment id="{CBE8986D-1BE7-41B3-B07D-0D29F738AB6A}"/>
        </Anchor>
        <Create/>
      </Event>
      <Event time="2021-06-11T23:55:16.87" id="{6DB58E83-26B1-47C0-9A0A-08EB0365638D}">
        <Attribution userId="S::psing49@safeway.com::c9c99964-c7da-408d-b855-1feea8a1949f" userName="Pawni Singh" userProvider="AD"/>
        <Anchor>
          <Comment id="{CBE8986D-1BE7-41B3-B07D-0D29F738AB6A}"/>
        </Anchor>
        <Assign userId="S::sedup00@safeway.com::310b34da-5405-4aa0-af55-4e6394f81f16" userName="Sharath Chandra Edupuganti" userProvider="AD"/>
      </Event>
      <Event time="2021-06-11T23:55:16.87" id="{093F2407-0CAA-4B57-944A-598C57C96DA0}">
        <Attribution userId="S::psing49@safeway.com::c9c99964-c7da-408d-b855-1feea8a1949f" userName="Pawni Singh" userProvider="AD"/>
        <Anchor>
          <Comment id="{CBE8986D-1BE7-41B3-B07D-0D29F738AB6A}"/>
        </Anchor>
        <SetTitle title="@Sharath Chandra Edupuganti Linked Grocery and Rx Order indicator in Acupick so HIPPA complaint picker knows that he needs to walk into pharmacy and pick the prescription for customer"/>
      </Event>
      <Event time="2021-06-18T19:44:00.53" id="{913D557B-C2A9-42C6-934C-3E67AD22C6DC}">
        <Attribution userId="S::psing49@safeway.com::c9c99964-c7da-408d-b855-1feea8a1949f" userName="Pawni Singh" userProvider="AD"/>
        <Anchor>
          <Comment id="{E9DAA87E-9FA6-44BE-A06D-4D314ED7C96D}"/>
        </Anchor>
        <UnassignAll/>
      </Event>
      <Event time="2021-06-18T19:44:00.53" id="{CD7BE787-42C9-4DAF-A358-A9E7BE7C0539}">
        <Attribution userId="S::psing49@safeway.com::c9c99964-c7da-408d-b855-1feea8a1949f" userName="Pawni Singh" userProvider="AD"/>
        <Anchor>
          <Comment id="{E9DAA87E-9FA6-44BE-A06D-4D314ED7C96D}"/>
        </Anchor>
        <Assign userId="S::achau29@safeway.com::1eb510ea-b410-46aa-b218-848725895105" userName="Amit Chaudhary" userProvider="AD"/>
      </Event>
    </History>
  </Task>
  <Task id="{23ADAE30-AD78-4D0B-B3CC-B159F33E063A}">
    <Anchor>
      <Comment id="{A3AB8B9C-C4C7-4D95-A1D8-2BEDC93E76A3}"/>
    </Anchor>
    <History>
      <Event time="2021-06-18T20:05:35.61" id="{488108E0-9181-4D1E-8950-6E6D8898F00B}">
        <Attribution userId="S::msach12@safeway.com::764a5b62-6d8d-4ab2-b054-1c0d368f18f3" userName="Mamatha Sachidanandamurthy" userProvider="AD"/>
        <Anchor>
          <Comment id="{866CA18C-870B-4676-8501-66DAE47CF3FB}"/>
        </Anchor>
        <Create/>
      </Event>
      <Event time="2021-06-18T20:05:35.61" id="{D7D0A560-045D-4A8E-A762-073B17E6C772}">
        <Attribution userId="S::msach12@safeway.com::764a5b62-6d8d-4ab2-b054-1c0d368f18f3" userName="Mamatha Sachidanandamurthy" userProvider="AD"/>
        <Anchor>
          <Comment id="{866CA18C-870B-4676-8501-66DAE47CF3FB}"/>
        </Anchor>
        <Assign userId="S::ssubr14@safeway.com::f7497a20-d49a-4dc0-9a4d-7662a7a6c420" userName="Shrikant Subramanian" userProvider="AD"/>
      </Event>
      <Event time="2021-06-18T20:05:35.61" id="{FF6C821D-2C60-4AEB-B968-211D092713E1}">
        <Attribution userId="S::msach12@safeway.com::764a5b62-6d8d-4ab2-b054-1c0d368f18f3" userName="Mamatha Sachidanandamurthy" userProvider="AD"/>
        <Anchor>
          <Comment id="{866CA18C-870B-4676-8501-66DAE47CF3FB}"/>
        </Anchor>
        <SetTitle title="@Shrikant Subramanian Need more details."/>
      </Event>
    </History>
  </Task>
  <Task id="{0F2C0F32-7E28-4865-A2F4-630F77D43EE9}">
    <Anchor>
      <Comment id="{A45F1352-553E-464B-93A1-C493800398E6}"/>
    </Anchor>
    <History>
      <Event time="2021-06-11T23:46:19.41" id="{1D9980DE-CDDF-44EA-804C-F27288952AA4}">
        <Attribution userId="S::psing49@safeway.com::c9c99964-c7da-408d-b855-1feea8a1949f" userName="Pawni Singh" userProvider="AD"/>
        <Anchor>
          <Comment id="{A45F1352-553E-464B-93A1-C493800398E6}"/>
        </Anchor>
        <Create/>
      </Event>
      <Event time="2021-06-11T23:46:19.41" id="{845EE1D0-D0B2-400B-AE12-F4355F252A0B}">
        <Attribution userId="S::psing49@safeway.com::c9c99964-c7da-408d-b855-1feea8a1949f" userName="Pawni Singh" userProvider="AD"/>
        <Anchor>
          <Comment id="{A45F1352-553E-464B-93A1-C493800398E6}"/>
        </Anchor>
        <Assign userId="S::kdois00@safeway.com::dbfe6432-64a7-4568-a1f6-8e9a74f695c7" userName="Kathy Doissans" userProvider="AD"/>
      </Event>
      <Event time="2021-06-11T23:46:19.41" id="{4C38A975-902D-47B7-BC6A-E121886F51C9}">
        <Attribution userId="S::psing49@safeway.com::c9c99964-c7da-408d-b855-1feea8a1949f" userName="Pawni Singh" userProvider="AD"/>
        <Anchor>
          <Comment id="{A45F1352-553E-464B-93A1-C493800398E6}"/>
        </Anchor>
        <SetTitle title="@Kathy Doissans expectation for MLP is that we are able to communicate in order/ edit confirmation email that Rx will be in the DUG order you placed. since grocery order and Rx refill order will be in sequence I anticipate we would want to update edit …"/>
      </Event>
    </History>
  </Task>
  <Task id="{DD770C36-DAF3-4341-A9E7-675A74E8D5CA}">
    <Anchor>
      <Comment id="{D64BBFB9-F371-4967-B064-248C668B39FF}"/>
    </Anchor>
    <History>
      <Event time="2021-06-10T17:57:22.62" id="{EC2BF901-2A50-41A6-A7EF-C1E67F81957A}">
        <Attribution userId="S::mnall04@safeway.com::1f584d17-2d4d-4840-a7f6-b42bc3fe209c" userName="Mrudula Nallamothu" userProvider="AD"/>
        <Anchor>
          <Comment id="{445CDF1F-EDC3-4BDC-881E-26B871D67454}"/>
        </Anchor>
        <Create/>
      </Event>
      <Event time="2021-06-10T17:57:22.62" id="{8DA4BBD0-9FD4-4B21-A68D-C99DB7275AFB}">
        <Attribution userId="S::mnall04@safeway.com::1f584d17-2d4d-4840-a7f6-b42bc3fe209c" userName="Mrudula Nallamothu" userProvider="AD"/>
        <Anchor>
          <Comment id="{445CDF1F-EDC3-4BDC-881E-26B871D67454}"/>
        </Anchor>
        <Assign userId="S::flope39@safeway.com::3a0e538a-b432-4f0a-a177-0f261d36f9aa" userName="Fred Lopez" userProvider="AD"/>
      </Event>
      <Event time="2021-06-10T17:57:22.62" id="{B853DAD4-8B6F-45F9-862C-A7747CEDB76D}">
        <Attribution userId="S::mnall04@safeway.com::1f584d17-2d4d-4840-a7f6-b42bc3fe209c" userName="Mrudula Nallamothu" userProvider="AD"/>
        <Anchor>
          <Comment id="{445CDF1F-EDC3-4BDC-881E-26B871D67454}"/>
        </Anchor>
        <SetTitle title="@Fred Lopez need more details to provide estimates. Please include me &amp;@Bernardo Tavera in those conversations"/>
      </Event>
    </History>
  </Task>
  <Task id="{636AB237-0559-43AB-A78B-ADE790B7FCC8}">
    <Anchor>
      <Comment id="{A5B87CD2-8999-44C9-BBEB-B53C9993A0BD}"/>
    </Anchor>
    <History>
      <Event time="2021-06-14T16:54:07.68" id="{6C87DBB2-A852-4F97-A4FA-2594E12A9B99}">
        <Attribution userId="S::psing49@safeway.com::c9c99964-c7da-408d-b855-1feea8a1949f" userName="Pawni Singh" userProvider="AD"/>
        <Anchor>
          <Comment id="{A5B87CD2-8999-44C9-BBEB-B53C9993A0BD}"/>
        </Anchor>
        <Create/>
      </Event>
      <Event time="2021-06-14T16:54:07.68" id="{294045CD-9F14-4867-A6F8-33AFCCE39637}">
        <Attribution userId="S::psing49@safeway.com::c9c99964-c7da-408d-b855-1feea8a1949f" userName="Pawni Singh" userProvider="AD"/>
        <Anchor>
          <Comment id="{A5B87CD2-8999-44C9-BBEB-B53C9993A0BD}"/>
        </Anchor>
        <Assign userId="S::psuga01@safeway.com::98a22b04-7fc4-4fbc-9ae9-ddeaae02e431" userName="Priya Sugathan" userProvider="AD"/>
      </Event>
      <Event time="2021-06-14T16:54:07.68" id="{5C7890A8-9EA4-420A-9E8A-A15E683235AC}">
        <Attribution userId="S::psing49@safeway.com::c9c99964-c7da-408d-b855-1feea8a1949f" userName="Pawni Singh" userProvider="AD"/>
        <Anchor>
          <Comment id="{A5B87CD2-8999-44C9-BBEB-B53C9993A0BD}"/>
        </Anchor>
        <SetTitle title="@Priya Sugathan we are still thinking about the effort but anticipate UCA will be impacted"/>
      </Event>
    </History>
  </Task>
  <Task id="{9D00143D-F45D-45FE-A79F-44FDB4CC6B1D}">
    <Anchor>
      <Comment id="{7AC8ED71-2A09-4E5A-A8BC-4AE9E3C1202A}"/>
    </Anchor>
    <History>
      <Event time="2021-06-18T23:35:00.74" id="{F9807C47-19EC-441B-8A21-F991255B2A28}">
        <Attribution userId="S::msach12@safeway.com::764a5b62-6d8d-4ab2-b054-1c0d368f18f3" userName="Mamatha Sachidanandamurthy" userProvider="AD"/>
        <Anchor>
          <Comment id="{3612227E-702B-4109-B68B-1926C4E3909F}"/>
        </Anchor>
        <Create/>
      </Event>
      <Event time="2021-06-18T23:35:00.74" id="{48BAEEEC-9AEA-4DE0-ACC3-09704587B1A3}">
        <Attribution userId="S::msach12@safeway.com::764a5b62-6d8d-4ab2-b054-1c0d368f18f3" userName="Mamatha Sachidanandamurthy" userProvider="AD"/>
        <Anchor>
          <Comment id="{3612227E-702B-4109-B68B-1926C4E3909F}"/>
        </Anchor>
        <Assign userId="S::flope39@safeway.com::3a0e538a-b432-4f0a-a177-0f261d36f9aa" userName="Fred Lopez" userProvider="AD"/>
      </Event>
      <Event time="2021-06-18T23:35:00.74" id="{BFEDC044-7512-49D8-B028-BB1D24A7ED27}">
        <Attribution userId="S::msach12@safeway.com::764a5b62-6d8d-4ab2-b054-1c0d368f18f3" userName="Mamatha Sachidanandamurthy" userProvider="AD"/>
        <Anchor>
          <Comment id="{3612227E-702B-4109-B68B-1926C4E3909F}"/>
        </Anchor>
        <SetTitle title="@Fred Lopez Not sure about the scope for cart and checkout. aisles is being handled by Search &amp; Browse team and regarding offers we just send it to offers engine. So please confirm!"/>
      </Event>
      <Event time="2021-06-21T17:24:18.57" id="{BF62CC9E-ADD7-4B0D-BA0E-1BBA7072FF66}">
        <Attribution userId="S::flope39@safeway.com::3a0e538a-b432-4f0a-a177-0f261d36f9aa" userName="Fred Lopez" userProvider="AD"/>
        <Anchor>
          <Comment id="{A2419FF0-CBD2-4BCC-A34D-A94F9B327E52}"/>
        </Anchor>
        <UnassignAll/>
      </Event>
      <Event time="2021-06-21T17:24:18.57" id="{F320F461-9573-4C3D-A6A4-D54D6F9B4A97}">
        <Attribution userId="S::flope39@safeway.com::3a0e538a-b432-4f0a-a177-0f261d36f9aa" userName="Fred Lopez" userProvider="AD"/>
        <Anchor>
          <Comment id="{A2419FF0-CBD2-4BCC-A34D-A94F9B327E52}"/>
        </Anchor>
        <Assign userId="S::msach12@safeway.com::764a5b62-6d8d-4ab2-b054-1c0d368f18f3" userName="Mamatha Sachidanandamurthy" userProvider="AD"/>
      </Event>
    </History>
  </Task>
  <Task id="{A9A80A3E-C2DB-4B73-8ABB-86D1A2A3AACB}">
    <Anchor>
      <Comment id="{ADA5FCB0-559D-4A39-8CDC-23E275DF1423}"/>
    </Anchor>
    <History>
      <Event time="2021-06-15T00:17:32.54" id="{F2C6D5FC-F27C-4D86-A806-4767D420A2F5}">
        <Attribution userId="S::msach12@safeway.com::764a5b62-6d8d-4ab2-b054-1c0d368f18f3" userName="Mamatha Sachidanandamurthy" userProvider="AD"/>
        <Anchor>
          <Comment id="{19FB6FFF-6499-4E18-B26F-F3594EB1A99F}"/>
        </Anchor>
        <Create/>
      </Event>
      <Event time="2021-06-15T00:17:32.54" id="{06FF9F95-8FE9-4C64-9DB0-0BD415BF2521}">
        <Attribution userId="S::msach12@safeway.com::764a5b62-6d8d-4ab2-b054-1c0d368f18f3" userName="Mamatha Sachidanandamurthy" userProvider="AD"/>
        <Anchor>
          <Comment id="{19FB6FFF-6499-4E18-B26F-F3594EB1A99F}"/>
        </Anchor>
        <Assign userId="S::ecroc12@safeway.com::fc403dca-99c9-4ccc-94f3-9d373268bd46" userName="Edoardo Croce" userProvider="AD"/>
      </Event>
      <Event time="2021-06-15T00:17:32.54" id="{EB3DB922-74BD-4DC1-B151-53C3410EF4EC}">
        <Attribution userId="S::msach12@safeway.com::764a5b62-6d8d-4ab2-b054-1c0d368f18f3" userName="Mamatha Sachidanandamurthy" userProvider="AD"/>
        <Anchor>
          <Comment id="{19FB6FFF-6499-4E18-B26F-F3594EB1A99F}"/>
        </Anchor>
        <SetTitle title="what is the build and launch quarter? @Edoardo Croce"/>
      </Event>
    </History>
  </Task>
  <Task id="{5456AF40-5293-410C-8D55-1213E17D7C7E}">
    <Anchor>
      <Comment id="{01B75948-2E5D-4721-A806-8CC6F21E38C4}"/>
    </Anchor>
    <History>
      <Event time="2021-06-14T16:52:30.21" id="{575A7EF3-1665-44C0-9417-66E62304DCBC}">
        <Attribution userId="S::psing49@safeway.com::c9c99964-c7da-408d-b855-1feea8a1949f" userName="Pawni Singh" userProvider="AD"/>
        <Anchor>
          <Comment id="{01B75948-2E5D-4721-A806-8CC6F21E38C4}"/>
        </Anchor>
        <Create/>
      </Event>
      <Event time="2021-06-14T16:52:30.21" id="{CFE348FA-38DA-42C1-8B42-C47648246E6E}">
        <Attribution userId="S::psing49@safeway.com::c9c99964-c7da-408d-b855-1feea8a1949f" userName="Pawni Singh" userProvider="AD"/>
        <Anchor>
          <Comment id="{01B75948-2E5D-4721-A806-8CC6F21E38C4}"/>
        </Anchor>
        <Assign userId="S::mbra147@safeway.com::273b71d2-f372-49dc-84da-f1638ec3b71f" userName="Mark Bradley" userProvider="AD"/>
      </Event>
      <Event time="2021-06-14T16:52:30.21" id="{9F328053-5E10-4F9F-BC1C-24FCA31F0905}">
        <Attribution userId="S::psing49@safeway.com::c9c99964-c7da-408d-b855-1feea8a1949f" userName="Pawni Singh" userProvider="AD"/>
        <Anchor>
          <Comment id="{01B75948-2E5D-4721-A806-8CC6F21E38C4}"/>
        </Anchor>
        <SetTitle title="@Mark Bradley and @Neetu Sultan what are your thoughts? I will set some time this week to go through the ask"/>
      </Event>
    </History>
  </Task>
  <Task id="{8380035D-5F82-4D4B-92F8-E10A2E18B3C6}">
    <Anchor>
      <Comment id="{D781697B-2B20-4F7C-B896-98C0EC95FAED}"/>
    </Anchor>
    <History>
      <Event time="2021-06-16T20:17:28.95" id="{0D41FDB7-F069-42D9-8564-29D057230A5D}">
        <Attribution userId="S::msach12@safeway.com::764a5b62-6d8d-4ab2-b054-1c0d368f18f3" userName="Mamatha Sachidanandamurthy" userProvider="AD"/>
        <Anchor>
          <Comment id="{D781697B-2B20-4F7C-B896-98C0EC95FAED}"/>
        </Anchor>
        <Create/>
      </Event>
      <Event time="2021-06-16T20:17:28.95" id="{38B5548F-808B-4162-9E90-563B610D5841}">
        <Attribution userId="S::msach12@safeway.com::764a5b62-6d8d-4ab2-b054-1c0d368f18f3" userName="Mamatha Sachidanandamurthy" userProvider="AD"/>
        <Anchor>
          <Comment id="{D781697B-2B20-4F7C-B896-98C0EC95FAED}"/>
        </Anchor>
        <Assign userId="S::srama29@safeway.com::34e34376-696f-4173-89be-f44e85c5d80b" userName="Suja Ramalingam" userProvider="AD"/>
      </Event>
      <Event time="2021-06-16T20:17:28.95" id="{F057E038-75E8-4D13-8FF6-23789C9096D1}">
        <Attribution userId="S::msach12@safeway.com::764a5b62-6d8d-4ab2-b054-1c0d368f18f3" userName="Mamatha Sachidanandamurthy" userProvider="AD"/>
        <Anchor>
          <Comment id="{D781697B-2B20-4F7C-B896-98C0EC95FAED}"/>
        </Anchor>
        <SetTitle title="On confirmation page from Mobile UMA only @Suja Ramalingam"/>
      </Event>
    </History>
  </Task>
  <Task id="{4BD3065F-FDE0-4A5B-AE3C-C60237416CE5}">
    <Anchor>
      <Comment id="{387915CC-F0CC-480C-B820-456A510B96BF}"/>
    </Anchor>
    <History>
      <Event time="2021-06-11T23:56:00.54" id="{44E010A8-446B-429E-9994-6DDC3FE2AAD8}">
        <Attribution userId="S::psing49@safeway.com::c9c99964-c7da-408d-b855-1feea8a1949f" userName="Pawni Singh" userProvider="AD"/>
        <Anchor>
          <Comment id="{387915CC-F0CC-480C-B820-456A510B96BF}"/>
        </Anchor>
        <Create/>
      </Event>
      <Event time="2021-06-11T23:56:00.54" id="{FA1F48EF-F4C4-4518-AB13-B37EAA77191B}">
        <Attribution userId="S::psing49@safeway.com::c9c99964-c7da-408d-b855-1feea8a1949f" userName="Pawni Singh" userProvider="AD"/>
        <Anchor>
          <Comment id="{387915CC-F0CC-480C-B820-456A510B96BF}"/>
        </Anchor>
        <Assign userId="S::sedup00@safeway.com::310b34da-5405-4aa0-af55-4e6394f81f16" userName="Sharath Chandra Edupuganti" userProvider="AD"/>
      </Event>
      <Event time="2021-06-11T23:56:00.54" id="{9D2C697F-036C-4E9A-8A68-CBE3922CAB0E}">
        <Attribution userId="S::psing49@safeway.com::c9c99964-c7da-408d-b855-1feea8a1949f" userName="Pawni Singh" userProvider="AD"/>
        <Anchor>
          <Comment id="{387915CC-F0CC-480C-B820-456A510B96BF}"/>
        </Anchor>
        <SetTitle title="@Sharath Chandra Edupuganti Linked Grocery and Rx Order indicator in OMS"/>
      </Event>
    </History>
  </Task>
  <Task id="{AC66DB62-D39A-461B-900D-1319C0D3BB1F}">
    <Anchor>
      <Comment id="{1851C8A3-AF79-4866-89CA-FED2612248C5}"/>
    </Anchor>
    <History>
      <Event time="2021-06-15T00:14:35.80" id="{96D20A8D-9428-4788-8262-8E94BBE06E52}">
        <Attribution userId="S::msach12@safeway.com::764a5b62-6d8d-4ab2-b054-1c0d368f18f3" userName="Mamatha Sachidanandamurthy" userProvider="AD"/>
        <Anchor>
          <Comment id="{4CBB6C9A-D1BE-46E3-8FEB-A9E4C0239560}"/>
        </Anchor>
        <Create/>
      </Event>
      <Event time="2021-06-15T00:14:35.80" id="{A950D825-27C6-42B7-8E86-E00DFB357DA2}">
        <Attribution userId="S::msach12@safeway.com::764a5b62-6d8d-4ab2-b054-1c0d368f18f3" userName="Mamatha Sachidanandamurthy" userProvider="AD"/>
        <Anchor>
          <Comment id="{4CBB6C9A-D1BE-46E3-8FEB-A9E4C0239560}"/>
        </Anchor>
        <Assign userId="S::ecroc12@safeway.com::fc403dca-99c9-4ccc-94f3-9d373268bd46" userName="Edoardo Croce" userProvider="AD"/>
      </Event>
      <Event time="2021-06-15T00:14:35.80" id="{C9A92307-9A9D-4291-B371-3C57B619B5DB}">
        <Attribution userId="S::msach12@safeway.com::764a5b62-6d8d-4ab2-b054-1c0d368f18f3" userName="Mamatha Sachidanandamurthy" userProvider="AD"/>
        <Anchor>
          <Comment id="{4CBB6C9A-D1BE-46E3-8FEB-A9E4C0239560}"/>
        </Anchor>
        <SetTitle title="Need more details to size as we are already doing certain items for delivery. Guessing Multicart is the only one pending. @Edoardo Croce"/>
      </Event>
      <Event time="2021-06-18T22:00:50.78" id="{8EB240BA-85FF-4917-B5F0-32B1538ED73B}">
        <Attribution userId="S::pkari05@safeway.com::0d746d1a-7aca-4f8f-a5ba-c3ecf0d14a2a" userName="Prasanna Karimanickam" userProvider="AD"/>
        <Progress percentComplete="100"/>
      </Event>
    </History>
  </Task>
  <Task id="{2BAF3A63-DAEF-4803-8A80-7C25FD032F21}">
    <Anchor>
      <Comment id="{9B31A14C-1596-4D26-9897-1A39C24237F3}"/>
    </Anchor>
    <History>
      <Event time="2021-06-16T20:19:08.46" id="{D6651C54-8AA7-49DA-A8D2-420CC6B1F5B8}">
        <Attribution userId="S::msach12@safeway.com::764a5b62-6d8d-4ab2-b054-1c0d368f18f3" userName="Mamatha Sachidanandamurthy" userProvider="AD"/>
        <Anchor>
          <Comment id="{5B4AED57-ED93-4466-919D-60C6526581C3}"/>
        </Anchor>
        <Create/>
      </Event>
      <Event time="2021-06-16T20:19:08.46" id="{4874A405-69DF-47DB-9909-151B3D219DEE}">
        <Attribution userId="S::msach12@safeway.com::764a5b62-6d8d-4ab2-b054-1c0d368f18f3" userName="Mamatha Sachidanandamurthy" userProvider="AD"/>
        <Anchor>
          <Comment id="{5B4AED57-ED93-4466-919D-60C6526581C3}"/>
        </Anchor>
        <Assign userId="S::ssubr18@safeway.com::30280a01-5955-437b-bf0f-80b39bcb8569" userName="Suganthi Subramanian" userProvider="AD"/>
      </Event>
      <Event time="2021-06-16T20:19:08.46" id="{988841DB-3987-428C-9F94-86C89B640805}">
        <Attribution userId="S::msach12@safeway.com::764a5b62-6d8d-4ab2-b054-1c0d368f18f3" userName="Mamatha Sachidanandamurthy" userProvider="AD"/>
        <Anchor>
          <Comment id="{5B4AED57-ED93-4466-919D-60C6526581C3}"/>
        </Anchor>
        <SetTitle title="@Suganthi Subramanian what we know is overlapping of grocery with ecom order/customers is not there. We would like to track that."/>
      </Event>
    </History>
  </Task>
  <Task id="{65B2E781-1C6C-40B2-8E68-A7060849AF6E}">
    <Anchor>
      <Comment id="{D379B21A-F6EE-4A4B-A37E-CD04588C3178}"/>
    </Anchor>
    <History>
      <Event time="2021-06-11T17:28:18.33" id="{1D861F06-D4D7-4F40-B8E1-D67357DCB059}">
        <Attribution userId="S::msach12@safeway.com::764a5b62-6d8d-4ab2-b054-1c0d368f18f3" userName="Mamatha Sachidanandamurthy" userProvider="AD"/>
        <Anchor>
          <Comment id="{D379B21A-F6EE-4A4B-A37E-CD04588C3178}"/>
        </Anchor>
        <Create/>
      </Event>
      <Event time="2021-06-11T17:28:18.33" id="{AB1FEE41-9D08-4B0E-8659-932A2633A1F6}">
        <Attribution userId="S::msach12@safeway.com::764a5b62-6d8d-4ab2-b054-1c0d368f18f3" userName="Mamatha Sachidanandamurthy" userProvider="AD"/>
        <Anchor>
          <Comment id="{D379B21A-F6EE-4A4B-A37E-CD04588C3178}"/>
        </Anchor>
        <Assign userId="S::sbure03@safeway.com::5ac340e4-a0c9-4608-b2ee-5449e53b9802" userName="Subha Burela" userProvider="AD"/>
      </Event>
      <Event time="2021-06-11T17:28:18.33" id="{DB295263-5DA7-478A-9D61-CB0BDEBD7E3C}">
        <Attribution userId="S::msach12@safeway.com::764a5b62-6d8d-4ab2-b054-1c0d368f18f3" userName="Mamatha Sachidanandamurthy" userProvider="AD"/>
        <Anchor>
          <Comment id="{D379B21A-F6EE-4A4B-A37E-CD04588C3178}"/>
        </Anchor>
        <SetTitle title="We need to do discovery and hence need UX and product across teams. @Subha Burela , need your input here"/>
      </Event>
    </History>
  </Task>
  <Task id="{F68B0493-B6F5-4221-8E97-B563FA5D44D5}">
    <Anchor>
      <Comment id="{EA7DE810-3B73-4FFB-956E-2994F5FB4A8E}"/>
    </Anchor>
    <History>
      <Event time="2021-06-16T19:24:00.11" id="{89010E71-E2A9-461C-8B7A-C1CB53BF3DEA}">
        <Attribution userId="S::jpate80@safeway.com::004fa8dd-5395-472c-8d64-5be9ad2bb4f7" userName="Jeet Patel" userProvider="AD"/>
        <Anchor>
          <Comment id="{EA7DE810-3B73-4FFB-956E-2994F5FB4A8E}"/>
        </Anchor>
        <Create/>
      </Event>
      <Event time="2021-06-16T19:24:00.11" id="{8311C08B-6D06-4856-B78A-1875E22D6923}">
        <Attribution userId="S::jpate80@safeway.com::004fa8dd-5395-472c-8d64-5be9ad2bb4f7" userName="Jeet Patel" userProvider="AD"/>
        <Anchor>
          <Comment id="{EA7DE810-3B73-4FFB-956E-2994F5FB4A8E}"/>
        </Anchor>
        <Assign userId="S::cener00@safeway.com::caee67b1-3f32-4591-a539-f8a7ffa73664" userName="Tophe Enerio" userProvider="AD"/>
      </Event>
      <Event time="2021-06-16T19:24:00.11" id="{2A3E8F1B-7370-48C0-BD9F-038809E6E04D}">
        <Attribution userId="S::jpate80@safeway.com::004fa8dd-5395-472c-8d64-5be9ad2bb4f7" userName="Jeet Patel" userProvider="AD"/>
        <Anchor>
          <Comment id="{EA7DE810-3B73-4FFB-956E-2994F5FB4A8E}"/>
        </Anchor>
        <SetTitle title="@Tophe Enerio -- leaving this as X since the scope hasn't been defined yet. There will be a lot of martech/comms work based on the N number of emails June 16 - we had a discussion with Digital Labs team, will need more details"/>
      </Event>
    </History>
  </Task>
  <Task id="{42EB4593-D1EC-4E03-9C80-69606F557308}">
    <Anchor>
      <Comment id="{A52AA741-C738-48FC-8B21-1BFA23F15B48}"/>
    </Anchor>
    <History>
      <Event time="2021-06-18T01:12:21.85" id="{2C46B150-A4F5-42FB-A326-45ECEE87CB65}">
        <Attribution userId="S::tharm28@safeway.com::cf5a52ec-1ae0-47b5-9d76-da6fdc96a6e1" userName="Tim Harms" userProvider="AD"/>
        <Anchor>
          <Comment id="{A52AA741-C738-48FC-8B21-1BFA23F15B48}"/>
        </Anchor>
        <Create/>
      </Event>
      <Event time="2021-06-18T01:12:21.85" id="{6C2661E6-9BE6-4249-8651-02946EF7E5B1}">
        <Attribution userId="S::tharm28@safeway.com::cf5a52ec-1ae0-47b5-9d76-da6fdc96a6e1" userName="Tim Harms" userProvider="AD"/>
        <Anchor>
          <Comment id="{A52AA741-C738-48FC-8B21-1BFA23F15B48}"/>
        </Anchor>
        <Assign userId="S::mtonk01@safeway.com::858539b0-6918-4f78-a2ac-9882d3b96825" userName="Michelle Tonkovich" userProvider="AD"/>
      </Event>
      <Event time="2021-06-18T01:12:21.85" id="{05257AC6-8C02-4116-B193-231403D74C1E}">
        <Attribution userId="S::tharm28@safeway.com::cf5a52ec-1ae0-47b5-9d76-da6fdc96a6e1" userName="Tim Harms" userProvider="AD"/>
        <Anchor>
          <Comment id="{A52AA741-C738-48FC-8B21-1BFA23F15B48}"/>
        </Anchor>
        <SetTitle title="@Michelle Tonkovich - does this sound familiar, ie. would it have Martech/Comms component?"/>
      </Event>
    </History>
  </Task>
  <Task id="{FBB7759C-276F-4BF1-8743-478B4A6E9850}">
    <Anchor>
      <Comment id="{C213040D-1326-44BC-BB7E-6EDDE58A9CEE}"/>
    </Anchor>
    <History>
      <Event time="2021-06-11T23:51:24.88" id="{363D13F8-2D61-4205-BC4D-E7901ED2F562}">
        <Attribution userId="S::psing49@safeway.com::c9c99964-c7da-408d-b855-1feea8a1949f" userName="Pawni Singh" userProvider="AD"/>
        <Anchor>
          <Comment id="{C213040D-1326-44BC-BB7E-6EDDE58A9CEE}"/>
        </Anchor>
        <Create/>
      </Event>
      <Event time="2021-06-11T23:51:24.88" id="{2E2ACD87-07A1-48AC-B244-2230CF561F02}">
        <Attribution userId="S::psing49@safeway.com::c9c99964-c7da-408d-b855-1feea8a1949f" userName="Pawni Singh" userProvider="AD"/>
        <Anchor>
          <Comment id="{C213040D-1326-44BC-BB7E-6EDDE58A9CEE}"/>
        </Anchor>
        <Assign userId="S::sdesa19@safeway.com::00edce61-a2c3-4d90-8dde-7aa8405c6ab9" userName="Shruti Desai" userProvider="AD"/>
      </Event>
      <Event time="2021-06-11T23:51:24.88" id="{16B0186F-D9F8-4675-B5FA-B794BB633FDB}">
        <Attribution userId="S::psing49@safeway.com::c9c99964-c7da-408d-b855-1feea8a1949f" userName="Pawni Singh" userProvider="AD"/>
        <Anchor>
          <Comment id="{C213040D-1326-44BC-BB7E-6EDDE58A9CEE}"/>
        </Anchor>
        <SetTitle title="@Shruti Desai I think its L to XL effort. please confirm"/>
      </Event>
    </History>
  </Task>
  <Task id="{9FB47EA0-8B49-4697-A4BD-CF73A4213654}">
    <Anchor>
      <Comment id="{90D96CD7-2D54-42DD-90AE-6187698E9C9E}"/>
    </Anchor>
    <History>
      <Event time="2021-06-18T19:43:05.28" id="{26EE2B10-25BB-4D90-9A0A-D25727223D2F}">
        <Attribution userId="S::msach12@safeway.com::764a5b62-6d8d-4ab2-b054-1c0d368f18f3" userName="Mamatha Sachidanandamurthy" userProvider="AD"/>
        <Anchor>
          <Comment id="{B1F40901-EA58-4022-89E5-1B2AE12C9775}"/>
        </Anchor>
        <Create/>
      </Event>
      <Event time="2021-06-18T19:43:05.28" id="{E04B8650-0F46-4533-8455-154B49BA080A}">
        <Attribution userId="S::msach12@safeway.com::764a5b62-6d8d-4ab2-b054-1c0d368f18f3" userName="Mamatha Sachidanandamurthy" userProvider="AD"/>
        <Anchor>
          <Comment id="{B1F40901-EA58-4022-89E5-1B2AE12C9775}"/>
        </Anchor>
        <Assign userId="S::psuga01@safeway.com::98a22b04-7fc4-4fbc-9ae9-ddeaae02e431" userName="Priya Sugathan" userProvider="AD"/>
      </Event>
      <Event time="2021-06-18T19:43:05.28" id="{9F0FA0C4-03F8-4E57-99BD-B3163033EAF4}">
        <Attribution userId="S::msach12@safeway.com::764a5b62-6d8d-4ab2-b054-1c0d368f18f3" userName="Mamatha Sachidanandamurthy" userProvider="AD"/>
        <Anchor>
          <Comment id="{B1F40901-EA58-4022-89E5-1B2AE12C9775}"/>
        </Anchor>
        <SetTitle title="@Priya Sugathan We need more details.. UMa is able to handle without cart and checkout making change so what would web need?"/>
      </Event>
    </History>
  </Task>
  <Task id="{E8AFB4AD-FE27-4EF5-AE15-15935515D764}">
    <Anchor>
      <Comment id="{F475843B-05D1-491A-9FD4-4AB2B4AC2B93}"/>
    </Anchor>
    <History>
      <Event time="2021-06-11T23:49:38.31" id="{9F738416-ED1F-44C8-887E-2CA5B84A19CD}">
        <Attribution userId="S::psing49@safeway.com::c9c99964-c7da-408d-b855-1feea8a1949f" userName="Pawni Singh" userProvider="AD"/>
        <Anchor>
          <Comment id="{F475843B-05D1-491A-9FD4-4AB2B4AC2B93}"/>
        </Anchor>
        <Create/>
      </Event>
      <Event time="2021-06-11T23:49:38.31" id="{78BA3DC1-81F8-40F7-96DD-1135F46D7063}">
        <Attribution userId="S::psing49@safeway.com::c9c99964-c7da-408d-b855-1feea8a1949f" userName="Pawni Singh" userProvider="AD"/>
        <Anchor>
          <Comment id="{F475843B-05D1-491A-9FD4-4AB2B4AC2B93}"/>
        </Anchor>
        <Assign userId="S::mdasa05@safeway.com::d2d36eab-5007-49ad-aec5-6c9372da5d5e" userName="Mohan Dasannacharya" userProvider="AD"/>
      </Event>
      <Event time="2021-06-11T23:49:38.31" id="{14D986E2-9494-40D4-90FB-1B607B3AD900}">
        <Attribution userId="S::psing49@safeway.com::c9c99964-c7da-408d-b855-1feea8a1949f" userName="Pawni Singh" userProvider="AD"/>
        <Anchor>
          <Comment id="{F475843B-05D1-491A-9FD4-4AB2B4AC2B93}"/>
        </Anchor>
        <SetTitle title="@Mohan Dasannacharya as placeholder if we want to target certain audience based on parameters on confirmation page of each for marketing message. I think it should be S or M . Please confirm"/>
      </Event>
    </History>
  </Task>
  <Task id="{5E45F3BF-7660-4F83-B7B1-786280310701}">
    <Anchor>
      <Comment id="{4BE028E8-322C-45A8-83BB-134A4EA652DC}"/>
    </Anchor>
    <History>
      <Event time="2021-06-11T23:54:47.59" id="{36ECF57A-9862-4D0A-AF30-911DB386D001}">
        <Attribution userId="S::psing49@safeway.com::c9c99964-c7da-408d-b855-1feea8a1949f" userName="Pawni Singh" userProvider="AD"/>
        <Anchor>
          <Comment id="{4BE028E8-322C-45A8-83BB-134A4EA652DC}"/>
        </Anchor>
        <Create/>
      </Event>
      <Event time="2021-06-11T23:54:47.59" id="{4C87AB08-30A7-4FEE-9FEB-9A3D0A38B747}">
        <Attribution userId="S::psing49@safeway.com::c9c99964-c7da-408d-b855-1feea8a1949f" userName="Pawni Singh" userProvider="AD"/>
        <Anchor>
          <Comment id="{4BE028E8-322C-45A8-83BB-134A4EA652DC}"/>
        </Anchor>
        <Assign userId="S::achau29@safeway.com::1eb510ea-b410-46aa-b218-848725895105" userName="Amit Chaudhary" userProvider="AD"/>
      </Event>
      <Event time="2021-06-11T23:54:47.59" id="{6F2924D6-CCBE-4B96-9770-ED139EAB2D23}">
        <Attribution userId="S::psing49@safeway.com::c9c99964-c7da-408d-b855-1feea8a1949f" userName="Pawni Singh" userProvider="AD"/>
        <Anchor>
          <Comment id="{4BE028E8-322C-45A8-83BB-134A4EA652DC}"/>
        </Anchor>
        <SetTitle title="@Amit Chaudhary Linked Grocery and Rx Order indicator in Acupick so HIPPA complaint picker knows that he needs to walk into pharmacy and pick the prescription for customer"/>
      </Event>
      <Event time="2021-06-18T19:36:18.21" id="{783BE0FE-3C8A-479B-9A1C-735AA85A6A47}">
        <Attribution userId="S::msach12@safeway.com::764a5b62-6d8d-4ab2-b054-1c0d368f18f3" userName="Mamatha Sachidanandamurthy" userProvider="AD"/>
        <Anchor>
          <Comment id="{EB8EC1EA-F9BF-4F2D-ADB2-BD7D54AD438E}"/>
        </Anchor>
        <UnassignAll/>
      </Event>
      <Event time="2021-06-18T19:36:18.21" id="{70D523B5-2028-4C45-82B4-DF2E7E90568A}">
        <Attribution userId="S::msach12@safeway.com::764a5b62-6d8d-4ab2-b054-1c0d368f18f3" userName="Mamatha Sachidanandamurthy" userProvider="AD"/>
        <Anchor>
          <Comment id="{EB8EC1EA-F9BF-4F2D-ADB2-BD7D54AD438E}"/>
        </Anchor>
        <Assign userId="S::nshah26@safeway.com::20db63bb-8434-443b-896d-f1769b31c3a3" userName="Namrata Shah" userProvider="AD"/>
      </Event>
    </History>
  </Task>
  <Task id="{5881ABC1-0C59-4EA0-B12D-D4AAF64D9F2C}">
    <Anchor>
      <Comment id="{41E9A0AD-C071-461B-A7B9-8A78D9D8252B}"/>
    </Anchor>
    <History>
      <Event time="2021-06-16T19:46:56.70" id="{30EBF6DB-5524-43B7-9811-EFBD4B256BF7}">
        <Attribution userId="S::jpate80@safeway.com::004fa8dd-5395-472c-8d64-5be9ad2bb4f7" userName="Jeet Patel" userProvider="AD"/>
        <Anchor>
          <Comment id="{41E9A0AD-C071-461B-A7B9-8A78D9D8252B}"/>
        </Anchor>
        <Create/>
      </Event>
      <Event time="2021-06-16T19:46:56.70" id="{0C4B7732-5C99-4CEB-9DF1-BFC053AA010D}">
        <Attribution userId="S::jpate80@safeway.com::004fa8dd-5395-472c-8d64-5be9ad2bb4f7" userName="Jeet Patel" userProvider="AD"/>
        <Anchor>
          <Comment id="{41E9A0AD-C071-461B-A7B9-8A78D9D8252B}"/>
        </Anchor>
        <Assign userId="S::cener00@safeway.com::caee67b1-3f32-4591-a539-f8a7ffa73664" userName="Tophe Enerio" userProvider="AD"/>
      </Event>
      <Event time="2021-06-16T19:46:56.70" id="{FE676942-6656-4FEA-8998-53A2A9BD728A}">
        <Attribution userId="S::jpate80@safeway.com::004fa8dd-5395-472c-8d64-5be9ad2bb4f7" userName="Jeet Patel" userProvider="AD"/>
        <Anchor>
          <Comment id="{41E9A0AD-C071-461B-A7B9-8A78D9D8252B}"/>
        </Anchor>
        <SetTitle title="@Tophe Enerio -- this is a huge initiative and will need some clarity on what is needed for Q2 at least for sizing purpose"/>
      </Event>
    </History>
  </Task>
  <Task id="{428FC0C8-E782-4FF2-A890-5FD97F3B1357}">
    <Anchor>
      <Comment id="{0A8210C3-00C2-4D2C-857A-EDC066714F4B}"/>
    </Anchor>
    <History>
      <Event time="2021-06-15T00:24:54.21" id="{9AA6C44A-D000-4BC1-8870-90395603048E}">
        <Attribution userId="S::msach12@safeway.com::764a5b62-6d8d-4ab2-b054-1c0d368f18f3" userName="Mamatha Sachidanandamurthy" userProvider="AD"/>
        <Anchor>
          <Comment id="{1AEBEF4D-007A-43A4-8150-037B997DD7D8}"/>
        </Anchor>
        <Create/>
      </Event>
      <Event time="2021-06-15T00:24:54.21" id="{8AAB8EDF-F3DD-4356-A193-9CE0442A1E77}">
        <Attribution userId="S::msach12@safeway.com::764a5b62-6d8d-4ab2-b054-1c0d368f18f3" userName="Mamatha Sachidanandamurthy" userProvider="AD"/>
        <Anchor>
          <Comment id="{1AEBEF4D-007A-43A4-8150-037B997DD7D8}"/>
        </Anchor>
        <Assign userId="S::ssubr14@safeway.com::f7497a20-d49a-4dc0-9a4d-7662a7a6c420" userName="Shrikant Subramanian" userProvider="AD"/>
      </Event>
      <Event time="2021-06-15T00:24:54.21" id="{78A7A7FB-F2FF-4340-BB64-6199B4F15EC8}">
        <Attribution userId="S::msach12@safeway.com::764a5b62-6d8d-4ab2-b054-1c0d368f18f3" userName="Mamatha Sachidanandamurthy" userProvider="AD"/>
        <Anchor>
          <Comment id="{1AEBEF4D-007A-43A4-8150-037B997DD7D8}"/>
        </Anchor>
        <SetTitle title="Need more details to size it. Build quarter?@Shrikant Subramanian"/>
      </Event>
      <Event time="2021-06-18T19:57:56.88" id="{BB3F9A28-4F3E-436B-B357-8355567A8A56}">
        <Attribution userId="S::msach12@safeway.com::764a5b62-6d8d-4ab2-b054-1c0d368f18f3" userName="Mamatha Sachidanandamurthy" userProvider="AD"/>
        <Progress percentComplete="100"/>
      </Event>
      <Event time="2021-06-18T19:58:08.22" id="{3C318F58-166D-4431-8902-F5E7E94AF9CD}">
        <Attribution userId="S::msach12@safeway.com::764a5b62-6d8d-4ab2-b054-1c0d368f18f3" userName="Mamatha Sachidanandamurthy" userProvider="AD"/>
        <Progress percentComplete="0"/>
      </Event>
    </History>
  </Task>
  <Task id="{D71014D4-CAC8-45C5-BF9B-103539732D77}">
    <Anchor>
      <Comment id="{EDCECE9C-50D1-4E38-83ED-9C4A73489BF0}"/>
    </Anchor>
    <History>
      <Event time="2021-06-15T00:08:19.89" id="{CF090D2B-91EE-4BEC-8D56-5405BD3930F6}">
        <Attribution userId="S::msach12@safeway.com::764a5b62-6d8d-4ab2-b054-1c0d368f18f3" userName="Mamatha Sachidanandamurthy" userProvider="AD"/>
        <Anchor>
          <Comment id="{1CBC8CD1-71AB-49D3-BECF-D050F3BFC1DE}"/>
        </Anchor>
        <Create/>
      </Event>
      <Event time="2021-06-15T00:08:19.89" id="{BDE0CF4D-CDE5-4477-944B-D946555C3441}">
        <Attribution userId="S::msach12@safeway.com::764a5b62-6d8d-4ab2-b054-1c0d368f18f3" userName="Mamatha Sachidanandamurthy" userProvider="AD"/>
        <Anchor>
          <Comment id="{1CBC8CD1-71AB-49D3-BECF-D050F3BFC1DE}"/>
        </Anchor>
        <Assign userId="S::ecroc12@safeway.com::fc403dca-99c9-4ccc-94f3-9d373268bd46" userName="Edoardo Croce" userProvider="AD"/>
      </Event>
      <Event time="2021-06-15T00:08:19.89" id="{12AAB031-EBB2-4D2F-95B6-E28198FCB196}">
        <Attribution userId="S::msach12@safeway.com::764a5b62-6d8d-4ab2-b054-1c0d368f18f3" userName="Mamatha Sachidanandamurthy" userProvider="AD"/>
        <Anchor>
          <Comment id="{1CBC8CD1-71AB-49D3-BECF-D050F3BFC1DE}"/>
        </Anchor>
        <SetTitle title="@Edoardo Croce , do we have comps?"/>
      </Event>
    </History>
  </Task>
  <Task id="{9C8635E6-1419-4064-A767-44C83C665B14}">
    <Anchor>
      <Comment id="{52E4ED78-8B04-4BC0-93A0-84F668EA6091}"/>
    </Anchor>
    <History>
      <Event time="2021-06-14T16:56:40.28" id="{079F02A4-4269-4AD6-B2C9-BB030D24E5B0}">
        <Attribution userId="S::psing49@safeway.com::c9c99964-c7da-408d-b855-1feea8a1949f" userName="Pawni Singh" userProvider="AD"/>
        <Anchor>
          <Comment id="{52E4ED78-8B04-4BC0-93A0-84F668EA6091}"/>
        </Anchor>
        <Create/>
      </Event>
      <Event time="2021-06-14T16:56:40.28" id="{148E5567-FB2F-4F66-9038-1D1F757B3999}">
        <Attribution userId="S::psing49@safeway.com::c9c99964-c7da-408d-b855-1feea8a1949f" userName="Pawni Singh" userProvider="AD"/>
        <Anchor>
          <Comment id="{52E4ED78-8B04-4BC0-93A0-84F668EA6091}"/>
        </Anchor>
        <Assign userId="S::mtong11@safeway.com::d12522b7-69f6-4db2-927f-83af4055bda3" userName="Michael Austin Tong" userProvider="AD"/>
      </Event>
      <Event time="2021-06-14T16:56:40.28" id="{24E01595-6E29-4FC0-8AAE-412B77BC1B72}">
        <Attribution userId="S::psing49@safeway.com::c9c99964-c7da-408d-b855-1feea8a1949f" userName="Pawni Singh" userProvider="AD"/>
        <Anchor>
          <Comment id="{52E4ED78-8B04-4BC0-93A0-84F668EA6091}"/>
        </Anchor>
        <SetTitle title="@Michael Austin Tong RX + grocery order assocaition would impact the order status messaging."/>
      </Event>
    </History>
  </Task>
  <Task id="{6A97E9EE-4597-4FFE-BE85-2F0D79D03DE5}">
    <Anchor>
      <Comment id="{4805D1BA-C7AB-49EA-886B-B578F89F4F2C}"/>
    </Anchor>
    <History>
      <Event time="2021-06-16T20:22:11.21" id="{277F3540-23C5-4A1A-992B-82B637821C7E}">
        <Attribution userId="S::msach12@safeway.com::764a5b62-6d8d-4ab2-b054-1c0d368f18f3" userName="Mamatha Sachidanandamurthy" userProvider="AD"/>
        <Anchor>
          <Comment id="{4805D1BA-C7AB-49EA-886B-B578F89F4F2C}"/>
        </Anchor>
        <Create/>
      </Event>
      <Event time="2021-06-16T20:22:11.21" id="{F7E125AE-9D57-44FD-ABEE-C6AF52DBF2A7}">
        <Attribution userId="S::msach12@safeway.com::764a5b62-6d8d-4ab2-b054-1c0d368f18f3" userName="Mamatha Sachidanandamurthy" userProvider="AD"/>
        <Anchor>
          <Comment id="{4805D1BA-C7AB-49EA-886B-B578F89F4F2C}"/>
        </Anchor>
        <Assign userId="S::jpate80@safeway.com::004fa8dd-5395-472c-8d64-5be9ad2bb4f7" userName="Jeet Patel" userProvider="AD"/>
      </Event>
      <Event time="2021-06-16T20:22:11.21" id="{49897EA0-1B35-483A-B30B-37BDEAD607B1}">
        <Attribution userId="S::msach12@safeway.com::764a5b62-6d8d-4ab2-b054-1c0d368f18f3" userName="Mamatha Sachidanandamurthy" userProvider="AD"/>
        <Anchor>
          <Comment id="{4805D1BA-C7AB-49EA-886B-B578F89F4F2C}"/>
        </Anchor>
        <SetTitle title="@Jeet Patel expectation for MLP is that we are able to communicate in order/ edit confirmation email that Rx will be in the DUG order you placed. since grocery order and Rx refill order will be in sequence I anticipate we would want to update edit …"/>
      </Event>
    </History>
  </Task>
  <Task id="{857635F6-F02F-483E-B106-4D6AB295DBD1}">
    <Anchor>
      <Comment id="{97EC7C56-2565-4D3A-81C5-7E1521BE07B7}"/>
    </Anchor>
    <History>
      <Event time="2021-06-15T20:56:44.85" id="{5750AD26-3AF9-4664-9942-F679CA1E0FD2}">
        <Attribution userId="S::msach12@safeway.com::764a5b62-6d8d-4ab2-b054-1c0d368f18f3" userName="Mamatha Sachidanandamurthy" userProvider="AD"/>
        <Anchor>
          <Comment id="{97EC7C56-2565-4D3A-81C5-7E1521BE07B7}"/>
        </Anchor>
        <Create/>
      </Event>
      <Event time="2021-06-15T20:56:44.85" id="{E628C820-0CD1-4D85-A82C-DE1DF12F6AA4}">
        <Attribution userId="S::msach12@safeway.com::764a5b62-6d8d-4ab2-b054-1c0d368f18f3" userName="Mamatha Sachidanandamurthy" userProvider="AD"/>
        <Anchor>
          <Comment id="{97EC7C56-2565-4D3A-81C5-7E1521BE07B7}"/>
        </Anchor>
        <Assign userId="S::pkari05@safeway.com::0d746d1a-7aca-4f8f-a5ba-c3ecf0d14a2a" userName="Prasanna Karimanickam" userProvider="AD"/>
      </Event>
      <Event time="2021-06-15T20:56:44.85" id="{F5DD5AB0-0A5A-41F5-BB18-10F61EF62C67}">
        <Attribution userId="S::msach12@safeway.com::764a5b62-6d8d-4ab2-b054-1c0d368f18f3" userName="Mamatha Sachidanandamurthy" userProvider="AD"/>
        <Anchor>
          <Comment id="{97EC7C56-2565-4D3A-81C5-7E1521BE07B7}"/>
        </Anchor>
        <SetTitle title="Checkout changes with respect to SNAP will be considered a different initiative and hence the sizing given will not consider SNAP. @Prasanna Karimanickam"/>
      </Event>
    </History>
  </Task>
  <Task id="{D789A9FB-972D-4B25-A97C-21533925B8C7}">
    <Anchor>
      <Comment id="{F70C83C1-F000-4BC9-AD82-C577680D821C}"/>
    </Anchor>
    <History>
      <Event time="2021-06-16T19:42:21.62" id="{9A0A87E8-061F-4BC8-9D7B-4F2E506A2866}">
        <Attribution userId="S::jpate80@safeway.com::004fa8dd-5395-472c-8d64-5be9ad2bb4f7" userName="Jeet Patel" userProvider="AD"/>
        <Anchor>
          <Comment id="{F70C83C1-F000-4BC9-AD82-C577680D821C}"/>
        </Anchor>
        <Create/>
      </Event>
      <Event time="2021-06-16T19:42:21.62" id="{9C074291-45F5-47D6-8A98-00D0AF030811}">
        <Attribution userId="S::jpate80@safeway.com::004fa8dd-5395-472c-8d64-5be9ad2bb4f7" userName="Jeet Patel" userProvider="AD"/>
        <Anchor>
          <Comment id="{F70C83C1-F000-4BC9-AD82-C577680D821C}"/>
        </Anchor>
        <Assign userId="S::cener00@safeway.com::caee67b1-3f32-4591-a539-f8a7ffa73664" userName="Tophe Enerio" userProvider="AD"/>
      </Event>
      <Event time="2021-06-16T19:42:21.62" id="{15147500-6DD9-41FE-A510-C14ADDDCC41F}">
        <Attribution userId="S::jpate80@safeway.com::004fa8dd-5395-472c-8d64-5be9ad2bb4f7" userName="Jeet Patel" userProvider="AD"/>
        <Anchor>
          <Comment id="{F70C83C1-F000-4BC9-AD82-C577680D821C}"/>
        </Anchor>
        <SetTitle title="@Tophe Enerio - we looked at this with Digital Labs, but need more clarity on requirements. Can re-size after Q2 inception"/>
      </Event>
    </History>
  </Task>
  <Task id="{3F9E73FC-9F29-4C18-907A-47CDF7524437}">
    <Anchor>
      <Comment id="{D4DF9A4C-F63E-4140-A5D1-CE751364DEA7}"/>
    </Anchor>
    <History>
      <Event time="2021-06-10T23:16:54.59" id="{6EA040A9-7061-4A00-9B03-D2A7AAE50FD5}">
        <Attribution userId="S::cener00@safeway.com::caee67b1-3f32-4591-a539-f8a7ffa73664" userName="Tophe Enerio" userProvider="AD"/>
        <Anchor>
          <Comment id="{114DA712-7544-4F0C-8F93-52EF3BF084D3}"/>
        </Anchor>
        <Create/>
      </Event>
      <Event time="2021-06-10T23:16:54.59" id="{330C02B8-6BCB-4487-872A-465B8D6C6562}">
        <Attribution userId="S::cener00@safeway.com::caee67b1-3f32-4591-a539-f8a7ffa73664" userName="Tophe Enerio" userProvider="AD"/>
        <Anchor>
          <Comment id="{114DA712-7544-4F0C-8F93-52EF3BF084D3}"/>
        </Anchor>
        <Assign userId="S::ecroc12@safeway.com::fc403dca-99c9-4ccc-94f3-9d373268bd46" userName="Edoardo Croce" userProvider="AD"/>
      </Event>
      <Event time="2021-06-10T23:16:54.59" id="{527C787C-6723-4012-A383-8BD513CA6FCD}">
        <Attribution userId="S::cener00@safeway.com::caee67b1-3f32-4591-a539-f8a7ffa73664" userName="Tophe Enerio" userProvider="AD"/>
        <Anchor>
          <Comment id="{114DA712-7544-4F0C-8F93-52EF3BF084D3}"/>
        </Anchor>
        <SetTitle title="@Edoardo Croce @Shanti Vellanki @Subha Burela"/>
      </Event>
      <Event time="2021-06-11T00:03:50.25" id="{C8CECFD9-B491-43B7-8397-FF2567864AC1}">
        <Attribution userId="S::svell01@safeway.com::f293bd9c-a99e-4d14-86f3-1c74c3385134" userName="Shanti Vellanki" userProvider="AD"/>
        <Anchor>
          <Comment id="{AAD0DEEF-8A64-469E-BCB3-EF7473F1AF2C}"/>
        </Anchor>
        <UnassignAll/>
      </Event>
      <Event time="2021-06-11T00:03:50.25" id="{3F3AFAC7-FB0E-4FDE-854A-47E194450722}">
        <Attribution userId="S::svell01@safeway.com::f293bd9c-a99e-4d14-86f3-1c74c3385134" userName="Shanti Vellanki" userProvider="AD"/>
        <Anchor>
          <Comment id="{AAD0DEEF-8A64-469E-BCB3-EF7473F1AF2C}"/>
        </Anchor>
        <Assign userId="S::skamb03@safeway.com::91130d35-60ad-4400-a11d-6a37fd0602c8" userName="Sheetal Kamble" userProvider="AD"/>
      </Event>
      <Event time="2021-06-11T00:03:54.59" id="{61636EAE-4AFC-4093-B5C7-8231F6198C33}">
        <Attribution userId="S::svell01@safeway.com::f293bd9c-a99e-4d14-86f3-1c74c3385134" userName="Shanti Vellanki" userProvider="AD"/>
        <Progress percentComplete="100"/>
      </Event>
    </History>
  </Task>
</Tasks>
</file>

<file path=xl/documenttasks/documenttask6.xml><?xml version="1.0" encoding="utf-8"?>
<Tasks xmlns="http://schemas.microsoft.com/office/tasks/2019/documenttasks">
  <Task id="{BFB51C30-260C-4485-AB0D-57E9D1C68F84}">
    <Anchor>
      <Comment id="{CC177B5D-EF57-42D8-99CE-5FE221D5634C}"/>
    </Anchor>
    <History>
      <Event time="2021-06-15T17:15:35.40" id="{15C2CBB3-A941-43D0-B962-55DCAC97D0BD}">
        <Attribution userId="S::vmadd03@safeway.com::7ef7202e-5466-441f-9df7-be64fac30d4c" userName="Vijay Maddu" userProvider="AD"/>
        <Anchor>
          <Comment id="{7644CFAA-8606-4C74-B31B-F66B1A44F49A}"/>
        </Anchor>
        <Create/>
      </Event>
      <Event time="2021-06-15T17:15:35.40" id="{B3F286FA-96B5-43E2-9C56-2A32D28CD9DF}">
        <Attribution userId="S::vmadd03@safeway.com::7ef7202e-5466-441f-9df7-be64fac30d4c" userName="Vijay Maddu" userProvider="AD"/>
        <Anchor>
          <Comment id="{7644CFAA-8606-4C74-B31B-F66B1A44F49A}"/>
        </Anchor>
        <Assign userId="S::smhat00@safeway.com::9b341c81-9e5b-487d-9244-9f741bae1aba" userName="Samarpit Mhatre" userProvider="AD"/>
      </Event>
      <Event time="2021-06-15T17:15:35.40" id="{7C0E3724-12CE-4AD6-9810-8D7193346257}">
        <Attribution userId="S::vmadd03@safeway.com::7ef7202e-5466-441f-9df7-be64fac30d4c" userName="Vijay Maddu" userProvider="AD"/>
        <Anchor>
          <Comment id="{7644CFAA-8606-4C74-B31B-F66B1A44F49A}"/>
        </Anchor>
        <SetTitle title="@Samarpit Mhatre can the SA/TL/EM from driving team confirm on what is the plan to get the nondigital offers in shop site as J4U doesnt have that data at all. Until this is clarified we cannot provide estimate"/>
      </Event>
    </History>
  </Task>
  <Task id="{8E23DDB3-EF30-4B92-B2DB-1FE31C275E04}">
    <Anchor>
      <Comment id="{C4498173-ACC3-49E5-B4C1-AEDD02A860DF}"/>
    </Anchor>
    <History>
      <Event time="2021-06-21T20:08:06.72" id="{0EDE371C-AF76-46A5-86AF-AB919C268D75}">
        <Attribution userId="S::mdasa05@safeway.com::d2d36eab-5007-49ad-aec5-6c9372da5d5e" userName="Mohan Dasannacharya" userProvider="AD"/>
        <Anchor>
          <Comment id="{6231EA0E-7FD0-42F8-A2F4-A9390016E153}"/>
        </Anchor>
        <Create/>
      </Event>
      <Event time="2021-06-21T20:08:06.72" id="{CC03AB47-E5E3-45FC-A287-6C1843BA27A5}">
        <Attribution userId="S::mdasa05@safeway.com::d2d36eab-5007-49ad-aec5-6c9372da5d5e" userName="Mohan Dasannacharya" userProvider="AD"/>
        <Anchor>
          <Comment id="{6231EA0E-7FD0-42F8-A2F4-A9390016E153}"/>
        </Anchor>
        <Assign userId="S::bkara13@safeway.com::0eea1ab2-3df3-4767-bb2c-6779acd8754b" userName="Biswa Karan" userProvider="AD"/>
      </Event>
      <Event time="2021-06-21T20:08:06.72" id="{0631EA2D-CB02-45F5-8A70-3B95775D8C9D}">
        <Attribution userId="S::mdasa05@safeway.com::d2d36eab-5007-49ad-aec5-6c9372da5d5e" userName="Mohan Dasannacharya" userProvider="AD"/>
        <Anchor>
          <Comment id="{6231EA0E-7FD0-42F8-A2F4-A9390016E153}"/>
        </Anchor>
        <SetTitle title="@Biswa Karan With this project the service fee can get added to the order depending on the size of the order. Calling it out as there could be VPOS work to ensure the fees are captured correctly. In case the order is edited and goes over the threshold …"/>
      </Event>
    </History>
  </Task>
</Tasks>
</file>

<file path=xl/documenttasks/documenttask7.xml><?xml version="1.0" encoding="utf-8"?>
<Tasks xmlns="http://schemas.microsoft.com/office/tasks/2019/documenttasks">
  <Task id="{D0FF2A1B-4AAB-48C5-B160-021A42DEF610}">
    <Anchor>
      <Comment id="{154C4454-1C46-40B7-AEA2-DF9520024348}"/>
    </Anchor>
    <History>
      <Event time="2021-06-25T01:05:20.60" id="{EC045B69-8561-434E-A75C-92F8EFB45310}">
        <Attribution userId="S::cener00@safeway.com::caee67b1-3f32-4591-a539-f8a7ffa73664" userName="Tophe Enerio" userProvider="AD"/>
        <Anchor>
          <Comment id="{154C4454-1C46-40B7-AEA2-DF9520024348}"/>
        </Anchor>
        <Create/>
      </Event>
      <Event time="2021-06-25T01:05:20.60" id="{F31EC012-FC93-4CC1-8398-B10EA7C8CB92}">
        <Attribution userId="S::cener00@safeway.com::caee67b1-3f32-4591-a539-f8a7ffa73664" userName="Tophe Enerio" userProvider="AD"/>
        <Anchor>
          <Comment id="{154C4454-1C46-40B7-AEA2-DF9520024348}"/>
        </Anchor>
        <Assign userId="S::sbisw02@safeway.com::e8ed6794-c4d3-44a8-b738-e7075f076fc7" userName="Sanjay Biswas" userProvider="AD"/>
      </Event>
      <Event time="2021-06-25T01:05:20.60" id="{B7095C67-0668-482D-9157-F82E3749DBAB}">
        <Attribution userId="S::cener00@safeway.com::caee67b1-3f32-4591-a539-f8a7ffa73664" userName="Tophe Enerio" userProvider="AD"/>
        <Anchor>
          <Comment id="{154C4454-1C46-40B7-AEA2-DF9520024348}"/>
        </Anchor>
        <SetTitle title="@Sanjay Biswas can you get this sized? @Chris Benefield or @Rohini Panjrath to provide requirements"/>
      </Event>
      <Event time="2021-06-25T01:09:43.65" id="{324CB096-691A-4312-87DA-9C63EE455E07}">
        <Attribution userId="S::cener00@safeway.com::caee67b1-3f32-4591-a539-f8a7ffa73664" userName="Tophe Enerio" userProvider="AD"/>
        <Anchor>
          <Comment id="{5DAA4965-E7B8-464D-AAF4-A4456D7999CE}"/>
        </Anchor>
        <UnassignAll/>
      </Event>
      <Event time="2021-06-25T01:09:43.65" id="{D5F31D9D-09F2-4E3C-971F-1BB9D8FC02F6}">
        <Attribution userId="S::cener00@safeway.com::caee67b1-3f32-4591-a539-f8a7ffa73664" userName="Tophe Enerio" userProvider="AD"/>
        <Anchor>
          <Comment id="{5DAA4965-E7B8-464D-AAF4-A4456D7999CE}"/>
        </Anchor>
        <Assign userId="S::sdala01@safeway.com::05ead264-078f-4b31-84f4-a7cf0455fdc6" userName="Sudhathmini Dalavai" userProvider="AD"/>
      </Event>
    </History>
  </Task>
  <Task id="{230DBB36-DAB6-4F14-B5E2-96223D3D47E4}">
    <Anchor>
      <Comment id="{9AB95F63-F54A-48CF-86EE-3AE1D657DD8F}"/>
    </Anchor>
    <History>
      <Event time="2021-06-25T01:03:02.11" id="{954EF2E8-087B-4215-8B6D-FEC2805D3538}">
        <Attribution userId="S::cener00@safeway.com::caee67b1-3f32-4591-a539-f8a7ffa73664" userName="Tophe Enerio" userProvider="AD"/>
        <Anchor>
          <Comment id="{9AB95F63-F54A-48CF-86EE-3AE1D657DD8F}"/>
        </Anchor>
        <Create/>
      </Event>
      <Event time="2021-06-25T01:03:02.11" id="{19E172D9-7C33-4EBA-BB64-31607AE844B6}">
        <Attribution userId="S::cener00@safeway.com::caee67b1-3f32-4591-a539-f8a7ffa73664" userName="Tophe Enerio" userProvider="AD"/>
        <Anchor>
          <Comment id="{9AB95F63-F54A-48CF-86EE-3AE1D657DD8F}"/>
        </Anchor>
        <Assign userId="S::gmil114@safeway.com::d421c3b6-de8b-43ff-92ce-49256d916729" userName="Gayle Millington" userProvider="AD"/>
      </Event>
      <Event time="2021-06-25T01:03:02.11" id="{C7BF761D-F2E2-4BFD-B913-9C1D9799B464}">
        <Attribution userId="S::cener00@safeway.com::caee67b1-3f32-4591-a539-f8a7ffa73664" userName="Tophe Enerio" userProvider="AD"/>
        <Anchor>
          <Comment id="{9AB95F63-F54A-48CF-86EE-3AE1D657DD8F}"/>
        </Anchor>
        <SetTitle title="@Gayle Millington @Subha Burela Can we get these sized? FYi: @Chris Benefield @Rohini Panjrath"/>
      </Event>
      <Event time="2021-06-25T01:07:15.87" id="{5B00CCA9-C923-4310-9BCC-90998F692C34}">
        <Attribution userId="S::cener00@safeway.com::caee67b1-3f32-4591-a539-f8a7ffa73664" userName="Tophe Enerio" userProvider="AD"/>
        <Anchor>
          <Comment id="{E20DC030-C85F-4962-835D-74E3FFC5DC45}"/>
        </Anchor>
        <UnassignAll/>
      </Event>
      <Event time="2021-06-25T01:07:15.87" id="{23409B2E-F0E4-4C2B-81C8-52738E1F3CAD}">
        <Attribution userId="S::cener00@safeway.com::caee67b1-3f32-4591-a539-f8a7ffa73664" userName="Tophe Enerio" userProvider="AD"/>
        <Anchor>
          <Comment id="{E20DC030-C85F-4962-835D-74E3FFC5DC45}"/>
        </Anchor>
        <Assign userId="S::sjhin00@safeway.com::149c909b-320e-4cfe-8000-11a4801378bf" userName="Santosh A Jhingade" userProvider="AD"/>
      </Event>
    </History>
  </Task>
  <Task id="{DC8C6A62-3182-40FF-8801-1AAEDF17A36C}">
    <Anchor>
      <Comment id="{70E6482B-497A-4020-A925-E54AEDDA326E}"/>
    </Anchor>
    <History>
      <Event time="2021-06-29T19:52:41.78" id="{F10A74B5-56AE-46E3-BD40-D3F98E0F67CE}">
        <Attribution userId="S::gmil114@safeway.com::d421c3b6-de8b-43ff-92ce-49256d916729" userName="Gayle Millington" userProvider="AD"/>
        <Anchor>
          <Comment id="{70E6482B-497A-4020-A925-E54AEDDA326E}"/>
        </Anchor>
        <Create/>
      </Event>
      <Event time="2021-06-29T19:52:41.78" id="{56ED5F60-CD37-41FC-AD54-31626C2273F1}">
        <Attribution userId="S::gmil114@safeway.com::d421c3b6-de8b-43ff-92ce-49256d916729" userName="Gayle Millington" userProvider="AD"/>
        <Anchor>
          <Comment id="{70E6482B-497A-4020-A925-E54AEDDA326E}"/>
        </Anchor>
        <Assign userId="S::cener00@safeway.com::caee67b1-3f32-4591-a539-f8a7ffa73664" userName="Tophe Enerio" userProvider="AD"/>
      </Event>
      <Event time="2021-06-29T19:52:41.78" id="{6897E52D-A12D-452C-8B0F-64361CFEB5A1}">
        <Attribution userId="S::gmil114@safeway.com::d421c3b6-de8b-43ff-92ce-49256d916729" userName="Gayle Millington" userProvider="AD"/>
        <Anchor>
          <Comment id="{70E6482B-497A-4020-A925-E54AEDDA326E}"/>
        </Anchor>
        <SetTitle title="@Tophe Enerio it looks like this impacts Pharmacy team- this team does not reside under Veronica or Santosh. Please check with the Loyalty team on this. Thank you."/>
      </Event>
    </History>
  </Task>
  <Task id="{211B7485-68A9-47AA-9AD4-C3935D3720A8}">
    <Anchor>
      <Comment id="{FF30F8A9-65B5-4FB0-AF9D-A0F22CBFE756}"/>
    </Anchor>
    <History>
      <Event time="2021-06-25T01:03:26.93" id="{F890ADC3-9585-4398-A858-1F9F4B6CCD92}">
        <Attribution userId="S::cener00@safeway.com::caee67b1-3f32-4591-a539-f8a7ffa73664" userName="Tophe Enerio" userProvider="AD"/>
        <Anchor>
          <Comment id="{FF30F8A9-65B5-4FB0-AF9D-A0F22CBFE756}"/>
        </Anchor>
        <Create/>
      </Event>
      <Event time="2021-06-25T01:03:26.93" id="{5374460D-A758-416C-95F2-9093D68E295A}">
        <Attribution userId="S::cener00@safeway.com::caee67b1-3f32-4591-a539-f8a7ffa73664" userName="Tophe Enerio" userProvider="AD"/>
        <Anchor>
          <Comment id="{FF30F8A9-65B5-4FB0-AF9D-A0F22CBFE756}"/>
        </Anchor>
        <Assign userId="S::rchan07@safeway.com::52de7dd4-acea-40d5-a718-425cd3830b84" userName="River Chan" userProvider="AD"/>
      </Event>
      <Event time="2021-06-25T01:03:26.93" id="{19B8A5FC-455E-41BE-8071-D068A30EC6B6}">
        <Attribution userId="S::cener00@safeway.com::caee67b1-3f32-4591-a539-f8a7ffa73664" userName="Tophe Enerio" userProvider="AD"/>
        <Anchor>
          <Comment id="{FF30F8A9-65B5-4FB0-AF9D-A0F22CBFE756}"/>
        </Anchor>
        <SetTitle title="@River Chan can we get this sized please?"/>
      </Event>
    </History>
  </Task>
  <Task id="{9E227486-3D8B-44C7-B395-DEB99A9C38A6}">
    <Anchor>
      <Comment id="{09EE249D-9BDE-43A3-8F1D-6A5F6C54368C}"/>
    </Anchor>
    <History>
      <Event time="2021-06-11T17:36:54.54" id="{6306490A-09D7-428A-B973-D381FC2778AA}">
        <Attribution userId="S::gshan15@safeway.com::46b54c9a-6116-42c3-8ecc-bd669dd4cabc" userName="Gururaj Shanmugasundaram" userProvider="AD"/>
        <Anchor>
          <Comment id="{EFF1FA2C-D9CD-4C73-942E-0A0984FB278E}"/>
        </Anchor>
        <Create/>
      </Event>
      <Event time="2021-06-11T17:36:54.54" id="{C6D2446C-E535-45ED-9DAA-B5CA67F04FE2}">
        <Attribution userId="S::gshan15@safeway.com::46b54c9a-6116-42c3-8ecc-bd669dd4cabc" userName="Gururaj Shanmugasundaram" userProvider="AD"/>
        <Anchor>
          <Comment id="{EFF1FA2C-D9CD-4C73-942E-0A0984FB278E}"/>
        </Anchor>
        <Assign userId="S::gmil114@safeway.com::d421c3b6-de8b-43ff-92ce-49256d916729" userName="Gayle Millington" userProvider="AD"/>
      </Event>
      <Event time="2021-06-11T17:36:54.54" id="{DAC16525-2F4B-4911-A8A4-DFF0376E09C0}">
        <Attribution userId="S::gshan15@safeway.com::46b54c9a-6116-42c3-8ecc-bd669dd4cabc" userName="Gururaj Shanmugasundaram" userProvider="AD"/>
        <Anchor>
          <Comment id="{EFF1FA2C-D9CD-4C73-942E-0A0984FB278E}"/>
        </Anchor>
        <SetTitle title="@Gayle Millington - pls help"/>
      </Event>
    </History>
  </Task>
  <Task id="{45757F9F-B7B7-4299-9498-8B320D67043B}">
    <Anchor>
      <Comment id="{86352781-CE51-486C-AD72-BC3CC5977851}"/>
    </Anchor>
    <History>
      <Event time="2021-06-25T01:05:20.60" id="{EC045B69-8561-434E-A75C-92F8EFB45310}">
        <Attribution userId="S::cener00@safeway.com::caee67b1-3f32-4591-a539-f8a7ffa73664" userName="Tophe Enerio" userProvider="AD"/>
        <Anchor>
          <Comment id="{86352781-CE51-486C-AD72-BC3CC5977851}"/>
        </Anchor>
        <Create/>
      </Event>
      <Event time="2021-06-25T01:05:20.60" id="{F31EC012-FC93-4CC1-8398-B10EA7C8CB92}">
        <Attribution userId="S::cener00@safeway.com::caee67b1-3f32-4591-a539-f8a7ffa73664" userName="Tophe Enerio" userProvider="AD"/>
        <Anchor>
          <Comment id="{86352781-CE51-486C-AD72-BC3CC5977851}"/>
        </Anchor>
        <Assign userId="S::sbisw02@safeway.com::e8ed6794-c4d3-44a8-b738-e7075f076fc7" userName="Sanjay Biswas" userProvider="AD"/>
      </Event>
      <Event time="2021-06-25T01:05:20.60" id="{B7095C67-0668-482D-9157-F82E3749DBAB}">
        <Attribution userId="S::cener00@safeway.com::caee67b1-3f32-4591-a539-f8a7ffa73664" userName="Tophe Enerio" userProvider="AD"/>
        <Anchor>
          <Comment id="{86352781-CE51-486C-AD72-BC3CC5977851}"/>
        </Anchor>
        <SetTitle title="@Sanjay Biswas can you get this sized? @Chris Benefield or @Rohini Panjrath to provide requirements"/>
      </Event>
      <Event time="2021-06-25T01:09:43.65" id="{324CB096-691A-4312-87DA-9C63EE455E07}">
        <Attribution userId="S::cener00@safeway.com::caee67b1-3f32-4591-a539-f8a7ffa73664" userName="Tophe Enerio" userProvider="AD"/>
        <Anchor>
          <Comment id="{5D55E878-3F2D-492C-BD25-CDB53F2DE757}"/>
        </Anchor>
        <UnassignAll/>
      </Event>
      <Event time="2021-06-25T01:09:43.65" id="{D5F31D9D-09F2-4E3C-971F-1BB9D8FC02F6}">
        <Attribution userId="S::cener00@safeway.com::caee67b1-3f32-4591-a539-f8a7ffa73664" userName="Tophe Enerio" userProvider="AD"/>
        <Anchor>
          <Comment id="{5D55E878-3F2D-492C-BD25-CDB53F2DE757}"/>
        </Anchor>
        <Assign userId="S::sdala01@safeway.com::05ead264-078f-4b31-84f4-a7cf0455fdc6" userName="Sudhathmini Dalavai" userProvider="AD"/>
      </Event>
      <Event time="2021-06-28T15:36:52.37" id="{D6D038A4-E408-4A48-B580-76D06F35FC81}">
        <Attribution userId="S::mvish02@safeway.com::d64d0008-f6a9-43f2-8329-b88d055dd801" userName="Meena Visht" userProvider="AD"/>
        <Anchor>
          <Comment id="{197B3A24-1513-4027-9481-88203902E465}"/>
        </Anchor>
        <UnassignAll/>
      </Event>
      <Event time="2021-06-28T15:36:52.37" id="{1668C804-53EA-479F-9304-1D0738065972}">
        <Attribution userId="S::mvish02@safeway.com::d64d0008-f6a9-43f2-8329-b88d055dd801" userName="Meena Visht" userProvider="AD"/>
        <Anchor>
          <Comment id="{197B3A24-1513-4027-9481-88203902E465}"/>
        </Anchor>
        <Assign userId="S::bgigl00@safeway.com::d3b19179-e75c-4737-9b3c-ffd7058369f8" userName="Brittany Gigliotti" userProvider="AD"/>
      </Event>
      <Event time="2021-06-28T16:15:25.50" id="{D51541AE-ABED-4BFE-86E3-A1BAEAEF751A}">
        <Attribution userId="S::bgigl00@safeway.com::d3b19179-e75c-4737-9b3c-ffd7058369f8" userName="Brittany Gigliotti" userProvider="AD"/>
        <Anchor>
          <Comment id="{D0521176-C58F-42F1-B9DE-E76998DC3085}"/>
        </Anchor>
        <UnassignAll/>
      </Event>
      <Event time="2021-06-28T16:15:25.50" id="{16936EE8-CCCA-47A6-850A-47336C7901BB}">
        <Attribution userId="S::bgigl00@safeway.com::d3b19179-e75c-4737-9b3c-ffd7058369f8" userName="Brittany Gigliotti" userProvider="AD"/>
        <Anchor>
          <Comment id="{D0521176-C58F-42F1-B9DE-E76998DC3085}"/>
        </Anchor>
        <Assign userId="S::cbene24@safeway.com::c188bfe5-2c92-4ddc-9ee8-720b8c8c5000" userName="Chris Benefield" userProvider="AD"/>
      </Event>
    </History>
  </Task>
  <Task id="{73E0A2CC-39A2-4E7C-8F77-056B26B31D02}">
    <Anchor>
      <Comment id="{65012088-1AE6-48EF-827A-7658EACF4C10}"/>
    </Anchor>
    <History>
      <Event time="2021-06-25T01:03:26.93" id="{F890ADC3-9585-4398-A858-1F9F4B6CCD92}">
        <Attribution userId="S::cener00@safeway.com::caee67b1-3f32-4591-a539-f8a7ffa73664" userName="Tophe Enerio" userProvider="AD"/>
        <Anchor>
          <Comment id="{65012088-1AE6-48EF-827A-7658EACF4C10}"/>
        </Anchor>
        <Create/>
      </Event>
      <Event time="2021-06-25T01:03:26.93" id="{5374460D-A758-416C-95F2-9093D68E295A}">
        <Attribution userId="S::cener00@safeway.com::caee67b1-3f32-4591-a539-f8a7ffa73664" userName="Tophe Enerio" userProvider="AD"/>
        <Anchor>
          <Comment id="{65012088-1AE6-48EF-827A-7658EACF4C10}"/>
        </Anchor>
        <Assign userId="S::rchan07@safeway.com::52de7dd4-acea-40d5-a718-425cd3830b84" userName="River Chan" userProvider="AD"/>
      </Event>
      <Event time="2021-06-25T01:03:26.93" id="{19B8A5FC-455E-41BE-8071-D068A30EC6B6}">
        <Attribution userId="S::cener00@safeway.com::caee67b1-3f32-4591-a539-f8a7ffa73664" userName="Tophe Enerio" userProvider="AD"/>
        <Anchor>
          <Comment id="{65012088-1AE6-48EF-827A-7658EACF4C10}"/>
        </Anchor>
        <SetTitle title="@River Chan can we get this sized please?"/>
      </Event>
    </History>
  </Task>
  <Task id="{2345B7E1-E3FF-4781-83F4-F25FDF9DAC8D}">
    <Anchor>
      <Comment id="{707F8AC9-0128-4598-9BB3-9F518404FE77}"/>
    </Anchor>
    <History>
      <Event time="2021-06-25T01:05:20.60" id="{EC045B69-8561-434E-A75C-92F8EFB45310}">
        <Attribution userId="S::cener00@safeway.com::caee67b1-3f32-4591-a539-f8a7ffa73664" userName="Tophe Enerio" userProvider="AD"/>
        <Anchor>
          <Comment id="{707F8AC9-0128-4598-9BB3-9F518404FE77}"/>
        </Anchor>
        <Create/>
      </Event>
      <Event time="2021-06-25T01:05:20.60" id="{F31EC012-FC93-4CC1-8398-B10EA7C8CB92}">
        <Attribution userId="S::cener00@safeway.com::caee67b1-3f32-4591-a539-f8a7ffa73664" userName="Tophe Enerio" userProvider="AD"/>
        <Anchor>
          <Comment id="{707F8AC9-0128-4598-9BB3-9F518404FE77}"/>
        </Anchor>
        <Assign userId="S::sbisw02@safeway.com::e8ed6794-c4d3-44a8-b738-e7075f076fc7" userName="Sanjay Biswas" userProvider="AD"/>
      </Event>
      <Event time="2021-06-25T01:05:20.60" id="{B7095C67-0668-482D-9157-F82E3749DBAB}">
        <Attribution userId="S::cener00@safeway.com::caee67b1-3f32-4591-a539-f8a7ffa73664" userName="Tophe Enerio" userProvider="AD"/>
        <Anchor>
          <Comment id="{707F8AC9-0128-4598-9BB3-9F518404FE77}"/>
        </Anchor>
        <SetTitle title="@Sanjay Biswas can you get this sized? @Chris Benefield or @Rohini Panjrath to provide requirements"/>
      </Event>
      <Event time="2021-06-25T01:09:43.65" id="{324CB096-691A-4312-87DA-9C63EE455E07}">
        <Attribution userId="S::cener00@safeway.com::caee67b1-3f32-4591-a539-f8a7ffa73664" userName="Tophe Enerio" userProvider="AD"/>
        <Anchor>
          <Comment id="{4C8BF8DC-038F-4846-B2B2-18BF8D893B0D}"/>
        </Anchor>
        <UnassignAll/>
      </Event>
      <Event time="2021-06-25T01:09:43.65" id="{D5F31D9D-09F2-4E3C-971F-1BB9D8FC02F6}">
        <Attribution userId="S::cener00@safeway.com::caee67b1-3f32-4591-a539-f8a7ffa73664" userName="Tophe Enerio" userProvider="AD"/>
        <Anchor>
          <Comment id="{4C8BF8DC-038F-4846-B2B2-18BF8D893B0D}"/>
        </Anchor>
        <Assign userId="S::sdala01@safeway.com::05ead264-078f-4b31-84f4-a7cf0455fdc6" userName="Sudhathmini Dalavai" userProvider="AD"/>
      </Event>
    </History>
  </Task>
</Tasks>
</file>

<file path=xl/documenttasks/documenttask8.xml><?xml version="1.0" encoding="utf-8"?>
<Tasks xmlns="http://schemas.microsoft.com/office/tasks/2019/documenttasks">
  <Task id="{1A85B001-4D46-4457-A709-EBAA7D4C2DE5}">
    <Anchor>
      <Comment id="{75AAB42E-0B4C-4F10-9807-B81B8F0F804B}"/>
    </Anchor>
    <History>
      <Event time="2021-06-29T16:54:46.23" id="{953D58DB-2EC5-4CDB-B6E9-0A051D3BDBD3}">
        <Attribution userId="S::cener00@safeway.com::caee67b1-3f32-4591-a539-f8a7ffa73664" userName="Tophe Enerio" userProvider="AD"/>
        <Anchor>
          <Comment id="{136ADCBC-F0A1-4EC5-9036-BB4A805B3CBC}"/>
        </Anchor>
        <Create/>
      </Event>
      <Event time="2021-06-29T16:54:46.23" id="{2506CF08-403C-4851-B958-026A7E95B1E5}">
        <Attribution userId="S::cener00@safeway.com::caee67b1-3f32-4591-a539-f8a7ffa73664" userName="Tophe Enerio" userProvider="AD"/>
        <Anchor>
          <Comment id="{136ADCBC-F0A1-4EC5-9036-BB4A805B3CBC}"/>
        </Anchor>
        <Assign userId="S::lhuyn23@safeway.com::91f8ca5e-13ec-4b21-8aa8-0a583335dacb" userName="Lauren Huynh" userProvider="AD"/>
      </Event>
      <Event time="2021-06-29T16:54:46.23" id="{6B9E0FA3-A813-42F1-985A-958EFFE1CF53}">
        <Attribution userId="S::cener00@safeway.com::caee67b1-3f32-4591-a539-f8a7ffa73664" userName="Tophe Enerio" userProvider="AD"/>
        <Anchor>
          <Comment id="{136ADCBC-F0A1-4EC5-9036-BB4A805B3CBC}"/>
        </Anchor>
        <SetTitle title="@Lauren Huynh @Stephanie Urteaga here too!"/>
      </Event>
    </History>
  </Task>
  <Task id="{8B535A6F-E394-4E4D-809A-7536F52CD89F}">
    <Anchor>
      <Comment id="{E52AF487-850D-4C4B-9441-982E3B2C1F18}"/>
    </Anchor>
    <History>
      <Event time="2021-06-29T16:54:21.43" id="{73078129-456A-4F16-B051-F039702E6F67}">
        <Attribution userId="S::cener00@safeway.com::caee67b1-3f32-4591-a539-f8a7ffa73664" userName="Tophe Enerio" userProvider="AD"/>
        <Anchor>
          <Comment id="{E914DFED-4F3B-480D-9AAC-453750A8D408}"/>
        </Anchor>
        <Create/>
      </Event>
      <Event time="2021-06-29T16:54:21.43" id="{E9B2DF3C-1BAF-4AD6-A96D-199ED52914FD}">
        <Attribution userId="S::cener00@safeway.com::caee67b1-3f32-4591-a539-f8a7ffa73664" userName="Tophe Enerio" userProvider="AD"/>
        <Anchor>
          <Comment id="{E914DFED-4F3B-480D-9AAC-453750A8D408}"/>
        </Anchor>
        <Assign userId="S::lhuyn23@safeway.com::91f8ca5e-13ec-4b21-8aa8-0a583335dacb" userName="Lauren Huynh" userProvider="AD"/>
      </Event>
      <Event time="2021-06-29T16:54:21.43" id="{A02AC58B-788B-4DE4-9C87-B4C857404844}">
        <Attribution userId="S::cener00@safeway.com::caee67b1-3f32-4591-a539-f8a7ffa73664" userName="Tophe Enerio" userProvider="AD"/>
        <Anchor>
          <Comment id="{E914DFED-4F3B-480D-9AAC-453750A8D408}"/>
        </Anchor>
        <SetTitle title="@Lauren Huynh @Stephanie Urteaga can you add the confluence page here?"/>
      </Event>
    </History>
  </Task>
  <Task id="{CCE16591-2C4A-4F0F-8A85-7D8FD4E6752C}">
    <Anchor>
      <Comment id="{9BCE031A-9CF2-4718-ABFC-51B3E20DB66A}"/>
    </Anchor>
    <History>
      <Event time="2021-06-18T00:13:11.93" id="{1724AA2A-60E6-4B3D-A99C-46F367721E13}">
        <Attribution userId="S::llasn00@safeway.com::e9436bc5-60b7-4230-b8a3-6a6989b6a9fd" userName="Lubna Lasne" userProvider="AD"/>
        <Anchor>
          <Comment id="{E2C38F08-A1AC-4759-9966-D658F8F3B5BE}"/>
        </Anchor>
        <Create/>
      </Event>
      <Event time="2021-06-18T00:13:11.93" id="{D5323343-AE05-47D3-809A-B046D56F554C}">
        <Attribution userId="S::llasn00@safeway.com::e9436bc5-60b7-4230-b8a3-6a6989b6a9fd" userName="Lubna Lasne" userProvider="AD"/>
        <Anchor>
          <Comment id="{E2C38F08-A1AC-4759-9966-D658F8F3B5BE}"/>
        </Anchor>
        <Assign userId="S::svenk03@safeway.com::5b064cb2-d31c-4258-a480-b058347f7145" userName="Sandeep Venkatesh" userProvider="AD"/>
      </Event>
      <Event time="2021-06-18T00:13:11.93" id="{154BA6F0-F1F2-42C6-8F28-BEDB693C1EDC}">
        <Attribution userId="S::llasn00@safeway.com::e9436bc5-60b7-4230-b8a3-6a6989b6a9fd" userName="Lubna Lasne" userProvider="AD"/>
        <Anchor>
          <Comment id="{E2C38F08-A1AC-4759-9966-D658F8F3B5BE}"/>
        </Anchor>
        <SetTitle title="@Sandeep Venkatesh can you size this pleae"/>
      </Event>
    </History>
  </Task>
  <Task id="{84765499-8B86-4AB6-8E45-4402197A9F1E}">
    <Anchor>
      <Comment id="{258AD48C-0D45-4AB3-A436-1D110C97B195}"/>
    </Anchor>
    <History>
      <Event time="2021-06-15T00:11:20.89" id="{D1E635D1-62D7-496F-83F0-05E1E11B5B2A}">
        <Attribution userId="S::anagr00@safeway.com::a77841e4-0dde-41fd-8959-8344f7a1f1fa" userName="Aheesh Nagraj" userProvider="AD"/>
        <Anchor>
          <Comment id="{5C3D50B7-5D69-43B0-B3CB-BF18341500BD}"/>
        </Anchor>
        <Create/>
      </Event>
      <Event time="2021-06-15T00:11:20.89" id="{A6A24EC3-0B3B-4ECF-801D-936AE389A25B}">
        <Attribution userId="S::anagr00@safeway.com::a77841e4-0dde-41fd-8959-8344f7a1f1fa" userName="Aheesh Nagraj" userProvider="AD"/>
        <Anchor>
          <Comment id="{5C3D50B7-5D69-43B0-B3CB-BF18341500BD}"/>
        </Anchor>
        <Assign userId="S::kkham06@safeway.com::ec40d0dc-443a-4768-a154-aaea4323c2e1" userName="Krishnanand Khambadkone" userProvider="AD"/>
      </Event>
      <Event time="2021-06-15T00:11:20.89" id="{55E85CC9-1C00-4B46-A87A-65DBF9B3D48E}">
        <Attribution userId="S::anagr00@safeway.com::a77841e4-0dde-41fd-8959-8344f7a1f1fa" userName="Aheesh Nagraj" userProvider="AD"/>
        <Anchor>
          <Comment id="{5C3D50B7-5D69-43B0-B3CB-BF18341500BD}"/>
        </Anchor>
        <SetTitle title="@Krishnanand Khambadkone can you share details with @Sandeep Venkatesh"/>
      </Event>
    </History>
  </Task>
  <Task id="{7E4B85F7-9A2B-4E4D-9C06-3E600D0E28C4}">
    <Anchor>
      <Comment id="{F2AD118E-F3DA-4480-8914-6BE90DD88712}"/>
    </Anchor>
    <History>
      <Event time="2021-06-29T16:55:01.70" id="{C488DB16-9B3E-45BB-ADDB-862DEAB36AE1}">
        <Attribution userId="S::cener00@safeway.com::caee67b1-3f32-4591-a539-f8a7ffa73664" userName="Tophe Enerio" userProvider="AD"/>
        <Anchor>
          <Comment id="{05E2C808-1E07-4C3B-9FC6-14614A43FEBA}"/>
        </Anchor>
        <Create/>
      </Event>
      <Event time="2021-06-29T16:55:01.70" id="{C14C6600-A2D3-47B7-98D1-46C3D453FDB7}">
        <Attribution userId="S::cener00@safeway.com::caee67b1-3f32-4591-a539-f8a7ffa73664" userName="Tophe Enerio" userProvider="AD"/>
        <Anchor>
          <Comment id="{05E2C808-1E07-4C3B-9FC6-14614A43FEBA}"/>
        </Anchor>
        <Assign userId="S::lhuyn23@safeway.com::91f8ca5e-13ec-4b21-8aa8-0a583335dacb" userName="Lauren Huynh" userProvider="AD"/>
      </Event>
      <Event time="2021-06-29T16:55:01.70" id="{2E7C58F0-67B0-4232-A151-F8F12681F91E}">
        <Attribution userId="S::cener00@safeway.com::caee67b1-3f32-4591-a539-f8a7ffa73664" userName="Tophe Enerio" userProvider="AD"/>
        <Anchor>
          <Comment id="{05E2C808-1E07-4C3B-9FC6-14614A43FEBA}"/>
        </Anchor>
        <SetTitle title="@Lauren Huynh @Stephanie Urteaga"/>
      </Event>
    </History>
  </Task>
</Tasks>
</file>

<file path=xl/documenttasks/documenttask9.xml><?xml version="1.0" encoding="utf-8"?>
<Tasks xmlns="http://schemas.microsoft.com/office/tasks/2019/documenttasks">
  <Task id="{97431703-69A6-4783-AC2A-82A352EE965F}">
    <Anchor>
      <Comment id="{6D62A69F-0AD7-4E26-839E-620CE49C904A}"/>
    </Anchor>
    <History>
      <Event time="2021-06-15T00:24:54.21" id="{9AA6C44A-D000-4BC1-8870-90395603048E}">
        <Attribution userId="S::msach12@safeway.com::764a5b62-6d8d-4ab2-b054-1c0d368f18f3" userName="Mamatha Sachidanandamurthy" userProvider="AD"/>
        <Anchor>
          <Comment id="{0AB64153-7B3E-4355-89D7-D0D1DC3CDFDA}"/>
        </Anchor>
        <Create/>
      </Event>
      <Event time="2021-06-15T00:24:54.21" id="{8AAB8EDF-F3DD-4356-A193-9CE0442A1E77}">
        <Attribution userId="S::msach12@safeway.com::764a5b62-6d8d-4ab2-b054-1c0d368f18f3" userName="Mamatha Sachidanandamurthy" userProvider="AD"/>
        <Anchor>
          <Comment id="{0AB64153-7B3E-4355-89D7-D0D1DC3CDFDA}"/>
        </Anchor>
        <Assign userId="S::ssubr14@safeway.com::f7497a20-d49a-4dc0-9a4d-7662a7a6c420" userName="Shrikant Subramanian" userProvider="AD"/>
      </Event>
      <Event time="2021-06-15T00:24:54.21" id="{78A7A7FB-F2FF-4340-BB64-6199B4F15EC8}">
        <Attribution userId="S::msach12@safeway.com::764a5b62-6d8d-4ab2-b054-1c0d368f18f3" userName="Mamatha Sachidanandamurthy" userProvider="AD"/>
        <Anchor>
          <Comment id="{0AB64153-7B3E-4355-89D7-D0D1DC3CDFDA}"/>
        </Anchor>
        <SetTitle title="Need more details to size it. Build quarter?@Shrikant Subramanian"/>
      </Event>
      <Event time="2021-06-18T19:57:56.88" id="{BB3F9A28-4F3E-436B-B357-8355567A8A56}">
        <Attribution userId="S::msach12@safeway.com::764a5b62-6d8d-4ab2-b054-1c0d368f18f3" userName="Mamatha Sachidanandamurthy" userProvider="AD"/>
        <Progress percentComplete="100"/>
      </Event>
      <Event time="2021-06-18T19:58:08.22" id="{3C318F58-166D-4431-8902-F5E7E94AF9CD}">
        <Attribution userId="S::msach12@safeway.com::764a5b62-6d8d-4ab2-b054-1c0d368f18f3" userName="Mamatha Sachidanandamurthy" userProvider="AD"/>
        <Progress percentComplete="0"/>
      </Event>
    </History>
  </Task>
  <Task id="{E6871507-1131-47A6-A0DB-AC7654873F8A}">
    <Anchor>
      <Comment id="{C7B18E1F-7EC0-4C5F-B645-82C765B6BCA3}"/>
    </Anchor>
    <History>
      <Event time="2021-06-15T00:17:32.54" id="{F2C6D5FC-F27C-4D86-A806-4767D420A2F5}">
        <Attribution userId="S::msach12@safeway.com::764a5b62-6d8d-4ab2-b054-1c0d368f18f3" userName="Mamatha Sachidanandamurthy" userProvider="AD"/>
        <Anchor>
          <Comment id="{8A4F1658-B685-493B-A1BB-60DED4BD53F2}"/>
        </Anchor>
        <Create/>
      </Event>
      <Event time="2021-06-15T00:17:32.54" id="{06FF9F95-8FE9-4C64-9DB0-0BD415BF2521}">
        <Attribution userId="S::msach12@safeway.com::764a5b62-6d8d-4ab2-b054-1c0d368f18f3" userName="Mamatha Sachidanandamurthy" userProvider="AD"/>
        <Anchor>
          <Comment id="{8A4F1658-B685-493B-A1BB-60DED4BD53F2}"/>
        </Anchor>
        <Assign userId="S::ecroc12@safeway.com::fc403dca-99c9-4ccc-94f3-9d373268bd46" userName="Edoardo Croce" userProvider="AD"/>
      </Event>
      <Event time="2021-06-15T00:17:32.54" id="{EB3DB922-74BD-4DC1-B151-53C3410EF4EC}">
        <Attribution userId="S::msach12@safeway.com::764a5b62-6d8d-4ab2-b054-1c0d368f18f3" userName="Mamatha Sachidanandamurthy" userProvider="AD"/>
        <Anchor>
          <Comment id="{8A4F1658-B685-493B-A1BB-60DED4BD53F2}"/>
        </Anchor>
        <SetTitle title="what is the build and launch quarter? @Edoardo Croce"/>
      </Event>
    </History>
  </Task>
  <Task id="{B452BB17-BA28-40AF-8E7D-755796909CF2}">
    <Anchor>
      <Comment id="{34E2BA24-D7EA-451E-80DE-FD409F43A49E}"/>
    </Anchor>
    <History>
      <Event time="2021-06-15T08:54:49.69" id="{86127007-ED32-4EC5-A7DC-1C811FE23651}">
        <Attribution userId="S::ykana01@safeway.com::0ce5b28f-2f8a-49dc-9a2f-77de0e872ab0" userName="Yavana Rani Kanagaraju" userProvider="AD"/>
        <Anchor>
          <Comment id="{34E2BA24-D7EA-451E-80DE-FD409F43A49E}"/>
        </Anchor>
        <Create/>
      </Event>
      <Event time="2021-06-15T08:54:49.69" id="{8A081F5B-0E33-4CD7-AFAF-EDD09547F46B}">
        <Attribution userId="S::ykana01@safeway.com::0ce5b28f-2f8a-49dc-9a2f-77de0e872ab0" userName="Yavana Rani Kanagaraju" userProvider="AD"/>
        <Anchor>
          <Comment id="{34E2BA24-D7EA-451E-80DE-FD409F43A49E}"/>
        </Anchor>
        <Assign userId="S::siqba06@safeway.com::45b47ad5-ef78-4b47-8a80-cb2d930e5a73" userName="Sharmila Iqbal" userProvider="AD"/>
      </Event>
      <Event time="2021-06-15T08:54:49.69" id="{A25E542E-DE1A-4950-BCD0-8FCFB9CCD9B9}">
        <Attribution userId="S::ykana01@safeway.com::0ce5b28f-2f8a-49dc-9a2f-77de0e872ab0" userName="Yavana Rani Kanagaraju" userProvider="AD"/>
        <Anchor>
          <Comment id="{34E2BA24-D7EA-451E-80DE-FD409F43A49E}"/>
        </Anchor>
        <SetTitle title="@Sharmila Iqbal - Share more detail needed for EDM data capture"/>
      </Event>
    </History>
  </Task>
  <Task id="{50E61030-F476-419A-8BCD-2A8D5B228C6D}">
    <Anchor>
      <Comment id="{78F061DA-B4D4-426C-866A-77AB22E2EDFB}"/>
    </Anchor>
    <History>
      <Event time="2021-06-14T16:54:07.68" id="{6C87DBB2-A852-4F97-A4FA-2594E12A9B99}">
        <Attribution userId="S::psing49@safeway.com::c9c99964-c7da-408d-b855-1feea8a1949f" userName="Pawni Singh" userProvider="AD"/>
        <Anchor>
          <Comment id="{78F061DA-B4D4-426C-866A-77AB22E2EDFB}"/>
        </Anchor>
        <Create/>
      </Event>
      <Event time="2021-06-14T16:54:07.68" id="{294045CD-9F14-4867-A6F8-33AFCCE39637}">
        <Attribution userId="S::psing49@safeway.com::c9c99964-c7da-408d-b855-1feea8a1949f" userName="Pawni Singh" userProvider="AD"/>
        <Anchor>
          <Comment id="{78F061DA-B4D4-426C-866A-77AB22E2EDFB}"/>
        </Anchor>
        <Assign userId="S::psuga01@safeway.com::98a22b04-7fc4-4fbc-9ae9-ddeaae02e431" userName="Priya Sugathan" userProvider="AD"/>
      </Event>
      <Event time="2021-06-14T16:54:07.68" id="{5C7890A8-9EA4-420A-9E8A-A15E683235AC}">
        <Attribution userId="S::psing49@safeway.com::c9c99964-c7da-408d-b855-1feea8a1949f" userName="Pawni Singh" userProvider="AD"/>
        <Anchor>
          <Comment id="{78F061DA-B4D4-426C-866A-77AB22E2EDFB}"/>
        </Anchor>
        <SetTitle title="@Priya Sugathan we are still thinking about the effort but anticipate UCA will be impacted"/>
      </Event>
    </History>
  </Task>
  <Task id="{1ADFE436-BE47-4CF8-A849-81471D77A785}">
    <Anchor>
      <Comment id="{6F59C7CC-A629-47D2-B9C9-A83669A386C9}"/>
    </Anchor>
    <History>
      <Event time="2021-06-14T16:52:30.21" id="{575A7EF3-1665-44C0-9417-66E62304DCBC}">
        <Attribution userId="S::psing49@safeway.com::c9c99964-c7da-408d-b855-1feea8a1949f" userName="Pawni Singh" userProvider="AD"/>
        <Anchor>
          <Comment id="{6F59C7CC-A629-47D2-B9C9-A83669A386C9}"/>
        </Anchor>
        <Create/>
      </Event>
      <Event time="2021-06-14T16:52:30.21" id="{CFE348FA-38DA-42C1-8B42-C47648246E6E}">
        <Attribution userId="S::psing49@safeway.com::c9c99964-c7da-408d-b855-1feea8a1949f" userName="Pawni Singh" userProvider="AD"/>
        <Anchor>
          <Comment id="{6F59C7CC-A629-47D2-B9C9-A83669A386C9}"/>
        </Anchor>
        <Assign userId="S::mbra147@safeway.com::273b71d2-f372-49dc-84da-f1638ec3b71f" userName="Mark Bradley" userProvider="AD"/>
      </Event>
      <Event time="2021-06-14T16:52:30.21" id="{9F328053-5E10-4F9F-BC1C-24FCA31F0905}">
        <Attribution userId="S::psing49@safeway.com::c9c99964-c7da-408d-b855-1feea8a1949f" userName="Pawni Singh" userProvider="AD"/>
        <Anchor>
          <Comment id="{6F59C7CC-A629-47D2-B9C9-A83669A386C9}"/>
        </Anchor>
        <SetTitle title="@Mark Bradley and @Neetu Sultan what are your thoughts? I will set some time this week to go through the ask"/>
      </Event>
    </History>
  </Task>
  <Task id="{60CF4A3A-F19C-4383-A044-94CBAF871BA2}">
    <Anchor>
      <Comment id="{416087D9-B7F9-4CD9-B569-D7D3142B046A}"/>
    </Anchor>
    <History>
      <Event time="2021-06-15T00:11:17.80" id="{C2CA19BF-D2EE-4470-80E6-6753C1AA04EC}">
        <Attribution userId="S::msach12@safeway.com::764a5b62-6d8d-4ab2-b054-1c0d368f18f3" userName="Mamatha Sachidanandamurthy" userProvider="AD"/>
        <Anchor>
          <Comment id="{AC88D104-56DA-4C30-80B3-E864145CD2BB}"/>
        </Anchor>
        <Create/>
      </Event>
      <Event time="2021-06-15T00:11:17.80" id="{84594F00-37ED-4527-855E-F124781701AF}">
        <Attribution userId="S::msach12@safeway.com::764a5b62-6d8d-4ab2-b054-1c0d368f18f3" userName="Mamatha Sachidanandamurthy" userProvider="AD"/>
        <Anchor>
          <Comment id="{AC88D104-56DA-4C30-80B3-E864145CD2BB}"/>
        </Anchor>
        <Assign userId="S::ecroc12@safeway.com::fc403dca-99c9-4ccc-94f3-9d373268bd46" userName="Edoardo Croce" userProvider="AD"/>
      </Event>
      <Event time="2021-06-15T00:11:17.80" id="{6ADA5E5D-422A-40D9-A6F9-34F29DD5D863}">
        <Attribution userId="S::msach12@safeway.com::764a5b62-6d8d-4ab2-b054-1c0d368f18f3" userName="Mamatha Sachidanandamurthy" userProvider="AD"/>
        <Anchor>
          <Comment id="{AC88D104-56DA-4C30-80B3-E864145CD2BB}"/>
        </Anchor>
        <SetTitle title="Need additional details to size it. @Edoardo Croce"/>
      </Event>
    </History>
  </Task>
  <Task id="{4FF9AB3A-6258-48CC-A79D-B7D6EF51FAAD}">
    <Anchor>
      <Comment id="{8E69B8A8-3A93-4B30-A68C-2C831B2B3DE7}"/>
    </Anchor>
    <History>
      <Event time="2021-06-16T20:19:08.46" id="{D6651C54-8AA7-49DA-A8D2-420CC6B1F5B8}">
        <Attribution userId="S::msach12@safeway.com::764a5b62-6d8d-4ab2-b054-1c0d368f18f3" userName="Mamatha Sachidanandamurthy" userProvider="AD"/>
        <Anchor>
          <Comment id="{375344BA-AB8C-408A-9037-6BB8BBDB245F}"/>
        </Anchor>
        <Create/>
      </Event>
      <Event time="2021-06-16T20:19:08.46" id="{4874A405-69DF-47DB-9909-151B3D219DEE}">
        <Attribution userId="S::msach12@safeway.com::764a5b62-6d8d-4ab2-b054-1c0d368f18f3" userName="Mamatha Sachidanandamurthy" userProvider="AD"/>
        <Anchor>
          <Comment id="{375344BA-AB8C-408A-9037-6BB8BBDB245F}"/>
        </Anchor>
        <Assign userId="S::ssubr18@safeway.com::30280a01-5955-437b-bf0f-80b39bcb8569" userName="Suganthi Subramanian" userProvider="AD"/>
      </Event>
      <Event time="2021-06-16T20:19:08.46" id="{988841DB-3987-428C-9F94-86C89B640805}">
        <Attribution userId="S::msach12@safeway.com::764a5b62-6d8d-4ab2-b054-1c0d368f18f3" userName="Mamatha Sachidanandamurthy" userProvider="AD"/>
        <Anchor>
          <Comment id="{375344BA-AB8C-408A-9037-6BB8BBDB245F}"/>
        </Anchor>
        <SetTitle title="@Suganthi Subramanian what we know is overlapping of grocery with ecom order/customers is not there. We would like to track that."/>
      </Event>
    </History>
  </Task>
  <Task id="{0F8A4B3D-0153-465B-B7D4-2C7FF5F9CDD8}">
    <Anchor>
      <Comment id="{0C87F871-9789-4BFF-9FC8-BE13197E5278}"/>
    </Anchor>
    <History>
      <Event time="2021-06-15T00:14:35.80" id="{96D20A8D-9428-4788-8262-8E94BBE06E52}">
        <Attribution userId="S::msach12@safeway.com::764a5b62-6d8d-4ab2-b054-1c0d368f18f3" userName="Mamatha Sachidanandamurthy" userProvider="AD"/>
        <Anchor>
          <Comment id="{3B4D6FED-612D-4E5E-A74B-5C48C04997F3}"/>
        </Anchor>
        <Create/>
      </Event>
      <Event time="2021-06-15T00:14:35.80" id="{A950D825-27C6-42B7-8E86-E00DFB357DA2}">
        <Attribution userId="S::msach12@safeway.com::764a5b62-6d8d-4ab2-b054-1c0d368f18f3" userName="Mamatha Sachidanandamurthy" userProvider="AD"/>
        <Anchor>
          <Comment id="{3B4D6FED-612D-4E5E-A74B-5C48C04997F3}"/>
        </Anchor>
        <Assign userId="S::ecroc12@safeway.com::fc403dca-99c9-4ccc-94f3-9d373268bd46" userName="Edoardo Croce" userProvider="AD"/>
      </Event>
      <Event time="2021-06-15T00:14:35.80" id="{C9A92307-9A9D-4291-B371-3C57B619B5DB}">
        <Attribution userId="S::msach12@safeway.com::764a5b62-6d8d-4ab2-b054-1c0d368f18f3" userName="Mamatha Sachidanandamurthy" userProvider="AD"/>
        <Anchor>
          <Comment id="{3B4D6FED-612D-4E5E-A74B-5C48C04997F3}"/>
        </Anchor>
        <SetTitle title="Need more details to size as we are already doing certain items for delivery. Guessing Multicart is the only one pending. @Edoardo Croce"/>
      </Event>
      <Event time="2021-06-18T22:00:50.78" id="{8EB240BA-85FF-4917-B5F0-32B1538ED73B}">
        <Attribution userId="S::pkari05@safeway.com::0d746d1a-7aca-4f8f-a5ba-c3ecf0d14a2a" userName="Prasanna Karimanickam" userProvider="AD"/>
        <Progress percentComplete="100"/>
      </Event>
    </History>
  </Task>
  <Task id="{A2C78040-FA0C-4287-9053-EA6AA721094A}">
    <Anchor>
      <Comment id="{61CC5BCA-6672-4554-B88E-F821AA3238FF}"/>
    </Anchor>
    <History>
      <Event time="2021-06-18T01:12:21.85" id="{2C46B150-A4F5-42FB-A326-45ECEE87CB65}">
        <Attribution userId="S::tharm28@safeway.com::cf5a52ec-1ae0-47b5-9d76-da6fdc96a6e1" userName="Tim Harms" userProvider="AD"/>
        <Anchor>
          <Comment id="{61CC5BCA-6672-4554-B88E-F821AA3238FF}"/>
        </Anchor>
        <Create/>
      </Event>
      <Event time="2021-06-18T01:12:21.85" id="{6C2661E6-9BE6-4249-8651-02946EF7E5B1}">
        <Attribution userId="S::tharm28@safeway.com::cf5a52ec-1ae0-47b5-9d76-da6fdc96a6e1" userName="Tim Harms" userProvider="AD"/>
        <Anchor>
          <Comment id="{61CC5BCA-6672-4554-B88E-F821AA3238FF}"/>
        </Anchor>
        <Assign userId="S::mtonk01@safeway.com::858539b0-6918-4f78-a2ac-9882d3b96825" userName="Michelle Tonkovich" userProvider="AD"/>
      </Event>
      <Event time="2021-06-18T01:12:21.85" id="{05257AC6-8C02-4116-B193-231403D74C1E}">
        <Attribution userId="S::tharm28@safeway.com::cf5a52ec-1ae0-47b5-9d76-da6fdc96a6e1" userName="Tim Harms" userProvider="AD"/>
        <Anchor>
          <Comment id="{61CC5BCA-6672-4554-B88E-F821AA3238FF}"/>
        </Anchor>
        <SetTitle title="@Michelle Tonkovich - does this sound familiar, ie. would it have Martech/Comms component?"/>
      </Event>
    </History>
  </Task>
  <Task id="{DAC74941-2103-48E0-B67E-A89F6D0DDA08}">
    <Anchor>
      <Comment id="{6A3AC671-56CB-4192-B660-8D9D07DA8F4C}"/>
    </Anchor>
    <History>
      <Event time="2021-06-11T23:54:47.59" id="{36ECF57A-9862-4D0A-AF30-911DB386D001}">
        <Attribution userId="S::psing49@safeway.com::c9c99964-c7da-408d-b855-1feea8a1949f" userName="Pawni Singh" userProvider="AD"/>
        <Anchor>
          <Comment id="{6A3AC671-56CB-4192-B660-8D9D07DA8F4C}"/>
        </Anchor>
        <Create/>
      </Event>
      <Event time="2021-06-11T23:54:47.59" id="{4C87AB08-30A7-4FEE-9FEB-9A3D0A38B747}">
        <Attribution userId="S::psing49@safeway.com::c9c99964-c7da-408d-b855-1feea8a1949f" userName="Pawni Singh" userProvider="AD"/>
        <Anchor>
          <Comment id="{6A3AC671-56CB-4192-B660-8D9D07DA8F4C}"/>
        </Anchor>
        <Assign userId="S::achau29@safeway.com::1eb510ea-b410-46aa-b218-848725895105" userName="Amit Chaudhary" userProvider="AD"/>
      </Event>
      <Event time="2021-06-11T23:54:47.59" id="{6F2924D6-CCBE-4B96-9770-ED139EAB2D23}">
        <Attribution userId="S::psing49@safeway.com::c9c99964-c7da-408d-b855-1feea8a1949f" userName="Pawni Singh" userProvider="AD"/>
        <Anchor>
          <Comment id="{6A3AC671-56CB-4192-B660-8D9D07DA8F4C}"/>
        </Anchor>
        <SetTitle title="@Amit Chaudhary Linked Grocery and Rx Order indicator in Acupick so HIPPA complaint picker knows that he needs to walk into pharmacy and pick the prescription for customer"/>
      </Event>
      <Event time="2021-06-18T19:36:18.21" id="{783BE0FE-3C8A-479B-9A1C-735AA85A6A47}">
        <Attribution userId="S::msach12@safeway.com::764a5b62-6d8d-4ab2-b054-1c0d368f18f3" userName="Mamatha Sachidanandamurthy" userProvider="AD"/>
        <Anchor>
          <Comment id="{613894F8-0208-4AFB-9E43-9507ACA4350F}"/>
        </Anchor>
        <UnassignAll/>
      </Event>
      <Event time="2021-06-18T19:36:18.21" id="{70D523B5-2028-4C45-82B4-DF2E7E90568A}">
        <Attribution userId="S::msach12@safeway.com::764a5b62-6d8d-4ab2-b054-1c0d368f18f3" userName="Mamatha Sachidanandamurthy" userProvider="AD"/>
        <Anchor>
          <Comment id="{613894F8-0208-4AFB-9E43-9507ACA4350F}"/>
        </Anchor>
        <Assign userId="S::nshah26@safeway.com::20db63bb-8434-443b-896d-f1769b31c3a3" userName="Namrata Shah" userProvider="AD"/>
      </Event>
    </History>
  </Task>
  <Task id="{9830B051-2B3D-4A8D-AC84-F9D40AE3E4ED}">
    <Anchor>
      <Comment id="{9C5F56C3-EF5B-4081-BC40-DD86F0CA67C9}"/>
    </Anchor>
    <History>
      <Event time="2021-06-16T19:42:21.62" id="{9A0A87E8-061F-4BC8-9D7B-4F2E506A2866}">
        <Attribution userId="S::jpate80@safeway.com::004fa8dd-5395-472c-8d64-5be9ad2bb4f7" userName="Jeet Patel" userProvider="AD"/>
        <Anchor>
          <Comment id="{9C5F56C3-EF5B-4081-BC40-DD86F0CA67C9}"/>
        </Anchor>
        <Create/>
      </Event>
      <Event time="2021-06-16T19:42:21.62" id="{9C074291-45F5-47D6-8A98-00D0AF030811}">
        <Attribution userId="S::jpate80@safeway.com::004fa8dd-5395-472c-8d64-5be9ad2bb4f7" userName="Jeet Patel" userProvider="AD"/>
        <Anchor>
          <Comment id="{9C5F56C3-EF5B-4081-BC40-DD86F0CA67C9}"/>
        </Anchor>
        <Assign userId="S::cener00@safeway.com::caee67b1-3f32-4591-a539-f8a7ffa73664" userName="Tophe Enerio" userProvider="AD"/>
      </Event>
      <Event time="2021-06-16T19:42:21.62" id="{15147500-6DD9-41FE-A510-C14ADDDCC41F}">
        <Attribution userId="S::jpate80@safeway.com::004fa8dd-5395-472c-8d64-5be9ad2bb4f7" userName="Jeet Patel" userProvider="AD"/>
        <Anchor>
          <Comment id="{9C5F56C3-EF5B-4081-BC40-DD86F0CA67C9}"/>
        </Anchor>
        <SetTitle title="@Tophe Enerio - we looked at this with Digital Labs, but need more clarity on requirements. Can re-size after Q2 inception"/>
      </Event>
    </History>
  </Task>
  <Task id="{93EAA260-B0AA-4804-8DF2-5A331DD47E77}">
    <Anchor>
      <Comment id="{8C4159FE-AFCF-472D-9B7C-1F81482C1668}"/>
    </Anchor>
    <History>
      <Event time="2021-06-15T20:56:44.85" id="{5750AD26-3AF9-4664-9942-F679CA1E0FD2}">
        <Attribution userId="S::msach12@safeway.com::764a5b62-6d8d-4ab2-b054-1c0d368f18f3" userName="Mamatha Sachidanandamurthy" userProvider="AD"/>
        <Anchor>
          <Comment id="{8C4159FE-AFCF-472D-9B7C-1F81482C1668}"/>
        </Anchor>
        <Create/>
      </Event>
      <Event time="2021-06-15T20:56:44.85" id="{E628C820-0CD1-4D85-A82C-DE1DF12F6AA4}">
        <Attribution userId="S::msach12@safeway.com::764a5b62-6d8d-4ab2-b054-1c0d368f18f3" userName="Mamatha Sachidanandamurthy" userProvider="AD"/>
        <Anchor>
          <Comment id="{8C4159FE-AFCF-472D-9B7C-1F81482C1668}"/>
        </Anchor>
        <Assign userId="S::pkari05@safeway.com::0d746d1a-7aca-4f8f-a5ba-c3ecf0d14a2a" userName="Prasanna Karimanickam" userProvider="AD"/>
      </Event>
      <Event time="2021-06-15T20:56:44.85" id="{F5DD5AB0-0A5A-41F5-BB18-10F61EF62C67}">
        <Attribution userId="S::msach12@safeway.com::764a5b62-6d8d-4ab2-b054-1c0d368f18f3" userName="Mamatha Sachidanandamurthy" userProvider="AD"/>
        <Anchor>
          <Comment id="{8C4159FE-AFCF-472D-9B7C-1F81482C1668}"/>
        </Anchor>
        <SetTitle title="Checkout changes with respect to SNAP will be considered a different initiative and hence the sizing given will not consider SNAP. @Prasanna Karimanickam"/>
      </Event>
    </History>
  </Task>
  <Task id="{8E607869-D35B-4177-9552-5C914BC1F975}">
    <Anchor>
      <Comment id="{9E5E38F2-07B8-4225-9696-F4FB45311B7A}"/>
    </Anchor>
    <History>
      <Event time="2021-06-21T20:08:06.72" id="{0EDE371C-AF76-46A5-86AF-AB919C268D75}">
        <Attribution userId="S::mdasa05@safeway.com::d2d36eab-5007-49ad-aec5-6c9372da5d5e" userName="Mohan Dasannacharya" userProvider="AD"/>
        <Anchor>
          <Comment id="{8E8499AB-6C39-4062-B8FD-54E765FE6A08}"/>
        </Anchor>
        <Create/>
      </Event>
      <Event time="2021-06-21T20:08:06.72" id="{CC03AB47-E5E3-45FC-A287-6C1843BA27A5}">
        <Attribution userId="S::mdasa05@safeway.com::d2d36eab-5007-49ad-aec5-6c9372da5d5e" userName="Mohan Dasannacharya" userProvider="AD"/>
        <Anchor>
          <Comment id="{8E8499AB-6C39-4062-B8FD-54E765FE6A08}"/>
        </Anchor>
        <Assign userId="S::bkara13@safeway.com::0eea1ab2-3df3-4767-bb2c-6779acd8754b" userName="Biswa Karan" userProvider="AD"/>
      </Event>
      <Event time="2021-06-21T20:08:06.72" id="{0631EA2D-CB02-45F5-8A70-3B95775D8C9D}">
        <Attribution userId="S::mdasa05@safeway.com::d2d36eab-5007-49ad-aec5-6c9372da5d5e" userName="Mohan Dasannacharya" userProvider="AD"/>
        <Anchor>
          <Comment id="{8E8499AB-6C39-4062-B8FD-54E765FE6A08}"/>
        </Anchor>
        <SetTitle title="@Biswa Karan With this project the service fee can get added to the order depending on the size of the order. Calling it out as there could be VPOS work to ensure the fees are captured correctly. In case the order is edited and goes over the threshold …"/>
      </Event>
    </History>
  </Task>
  <Task id="{24F5696D-B2E5-4BF6-B970-CD62EE18262C}">
    <Anchor>
      <Comment id="{64ED82C9-130D-4279-ADF1-0B3B985CB367}"/>
    </Anchor>
    <History>
      <Event time="2021-06-16T19:24:00.11" id="{89010E71-E2A9-461C-8B7A-C1CB53BF3DEA}">
        <Attribution userId="S::jpate80@safeway.com::004fa8dd-5395-472c-8d64-5be9ad2bb4f7" userName="Jeet Patel" userProvider="AD"/>
        <Anchor>
          <Comment id="{64ED82C9-130D-4279-ADF1-0B3B985CB367}"/>
        </Anchor>
        <Create/>
      </Event>
      <Event time="2021-06-16T19:24:00.11" id="{8311C08B-6D06-4856-B78A-1875E22D6923}">
        <Attribution userId="S::jpate80@safeway.com::004fa8dd-5395-472c-8d64-5be9ad2bb4f7" userName="Jeet Patel" userProvider="AD"/>
        <Anchor>
          <Comment id="{64ED82C9-130D-4279-ADF1-0B3B985CB367}"/>
        </Anchor>
        <Assign userId="S::cener00@safeway.com::caee67b1-3f32-4591-a539-f8a7ffa73664" userName="Tophe Enerio" userProvider="AD"/>
      </Event>
      <Event time="2021-06-16T19:24:00.11" id="{2A3E8F1B-7370-48C0-BD9F-038809E6E04D}">
        <Attribution userId="S::jpate80@safeway.com::004fa8dd-5395-472c-8d64-5be9ad2bb4f7" userName="Jeet Patel" userProvider="AD"/>
        <Anchor>
          <Comment id="{64ED82C9-130D-4279-ADF1-0B3B985CB367}"/>
        </Anchor>
        <SetTitle title="@Tophe Enerio -- leaving this as X since the scope hasn't been defined yet. There will be a lot of martech/comms work based on the N number of emails June 16 - we had a discussion with Digital Labs team, will need more details"/>
      </Event>
    </History>
  </Task>
  <Task id="{C30C2C73-E997-41A2-9C56-F305A49EB8B8}">
    <Anchor>
      <Comment id="{3BF3632B-AA87-4169-82C3-34E908B02815}"/>
    </Anchor>
    <History>
      <Event time="2021-06-15T17:15:35.40" id="{15C2CBB3-A941-43D0-B962-55DCAC97D0BD}">
        <Attribution userId="S::vmadd03@safeway.com::7ef7202e-5466-441f-9df7-be64fac30d4c" userName="Vijay Maddu" userProvider="AD"/>
        <Anchor>
          <Comment id="{3D9BEAA5-9226-4A99-9E54-9CE49DD8A627}"/>
        </Anchor>
        <Create/>
      </Event>
      <Event time="2021-06-15T17:15:35.40" id="{B3F286FA-96B5-43E2-9C56-2A32D28CD9DF}">
        <Attribution userId="S::vmadd03@safeway.com::7ef7202e-5466-441f-9df7-be64fac30d4c" userName="Vijay Maddu" userProvider="AD"/>
        <Anchor>
          <Comment id="{3D9BEAA5-9226-4A99-9E54-9CE49DD8A627}"/>
        </Anchor>
        <Assign userId="S::smhat00@safeway.com::9b341c81-9e5b-487d-9244-9f741bae1aba" userName="Samarpit Mhatre" userProvider="AD"/>
      </Event>
      <Event time="2021-06-15T17:15:35.40" id="{7C0E3724-12CE-4AD6-9810-8D7193346257}">
        <Attribution userId="S::vmadd03@safeway.com::7ef7202e-5466-441f-9df7-be64fac30d4c" userName="Vijay Maddu" userProvider="AD"/>
        <Anchor>
          <Comment id="{3D9BEAA5-9226-4A99-9E54-9CE49DD8A627}"/>
        </Anchor>
        <SetTitle title="@Samarpit Mhatre can the SA/TL/EM from driving team confirm on what is the plan to get the nondigital offers in shop site as J4U doesnt have that data at all. Until this is clarified we cannot provide estimate"/>
      </Event>
    </History>
  </Task>
  <Task id="{E57B4C77-6D6C-4DED-A713-7A78FCB4E78B}">
    <Anchor>
      <Comment id="{479C9B28-E381-47FE-892F-D794175B3444}"/>
    </Anchor>
    <History>
      <Event time="2021-06-11T23:46:19.41" id="{1D9980DE-CDDF-44EA-804C-F27288952AA4}">
        <Attribution userId="S::psing49@safeway.com::c9c99964-c7da-408d-b855-1feea8a1949f" userName="Pawni Singh" userProvider="AD"/>
        <Anchor>
          <Comment id="{479C9B28-E381-47FE-892F-D794175B3444}"/>
        </Anchor>
        <Create/>
      </Event>
      <Event time="2021-06-11T23:46:19.41" id="{845EE1D0-D0B2-400B-AE12-F4355F252A0B}">
        <Attribution userId="S::psing49@safeway.com::c9c99964-c7da-408d-b855-1feea8a1949f" userName="Pawni Singh" userProvider="AD"/>
        <Anchor>
          <Comment id="{479C9B28-E381-47FE-892F-D794175B3444}"/>
        </Anchor>
        <Assign userId="S::kdois00@safeway.com::dbfe6432-64a7-4568-a1f6-8e9a74f695c7" userName="Kathy Doissans" userProvider="AD"/>
      </Event>
      <Event time="2021-06-11T23:46:19.41" id="{4C38A975-902D-47B7-BC6A-E121886F51C9}">
        <Attribution userId="S::psing49@safeway.com::c9c99964-c7da-408d-b855-1feea8a1949f" userName="Pawni Singh" userProvider="AD"/>
        <Anchor>
          <Comment id="{479C9B28-E381-47FE-892F-D794175B3444}"/>
        </Anchor>
        <SetTitle title="@Kathy Doissans expectation for MLP is that we are able to communicate in order/ edit confirmation email that Rx will be in the DUG order you placed. since grocery order and Rx refill order will be in sequence I anticipate we would want to update edit …"/>
      </Event>
      <Event time="2021-06-22T16:38:48.90" id="{93F05273-9FD5-4D15-B1FE-AE58D9186C54}">
        <Attribution userId="S::kdois00@safeway.com::dbfe6432-64a7-4568-a1f6-8e9a74f695c7" userName="Kathy Doissans" userProvider="AD"/>
        <Progress percentComplete="100"/>
      </Event>
    </History>
  </Task>
  <Task id="{B6962785-F700-404D-8C05-AE0C15773656}">
    <Anchor>
      <Comment id="{D1DAA2D5-5B6A-475D-BCC5-19EC413F54E3}"/>
    </Anchor>
    <History>
      <Event time="2021-06-11T23:51:24.88" id="{363D13F8-2D61-4205-BC4D-E7901ED2F562}">
        <Attribution userId="S::psing49@safeway.com::c9c99964-c7da-408d-b855-1feea8a1949f" userName="Pawni Singh" userProvider="AD"/>
        <Anchor>
          <Comment id="{D1DAA2D5-5B6A-475D-BCC5-19EC413F54E3}"/>
        </Anchor>
        <Create/>
      </Event>
      <Event time="2021-06-11T23:51:24.88" id="{2E2ACD87-07A1-48AC-B244-2230CF561F02}">
        <Attribution userId="S::psing49@safeway.com::c9c99964-c7da-408d-b855-1feea8a1949f" userName="Pawni Singh" userProvider="AD"/>
        <Anchor>
          <Comment id="{D1DAA2D5-5B6A-475D-BCC5-19EC413F54E3}"/>
        </Anchor>
        <Assign userId="S::sdesa19@safeway.com::00edce61-a2c3-4d90-8dde-7aa8405c6ab9" userName="Shruti Desai" userProvider="AD"/>
      </Event>
      <Event time="2021-06-11T23:51:24.88" id="{16B0186F-D9F8-4675-B5FA-B794BB633FDB}">
        <Attribution userId="S::psing49@safeway.com::c9c99964-c7da-408d-b855-1feea8a1949f" userName="Pawni Singh" userProvider="AD"/>
        <Anchor>
          <Comment id="{D1DAA2D5-5B6A-475D-BCC5-19EC413F54E3}"/>
        </Anchor>
        <SetTitle title="@Shruti Desai I think its L to XL effort. please confirm"/>
      </Event>
    </History>
  </Task>
  <Task id="{B6BF718A-CBC5-4257-B4FF-7AC70C767F22}">
    <Anchor>
      <Comment id="{E33463B9-E63A-4B71-B495-E5278760FC7D}"/>
    </Anchor>
    <History>
      <Event time="2021-06-15T00:23:05.50" id="{1C708AD4-AF5E-45D2-B7A8-0292DC313D34}">
        <Attribution userId="S::msach12@safeway.com::764a5b62-6d8d-4ab2-b054-1c0d368f18f3" userName="Mamatha Sachidanandamurthy" userProvider="AD"/>
        <Anchor>
          <Comment id="{99CF7F77-3827-4EEC-AEA9-416645CFCA1C}"/>
        </Anchor>
        <Create/>
      </Event>
      <Event time="2021-06-15T00:23:05.50" id="{970634A4-32BF-4FF7-834B-05851F24E4E6}">
        <Attribution userId="S::msach12@safeway.com::764a5b62-6d8d-4ab2-b054-1c0d368f18f3" userName="Mamatha Sachidanandamurthy" userProvider="AD"/>
        <Anchor>
          <Comment id="{99CF7F77-3827-4EEC-AEA9-416645CFCA1C}"/>
        </Anchor>
        <Assign userId="S::ecroc12@safeway.com::fc403dca-99c9-4ccc-94f3-9d373268bd46" userName="Edoardo Croce" userProvider="AD"/>
      </Event>
      <Event time="2021-06-15T00:23:05.50" id="{1883D50A-E03A-47AF-9C64-DDEA74362F95}">
        <Attribution userId="S::msach12@safeway.com::764a5b62-6d8d-4ab2-b054-1c0d368f18f3" userName="Mamatha Sachidanandamurthy" userProvider="AD"/>
        <Anchor>
          <Comment id="{99CF7F77-3827-4EEC-AEA9-416645CFCA1C}"/>
        </Anchor>
        <SetTitle title="Need more details .. Build quarter? @Edoardo Croce"/>
      </Event>
    </History>
  </Task>
  <Task id="{C013668B-777C-440B-A21C-230446AAB6FE}">
    <Anchor>
      <Comment id="{8561492C-EF85-412E-A8B3-5CDCDA56FC82}"/>
    </Anchor>
    <History>
      <Event time="2021-06-11T23:56:00.54" id="{44E010A8-446B-429E-9994-6DDC3FE2AAD8}">
        <Attribution userId="S::psing49@safeway.com::c9c99964-c7da-408d-b855-1feea8a1949f" userName="Pawni Singh" userProvider="AD"/>
        <Anchor>
          <Comment id="{8561492C-EF85-412E-A8B3-5CDCDA56FC82}"/>
        </Anchor>
        <Create/>
      </Event>
      <Event time="2021-06-11T23:56:00.54" id="{FA1F48EF-F4C4-4518-AB13-B37EAA77191B}">
        <Attribution userId="S::psing49@safeway.com::c9c99964-c7da-408d-b855-1feea8a1949f" userName="Pawni Singh" userProvider="AD"/>
        <Anchor>
          <Comment id="{8561492C-EF85-412E-A8B3-5CDCDA56FC82}"/>
        </Anchor>
        <Assign userId="S::sedup00@safeway.com::310b34da-5405-4aa0-af55-4e6394f81f16" userName="Sharath Chandra Edupuganti" userProvider="AD"/>
      </Event>
      <Event time="2021-06-11T23:56:00.54" id="{9D2C697F-036C-4E9A-8A68-CBE3922CAB0E}">
        <Attribution userId="S::psing49@safeway.com::c9c99964-c7da-408d-b855-1feea8a1949f" userName="Pawni Singh" userProvider="AD"/>
        <Anchor>
          <Comment id="{8561492C-EF85-412E-A8B3-5CDCDA56FC82}"/>
        </Anchor>
        <SetTitle title="@Sharath Chandra Edupuganti Linked Grocery and Rx Order indicator in OMS"/>
      </Event>
    </History>
  </Task>
  <Task id="{4C19548D-C600-47CD-9763-001F16BC84C9}">
    <Anchor>
      <Comment id="{6D49F760-692A-44D0-8602-3D2539CA9238}"/>
    </Anchor>
    <History>
      <Event time="2021-06-16T19:46:56.70" id="{30EBF6DB-5524-43B7-9811-EFBD4B256BF7}">
        <Attribution userId="S::jpate80@safeway.com::004fa8dd-5395-472c-8d64-5be9ad2bb4f7" userName="Jeet Patel" userProvider="AD"/>
        <Anchor>
          <Comment id="{6D49F760-692A-44D0-8602-3D2539CA9238}"/>
        </Anchor>
        <Create/>
      </Event>
      <Event time="2021-06-16T19:46:56.70" id="{0C4B7732-5C99-4CEB-9DF1-BFC053AA010D}">
        <Attribution userId="S::jpate80@safeway.com::004fa8dd-5395-472c-8d64-5be9ad2bb4f7" userName="Jeet Patel" userProvider="AD"/>
        <Anchor>
          <Comment id="{6D49F760-692A-44D0-8602-3D2539CA9238}"/>
        </Anchor>
        <Assign userId="S::cener00@safeway.com::caee67b1-3f32-4591-a539-f8a7ffa73664" userName="Tophe Enerio" userProvider="AD"/>
      </Event>
      <Event time="2021-06-16T19:46:56.70" id="{FE676942-6656-4FEA-8998-53A2A9BD728A}">
        <Attribution userId="S::jpate80@safeway.com::004fa8dd-5395-472c-8d64-5be9ad2bb4f7" userName="Jeet Patel" userProvider="AD"/>
        <Anchor>
          <Comment id="{6D49F760-692A-44D0-8602-3D2539CA9238}"/>
        </Anchor>
        <SetTitle title="@Tophe Enerio -- this is a huge initiative and will need some clarity on what is needed for Q2 at least for sizing purpose"/>
      </Event>
    </History>
  </Task>
  <Task id="{C3E20490-184D-4BC8-ADEB-5AC2FC2ACF35}">
    <Anchor>
      <Comment id="{5A786CE5-EAF0-4D10-9BEF-219D4EA6713A}"/>
    </Anchor>
    <History>
      <Event time="2021-06-11T17:28:18.33" id="{1D861F06-D4D7-4F40-B8E1-D67357DCB059}">
        <Attribution userId="S::msach12@safeway.com::764a5b62-6d8d-4ab2-b054-1c0d368f18f3" userName="Mamatha Sachidanandamurthy" userProvider="AD"/>
        <Anchor>
          <Comment id="{5A786CE5-EAF0-4D10-9BEF-219D4EA6713A}"/>
        </Anchor>
        <Create/>
      </Event>
      <Event time="2021-06-11T17:28:18.33" id="{AB1FEE41-9D08-4B0E-8659-932A2633A1F6}">
        <Attribution userId="S::msach12@safeway.com::764a5b62-6d8d-4ab2-b054-1c0d368f18f3" userName="Mamatha Sachidanandamurthy" userProvider="AD"/>
        <Anchor>
          <Comment id="{5A786CE5-EAF0-4D10-9BEF-219D4EA6713A}"/>
        </Anchor>
        <Assign userId="S::sbure03@safeway.com::5ac340e4-a0c9-4608-b2ee-5449e53b9802" userName="Subha Burela" userProvider="AD"/>
      </Event>
      <Event time="2021-06-11T17:28:18.33" id="{DB295263-5DA7-478A-9D61-CB0BDEBD7E3C}">
        <Attribution userId="S::msach12@safeway.com::764a5b62-6d8d-4ab2-b054-1c0d368f18f3" userName="Mamatha Sachidanandamurthy" userProvider="AD"/>
        <Anchor>
          <Comment id="{5A786CE5-EAF0-4D10-9BEF-219D4EA6713A}"/>
        </Anchor>
        <SetTitle title="We need to do discovery and hence need UX and product across teams. @Subha Burela , need your input here"/>
      </Event>
    </History>
  </Task>
  <Task id="{5EE76896-986C-4A39-9F21-3E86C2AA6394}">
    <Anchor>
      <Comment id="{C574997F-E001-4574-9D82-88111886687A}"/>
    </Anchor>
    <History>
      <Event time="2021-06-16T20:17:28.95" id="{0D41FDB7-F069-42D9-8564-29D057230A5D}">
        <Attribution userId="S::msach12@safeway.com::764a5b62-6d8d-4ab2-b054-1c0d368f18f3" userName="Mamatha Sachidanandamurthy" userProvider="AD"/>
        <Anchor>
          <Comment id="{C574997F-E001-4574-9D82-88111886687A}"/>
        </Anchor>
        <Create/>
      </Event>
      <Event time="2021-06-16T20:17:28.95" id="{38B5548F-808B-4162-9E90-563B610D5841}">
        <Attribution userId="S::msach12@safeway.com::764a5b62-6d8d-4ab2-b054-1c0d368f18f3" userName="Mamatha Sachidanandamurthy" userProvider="AD"/>
        <Anchor>
          <Comment id="{C574997F-E001-4574-9D82-88111886687A}"/>
        </Anchor>
        <Assign userId="S::srama29@safeway.com::34e34376-696f-4173-89be-f44e85c5d80b" userName="Suja Ramalingam" userProvider="AD"/>
      </Event>
      <Event time="2021-06-16T20:17:28.95" id="{F057E038-75E8-4D13-8FF6-23789C9096D1}">
        <Attribution userId="S::msach12@safeway.com::764a5b62-6d8d-4ab2-b054-1c0d368f18f3" userName="Mamatha Sachidanandamurthy" userProvider="AD"/>
        <Anchor>
          <Comment id="{C574997F-E001-4574-9D82-88111886687A}"/>
        </Anchor>
        <SetTitle title="On confirmation page from Mobile UMA only @Suja Ramalingam"/>
      </Event>
    </History>
  </Task>
  <Task id="{C361DB9C-AF8F-4DD6-BFB6-31D4FC252879}">
    <Anchor>
      <Comment id="{1E6C755A-F299-4591-B5FE-EBE545E91F48}"/>
    </Anchor>
    <History>
      <Event time="2021-06-10T17:57:22.62" id="{EC2BF901-2A50-41A6-A7EF-C1E67F81957A}">
        <Attribution userId="S::mnall04@safeway.com::1f584d17-2d4d-4840-a7f6-b42bc3fe209c" userName="Mrudula Nallamothu" userProvider="AD"/>
        <Anchor>
          <Comment id="{325274AA-0B67-4415-BA23-22B51E27366B}"/>
        </Anchor>
        <Create/>
      </Event>
      <Event time="2021-06-10T17:57:22.62" id="{8DA4BBD0-9FD4-4B21-A68D-C99DB7275AFB}">
        <Attribution userId="S::mnall04@safeway.com::1f584d17-2d4d-4840-a7f6-b42bc3fe209c" userName="Mrudula Nallamothu" userProvider="AD"/>
        <Anchor>
          <Comment id="{325274AA-0B67-4415-BA23-22B51E27366B}"/>
        </Anchor>
        <Assign userId="S::flope39@safeway.com::3a0e538a-b432-4f0a-a177-0f261d36f9aa" userName="Fred Lopez" userProvider="AD"/>
      </Event>
      <Event time="2021-06-10T17:57:22.62" id="{B853DAD4-8B6F-45F9-862C-A7747CEDB76D}">
        <Attribution userId="S::mnall04@safeway.com::1f584d17-2d4d-4840-a7f6-b42bc3fe209c" userName="Mrudula Nallamothu" userProvider="AD"/>
        <Anchor>
          <Comment id="{325274AA-0B67-4415-BA23-22B51E27366B}"/>
        </Anchor>
        <SetTitle title="@Fred Lopez need more details to provide estimates. Please include me &amp;@Bernardo Tavera in those conversations"/>
      </Event>
    </History>
  </Task>
  <Task id="{C45D9F9E-B6FE-4EF2-B50D-499B290A9F8B}">
    <Anchor>
      <Comment id="{B84D56C7-87E5-431B-A78B-39D77805685C}"/>
    </Anchor>
    <History>
      <Event time="2021-06-18T19:47:07.62" id="{0B3D63E5-1BF1-4B0F-9DEB-747CE3825561}">
        <Attribution userId="S::msach12@safeway.com::764a5b62-6d8d-4ab2-b054-1c0d368f18f3" userName="Mamatha Sachidanandamurthy" userProvider="AD"/>
        <Anchor>
          <Comment id="{264A2FE5-D8DC-4D8C-BCB3-A096B527B10F}"/>
        </Anchor>
        <Create/>
      </Event>
      <Event time="2021-06-18T19:47:07.62" id="{EC90CE01-EF64-48FE-9BEA-C5FD855BD9F6}">
        <Attribution userId="S::msach12@safeway.com::764a5b62-6d8d-4ab2-b054-1c0d368f18f3" userName="Mamatha Sachidanandamurthy" userProvider="AD"/>
        <Anchor>
          <Comment id="{264A2FE5-D8DC-4D8C-BCB3-A096B527B10F}"/>
        </Anchor>
        <Assign userId="S::ssubr14@safeway.com::f7497a20-d49a-4dc0-9a4d-7662a7a6c420" userName="Shrikant Subramanian" userProvider="AD"/>
      </Event>
      <Event time="2021-06-18T19:47:07.62" id="{896AD44F-9011-4440-A14D-6488A0C14A06}">
        <Attribution userId="S::msach12@safeway.com::764a5b62-6d8d-4ab2-b054-1c0d368f18f3" userName="Mamatha Sachidanandamurthy" userProvider="AD"/>
        <Anchor>
          <Comment id="{264A2FE5-D8DC-4D8C-BCB3-A096B527B10F}"/>
        </Anchor>
        <SetTitle title="For cart and checkout split cart and sub orders concept, which we are looking to solve for MTO, marketplace etc. as well. @Shrikant Subramanian"/>
      </Event>
    </History>
  </Task>
  <Task id="{2FA288A2-519B-4D20-BC41-C0AAEB872CF4}">
    <Anchor>
      <Comment id="{A5415E84-CE56-4237-A36E-74CCD4880484}"/>
    </Anchor>
    <History>
      <Event time="2021-06-14T16:56:40.28" id="{079F02A4-4269-4AD6-B2C9-BB030D24E5B0}">
        <Attribution userId="S::psing49@safeway.com::c9c99964-c7da-408d-b855-1feea8a1949f" userName="Pawni Singh" userProvider="AD"/>
        <Anchor>
          <Comment id="{A5415E84-CE56-4237-A36E-74CCD4880484}"/>
        </Anchor>
        <Create/>
      </Event>
      <Event time="2021-06-14T16:56:40.28" id="{148E5567-FB2F-4F66-9038-1D1F757B3999}">
        <Attribution userId="S::psing49@safeway.com::c9c99964-c7da-408d-b855-1feea8a1949f" userName="Pawni Singh" userProvider="AD"/>
        <Anchor>
          <Comment id="{A5415E84-CE56-4237-A36E-74CCD4880484}"/>
        </Anchor>
        <Assign userId="S::mtong11@safeway.com::d12522b7-69f6-4db2-927f-83af4055bda3" userName="Michael Austin Tong" userProvider="AD"/>
      </Event>
      <Event time="2021-06-14T16:56:40.28" id="{24E01595-6E29-4FC0-8AAE-412B77BC1B72}">
        <Attribution userId="S::psing49@safeway.com::c9c99964-c7da-408d-b855-1feea8a1949f" userName="Pawni Singh" userProvider="AD"/>
        <Anchor>
          <Comment id="{A5415E84-CE56-4237-A36E-74CCD4880484}"/>
        </Anchor>
        <SetTitle title="@Michael Austin Tong RX + grocery order assocaition would impact the order status messaging."/>
      </Event>
    </History>
  </Task>
  <Task id="{6FDA4CA3-6D42-48C8-B5A7-9DCE5166CA2C}">
    <Anchor>
      <Comment id="{3B48F7B2-3286-473A-B321-4ED0FA0A01CC}"/>
    </Anchor>
    <History>
      <Event time="2021-06-18T20:05:35.61" id="{488108E0-9181-4D1E-8950-6E6D8898F00B}">
        <Attribution userId="S::msach12@safeway.com::764a5b62-6d8d-4ab2-b054-1c0d368f18f3" userName="Mamatha Sachidanandamurthy" userProvider="AD"/>
        <Anchor>
          <Comment id="{455E2F4A-15A2-4588-A72A-47C8E52B51F7}"/>
        </Anchor>
        <Create/>
      </Event>
      <Event time="2021-06-18T20:05:35.61" id="{D7D0A560-045D-4A8E-A762-073B17E6C772}">
        <Attribution userId="S::msach12@safeway.com::764a5b62-6d8d-4ab2-b054-1c0d368f18f3" userName="Mamatha Sachidanandamurthy" userProvider="AD"/>
        <Anchor>
          <Comment id="{455E2F4A-15A2-4588-A72A-47C8E52B51F7}"/>
        </Anchor>
        <Assign userId="S::ssubr14@safeway.com::f7497a20-d49a-4dc0-9a4d-7662a7a6c420" userName="Shrikant Subramanian" userProvider="AD"/>
      </Event>
      <Event time="2021-06-18T20:05:35.61" id="{FF6C821D-2C60-4AEB-B968-211D092713E1}">
        <Attribution userId="S::msach12@safeway.com::764a5b62-6d8d-4ab2-b054-1c0d368f18f3" userName="Mamatha Sachidanandamurthy" userProvider="AD"/>
        <Anchor>
          <Comment id="{455E2F4A-15A2-4588-A72A-47C8E52B51F7}"/>
        </Anchor>
        <SetTitle title="@Shrikant Subramanian Need more details."/>
      </Event>
    </History>
  </Task>
  <Task id="{A27B03CA-1724-41E2-8704-7D6F9D11C153}">
    <Anchor>
      <Comment id="{A2930E29-ADCC-4D9B-8692-D0D0C7521734}"/>
    </Anchor>
    <History>
      <Event time="2021-06-11T23:55:16.87" id="{F407D510-04DA-41FE-8BC7-E61944FDFD52}">
        <Attribution userId="S::psing49@safeway.com::c9c99964-c7da-408d-b855-1feea8a1949f" userName="Pawni Singh" userProvider="AD"/>
        <Anchor>
          <Comment id="{A2930E29-ADCC-4D9B-8692-D0D0C7521734}"/>
        </Anchor>
        <Create/>
      </Event>
      <Event time="2021-06-11T23:55:16.87" id="{6DB58E83-26B1-47C0-9A0A-08EB0365638D}">
        <Attribution userId="S::psing49@safeway.com::c9c99964-c7da-408d-b855-1feea8a1949f" userName="Pawni Singh" userProvider="AD"/>
        <Anchor>
          <Comment id="{A2930E29-ADCC-4D9B-8692-D0D0C7521734}"/>
        </Anchor>
        <Assign userId="S::sedup00@safeway.com::310b34da-5405-4aa0-af55-4e6394f81f16" userName="Sharath Chandra Edupuganti" userProvider="AD"/>
      </Event>
      <Event time="2021-06-11T23:55:16.87" id="{093F2407-0CAA-4B57-944A-598C57C96DA0}">
        <Attribution userId="S::psing49@safeway.com::c9c99964-c7da-408d-b855-1feea8a1949f" userName="Pawni Singh" userProvider="AD"/>
        <Anchor>
          <Comment id="{A2930E29-ADCC-4D9B-8692-D0D0C7521734}"/>
        </Anchor>
        <SetTitle title="@Sharath Chandra Edupuganti Linked Grocery and Rx Order indicator in Acupick so HIPPA complaint picker knows that he needs to walk into pharmacy and pick the prescription for customer"/>
      </Event>
      <Event time="2021-06-18T19:44:00.53" id="{913D557B-C2A9-42C6-934C-3E67AD22C6DC}">
        <Attribution userId="S::psing49@safeway.com::c9c99964-c7da-408d-b855-1feea8a1949f" userName="Pawni Singh" userProvider="AD"/>
        <Anchor>
          <Comment id="{E2E1F637-4783-451E-AF48-50E714BFF807}"/>
        </Anchor>
        <UnassignAll/>
      </Event>
      <Event time="2021-06-18T19:44:00.53" id="{CD7BE787-42C9-4DAF-A358-A9E7BE7C0539}">
        <Attribution userId="S::psing49@safeway.com::c9c99964-c7da-408d-b855-1feea8a1949f" userName="Pawni Singh" userProvider="AD"/>
        <Anchor>
          <Comment id="{E2E1F637-4783-451E-AF48-50E714BFF807}"/>
        </Anchor>
        <Assign userId="S::achau29@safeway.com::1eb510ea-b410-46aa-b218-848725895105" userName="Amit Chaudhary" userProvider="AD"/>
      </Event>
    </History>
  </Task>
  <Task id="{0D2FA2DD-9CAA-4806-958C-5C82D92012F7}">
    <Anchor>
      <Comment id="{4742F92B-1768-45ED-BAB4-B0D3521648B4}"/>
    </Anchor>
    <History>
      <Event time="2021-06-15T00:08:19.89" id="{CF090D2B-91EE-4BEC-8D56-5405BD3930F6}">
        <Attribution userId="S::msach12@safeway.com::764a5b62-6d8d-4ab2-b054-1c0d368f18f3" userName="Mamatha Sachidanandamurthy" userProvider="AD"/>
        <Anchor>
          <Comment id="{EF6503EF-F87B-4714-B5E8-A92ED843BD07}"/>
        </Anchor>
        <Create/>
      </Event>
      <Event time="2021-06-15T00:08:19.89" id="{BDE0CF4D-CDE5-4477-944B-D946555C3441}">
        <Attribution userId="S::msach12@safeway.com::764a5b62-6d8d-4ab2-b054-1c0d368f18f3" userName="Mamatha Sachidanandamurthy" userProvider="AD"/>
        <Anchor>
          <Comment id="{EF6503EF-F87B-4714-B5E8-A92ED843BD07}"/>
        </Anchor>
        <Assign userId="S::ecroc12@safeway.com::fc403dca-99c9-4ccc-94f3-9d373268bd46" userName="Edoardo Croce" userProvider="AD"/>
      </Event>
      <Event time="2021-06-15T00:08:19.89" id="{12AAB031-EBB2-4D2F-95B6-E28198FCB196}">
        <Attribution userId="S::msach12@safeway.com::764a5b62-6d8d-4ab2-b054-1c0d368f18f3" userName="Mamatha Sachidanandamurthy" userProvider="AD"/>
        <Anchor>
          <Comment id="{EF6503EF-F87B-4714-B5E8-A92ED843BD07}"/>
        </Anchor>
        <SetTitle title="@Edoardo Croce , do we have comps?"/>
      </Event>
    </History>
  </Task>
  <Task id="{35D279DF-78EF-4971-AE9B-96592FAC0262}">
    <Anchor>
      <Comment id="{8D396C85-C4B2-43C6-BD64-623003429457}"/>
    </Anchor>
    <History>
      <Event time="2021-06-16T20:22:11.21" id="{277F3540-23C5-4A1A-992B-82B637821C7E}">
        <Attribution userId="S::msach12@safeway.com::764a5b62-6d8d-4ab2-b054-1c0d368f18f3" userName="Mamatha Sachidanandamurthy" userProvider="AD"/>
        <Anchor>
          <Comment id="{8D396C85-C4B2-43C6-BD64-623003429457}"/>
        </Anchor>
        <Create/>
      </Event>
      <Event time="2021-06-16T20:22:11.21" id="{F7E125AE-9D57-44FD-ABEE-C6AF52DBF2A7}">
        <Attribution userId="S::msach12@safeway.com::764a5b62-6d8d-4ab2-b054-1c0d368f18f3" userName="Mamatha Sachidanandamurthy" userProvider="AD"/>
        <Anchor>
          <Comment id="{8D396C85-C4B2-43C6-BD64-623003429457}"/>
        </Anchor>
        <Assign userId="S::jpate80@safeway.com::004fa8dd-5395-472c-8d64-5be9ad2bb4f7" userName="Jeet Patel" userProvider="AD"/>
      </Event>
      <Event time="2021-06-16T20:22:11.21" id="{49897EA0-1B35-483A-B30B-37BDEAD607B1}">
        <Attribution userId="S::msach12@safeway.com::764a5b62-6d8d-4ab2-b054-1c0d368f18f3" userName="Mamatha Sachidanandamurthy" userProvider="AD"/>
        <Anchor>
          <Comment id="{8D396C85-C4B2-43C6-BD64-623003429457}"/>
        </Anchor>
        <SetTitle title="@Jeet Patel expectation for MLP is that we are able to communicate in order/ edit confirmation email that Rx will be in the DUG order you placed. since grocery order and Rx refill order will be in sequence I anticipate we would want to update edit …"/>
      </Event>
    </History>
  </Task>
  <Task id="{5E61DDDF-3C30-47CE-8CC9-2D1889B2C999}">
    <Anchor>
      <Comment id="{378A1929-F469-4055-B5B8-D3747FC8B787}"/>
    </Anchor>
    <History>
      <Event time="2021-06-10T23:16:54.59" id="{6EA040A9-7061-4A00-9B03-D2A7AAE50FD5}">
        <Attribution userId="S::cener00@safeway.com::caee67b1-3f32-4591-a539-f8a7ffa73664" userName="Tophe Enerio" userProvider="AD"/>
        <Anchor>
          <Comment id="{76794A06-2BC1-41CF-9800-AB53842259EB}"/>
        </Anchor>
        <Create/>
      </Event>
      <Event time="2021-06-10T23:16:54.59" id="{330C02B8-6BCB-4487-872A-465B8D6C6562}">
        <Attribution userId="S::cener00@safeway.com::caee67b1-3f32-4591-a539-f8a7ffa73664" userName="Tophe Enerio" userProvider="AD"/>
        <Anchor>
          <Comment id="{76794A06-2BC1-41CF-9800-AB53842259EB}"/>
        </Anchor>
        <Assign userId="S::ecroc12@safeway.com::fc403dca-99c9-4ccc-94f3-9d373268bd46" userName="Edoardo Croce" userProvider="AD"/>
      </Event>
      <Event time="2021-06-10T23:16:54.59" id="{527C787C-6723-4012-A383-8BD513CA6FCD}">
        <Attribution userId="S::cener00@safeway.com::caee67b1-3f32-4591-a539-f8a7ffa73664" userName="Tophe Enerio" userProvider="AD"/>
        <Anchor>
          <Comment id="{76794A06-2BC1-41CF-9800-AB53842259EB}"/>
        </Anchor>
        <SetTitle title="@Edoardo Croce @Shanti Vellanki @Subha Burela"/>
      </Event>
      <Event time="2021-06-11T00:03:50.25" id="{C8CECFD9-B491-43B7-8397-FF2567864AC1}">
        <Attribution userId="S::svell01@safeway.com::f293bd9c-a99e-4d14-86f3-1c74c3385134" userName="Shanti Vellanki" userProvider="AD"/>
        <Anchor>
          <Comment id="{B3B26924-DB28-4FB9-B13E-5527E633C740}"/>
        </Anchor>
        <UnassignAll/>
      </Event>
      <Event time="2021-06-11T00:03:50.25" id="{3F3AFAC7-FB0E-4FDE-854A-47E194450722}">
        <Attribution userId="S::svell01@safeway.com::f293bd9c-a99e-4d14-86f3-1c74c3385134" userName="Shanti Vellanki" userProvider="AD"/>
        <Anchor>
          <Comment id="{B3B26924-DB28-4FB9-B13E-5527E633C740}"/>
        </Anchor>
        <Assign userId="S::skamb03@safeway.com::91130d35-60ad-4400-a11d-6a37fd0602c8" userName="Sheetal Kamble" userProvider="AD"/>
      </Event>
      <Event time="2021-06-11T00:03:54.59" id="{61636EAE-4AFC-4093-B5C7-8231F6198C33}">
        <Attribution userId="S::svell01@safeway.com::f293bd9c-a99e-4d14-86f3-1c74c3385134" userName="Shanti Vellanki" userProvider="AD"/>
        <Progress percentComplete="100"/>
      </Event>
    </History>
  </Task>
  <Task id="{100CDDE4-42AD-4BCD-ADAC-D98B013910F7}">
    <Anchor>
      <Comment id="{3435D540-FEA6-4398-850B-6EC52F06AB91}"/>
    </Anchor>
    <History>
      <Event time="2021-06-18T19:43:05.28" id="{26EE2B10-25BB-4D90-9A0A-D25727223D2F}">
        <Attribution userId="S::msach12@safeway.com::764a5b62-6d8d-4ab2-b054-1c0d368f18f3" userName="Mamatha Sachidanandamurthy" userProvider="AD"/>
        <Anchor>
          <Comment id="{27EF6441-A56A-491E-A6BD-A24CBA59D853}"/>
        </Anchor>
        <Create/>
      </Event>
      <Event time="2021-06-18T19:43:05.28" id="{E04B8650-0F46-4533-8455-154B49BA080A}">
        <Attribution userId="S::msach12@safeway.com::764a5b62-6d8d-4ab2-b054-1c0d368f18f3" userName="Mamatha Sachidanandamurthy" userProvider="AD"/>
        <Anchor>
          <Comment id="{27EF6441-A56A-491E-A6BD-A24CBA59D853}"/>
        </Anchor>
        <Assign userId="S::psuga01@safeway.com::98a22b04-7fc4-4fbc-9ae9-ddeaae02e431" userName="Priya Sugathan" userProvider="AD"/>
      </Event>
      <Event time="2021-06-18T19:43:05.28" id="{9F0FA0C4-03F8-4E57-99BD-B3163033EAF4}">
        <Attribution userId="S::msach12@safeway.com::764a5b62-6d8d-4ab2-b054-1c0d368f18f3" userName="Mamatha Sachidanandamurthy" userProvider="AD"/>
        <Anchor>
          <Comment id="{27EF6441-A56A-491E-A6BD-A24CBA59D853}"/>
        </Anchor>
        <SetTitle title="@Priya Sugathan We need more details.. UMa is able to handle without cart and checkout making change so what would web need?"/>
      </Event>
    </History>
  </Task>
  <Task id="{57884EE6-9E3F-4CEF-BF82-C55A2287018F}">
    <Anchor>
      <Comment id="{4537DDDD-AB2E-401D-9541-FF5372DCFCDA}"/>
    </Anchor>
    <History>
      <Event time="2021-06-18T23:35:00.74" id="{F9807C47-19EC-441B-8A21-F991255B2A28}">
        <Attribution userId="S::msach12@safeway.com::764a5b62-6d8d-4ab2-b054-1c0d368f18f3" userName="Mamatha Sachidanandamurthy" userProvider="AD"/>
        <Anchor>
          <Comment id="{3EC14EB0-F166-40B8-821E-7928936F4FF0}"/>
        </Anchor>
        <Create/>
      </Event>
      <Event time="2021-06-18T23:35:00.74" id="{48BAEEEC-9AEA-4DE0-ACC3-09704587B1A3}">
        <Attribution userId="S::msach12@safeway.com::764a5b62-6d8d-4ab2-b054-1c0d368f18f3" userName="Mamatha Sachidanandamurthy" userProvider="AD"/>
        <Anchor>
          <Comment id="{3EC14EB0-F166-40B8-821E-7928936F4FF0}"/>
        </Anchor>
        <Assign userId="S::flope39@safeway.com::3a0e538a-b432-4f0a-a177-0f261d36f9aa" userName="Fred Lopez" userProvider="AD"/>
      </Event>
      <Event time="2021-06-18T23:35:00.74" id="{BFEDC044-7512-49D8-B028-BB1D24A7ED27}">
        <Attribution userId="S::msach12@safeway.com::764a5b62-6d8d-4ab2-b054-1c0d368f18f3" userName="Mamatha Sachidanandamurthy" userProvider="AD"/>
        <Anchor>
          <Comment id="{3EC14EB0-F166-40B8-821E-7928936F4FF0}"/>
        </Anchor>
        <SetTitle title="@Fred Lopez Not sure about the scope for cart and checkout. aisles is being handled by Search &amp; Browse team and regarding offers we just send it to offers engine. So please confirm!"/>
      </Event>
      <Event time="2021-06-21T17:24:18.57" id="{BF62CC9E-ADD7-4B0D-BA0E-1BBA7072FF66}">
        <Attribution userId="S::flope39@safeway.com::3a0e538a-b432-4f0a-a177-0f261d36f9aa" userName="Fred Lopez" userProvider="AD"/>
        <Anchor>
          <Comment id="{5A70C2F1-798A-485D-8319-DA3DCD4C26D8}"/>
        </Anchor>
        <UnassignAll/>
      </Event>
      <Event time="2021-06-21T17:24:18.57" id="{F320F461-9573-4C3D-A6A4-D54D6F9B4A97}">
        <Attribution userId="S::flope39@safeway.com::3a0e538a-b432-4f0a-a177-0f261d36f9aa" userName="Fred Lopez" userProvider="AD"/>
        <Anchor>
          <Comment id="{5A70C2F1-798A-485D-8319-DA3DCD4C26D8}"/>
        </Anchor>
        <Assign userId="S::msach12@safeway.com::764a5b62-6d8d-4ab2-b054-1c0d368f18f3" userName="Mamatha Sachidanandamurthy" userProvider="AD"/>
      </Event>
    </History>
  </Task>
  <Task id="{BB23DFF0-B8EA-4A30-B6B2-B3367C08E3CE}">
    <Anchor>
      <Comment id="{4BA1DB4C-EF3C-4810-A48B-490DB6C2CFA6}"/>
    </Anchor>
    <History>
      <Event time="2021-06-11T23:49:38.31" id="{9F738416-ED1F-44C8-887E-2CA5B84A19CD}">
        <Attribution userId="S::psing49@safeway.com::c9c99964-c7da-408d-b855-1feea8a1949f" userName="Pawni Singh" userProvider="AD"/>
        <Anchor>
          <Comment id="{4BA1DB4C-EF3C-4810-A48B-490DB6C2CFA6}"/>
        </Anchor>
        <Create/>
      </Event>
      <Event time="2021-06-11T23:49:38.31" id="{78BA3DC1-81F8-40F7-96DD-1135F46D7063}">
        <Attribution userId="S::psing49@safeway.com::c9c99964-c7da-408d-b855-1feea8a1949f" userName="Pawni Singh" userProvider="AD"/>
        <Anchor>
          <Comment id="{4BA1DB4C-EF3C-4810-A48B-490DB6C2CFA6}"/>
        </Anchor>
        <Assign userId="S::mdasa05@safeway.com::d2d36eab-5007-49ad-aec5-6c9372da5d5e" userName="Mohan Dasannacharya" userProvider="AD"/>
      </Event>
      <Event time="2021-06-11T23:49:38.31" id="{14D986E2-9494-40D4-90FB-1B607B3AD900}">
        <Attribution userId="S::psing49@safeway.com::c9c99964-c7da-408d-b855-1feea8a1949f" userName="Pawni Singh" userProvider="AD"/>
        <Anchor>
          <Comment id="{4BA1DB4C-EF3C-4810-A48B-490DB6C2CFA6}"/>
        </Anchor>
        <SetTitle title="@Mohan Dasannacharya as placeholder if we want to target certain audience based on parameters on confirmation page of each for marketing message. I think it should be S or M . Please confirm"/>
      </Event>
    </History>
  </Task>
</Tasks>
</file>

<file path=xl/namedSheetViews/namedSheetView1.xml><?xml version="1.0" encoding="utf-8"?>
<namedSheetViews xmlns="http://schemas.microsoft.com/office/spreadsheetml/2019/namedsheetviews" xmlns:x="http://schemas.openxmlformats.org/spreadsheetml/2006/main">
  <namedSheetView name="Jo_Steve View" id="{03D60141-39B6-B740-8789-35505E950335}"/>
  <namedSheetView name="Platform" id="{3F068B43-549A-4DCA-BE58-32741D57C9AB}"/>
</namedSheetViews>
</file>

<file path=xl/namedSheetViews/namedSheetView2.xml><?xml version="1.0" encoding="utf-8"?>
<namedSheetViews xmlns="http://schemas.microsoft.com/office/spreadsheetml/2019/namedsheetviews" xmlns:x="http://schemas.openxmlformats.org/spreadsheetml/2006/main">
  <namedSheetView name="Platform" id="{D1552911-0F02-4B3A-9A0C-E128EA557832}"/>
</namedSheetViews>
</file>

<file path=xl/namedSheetViews/namedSheetView3.xml><?xml version="1.0" encoding="utf-8"?>
<namedSheetViews xmlns="http://schemas.microsoft.com/office/spreadsheetml/2019/namedsheetviews" xmlns:x="http://schemas.openxmlformats.org/spreadsheetml/2006/main">
  <namedSheetView name="Platform" id="{73C604DA-605C-4081-9AA5-4F9D87BE87CF}"/>
</namedSheetViews>
</file>

<file path=xl/namedSheetViews/namedSheetView4.xml><?xml version="1.0" encoding="utf-8"?>
<namedSheetViews xmlns="http://schemas.microsoft.com/office/spreadsheetml/2019/namedsheetviews" xmlns:x="http://schemas.openxmlformats.org/spreadsheetml/2006/main">
  <namedSheetView name="Platform" id="{F724B4F6-4DA1-40D0-8631-0B7A6952C3AA}"/>
</namedSheetViews>
</file>

<file path=xl/namedSheetViews/namedSheetView5.xml><?xml version="1.0" encoding="utf-8"?>
<namedSheetViews xmlns="http://schemas.microsoft.com/office/spreadsheetml/2019/namedsheetviews" xmlns:x="http://schemas.openxmlformats.org/spreadsheetml/2006/main">
  <namedSheetView name="Edo" id="{88874554-CBF3-483B-80BB-D7B3D314C878}"/>
  <namedSheetView name="Platform" id="{66097E1A-8A81-48BF-B103-7887D40F2664}"/>
  <namedSheetView name="View1" id="{602B0C3A-7859-4F4F-9ECA-623B6FF16E32}"/>
  <namedSheetView name="View2" id="{7A1ABD3A-C06E-4F5B-8163-45C3018D6EDC}"/>
  <namedSheetView name="View3" id="{C47F97BA-03FD-44DD-9445-DACC02F95CB0}"/>
  <namedSheetView name="View4" id="{4603C948-6813-4FC5-8729-1CB9393BD6ED}"/>
  <namedSheetView name="View5" id="{9A9C2EDD-3368-4F59-ABB0-7B9300A24BC6}"/>
</namedSheetViews>
</file>

<file path=xl/namedSheetViews/namedSheetView6.xml><?xml version="1.0" encoding="utf-8"?>
<namedSheetViews xmlns="http://schemas.microsoft.com/office/spreadsheetml/2019/namedsheetviews" xmlns:x="http://schemas.openxmlformats.org/spreadsheetml/2006/main">
  <namedSheetView name="Platform" id="{5A73AED3-9EC4-4DFE-A121-09A865C3A3A0}"/>
</namedSheetViews>
</file>

<file path=xl/namedSheetViews/namedSheetView7.xml><?xml version="1.0" encoding="utf-8"?>
<namedSheetViews xmlns="http://schemas.microsoft.com/office/spreadsheetml/2019/namedsheetviews" xmlns:x="http://schemas.openxmlformats.org/spreadsheetml/2006/main">
  <namedSheetView name="CPG" id="{34D42B3D-A5AB-1340-B285-576505C829B2}">
    <nsvFilter filterId="{87ECDE29-EDB0-C747-BAD7-A53505971639}" ref="A3:CK138" tableId="0">
      <columnFilter colId="1">
        <filter colId="1">
          <x:filters>
            <x:filter val="CPG Marketing - Onsite Monetization:  Desktop- Sidebar banner ad - Pharmacy"/>
            <x:filter val="CPG Marketing - Onsite Monetization:  Web - Featured Product Carousel - L2"/>
            <x:filter val="CPG Marketing - Onsite Monetization:  Web- Add GAM for Non-Endemic - L2"/>
            <x:filter val="CPG Marketing - Onsite Monetization:  Web- Add GAM for Non-Endemic to Ecom Merch Events"/>
            <x:filter val="CPG Marketing - Onsite Monetization:  Web- Sponsored Skinny Banner"/>
            <x:filter val="CPG Marketing - Onsite Monetization:  Web- Top of Page featured Brand/Products"/>
            <x:filter val="CPG Marketing - Onsite Monetization: Additional Placements on Web (Quotient and Citrus Ad)"/>
            <x:filter val="CPG Marketing - Onsite Monetization: APP - Add sponsored placements to Browse"/>
            <x:filter val="CPG Marketing - Onsite Monetization: APP - Add sponsored placements to HP"/>
            <x:filter val="CPG Marketing - Onsite Monetization: APP - Add sponsored placements to J4U/Deals"/>
            <x:filter val="CPG Marketing - Onsite Monetization: APP - Add sponsored placements to L2"/>
            <x:filter val="CPG Marketing - Onsite Monetization: APP - Add sponsored placements to My List"/>
            <x:filter val="CPG Marketing - Onsite Monetization: APP - Add sponsored placements to Orders"/>
            <x:filter val="CPG Marketing - Onsite Monetization: APP - Add sponsored placements to PDP"/>
            <x:filter val="CPG Marketing - Onsite Monetization: APP - Add sponsored placements to Pharmacy"/>
            <x:filter val="CPG Marketing - Onsite Monetization: APP - Add sponsored placements to Weekly Ad"/>
            <x:filter val="CPG Marketing - Onsite Monetization: Citrus Ad/ Email  and Custom Landing Page Integrations"/>
            <x:filter val="CPG Marketing - Onsite Monetization: Citrus Ad/ Onsite Banner Ads/ Sponsored Search MCP; New Platform Enablement"/>
            <x:filter val="CPG Marketing - Onsite Monetization: Desktop Nav - L2 Category Flyout"/>
            <x:filter val="CPG Marketing - Onsite Monetization: Desktop- Sidebar banner ad - J4U"/>
            <x:filter val="CPG Marketing - Onsite Monetization: Desktop- Sidebar banner ad - My List"/>
            <x:filter val="CPG Marketing - Onsite Monetization: Desktop- Sidebar banner ad - Search &amp; Aisle"/>
            <x:filter val="CPG Marketing - Onsite Monetization: Non-Endemic Site Banners"/>
            <x:filter val="CPG Marketing - Onsite Monetization: Paid Search add every 4th slot - APP"/>
            <x:filter val="CPG Marketing - Onsite Monetization: Paid Search add every 4th slot - Web"/>
            <x:filter val="CPG Marketing - Onsite Monetization: Search Vendor Site Architecture (Sponsored Ad Vendor)"/>
            <x:filter val="CPG Marketing - Onsite Monetization: Sponsored Coupon Carousel - HP, L2 - Web"/>
            <x:filter val="CPG Marketing - Onsite Monetization: Sponsored Coupon Carousel - J4U- Web"/>
            <x:filter val="CPG Marketing - Onsite Monetization: Sponsored Coupon Carousel - Orders - Web"/>
            <x:filter val="CPG Marketing - Onsite Monetization: Web - Featured Product Carousel - Orders"/>
            <x:filter val="CPG Marketing - Onsite Monetization: Web -Ultra Skinny Banner - My List"/>
            <x:filter val="CPG Marketing - Onsite Monetization: Web -Ultra Skinny Banner - PDP"/>
            <x:filter val="CPG Marketing - Onsite Monetization: Web- Add banner to Pharmacy page"/>
            <x:filter val="CPG Marketing - Onsite Monetization: Web- Add GAM for Non-Endemic - Account pages"/>
            <x:filter val="CPG Marketing - Onsite Monetization: Web- Add GAM for Non-Endemic - Order Confirm"/>
            <x:filter val="CPG Marketing - Onsite Monetization: Web- Add GAM for Non-Endemic - Search &amp; Aisle"/>
            <x:filter val="CPG Marketing - Onsite Monetization: Web- Bottom of Page Banner - PDP, L2"/>
            <x:filter val="CPG Marketing - Onsite Monetization: Web- Bottom of Page featured Brand/Products"/>
            <x:filter val="CPG Marketing - Onsite Monetization: Web-Update Sponsored Banners to API"/>
          </x:filters>
        </filter>
      </columnFilter>
    </nsvFilter>
  </namedSheetView>
  <namedSheetView name="Marketing" id="{39636379-37F7-414D-909F-D47E2C6A8623}"/>
  <namedSheetView name="Platform" id="{18EF9176-27A3-46B5-98FD-640F7D2B298C}"/>
  <namedSheetView name="View1" id="{1A9B9D41-4358-4F22-84A7-1A6D1D5FB09C}"/>
  <namedSheetView name="View2" id="{02558375-E090-4A9F-950A-5007A8871E70}"/>
</namedSheetViews>
</file>

<file path=xl/namedSheetViews/namedSheetView8.xml><?xml version="1.0" encoding="utf-8"?>
<namedSheetViews xmlns="http://schemas.microsoft.com/office/spreadsheetml/2019/namedsheetviews" xmlns:x="http://schemas.openxmlformats.org/spreadsheetml/2006/main">
  <namedSheetView name="Edo" id="{5362A581-3985-4987-AC27-DC656246574F}"/>
  <namedSheetView name="Platform" id="{84697A15-632A-471F-A818-BE6A80487A07}"/>
  <namedSheetView name="View1" id="{FEFACF8C-46AA-4C55-82C7-4DFDB9D09317}"/>
  <namedSheetView name="View2" id="{FB00A1C4-D979-47CE-B8B7-28A703F7E6B9}"/>
  <namedSheetView name="View3" id="{CA0D1409-B39C-4B24-86C6-A11C1872DC76}"/>
  <namedSheetView name="View4" id="{939D7D5B-0792-499E-A2D1-10F293236300}"/>
  <namedSheetView name="View5" id="{513EA19B-A4DD-4CE9-8830-C3801EB3DE18}">
    <nsvFilter filterId="{8D7C4F33-6203-8146-AD16-FDAA683D45DE}" ref="A3:O65" tableId="0"/>
  </namedSheetView>
</namedSheetViews>
</file>

<file path=xl/persons/person.xml><?xml version="1.0" encoding="utf-8"?>
<personList xmlns="http://schemas.microsoft.com/office/spreadsheetml/2018/threadedcomments" xmlns:x="http://schemas.openxmlformats.org/spreadsheetml/2006/main">
  <person displayName="Sreenivasan" id="{6911E630-83DE-410D-A306-3540E9C382AA}" userId="Sreenivasan" providerId="None"/>
  <person displayName="Sandeep Banerjee" id="{F5076A86-EB1E-4093-9AD8-42C8F31C29BE}" userId="Sandeep Banerjee" providerId="None"/>
  <person displayName="Sandeep Benerjee" id="{322F9049-1C1B-411A-89C8-14ACEB7A8CAC}" userId="Sandeep Benerjee" providerId="None"/>
  <person displayName="Brittany Gigliotti" id="{ED939228-D014-474A-AFAC-1094F3FD7AE3}" userId="Brittany Gigliotti" providerId="None"/>
  <person displayName="Azizul Akbar" id="{A1C6D5B9-3974-4AAC-AA5A-CFBC857BE280}" userId="aakba08@safeway.com" providerId="PeoplePicker"/>
  <person displayName="Ada Cen" id="{397604A9-026E-47FD-9BAE-7B041D89DE9D}" userId="acen000@safeway.com" providerId="PeoplePicker"/>
  <person displayName="Amit Chaudhary" id="{B7309592-D940-4C47-AB71-3F4D42E6FF2C}" userId="achau29@safeway.com" providerId="PeoplePicker"/>
  <person displayName="Anupam Das" id="{0A895B07-6955-4106-BE45-BBCBCC7D49D2}" userId="adas007@safeway.com" providerId="PeoplePicker"/>
  <person displayName="Archana Panicker" id="{6B23C9EE-2DAA-4B1E-A846-FC1619DED2FE}" userId="apani16@safeway.com" providerId="PeoplePicker"/>
  <person displayName="Anshul Satija" id="{6579CF43-596D-4CB8-84ED-ED60C3204C04}" userId="asati02@safeway.com" providerId="PeoplePicker"/>
  <person displayName="Angel Singh" id="{D6CAD8B9-3CE5-44E0-A2B8-1B77E0FA729E}" userId="asing09@safeway.com" providerId="PeoplePicker"/>
  <person displayName="Brittany Gigliotti" id="{9E2C21D1-AA62-4292-8ECD-4804CA7DF89C}" userId="bgigl00@safeway.com" providerId="PeoplePicker"/>
  <person displayName="Biswa Karan" id="{A253A3E2-03E9-431A-AF4C-300281DDD1C2}" userId="bkara13@safeway.com" providerId="PeoplePicker"/>
  <person displayName="Bryanna Lamour" id="{878024F6-A25B-43C8-8328-D8F57018795E}" userId="blamo12@safeway.com" providerId="PeoplePicker"/>
  <person displayName="Brant Rouse" id="{084B41D7-266B-4644-8F0B-245F3504FACE}" userId="brous07@safeway.com" providerId="PeoplePicker"/>
  <person displayName="Bernardo Tavera" id="{4F4D790B-4677-4845-8D02-49EFBCB7A6D5}" userId="btave04@safeway.com" providerId="PeoplePicker"/>
  <person displayName="Baskar Viswanathan" id="{8788A9FB-0A2A-44A5-9AF2-5106DF48E25D}" userId="bvisw01@safeway.com" providerId="PeoplePicker"/>
  <person displayName="Chris Adkins" id="{A4EA38FC-6DD1-5E47-8EB1-52DC4A35C554}" userId="cadki27@safeway.com" providerId="PeoplePicker"/>
  <person displayName="Chris Benefield" id="{E9109D20-7579-4AC2-B2CF-6CC31DC5DA8C}" userId="cbene24@safeway.com" providerId="PeoplePicker"/>
  <person displayName="Tophe Enerio" id="{6CE22FA9-2E47-42DF-B1AA-888F9D0E1138}" userId="cener00@safeway.com" providerId="PeoplePicker"/>
  <person displayName="Conor Healy" id="{580476AD-63F6-47E4-AE20-2C6A4729C23C}" userId="cheal18@safeway.com" providerId="PeoplePicker"/>
  <person displayName="Edoardo Croce" id="{162D24A9-AD0F-471B-ADBA-8B46D009DCCC}" userId="ecroc12@safeway.com" providerId="PeoplePicker"/>
  <person displayName="Elizabeth Johnson" id="{E1951DBA-58DD-4DD8-A956-4337775A126A}" userId="ejoh376@safeway.com" providerId="PeoplePicker"/>
  <person displayName="Fred Lopez" id="{717FE23E-0021-442A-B253-463F2D3DB290}" userId="flope39@safeway.com" providerId="PeoplePicker"/>
  <person displayName="Gayle Millington" id="{D9445AAE-543E-47CF-AD68-6CE6065FCEEE}" userId="gmil114@safeway.com" providerId="PeoplePicker"/>
  <person displayName="Gururaj Shanmugasundaram" id="{00330917-1150-4C52-A1A7-C4426DA73A6F}" userId="gshan15@safeway.com" providerId="PeoplePicker"/>
  <person displayName="Hedi Smida" id="{EE702DB8-1E44-4044-9A0F-E15C95697E5E}" userId="hsmid00@safeway.com" providerId="PeoplePicker"/>
  <person displayName="Huan Wang" id="{92F52A40-DF39-419F-BF1A-1E2228B29CE7}" userId="hwang26@safeway.com" providerId="PeoplePicker"/>
  <person displayName="Jeff Bordes" id="{682E8D72-5ECB-44BC-B14B-D5639ABDA181}" userId="jbord29@safeway.com" providerId="PeoplePicker"/>
  <person displayName="Jason Lim" id="{1684EA37-21BC-4341-8575-F004A13AECB9}" userId="jlim000@safeway.com" providerId="PeoplePicker"/>
  <person displayName="Jackie Ocampo" id="{13912D2A-E8A0-4D81-95CC-A0126E4ABC92}" userId="jocam37@safeway.com" providerId="PeoplePicker"/>
  <person displayName="Jeet Patel" id="{EFBD44D5-1581-4427-A83A-EEAFA1FD6B92}" userId="jpate80@safeway.com" providerId="PeoplePicker"/>
  <person displayName="Karthik Balasubramanian" id="{17DF4FF9-E903-496F-8FF4-6A27EB940767}" userId="kbala17@safeway.com" providerId="PeoplePicker"/>
  <person displayName="Kavita Chikatkar" id="{C889031B-127F-4F19-940D-FBF652BFB953}" userId="kchik04@safeway.com" providerId="PeoplePicker"/>
  <person displayName="Kathy Doissans" id="{DB919352-1683-4E40-9690-9A1C1FA61597}" userId="kdois00@safeway.com" providerId="PeoplePicker"/>
  <person displayName="Krishnanand Khambadkone" id="{11F7D8B0-B0A4-4DC8-9DFB-DC62E56A27EF}" userId="kkham06@safeway.com" providerId="PeoplePicker"/>
  <person displayName="Keerthi Mothukuri" id="{8D74D658-9160-4F44-B974-70319A3BFBC2}" userId="kmoth02@safeway.com" providerId="PeoplePicker"/>
  <person displayName="Kent Perry" id="{31EF47E9-C184-004B-99F3-494F0EA65CD2}" userId="kper145@safeway.com" providerId="PeoplePicker"/>
  <person displayName="Kartika Tangirala" id="{F8D61C37-A165-4302-BF33-2E9C7D3E5436}" userId="ktang06@safeway.com" providerId="PeoplePicker"/>
  <person displayName="Lauren Huynh" id="{19D071B9-6B0C-47E6-87EA-CF9C748A7493}" userId="lhuyn23@safeway.com" providerId="PeoplePicker"/>
  <person displayName="Lubna Lasne" id="{44147660-CB82-43AA-8528-04C5F86E09EC}" userId="llasn00@safeway.com" providerId="PeoplePicker"/>
  <person displayName="Mark Bradley" id="{8F59D5DA-3565-4404-A9E6-143C1A0491C6}" userId="mbra147@safeway.com" providerId="PeoplePicker"/>
  <person displayName="Mohan Dasannacharya" id="{B27CB3B2-C1BD-4269-9993-C4F00F829532}" userId="mdasa05@safeway.com" providerId="PeoplePicker"/>
  <person displayName="Mike Friedel" id="{266FE42F-9DA1-4B87-9CC8-68C5FA9A25B2}" userId="mfrie01@safeway.com" providerId="PeoplePicker"/>
  <person displayName="Mandar Joshi" id="{7CE033ED-60CB-42BB-8DA1-0D78B0E7B968}" userId="mjosh07@safeway.com" providerId="PeoplePicker"/>
  <person displayName="Mrudula Nallamothu" id="{D1D5C301-786E-4870-953F-CE6A521DDD73}" userId="mnall04@safeway.com" providerId="PeoplePicker"/>
  <person displayName="Michael Redgrave" id="{141E7BCE-26B4-4842-8F60-58845F2E73BD}" userId="mredg00@safeway.com" providerId="PeoplePicker"/>
  <person displayName="Mamatha Sachidanandamurthy" id="{3E0B16B3-260F-4D08-93AC-2A858BD4F8BA}" userId="msach12@safeway.com" providerId="PeoplePicker"/>
  <person displayName="Michael Austin Tong" id="{4497A9BB-6841-5145-8A3A-36444125C6E7}" userId="mtong11@safeway.com" providerId="PeoplePicker"/>
  <person displayName="Michelle Tonkovich" id="{72AC5FDE-FCD6-447A-922E-C51C62BACC68}" userId="mtonk01@safeway.com" providerId="PeoplePicker"/>
  <person displayName="Meena Visht" id="{A3DC2301-8F7D-4932-BC4F-4C1F43DC52DE}" userId="mvish02@safeway.com" providerId="PeoplePicker"/>
  <person displayName="Namrata Shah" id="{86A2ACFD-613E-4B34-B9C5-BEB4C8545D99}" userId="nshah26@safeway.com" providerId="PeoplePicker"/>
  <person displayName="Neetu Sultan" id="{82EF8022-301E-496A-A22E-9E9697B835C2}" userId="nsult01@safeway.com" providerId="PeoplePicker"/>
  <person displayName="Priyanka Chaudhary" id="{4CB2BC53-E952-4D45-B12D-A8A9BF63D499}" userId="pchau11@safeway.com" providerId="PeoplePicker"/>
  <person displayName="Paras Dhariwal" id="{2BCACF74-A6EB-497C-966D-F8FB802084D4}" userId="pdhar00@safeway.com" providerId="PeoplePicker"/>
  <person displayName="Patrick Harvey" id="{C1621877-6648-4E52-A893-F6C55EAFF4CD}" userId="pharv01@safeway.com" providerId="PeoplePicker"/>
  <person displayName="Prasanna Karimanickam" id="{10ACF925-48F7-4181-90AB-7B3F88A14CC1}" userId="pkari05@safeway.com" providerId="PeoplePicker"/>
  <person displayName="Pawni Singh" id="{7E1D0513-A3AF-4FC5-8ABD-F321AB2F78E1}" userId="psing49@safeway.com" providerId="PeoplePicker"/>
  <person displayName="Priya Sugathan" id="{882D8905-E85B-4916-B40C-EBEE4C759D13}" userId="psuga01@safeway.com" providerId="PeoplePicker"/>
  <person displayName="Ritu Agarwal" id="{03026124-C837-4617-A091-745C35D44257}" userId="ragar02@safeway.com" providerId="PeoplePicker"/>
  <person displayName="River Chan" id="{B36C0965-E2A1-B143-9B32-86CEDA6CC55A}" userId="rchan07@safeway.com" providerId="PeoplePicker"/>
  <person displayName="Rajosh Manayilakath" id="{F99B5E14-68A8-41AD-AD2F-32ECBAAF12D6}" userId="rmana17@safeway.com" providerId="PeoplePicker"/>
  <person displayName="Rohini Panjrath" id="{D2FFABD5-CCB5-40ED-BC85-1FF377A2FA76}" userId="rpanj01@safeway.com" providerId="PeoplePicker"/>
  <person displayName="Rajath Shantharaju" id="{DCCF82F5-804C-438C-B117-3A5F819F0443}" userId="rshan35@safeway.com" providerId="PeoplePicker"/>
  <person displayName="Raj Sriram" id="{DC39458D-603C-4B24-B1AB-E2982AF585F6}" userId="rsrir01@safeway.com" providerId="PeoplePicker"/>
  <person displayName="Sharyu Barapatrey" id="{5E20E5AC-01F6-4958-BA44-B4833DD491EC}" userId="sbara48@safeway.com" providerId="PeoplePicker"/>
  <person displayName="Sandeep Benerjee" id="{12D4FE1B-232F-407B-AB10-C565DFFA219E}" userId="sbene19@safeway.com" providerId="PeoplePicker"/>
  <person displayName="Sanjay Biswas" id="{4AFC2AD6-4547-40F3-A7D6-4E2CB3244772}" userId="sbisw02@safeway.com" providerId="PeoplePicker"/>
  <person displayName="Subha Burela" id="{1EFCF314-842C-4137-AC1C-2EE4C848EC90}" userId="sbure03@safeway.com" providerId="PeoplePicker"/>
  <person displayName="Sumit Chharia" id="{E4F72B98-6C2E-40CA-96D0-D08889A78607}" userId="schha06@safeway.com" providerId="PeoplePicker"/>
  <person displayName="Sudhathmini Dalavai" id="{B0CB10E8-D836-4144-826F-EFB1F0D401CA}" userId="sdala01@safeway.com" providerId="PeoplePicker"/>
  <person displayName="Shruti Desai" id="{55CC2342-C6B2-416B-919A-2113AA0B9B27}" userId="sdesa19@safeway.com" providerId="PeoplePicker"/>
  <person displayName="Sankett Deshpande" id="{254A94F9-1B26-4158-9708-D1969A011840}" userId="sdesh13@safeway.com" providerId="PeoplePicker"/>
  <person displayName="Sharath Chandra Edupuganti" id="{7B5C6D4A-92E5-447C-94E9-F32CB73651DA}" userId="sedup00@safeway.com" providerId="PeoplePicker"/>
  <person displayName="Sureshkumar Ganesa" id="{25F7A293-0354-457E-AF6C-DF3DEEADBA30}" userId="sgane10@safeway.com" providerId="PeoplePicker"/>
  <person displayName="Sara Hailey" id="{89720FEA-A1DC-4A7C-BEEF-A5DD72055053}" userId="shail19@safeway.com" providerId="PeoplePicker"/>
  <person displayName="Sharmila Iqbal" id="{ABA7C423-F532-49D2-94A4-6E4B790538AE}" userId="siqba06@safeway.com" providerId="PeoplePicker"/>
  <person displayName="Santosh A Jhingade" id="{E120F127-47FB-46C8-8991-71F0C33F2301}" userId="sjhin00@safeway.com" providerId="PeoplePicker"/>
  <person displayName="Sheetal Kamble" id="{30BEE801-BC36-4F5D-A11E-98EB12423509}" userId="skamb03@safeway.com" providerId="PeoplePicker"/>
  <person displayName="Sharat Babu Mandala" id="{D5979A81-5A1F-4E2A-878B-ACAC93C6D71A}" userId="smand09@safeway.com" providerId="PeoplePicker"/>
  <person displayName="Samarpit Mhatre" id="{BEA92339-B5DE-423D-B113-975E9C56D09C}" userId="smhat00@safeway.com" providerId="PeoplePicker"/>
  <person displayName="Susie Mui-Shonk" id="{CB99602E-BBAE-483E-9339-1D5BDC224DFD}" userId="smuis00@safeway.com" providerId="PeoplePicker"/>
  <person displayName="Sravanthi Muppidi" id="{02094740-F64D-4797-86FB-8ECEDF80E28A}" userId="smupp01@safeway.com" providerId="PeoplePicker"/>
  <person displayName="Suja Ramalingam" id="{18CF1E05-020C-49DE-B9F1-432AAB1AF2DF}" userId="srama29@safeway.com" providerId="PeoplePicker"/>
  <person displayName="Sunil J Ramchandani" id="{A28241BA-83EA-4CF4-B3A6-216A29647389}" userId="sramc00@safeway.com" providerId="PeoplePicker"/>
  <person displayName="Sindhura Sannareddy" id="{F46A4362-4905-4E77-A08B-2EF5645CCE2D}" userId="ssann04@safeway.com" providerId="PeoplePicker"/>
  <person displayName="Shrikant Subramanian" id="{5E87A966-F96A-462E-882C-10B453DB5B60}" userId="ssubr14@safeway.com" providerId="PeoplePicker"/>
  <person displayName="Suganthi Subramanian" id="{A9E9EBB3-50C4-4E2F-9E96-393CE7CEB84B}" userId="ssubr18@safeway.com" providerId="PeoplePicker"/>
  <person displayName="Stephanie Urteaga" id="{E02F4F62-85AB-4876-A7D8-333A17A932BC}" userId="surte00@safeway.com" providerId="PeoplePicker"/>
  <person displayName="Shanti Vellanki" id="{6DA37A8A-B5B7-4CE4-8D80-63F77E406A18}" userId="svell01@safeway.com" providerId="PeoplePicker"/>
  <person displayName="Sandeep Venkatesh" id="{42A9AD30-FAC7-458B-BDE9-DF805583B10E}" userId="svenk03@safeway.com" providerId="PeoplePicker"/>
  <person displayName="Siva Yenamareddy" id="{665EA657-96F6-4B72-B20B-D91266C3BB48}" userId="syena01@safeway.com" providerId="PeoplePicker"/>
  <person displayName="Tim Harms" id="{0358A25A-CD6D-4A68-B0FB-4DF0B886C60C}" userId="tharm28@safeway.com" providerId="PeoplePicker"/>
  <person displayName="Umaasudhan Nataraja" id="{9F987CA4-6616-45B2-8450-7DFC0806D365}" userId="unata00@safeway.com" providerId="PeoplePicker"/>
  <person displayName="Uma Rathinasabapathy" id="{E0182FEE-237F-44FD-B7AC-BC6519ABF903}" userId="urath00@safeway.com" providerId="PeoplePicker"/>
  <person displayName="Vijay Maddu" id="{456D3825-05A7-4005-8EA6-E646D5B194A3}" userId="vmadd03@safeway.com" providerId="PeoplePicker"/>
  <person displayName="Vidhya Raman" id="{05802B38-36C1-4553-A332-8538C1E948D4}" userId="vrama00@safeway.com" providerId="PeoplePicker"/>
  <person displayName="Zachery Baker" id="{EC1D16FA-40A8-4C9C-AF48-DA5918FF7640}" userId="zbake11@safeway.com" providerId="PeoplePicker"/>
  <person displayName="Edoardo Croce" id="{AAEDE08B-E905-4757-BF7C-B4FF87514396}" userId="edo.croce@safeway.com" providerId="PeoplePicker"/>
  <person displayName="Angel Singh" id="{582CC3D2-E0D7-42AB-8516-ACD853D46D73}" userId="Angel.Singh@safeway.com" providerId="PeoplePicker"/>
  <person displayName="Laura Higgins" id="{ED94524F-55F5-4041-A0BA-AAF8C998A549}" userId="Laura.May@albertsons.com" providerId="PeoplePicker"/>
  <person displayName="Tim Harms" id="{5FADB4C0-D127-4CE6-A615-237DF34EDC22}" userId="Tim.Harms@albertsons.com" providerId="PeoplePicker"/>
  <person displayName="Fred Lopez" id="{E9A9EC4E-382C-4342-B36D-1A5BDB846A80}" userId="Fred.Lopez@albertsons.com" providerId="PeoplePicker"/>
  <person displayName="Jeet Patel" id="{0BEA7CA9-DED1-4AA1-870E-8ECDE0382AAA}" userId="Jeet.Patel@albertsons.com" providerId="PeoplePicker"/>
  <person displayName="Tapas Kumar Bose" id="{BD3D39AE-264E-4E41-B6E9-99060D1746DF}" userId="Tapas.Bose@albertsons.com" providerId="PeoplePicker"/>
  <person displayName="Biswa Karan" id="{1B27163A-316E-4919-874C-79509C432A98}" userId="Biswa.Karan@albertsons.com" providerId="PeoplePicker"/>
  <person displayName="Linda Leong" id="{52C39502-F18B-4DCD-BD9D-1387301BEFEF}" userId="Linda.Leong@albertsons.com" providerId="PeoplePicker"/>
  <person displayName="Lisa Kinney" id="{681926AF-51D4-49AD-8FE6-7CD7F1F98844}" userId="Lisa.Kinney@albertsons.com" providerId="PeoplePicker"/>
  <person displayName="Lubna Lasne" id="{445EC73F-9396-4B83-8609-8C0AD299DDE4}" userId="Lubna.Lasne@albertsons.com" providerId="PeoplePicker"/>
  <person displayName="Kalyan Kuram" id="{70371F9B-76C6-4AC2-B0C8-3BC92BD2D01E}" userId="Kalyan.Kuram@albertsons.com" providerId="PeoplePicker"/>
  <person displayName="Lauren Huynh" id="{93B5F123-BC81-46D2-A019-CB80AC1DBAE0}" userId="Lauren.Huynh@albertsons.com" providerId="PeoplePicker"/>
  <person displayName="Neetu Sultan" id="{96F74914-616D-43A6-B6DC-622953FE20CA}" userId="Neetu.Sultan@albertsons.com" providerId="PeoplePicker"/>
  <person displayName="Subha Burela" id="{5F21F651-021E-4E69-8634-C269F842A46C}" userId="Subha.Burela@albertsons.com" providerId="PeoplePicker"/>
  <person displayName="Terry Singla" id="{5919CBD7-FB4B-482C-87D5-E52BC61E5059}" userId="Terry.Singla@albertsons.com" providerId="PeoplePicker"/>
  <person displayName="Al Sonnichsen" id="{84459F7B-597C-479C-B8BD-559F1A102B3B}" userId="Al.Sonnichsen@albertsons.com" providerId="PeoplePicker"/>
  <person displayName="Chasity Jones" id="{6E701BE5-A52C-4D70-B17C-5750976C7143}" userId="Chasity.Jones@albertsons.com" providerId="PeoplePicker"/>
  <person displayName="Sanjay Biswas" id="{5147FC8D-70EC-4F81-B4B8-776D95F018EF}" userId="Sanjay.Biswas@albertsons.com" providerId="PeoplePicker"/>
  <person displayName="Usman Humayun" id="{2032CC66-0C07-4667-A9F6-F5B49069ED6F}" userId="Usman.Humayun@albertsons.com" providerId="PeoplePicker"/>
  <person displayName="Brendan Hallet" id="{DD196500-36E6-48B2-B823-33E5559B9AB3}" userId="Brendan.Hallet@albertsons.com" providerId="PeoplePicker"/>
  <person displayName="Bryanna Lamour" id="{F66756CF-4645-45A5-9B39-6BD3CCAC099B}" userId="Bryanna.Lamour@albertsons.com" providerId="PeoplePicker"/>
  <person displayName="Chaitali Mitra" id="{54255C51-3EC9-4971-9FF6-81833EDE9C10}" userId="Chaitali.Mitra@albertsons.com" providerId="PeoplePicker"/>
  <person displayName="Mahesh Punjavi" id="{2423F017-1708-4D1D-9B78-F83DF027AF22}" userId="Mahesh.Punjavi@albertsons.com" providerId="PeoplePicker"/>
  <person displayName="Patrick Harvey" id="{812A346F-7478-40A6-9685-097EF06759ED}" userId="Patrick.Harvey@albertsons.com" providerId="PeoplePicker"/>
  <person displayName="Sharat Babu Mandala" id="{9B0CC588-FA74-43B1-9860-517D27470E5D}" userId="Sharat.Mandala@albertsons.com" providerId="PeoplePicker"/>
  <person displayName="Sheetal Kamble" id="{10FE9FAB-CFCE-4A26-BB85-E5E4DD182C87}" userId="Sheetal.Kamble@albertsons.com" providerId="PeoplePicker"/>
  <person displayName="Maricel Tatco Domagas" id="{74F42CA8-4012-4F73-9CFB-2635305B5B47}" userId="Maricel.Domagas@albertsons.com" providerId="PeoplePicker"/>
  <person displayName="Rohini Panjrath" id="{CDDAB2BC-DAE6-4B8A-A325-1D08BB27E0E7}" userId="Rohini.Panjrath@albertsons.com" providerId="PeoplePicker"/>
  <person displayName="Sandhya Picardo" id="{09EBE667-5E76-4E4D-9E35-25FA8A7EF8A9}" userId="Sandhya.Picardo@albertsons.com" providerId="PeoplePicker"/>
  <person displayName="Susie Mui-Shonk" id="{9D7A9CBA-9A7D-470E-8685-9FA983F2B128}" userId="Susie.Mui-Shonk@albertsons.com" providerId="PeoplePicker"/>
  <person displayName="Ganga Ramankulam" id="{DC8277A2-9177-4203-A702-61937D25112F}" userId="Ganga.Ramankulam@albertsons.com" providerId="PeoplePicker"/>
  <person displayName="Gayle Millington" id="{B0195A45-0669-4FE6-AE66-8EABE4C9712B}" userId="Gayle.Millington@albertsons.com" providerId="PeoplePicker"/>
  <person displayName="Steph Sawler" id="{64965D91-7D40-4CFA-85C4-4FFBFB7B3DA0}" userId="Stephanie.Sawler@albertsons.com" providerId="PeoplePicker"/>
  <person displayName="Kartika Tangirala" id="{CD3204F0-FEAA-4AF2-9105-F0C09A1132A0}" userId="Kartika.Tangirala@albertsons.com" providerId="PeoplePicker"/>
  <person displayName="Kimberly Kingston" id="{3C2BB43D-110B-41B3-88B4-48004A84C2C4}" userId="Kimberly.Kingston@albertsons.com" providerId="PeoplePicker"/>
  <person displayName="Krishnanand Khambadkone" id="{B69CD38E-99B7-074A-A610-6367289D4675}" userId="Krish.Khambadkone@albertsons.com" providerId="PeoplePicker"/>
  <person displayName="Naren Visvanathan" id="{529110FE-A81F-42DA-8B7B-DB7D454DBB74}" userId="Naren.Visvanathan@albertsons.com" providerId="PeoplePicker"/>
  <person displayName="Sandeep Venkatesh" id="{B6C70A1D-67D7-4CF3-B4BF-7905E0FFFA50}" userId="Sandeep.Venkatesh@albertsons.com" providerId="PeoplePicker"/>
  <person displayName="Sankett Deshpande" id="{DC37B630-3BE3-418E-A661-F3988CB6D761}" userId="Sankett.Deshpande@albertsons.com" providerId="PeoplePicker"/>
  <person displayName="Sharyu Barapatrey" id="{23901649-18F3-4C95-B70A-67A3390720EE}" userId="Sharyu.Barapatrey@albertsons.com" providerId="PeoplePicker"/>
  <person displayName="Sravanthi Muppidi" id="{D380B0B8-2039-42CD-AD7B-9C752ADA1482}" userId="Sravanthi.Muppidi@albertsons.com" providerId="PeoplePicker"/>
  <person displayName="Sunil J Ramchandani" id="{3D645966-4557-4999-8695-086CABCA13E7}" userId="Sunil.Ramchandani@albertsons.com" providerId="PeoplePicker"/>
  <person displayName="Tophe Enerio" id="{358C0749-37C9-4389-9E9E-48AF61DE9CE3}" userId="Christopher.Enerio@albertsons.com" providerId="PeoplePicker"/>
  <person displayName="Michelle Tonkovich" id="{A103FB74-A52A-461F-8260-1D694D160893}" userId="Michelle.Tonkovich@albertsons.com" providerId="PeoplePicker"/>
  <person displayName="Brian Messerschmitt" id="{B4E860EA-5C27-435F-8A01-D7F419C22B93}" userId="Brian.Messerschmitt@albertsons.com" providerId="PeoplePicker"/>
  <person displayName="Mohan Dasannacharya" id="{34FB4937-C7FD-4072-A9F4-E60617EF04E4}" userId="Mohan.Dasannacharya@albertsons.com" providerId="PeoplePicker"/>
  <person displayName="Chris Benefield" id="{E858F738-C7B9-40A1-B54D-C2361D01FAB0}" userId="Christopher.Benefield@albertsons.com" providerId="PeoplePicker"/>
  <person displayName="Suresh Gopalakrishnan" id="{7AB05253-1AA5-4B98-8174-95A931C18D30}" userId="Suresh.Gopalakrishnan@albertsons.com" providerId="PeoplePicker"/>
  <person displayName="Yavana Rani Kanagaraju" id="{0058AE0F-1B5C-463C-9AEE-F7504F8F456D}" userId="YavanaRani.Kanagaraju@albertsons.com" providerId="PeoplePicker"/>
  <person displayName="Gururaj Shanmugasundaram" id="{FA3AA64F-6532-44FE-BABB-33AB4D21920E}" userId="Gururaj.Shanmugasundaram@albertsons.com" providerId="PeoplePicker"/>
  <person displayName="Sharath Chandra Edupuganti" id="{1CE6D4B5-8126-46E1-8E68-BF757CA2F04B}" userId="SharathChandra.Edupuganti@albertsons.com" providerId="PeoplePicker"/>
  <person displayName="Mamatha Sachidanandamurthy" id="{F7E5197A-D855-7046-9375-E567B3E42AE6}" userId="Mamatha.Sachidanandamurthy@albertsons.com" providerId="PeoplePicker"/>
  <person displayName="Azizul Akbar" id="{D62FE0F6-4EB6-4745-8124-F8F20F380CF1}" userId="S::aakba08@safeway.com::da225dae-135c-49ff-9dd2-b6f092f20074" providerId="AD"/>
  <person displayName="Anupama Bhalerao" id="{C53EB370-1838-4F6C-A48D-4B013DD54DCD}" userId="S::abhal00@safeway.com::7869cb09-8468-47a4-a42c-c16a2c918a3a" providerId="AD"/>
  <person displayName="Ada Cen" id="{5FBE7F8B-3B48-40D0-8033-42AB3EE37A47}" userId="S::acen000@safeway.com::3e6d0389-c66b-4c4d-9256-928c1b5a897e" providerId="AD"/>
  <person displayName="Anupam Das" id="{6BA1D379-A285-7846-8C05-686ABE17959C}" userId="S::adas007@safeway.com::0a27e362-59fc-43de-9072-106e47e37985" providerId="AD"/>
  <person displayName="Anne Morimoto" id="{7616592F-77C1-4DD6-B4D6-CE3E41FBC6D0}" userId="S::amori40@safeway.com::4fd3fb58-4a64-4a19-9cdf-8a2977880656" providerId="AD"/>
  <person displayName="Aheesh Nagraj" id="{FA277A48-36BA-4AFD-9537-8D6E05DC1A01}" userId="S::anagr00@safeway.com::a77841e4-0dde-41fd-8959-8344f7a1f1fa" providerId="AD"/>
  <person displayName="Archana Panicker" id="{83C3F91D-7FE8-41AD-A5F9-EB1565A3DBC6}" userId="S::apani16@safeway.com::e9165956-6105-4e04-9ac5-782cb38f4091" providerId="AD"/>
  <person displayName="Anne Piegaro" id="{B47F3583-D038-45D3-9F99-FF960B3FE809}" userId="S::apieg00@safeway.com::358828d1-a3db-457f-9ade-c416da626033" providerId="AD"/>
  <person displayName="Arju Qadri" id="{8DF5E902-1FF8-47D6-8BAB-4764DFF1E091}" userId="S::aqadr01@safeway.com::54d53d52-f4e3-4278-96ec-c679a8d677e5" providerId="AD"/>
  <person displayName="Anshul Satija" id="{FCE60F1A-E3BC-4467-ADCD-AB51435D6FC2}" userId="S::asati02@safeway.com::ae851baa-c249-4c81-a1a0-4d7aa926f8cf" providerId="AD"/>
  <person displayName="Angel Singh" id="{637C806A-47DD-40A1-A326-67D36BDBE586}" userId="S::asing09@safeway.com::26427abc-adc1-4423-83a9-d0b751416dfa" providerId="AD"/>
  <person displayName="Brittany Gigliotti" id="{78637E35-C9BA-4724-8FB2-4F7310A5B659}" userId="S::bgigl00@safeway.com::d3b19179-e75c-4737-9b3c-ffd7058369f8" providerId="AD"/>
  <person displayName="Biswa Karan" id="{8391F23D-3E21-624A-BB97-09ED6AF0B07E}" userId="S::bkara13@safeway.com::0eea1ab2-3df3-4767-bb2c-6779acd8754b" providerId="AD"/>
  <person displayName="Bryanna Lamour" id="{2B27C64D-9C90-4653-8C95-F221AE5BD96E}" userId="S::blamo12@safeway.com::cfcfc708-dbc7-4ca9-81e1-215a1cc06779" providerId="AD"/>
  <person displayName="Ben Parsons" id="{061C037C-6956-403C-A054-F17257FEF3E7}" userId="S::bpars32@safeway.com::fc60266b-4259-4092-9ccf-c7f16f381383" providerId="AD"/>
  <person displayName="Baskar Viswanathan" id="{908A6D45-835C-4CE3-99A0-0DEE132756A1}" userId="S::bvisw01@safeway.com::c1cd80c3-8cd3-4b70-8896-be0461163dd5" providerId="AD"/>
  <person displayName="Tophe Enerio" id="{24A71361-96A7-4184-B040-A32426105B52}" userId="S::cener00@safeway.com::caee67b1-3f32-4591-a539-f8a7ffa73664" providerId="AD"/>
  <person displayName="Dilip Dand" id="{85096C60-B153-2C48-928F-406B52963007}" userId="S::ddand11@safeway.com::4cb1f75a-645d-4eb5-a3b7-6c3603fcfbfd" providerId="AD"/>
  <person displayName="Darren Su" id="{5A43B321-6E8D-482D-8EEF-09958895C9D7}" userId="S::dsu0005@safeway.com::86fa6db5-3384-49da-b7f2-5977cb0eb930" providerId="AD"/>
  <person displayName="Edoardo Croce" id="{C719060F-F6E9-4EC2-B38F-3228A0B324E8}" userId="S::ecroc12@safeway.com::fc403dca-99c9-4ccc-94f3-9d373268bd46" providerId="AD"/>
  <person displayName="Elizabeth Johnson" id="{C6C0A1DC-00DF-43A8-91D2-6F57E3B558FC}" userId="S::ejoh376@safeway.com::0c512823-4d90-4002-9c1f-0c9f928af47f" providerId="AD"/>
  <person displayName="Fred Lopez" id="{8A887BB8-0DDF-4FFA-858C-492AAA24058C}" userId="S::flope39@safeway.com::3a0e538a-b432-4f0a-a177-0f261d36f9aa" providerId="AD"/>
  <person displayName="Gayle Millington" id="{F5BE5496-DCBF-4FAB-A76F-C7FFFB8874AD}" userId="S::gmil114@safeway.com::d421c3b6-de8b-43ff-92ce-49256d916729" providerId="AD"/>
  <person displayName="Ganga Ramankulam" id="{88AB6912-7A3F-CD40-AACB-3BD6ECA754F6}" userId="S::grama08@safeway.com::c679695b-36c9-4d03-8110-8a8f08e706c8" providerId="AD"/>
  <person displayName="Ganesh Kumar Raja" id="{6F5009D9-596D-9A47-882F-4BD073A2BDF3}" userId="S::gshan09@safeway.com::5eadd97e-4dd6-4680-8aea-fd6d58c6e263" providerId="AD"/>
  <person displayName="Gururaj Shanmugasundaram" id="{D61FD2F1-7959-B741-A9C7-9D055139CEA9}" userId="S::gshan15@safeway.com::46b54c9a-6116-42c3-8ecc-bd669dd4cabc" providerId="AD"/>
  <person displayName="Gauri Shetty" id="{3609E9CB-5162-4F51-B75D-90F6D609B834}" userId="S::gshet00@safeway.com::b7f230df-30e9-49f3-8204-0701610e5775" providerId="AD"/>
  <person displayName="Hedi Smida" id="{9EF22A4F-326E-49EE-8A85-2E2108C3883E}" userId="S::hsmid00@safeway.com::f49674a5-8e7c-4e15-ae2f-a752a8a0997f" providerId="AD"/>
  <person displayName="Huan Wang" id="{B11A0739-11F0-471B-8763-BED5B61B4320}" userId="S::hwang26@safeway.com::bbb845a0-b42d-4fd8-9628-0266c63982ad" providerId="AD"/>
  <person displayName="Jo Heathcote" id="{D21CAFD0-6BEA-C24D-A890-618DA10D0C35}" userId="S::jheat43@safeway.com::218d3cd7-6d6b-4982-928e-b2b7ee11bef1" providerId="AD"/>
  <person displayName="Jason Lim" id="{974F2453-DECB-4EBC-A6F4-A9F60320758E}" userId="S::jlim000@safeway.com::5dc7c5ea-deb2-4fc2-8c8c-f1cbb96dc747" providerId="AD"/>
  <person displayName="Jackie Ocampo" id="{8BF2C8FD-162F-44B7-A678-28BAA11AC06B}" userId="S::jocam37@safeway.com::c1797196-47d9-4720-a7da-37b32300a504" providerId="AD"/>
  <person displayName="Jeet Patel" id="{BD514F7D-2FFC-4DDA-8435-F7A773598246}" userId="S::jpate80@safeway.com::004fa8dd-5395-472c-8d64-5be9ad2bb4f7" providerId="AD"/>
  <person displayName="Jeyaraman Thiyagarajan" id="{0E6D452F-0036-469F-B217-97F76650F600}" userId="S::jthiy00@safeway.com::f9b8d22e-35d6-4f53-9aa4-f1a2c6ab6b51" providerId="AD"/>
  <person displayName="Kavita Chikatkar" id="{AB55A7D4-B407-AE4A-B29E-3038EEE58E50}" userId="S::kchik04@safeway.com::6028c450-a7f7-443e-9ee3-8fd2b9696452" providerId="AD"/>
  <person displayName="Kevin Crawford" id="{12197652-DD37-429C-BF4D-06B28DFF5290}" userId="S::kcraw61@safeway.com::9506569a-35c9-4f68-bdc1-912845fd41b3" providerId="AD"/>
  <person displayName="Krishnanand Khambadkone" id="{FC63BB8E-2564-49E5-B883-6B18B70C23FE}" userId="S::kkham06@safeway.com::ec40d0dc-443a-4768-a154-aaea4323c2e1" providerId="AD"/>
  <person displayName="Kimberly Kingston" id="{4178E3D8-F26A-4B62-A1FA-B3D7E60782D7}" userId="S::kkin130@safeway.com::956dfcfe-b075-4bce-93e9-0a5768c64ef4" providerId="AD"/>
  <person displayName="Kalyan Kuram" id="{5B630986-E7E7-4668-A510-58FC802578BC}" userId="S::kkura04@safeway.com::1799b3cc-34bd-4b3c-9917-7ad9cf47099f" providerId="AD"/>
  <person displayName="Kent Perry" id="{F46CB7BC-10E9-40C3-A8B3-84E3084A1175}" userId="S::kper145@safeway.com::574dc4b7-f42f-4801-8b04-d5b40466e57a" providerId="AD"/>
  <person displayName="Krishna Wudaru" id="{53482734-DE4D-4047-8A39-305A5215A2F4}" userId="S::kwuda00@safeway.com::7a57acaa-b275-4811-aeb1-abe243f6afdd" providerId="AD"/>
  <person displayName="Lauren Huynh" id="{677AABA8-C7B4-40B7-A651-24935685CBF6}" userId="S::lhuyn23@safeway.com::91f8ca5e-13ec-4b21-8aa8-0a583335dacb" providerId="AD"/>
  <person displayName="Lisa Kinney" id="{5F93D078-3A85-4834-B449-66B12A5FE412}" userId="S::lkinn06@safeway.com::55d8ce85-27e6-4e17-af0f-8f35fc0bccd8" providerId="AD"/>
  <person displayName="Lubna Lasne" id="{2D3CB133-5EF0-4324-9A64-ABE6C4302ABB}" userId="S::llasn00@safeway.com::e9436bc5-60b7-4230-b8a3-6a6989b6a9fd" providerId="AD"/>
  <person displayName="Laura Higgins" id="{75076F8D-C9DD-4073-A32D-ED5229A15C7D}" userId="S::lmay016@safeway.com::5309dfc6-0823-406e-acab-74a86707a875" providerId="AD"/>
  <person displayName="Mohan Dasannacharya" id="{62DCB571-43DD-4D53-9D69-7728ACD26804}" userId="S::mdasa05@safeway.com::d2d36eab-5007-49ad-aec5-6c9372da5d5e" providerId="AD"/>
  <person displayName="Maricel Tatco Domagas" id="{A73E0659-DC0B-4F05-A119-7615ED44BF38}" userId="S::mdoma07@safeway.com::eb404d54-8c8a-43a6-af1a-f7129a240385" providerId="AD"/>
  <person displayName="Mandar Joshi" id="{1EE0E9A8-3EC1-4BC4-AE8A-677A85DF9B2A}" userId="S::mjosh07@safeway.com::5f032c93-5131-4f6f-80fe-8ecc8e2c7014" providerId="AD"/>
  <person displayName="Mrudula Nallamothu" id="{AF1F4E8A-DFFC-4C41-AF3A-59BF8F249B41}" userId="S::mnall04@safeway.com::1f584d17-2d4d-4840-a7f6-b42bc3fe209c" providerId="AD"/>
  <person displayName="Mahesh Punjavi" id="{85AA5175-7E28-428F-94F4-7D8FDD31F201}" userId="S::mpunj00@safeway.com::aa4c97f1-565b-46bc-bfd9-0dd700adff87" providerId="AD"/>
  <person displayName="Michael Redgrave" id="{9BCC0EFF-73CE-4C36-BE04-C0FD39B351D1}" userId="S::mredg00@safeway.com::7727c5ea-7812-4b65-8172-f3941630db94" providerId="AD"/>
  <person displayName="Mamatha Sachidanandamurthy" id="{C61C866D-9EED-43BF-B491-8BF54AF17E9E}" userId="S::msach12@safeway.com::764a5b62-6d8d-4ab2-b054-1c0d368f18f3" providerId="AD"/>
  <person displayName="Michael Austin Tong" id="{4ED32DAE-426C-0341-AD6A-0345D42EEB00}" userId="S::mtong11@safeway.com::d12522b7-69f6-4db2-927f-83af4055bda3" providerId="AD"/>
  <person displayName="Michelle Tonkovich" id="{FA02CEE8-8575-7646-AAB5-7251937C2639}" userId="S::mtonk01@safeway.com::858539b0-6918-4f78-a2ac-9882d3b96825" providerId="AD"/>
  <person displayName="Meena Visht" id="{5F1C75E8-0893-4AF2-A641-26C4A53DFE1C}" userId="S::mvish02@safeway.com::d64d0008-f6a9-43f2-8329-b88d055dd801" providerId="AD"/>
  <person displayName="MJ White" id="{B2DE7ED5-A62E-4733-B4BA-82AD67132E6B}" userId="S::mwhi508@safeway.com::31dd43c4-7e96-4ff6-a357-8ce9c5851c0c" providerId="AD"/>
  <person displayName="Navinta Pushparaj" id="{7F032CAB-E635-4516-AFBA-89BCC60AA3EE}" userId="S::npush02@safeway.com::83f8c415-bde1-44d6-8327-5430e00561d1" providerId="AD"/>
  <person displayName="Namrata Shah" id="{3861ABAA-B7D1-7B44-9656-2455C4F3C3C6}" userId="S::nshah26@safeway.com::20db63bb-8434-443b-896d-f1769b31c3a3" providerId="AD"/>
  <person displayName="Priyanka Chaudhary" id="{A08B6418-6F95-49A4-A738-CBED603CEBB8}" userId="S::pchau11@safeway.com::7c73a3d3-35c2-4746-b8c7-289a9491d0ca" providerId="AD"/>
  <person displayName="Prasanna Karimanickam" id="{B6D3990C-57AB-4DCD-86ED-F2FC15330C87}" userId="S::pkari05@safeway.com::0d746d1a-7aca-4f8f-a5ba-c3ecf0d14a2a" providerId="AD"/>
  <person displayName="Pawni Singh" id="{FB8D5DDF-E5D3-4872-814B-7DEB1FC8C45E}" userId="S::psing49@safeway.com::c9c99964-c7da-408d-b855-1feea8a1949f" providerId="AD"/>
  <person displayName="Priya Sugathan" id="{1E81E438-7BA8-415B-A046-0A20BB48CF99}" userId="S::psuga01@safeway.com::98a22b04-7fc4-4fbc-9ae9-ddeaae02e431" providerId="AD"/>
  <person displayName="Ritu Agarwal" id="{87C6E681-F050-7B43-95C6-A8A82CB194BA}" userId="S::ragar02@safeway.com::938d1ad3-e753-4dc5-89a8-3b171796aaa2" providerId="AD"/>
  <person displayName="River Chan" id="{EAC3399F-772B-4AF2-898D-2DD73A68DC97}" userId="S::rchan07@safeway.com::52de7dd4-acea-40d5-a718-425cd3830b84" providerId="AD"/>
  <person displayName="Rajwinder Kaur" id="{955F98D5-B40E-4C20-8548-BE3456A2C681}" userId="S::rkaur57@safeway.com::c81eca01-2d3f-4eb3-815f-e326a7e7598e" providerId="AD"/>
  <person displayName="Rajosh Manayilakath" id="{C96B11AB-48CD-DF4A-8CD2-378DF379A3DF}" userId="S::rmana17@safeway.com::67ba1aab-2d0b-4d60-a47d-4ea502efd676" providerId="AD"/>
  <person displayName="Rohini Panjrath" id="{26CAAFBA-F4C8-4222-A775-E8B7D66FBC8C}" userId="S::rpanj01@safeway.com::af5b0d1d-a1e3-42f4-917a-a7581b9989ee" providerId="AD"/>
  <person displayName="Rajath Shantharaju" id="{803A1584-0864-4997-BE2B-E37A1E0FCADC}" userId="S::rshan35@safeway.com::917c280a-3449-4b26-b172-8ba934b1fd23" providerId="AD"/>
  <person displayName="Sharyu Barapatrey" id="{6F2AE3BE-1F79-40FA-B9AC-2CD7DBA59B98}" userId="S::sbara48@safeway.com::9eb6e41f-9302-43c8-ae6d-f15c01d9f641" providerId="AD"/>
  <person displayName="Sean Barrett" id="{BF194C00-F5CB-414B-B36E-80D830855892}" userId="S::sbarr96@safeway.com::bde0f2fb-56ed-4144-9839-6dabc541fa8e" providerId="AD"/>
  <person displayName="Sandeep Benerjee" id="{2DD00AB6-6FBB-4163-BCC0-F72E2BC28B8E}" userId="S::sbene19@safeway.com::1ea3eb0c-0745-4d70-a34a-005ef65c2825" providerId="AD"/>
  <person displayName="Sanjay Biswas" id="{D7F93D48-2C7F-4100-8081-4D5300425E9F}" userId="S::sbisw02@safeway.com::e8ed6794-c4d3-44a8-b738-e7075f076fc7" providerId="AD"/>
  <person displayName="Subha Burela" id="{16E567DE-21AE-41E2-A482-E38F5E8C7ACC}" userId="S::sbure03@safeway.com::5ac340e4-a0c9-4608-b2ee-5449e53b9802" providerId="AD"/>
  <person displayName="Sumit Chharia" id="{07D8E72E-364D-1749-BC72-9CEC99127811}" userId="S::schha06@safeway.com::c36951a3-f456-427b-b948-844a851b45e1" providerId="AD"/>
  <person displayName="Shruti Desai" id="{3FF81F35-4E63-4EA4-8CE1-B76E30E182DC}" userId="S::sdesa19@safeway.com::00edce61-a2c3-4d90-8dde-7aa8405c6ab9" providerId="AD"/>
  <person displayName="Sharath Chandra Edupuganti" id="{A174F142-4162-D541-8473-E4D4252B50B6}" userId="S::sedup00@safeway.com::310b34da-5405-4aa0-af55-4e6394f81f16" providerId="AD"/>
  <person displayName="Sureshkumar Ganesa" id="{7E67A875-4A6E-D64B-841C-667BFAEAC215}" userId="S::sgane10@safeway.com::1bd9a956-d3d0-4c56-a481-3f32b8572b72" providerId="AD"/>
  <person displayName="Suresh Gopalakrishnan" id="{BCE3403E-B681-4763-8B84-F68A0A692F9F}" userId="S::sgopa14@safeway.com::8fa975f3-0cf3-4c57-a1e3-f7afc22286fe" providerId="AD"/>
  <person displayName="Sara Hailey" id="{D3617701-C475-4DE4-AB37-E0E7E5459DB1}" userId="S::shail19@safeway.com::5d686c64-b929-4c6c-a898-73fef54ef32d" providerId="AD"/>
  <person displayName="Usman Humayun" id="{128D909B-8E51-4500-8C1B-E29AD2432843}" userId="S::shuma06@safeway.com::cb37ddda-b0cc-40cd-ab0c-6c5b86a6486e" providerId="AD"/>
  <person displayName="Sharmila Iqbal" id="{0A2F32F4-32AD-AE4D-A84C-91DED0200816}" userId="S::siqba06@safeway.com::45b47ad5-ef78-4b47-8a80-cb2d930e5a73" providerId="AD"/>
  <person displayName="Sheetal Kamble" id="{0FF80DCA-3A3C-4A49-B80F-EDBDBA543F6B}" userId="S::skamb03@safeway.com::91130d35-60ad-4400-a11d-6a37fd0602c8" providerId="AD"/>
  <person displayName="Sharat Babu Mandala" id="{37B62383-F938-42C0-922C-23E67D7C4DCD}" userId="S::smand09@safeway.com::101ca163-3bce-4a3e-8ca3-8f15c0caa03d" providerId="AD"/>
  <person displayName="Samarpit Mhatre" id="{9D4D3DF0-A0E0-44F7-9FAD-C656412467B3}" userId="S::smhat00@safeway.com::9b341c81-9e5b-487d-9244-9f741bae1aba" providerId="AD"/>
  <person displayName="Suja Ramalingam" id="{1CA540FB-883D-8D47-9465-AF03E04CC16C}" userId="S::srama29@safeway.com::34e34376-696f-4173-89be-f44e85c5d80b" providerId="AD"/>
  <person displayName="Sunil J Ramchandani" id="{F62F7C60-7181-476D-8587-766EAFE3554F}" userId="S::sramc00@safeway.com::a584badd-2ecd-46b7-b721-78d45ee9ad1e" providerId="AD"/>
  <person displayName="Sunil Sanku" id="{16F85CC7-7066-4A01-9D56-8FCB1936C324}" userId="S::ssank06@safeway.com::345ed576-46ba-4f9a-ac6d-3e409483b787" providerId="AD"/>
  <person displayName="Sindhura Sannareddy" id="{A581DF9A-0864-484C-9AA7-01FEF90F4B3A}" userId="S::ssann04@safeway.com::311f1d23-44cc-48e2-926c-147d709eb489" providerId="AD"/>
  <person displayName="Saju Sreekumar" id="{98B66EFD-0CA3-4540-A378-8A472C529845}" userId="S::ssree00@safeway.com::e79b8467-bf26-45bb-8878-2bd0f16f5add" providerId="AD"/>
  <person displayName="Shrikant Subramanian" id="{BD8FF0C0-A761-441F-B6D1-5D8DE7D20B4F}" userId="S::ssubr14@safeway.com::f7497a20-d49a-4dc0-9a4d-7662a7a6c420" providerId="AD"/>
  <person displayName="Suganthi Subramanian" id="{BD4FDE85-B46B-6944-B51B-DE3A6386D148}" userId="S::ssubr18@safeway.com::30280a01-5955-437b-bf0f-80b39bcb8569" providerId="AD"/>
  <person displayName="Shanti Vellanki" id="{FEBCA239-3A3E-4D78-A858-FE9D4319C435}" userId="S::svell01@safeway.com::f293bd9c-a99e-4d14-86f3-1c74c3385134" providerId="AD"/>
  <person displayName="Sandeep Venkatesh" id="{E48C16CA-BFD7-4699-804D-6AA7F7A2D58C}" userId="S::svenk03@safeway.com::5b064cb2-d31c-4258-a480-b058347f7145" providerId="AD"/>
  <person displayName="Siva Yenamareddy" id="{A962AF47-9C23-428E-A74E-29FFA9C68067}" userId="S::syena01@safeway.com::c16b850d-7d9d-4d9b-a5a9-92b700ea99fd" providerId="AD"/>
  <person displayName="Tim Harms" id="{90E76B7C-5FC6-44EF-8F79-11A63BF9B8F9}" userId="S::tharm28@safeway.com::cf5a52ec-1ae0-47b5-9d76-da6fdc96a6e1" providerId="AD"/>
  <person displayName="Vinay Lavu" id="{5A188798-D402-4852-B9CD-F09C5F4262F0}" userId="S::vlavu00@safeway.com::459e318e-3f5b-487a-91ab-a23f5e5af299" providerId="AD"/>
  <person displayName="Vijay Maddu" id="{5E348928-30A6-4741-8DF5-CE6DE660D167}" userId="S::vmadd03@safeway.com::7ef7202e-5466-441f-9df7-be64fac30d4c" providerId="AD"/>
  <person displayName="Yavana Rani Kanagaraju" id="{F14FCA02-7753-4B43-9D26-C431EC244997}" userId="S::ykana01@safeway.com::0ce5b28f-2f8a-49dc-9a2f-77de0e872ab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1-06-21T17:47:23.16" personId="{3861ABAA-B7D1-7B44-9656-2455C4F3C3C6}" id="{2A1E565D-A8C0-44FE-AA3F-F6900DE96FA1}">
    <text>1 P Stores are exception?</text>
  </threadedComment>
  <threadedComment ref="AD2" dT="2021-06-02T04:36:24.61" personId="{3861ABAA-B7D1-7B44-9656-2455C4F3C3C6}" id="{1DED9499-5E99-D24B-AEBF-212A2D00DE75}">
    <text>Need to send the Hotzone flag in catalog file</text>
  </threadedComment>
  <threadedComment ref="AM2" dT="2021-06-02T04:35:17.76" personId="{3861ABAA-B7D1-7B44-9656-2455C4F3C3C6}" id="{515B3D3F-3E68-5B48-99AC-E130777BD0C3}">
    <text xml:space="preserve">Pass through system, so need to accept the Hotzone Value
</text>
  </threadedComment>
  <threadedComment ref="AM2" dT="2021-06-15T00:34:05.99" personId="{07D8E72E-364D-1749-BC72-9CEC99127811}" id="{A87EBED7-32BD-48FC-8B76-ABC5EF8EE83E}" parentId="{515B3D3F-3E68-5B48-99AC-E130777BD0C3}">
    <text>order model enumeration change needed to accept hotzone item</text>
  </threadedComment>
  <threadedComment ref="AQ2" dT="2021-06-04T00:45:42.70" personId="{A174F142-4162-D541-8473-E4D4252B50B6}" id="{77CA7DD1-98E2-A149-9145-2131007F4FC3}">
    <text>If there will be a different process for delivery of hotzone items, then this information has to be consumed and passed to delivery partners</text>
  </threadedComment>
  <threadedComment ref="BH2" dT="2021-06-02T04:41:06.80" personId="{3861ABAA-B7D1-7B44-9656-2455C4F3C3C6}" id="{10913597-31A1-584F-A4CA-941D910758AB}">
    <text>Capture the data for hotzone items</text>
  </threadedComment>
  <threadedComment ref="BJ2" dT="2021-06-02T04:45:17.12" personId="{3861ABAA-B7D1-7B44-9656-2455C4F3C3C6}" id="{F0EE9CE5-4B42-2545-BF70-E63713147250}">
    <text>New reports around hotzone items OOS, Time to stage</text>
  </threadedComment>
  <threadedComment ref="AU3" dT="2021-06-04T00:46:33.05" personId="{A174F142-4162-D541-8473-E4D4252B50B6}" id="{29133600-7795-DE4E-86A0-F5FB220949C5}">
    <text>If there are use-cases for role based access, than this information can be consumed by AcuView</text>
  </threadedComment>
  <threadedComment ref="BH3" dT="2021-06-02T04:42:04.10" personId="{3861ABAA-B7D1-7B44-9656-2455C4F3C3C6}" id="{02F927A3-9F6E-4F47-8523-1A575207CAE3}">
    <text>Capture the data related to specific roles and associate to the user</text>
  </threadedComment>
  <threadedComment ref="BJ3" dT="2021-06-04T18:53:04.85" personId="{3861ABAA-B7D1-7B44-9656-2455C4F3C3C6}" id="{7B337DD8-3227-1841-925A-BE2F16FFC993}">
    <text xml:space="preserve">Reports around who cancelled the order and association of action take with the specific User Roles and permissions
</text>
  </threadedComment>
  <threadedComment ref="BH4" dT="2021-06-02T04:42:31.68" personId="{3861ABAA-B7D1-7B44-9656-2455C4F3C3C6}" id="{BFB5E0A8-4BBA-4F4B-B27C-322B23C3D047}">
    <text>Capture data for batch optimization changes</text>
  </threadedComment>
  <threadedComment ref="BJ4" dT="2021-06-04T18:53:35.46" personId="{3861ABAA-B7D1-7B44-9656-2455C4F3C3C6}" id="{2801E470-BCAC-E245-BA6E-12290813F433}">
    <text>Reports for Batch picklist around OTT, OSS, OTD, PPH</text>
  </threadedComment>
  <threadedComment ref="BK4" dT="2021-06-04T00:47:35.80" personId="{A174F142-4162-D541-8473-E4D4252B50B6}" id="{8AAB62BD-E5D1-7544-B9A7-118C8109A5B8}">
    <text>New data science modals need to be created for batch optimization</text>
  </threadedComment>
  <threadedComment ref="AP9" dT="2021-06-02T04:53:59.67" personId="{3861ABAA-B7D1-7B44-9656-2455C4F3C3C6}" id="{5BE5917E-9B09-5C40-8F92-FB71EBDEF4C0}">
    <text>Dependency on Device Engg and Retail network Infra team</text>
  </threadedComment>
  <threadedComment ref="AR9" dT="2021-06-02T04:48:45.47" personId="{3861ABAA-B7D1-7B44-9656-2455C4F3C3C6}" id="{A58719FD-1116-404D-BBB0-851B94E9D8F4}">
    <text>Testing and Support</text>
  </threadedComment>
  <threadedComment ref="BH9" dT="2021-06-02T04:57:15.68" personId="{3861ABAA-B7D1-7B44-9656-2455C4F3C3C6}" id="{2A4A3CBC-9162-F746-8185-904F74942237}">
    <text xml:space="preserve">To capture what time the customer arrival is notified
</text>
  </threadedComment>
  <threadedComment ref="B11" dT="2021-06-10T16:11:12.36" personId="{90E76B7C-5FC6-44EF-8F79-11A63BF9B8F9}" id="{E67F245B-84E6-4B10-93DC-30769390C89C}">
    <text xml:space="preserve">@Tophe Enerio confluence link is removed
</text>
    <mentions>
      <mention mentionpersonId="{6CE22FA9-2E47-42DF-B1AA-888F9D0E1138}" mentionId="{C2C9EF54-EB3E-43F1-88DA-F5BE904E963A}" startIndex="0" length="13"/>
    </mentions>
  </threadedComment>
  <threadedComment ref="B11" dT="2021-06-10T16:20:57.00" personId="{24A71361-96A7-4184-B040-A32426105B52}" id="{E633F210-0A11-49A5-BA6B-653A4F3D27BE}" parentId="{E67F245B-84E6-4B10-93DC-30769390C89C}">
    <text xml:space="preserve">@Sharat Babu Mandala  can we get this updated with the one-pager? </text>
    <mentions>
      <mention mentionpersonId="{D5979A81-5A1F-4E2A-878B-ACAC93C6D71A}" mentionId="{E84D3AB9-EE81-4B41-9A67-B4100C8F8721}" startIndex="0" length="20"/>
    </mentions>
  </threadedComment>
  <threadedComment ref="G11" dT="2021-06-04T01:17:34.04" personId="{6BA1D379-A285-7846-8C05-686ABE17959C}" id="{AE4D2748-9D94-0D4D-9B4C-0911A2350C5E}">
    <text>need more details</text>
  </threadedComment>
  <threadedComment ref="M11" dT="2021-06-10T19:35:47.54" personId="{BD514F7D-2FFC-4DDA-8435-F7A773598246}" id="{CB6274F3-DE10-4580-BDFA-E6902A0CC1F3}">
    <text>No new email template -- we would just need to test that emails are still being sent after changes on DOMS side
Likely doing E2E testing to ensure the full flow is working</text>
  </threadedComment>
  <threadedComment ref="N11" dT="2021-06-03T16:22:36.58" personId="{07D8E72E-364D-1749-BC72-9CEC99127811}" id="{BBA96A97-9CF4-9B4F-8670-5E0A19122A08}">
    <text>Any change required to existing communications</text>
  </threadedComment>
  <threadedComment ref="N11" dT="2021-06-10T19:36:43.35" personId="{BD514F7D-2FFC-4DDA-8435-F7A773598246}" id="{CB40586B-61E2-41D0-9D93-1069519FADBC}" parentId="{BBA96A97-9CF4-9B4F-8670-5E0A19122A08}">
    <text>Only need to do QA which will be bundled with Martech work</text>
  </threadedComment>
  <threadedComment ref="AA11" dT="2021-06-03T17:03:07.17" personId="{07D8E72E-364D-1749-BC72-9CEC99127811}" id="{4C14AF69-62A5-F145-8EF4-42595A423BB4}">
    <text>To offer ability to cancel orders after being released- logic change could be required.</text>
  </threadedComment>
  <threadedComment ref="AB11" dT="2021-06-03T16:28:29.93" personId="{07D8E72E-364D-1749-BC72-9CEC99127811}" id="{DCD63927-83DD-8340-B39F-5114F887BA9F}">
    <text>To offer ability to cancel orders after being released via Apps- logic change could be required.</text>
  </threadedComment>
  <threadedComment ref="AP11" dT="2021-06-03T17:00:12.12" personId="{07D8E72E-364D-1749-BC72-9CEC99127811}" id="{EE5EAC77-EF52-044C-BF7F-0DAE88F340DC}">
    <text>Changes to cancel out the pick-lists that might be available/in-progress/completed, and inform the store associates in real time about the any such cancellations</text>
  </threadedComment>
  <threadedComment ref="AS11" dT="2021-06-23T19:27:32.02" personId="{07D8E72E-364D-1749-BC72-9CEC99127811}" id="{B9902A30-C8C3-4ABC-B2D8-096F9DF97D5A}">
    <text>@Keerthi Mothukuri  @Sindhura Sannareddy Wanted to include VPOS exception and cancellations as part of this initiative. Can you provide quick sizing for this?</text>
    <mentions>
      <mention mentionpersonId="{8D74D658-9160-4F44-B974-70319A3BFBC2}" mentionId="{103D53F1-4022-46A0-9C44-14949FF5DDF5}" startIndex="0" length="18"/>
      <mention mentionpersonId="{F46A4362-4905-4E77-A08B-2EF5645CCE2D}" mentionId="{6818586C-CD6C-4357-BE86-EFAF7C99A5CF}" startIndex="20" length="20"/>
    </mentions>
  </threadedComment>
  <threadedComment ref="AV11" dT="2021-06-03T17:01:10.46" personId="{07D8E72E-364D-1749-BC72-9CEC99127811}" id="{BA0A6BE5-E1D2-E44F-B88C-B6DE683A8471}">
    <text>@Michael Austin Tong Can you add what needs to be changed in OSS for this project?</text>
    <mentions>
      <mention mentionpersonId="{4497A9BB-6841-5145-8A3A-36444125C6E7}" mentionId="{6684AC00-448D-9F42-947E-35E2916724A7}" startIndex="0" length="20"/>
    </mentions>
  </threadedComment>
  <threadedComment ref="AV11" dT="2021-06-04T00:45:21.88" personId="{4ED32DAE-426C-0341-AD6A-0345D42EEB00}" id="{94DE2764-D0FD-6644-87AA-039DE7AA79B2}" parentId="{BA0A6BE5-E1D2-E44F-B88C-B6DE683A8471}">
    <text>No change for OSS
Cancel events from OMS are consumed for 72 hours after slot end</text>
  </threadedComment>
  <threadedComment ref="BB11" dT="2021-06-03T17:01:55.15" personId="{07D8E72E-364D-1749-BC72-9CEC99127811}" id="{1CC9BAA6-788A-48D2-8042-B63F9B13DA52}">
    <text>To offer ability to cancel orders after being released- logic change may be required.</text>
  </threadedComment>
  <threadedComment ref="BD11" dT="2021-06-03T17:01:55.15" personId="{07D8E72E-364D-1749-BC72-9CEC99127811}" id="{F557351E-0CDC-B04A-AF4C-20DA6FEABEBB}">
    <text>To offer ability to cancel orders after being released- logic change may be required.</text>
  </threadedComment>
  <threadedComment ref="BH12" dT="2021-06-02T04:58:42.72" personId="{3861ABAA-B7D1-7B44-9656-2455C4F3C3C6}" id="{79E487B9-980A-B340-8BE2-740D81537060}">
    <text>Mapping AcuPick FIelds and consuming acupick data</text>
  </threadedComment>
  <threadedComment ref="BJ12" dT="2021-06-02T04:59:14.99" personId="{3861ABAA-B7D1-7B44-9656-2455C4F3C3C6}" id="{E7C2AFF9-D15B-2841-BBBB-9CFDD4135771}">
    <text>provide requirements to the Data engg teams</text>
  </threadedComment>
  <threadedComment ref="BK12" dT="2021-06-02T04:59:24.44" personId="{3861ABAA-B7D1-7B44-9656-2455C4F3C3C6}" id="{9193857B-458B-BB43-A865-5FB3E0DE8216}">
    <text>provide requirements to the Data engg teams</text>
  </threadedComment>
  <threadedComment ref="AM13" dT="2021-06-04T01:31:52.87" personId="{A174F142-4162-D541-8473-E4D4252B50B6}" id="{C9161620-FA40-4E49-9C43-B22FFC143FA3}">
    <text>Ingestion of Instacart pickup 
orders into our DOMS</text>
  </threadedComment>
  <threadedComment ref="AR13" dT="2021-06-04T01:33:31.68" personId="{A174F142-4162-D541-8473-E4D4252B50B6}" id="{E68C4563-5994-674D-A5E1-9290B8F4005E}">
    <text>There may be impact for pick-up experience team interns of tracking and reporting on Instacart Pickup orders</text>
  </threadedComment>
  <threadedComment ref="BH13" dT="2021-06-04T01:34:11.02" personId="{A174F142-4162-D541-8473-E4D4252B50B6}" id="{B8B2BAAD-FE17-B349-A178-5B9DCC84114B}">
    <text>Transmit Instacart pick-up orders data to EDM</text>
  </threadedComment>
  <threadedComment ref="BJ13" dT="2021-06-02T05:03:22.77" personId="{3861ABAA-B7D1-7B44-9656-2455C4F3C3C6}" id="{E6010E5C-EB44-7640-9694-882FCEB71B8E}">
    <text>Capture Instacart order</text>
  </threadedComment>
  <threadedComment ref="BK13" dT="2021-06-02T05:03:15.02" personId="{3861ABAA-B7D1-7B44-9656-2455C4F3C3C6}" id="{151092EB-15E2-DE42-9147-D01088C5C4E0}">
    <text>Capture Instacart order</text>
  </threadedComment>
  <threadedComment ref="M14" dT="2021-06-10T19:39:36.78" personId="{BD514F7D-2FFC-4DDA-8435-F7A773598246}" id="{14D0FD6C-34C0-4CCF-99C3-7A033D0D0AA4}">
    <text>During Picking process, trigger notifications if a picker marks something as a substitute.
Confirm with Sharath on the mode of communication -- email, sms, push?
We'll size this assuming there is a new email template + sms</text>
  </threadedComment>
  <threadedComment ref="N14" dT="2021-06-04T01:22:44.08" personId="{A174F142-4162-D541-8473-E4D4252B50B6}" id="{C52F70C8-B84E-EE46-94CF-EF46D5C38B13}">
    <text>Updates new communications to customers 1. Pick start events 2. Pick end events 3. summarizing the 2 way communications</text>
  </threadedComment>
  <threadedComment ref="AA14" dT="2021-06-04T01:35:09.42" personId="{A174F142-4162-D541-8473-E4D4252B50B6}" id="{D5321D75-9325-2648-8067-99A694AFC461}">
    <text>Customer confirmation on whether they want to be communicated during picking process</text>
  </threadedComment>
  <threadedComment ref="AH14" dT="2021-06-02T05:08:31.94" personId="{3861ABAA-B7D1-7B44-9656-2455C4F3C3C6}" id="{1E62912E-2F17-5C4A-B31A-E122D2A04D25}">
    <text>Pricing impact depending on the item that is getting Substituted</text>
  </threadedComment>
  <threadedComment ref="AH14" dT="2021-06-22T21:42:20.03" personId="{9D4D3DF0-A0E0-44F7-9FAD-C656412467B3}" id="{96DA65D1-57D3-4CF3-80E2-F036CFD8BF0E}" parentId="{1E62912E-2F17-5C4A-B31A-E122D2A04D25}">
    <text>@Sharath Chandra Edupuganti - Is there anything different that EPE need to do per pricing call. EPE is goign to treat all products added via 2 way chat as substituted products and apply WYSIWYG logic per substituted product during the reprice call</text>
    <mentions>
      <mention mentionpersonId="{1CE6D4B5-8126-46E1-8E68-BF757CA2F04B}" mentionId="{29385042-24DF-4192-8C68-BAA935C0B711}" startIndex="0" length="27"/>
    </mentions>
  </threadedComment>
  <threadedComment ref="AM14" dT="2021-06-04T01:35:33.49" personId="{A174F142-4162-D541-8473-E4D4252B50B6}" id="{E2C25060-A04D-1F4A-B044-63B8E4C82FEB}">
    <text>Flags on customer communication preference at order level</text>
  </threadedComment>
  <threadedComment ref="BB14" dT="2021-06-04T01:36:42.64" personId="{A174F142-4162-D541-8473-E4D4252B50B6}" id="{8E1FA6DF-A0A2-EB4A-859A-63B97E560169}">
    <text>If we use Chat as the communication medium between customers and associates then there will be lot of work involved with Nuance team</text>
  </threadedComment>
  <threadedComment ref="BB14" dT="2021-06-15T00:21:07.98" personId="{16E567DE-21AE-41E2-A482-E38F5E8C7ACC}" id="{59BEFBE5-D09B-4D89-A3CB-241FFD6C6B50}" parentId="{8E1FA6DF-A0A2-EB4A-859A-63B97E560169}">
    <text>Effort S/M. Need Licensing budget (impact)</text>
  </threadedComment>
  <threadedComment ref="BH14" dT="2021-06-04T01:37:19.04" personId="{A174F142-4162-D541-8473-E4D4252B50B6}" id="{B23304D6-BA03-1543-9819-564678B8BE8A}">
    <text>Transmit data on what orders had communications between customer and associate</text>
  </threadedComment>
  <threadedComment ref="AD25" dT="2021-06-01T22:57:39.71" personId="{AB55A7D4-B407-AE4A-B29E-3038EEE58E50}" id="{7D7CEFE5-4EE8-D645-84F2-1B262AC9AE35}">
    <text xml:space="preserve"> Standalone files, Multiple ROG Sample files - by Sprint 91</text>
  </threadedComment>
  <threadedComment ref="BH25" dT="2021-06-01T22:15:28.91" personId="{C96B11AB-48CD-DF4A-8CD2-378DF379A3DF}" id="{472D484E-6C9B-2A4E-9E74-B729D618611A}">
    <text>Different Item attributes across ROGS. Standalone file - By Sprint 91. We will not need a new BOD but will need some attributes to generate an consolidated item file @Yavana Rani Kanagaraju</text>
    <mentions>
      <mention mentionpersonId="{0058AE0F-1B5C-463C-9AEE-F7504F8F456D}" mentionId="{1BA69D43-1539-4994-BCDF-A0109829A56D}" startIndex="166" length="23"/>
    </mentions>
  </threadedComment>
  <threadedComment ref="BH25" dT="2021-06-17T22:55:27.48" personId="{F14FCA02-7753-4B43-9D26-C431EC244997}" id="{DA0F8623-610C-4389-9814-145F38299691}" parentId="{472D484E-6C9B-2A4E-9E74-B729D618611A}">
    <text xml:space="preserve">@Rajosh Manayilakath - Need more details - whether need new BOD or how attributed needed? </text>
    <mentions>
      <mention mentionpersonId="{F99B5E14-68A8-41AD-AD2F-32ECBAAF12D6}" mentionId="{72B084D6-F91C-414F-B364-BB3DA6BB2980}" startIndex="0" length="20"/>
    </mentions>
  </threadedComment>
  <threadedComment ref="BH25" dT="2021-06-22T20:53:43.05" personId="{F14FCA02-7753-4B43-9D26-C431EC244997}" id="{A7620992-EFBC-4FAB-8E3F-BC002A755FD6}" parentId="{472D484E-6C9B-2A4E-9E74-B729D618611A}">
    <text>@Rajosh Manayilakath Please connect with sunil sanku</text>
    <mentions>
      <mention mentionpersonId="{F99B5E14-68A8-41AD-AD2F-32ECBAAF12D6}" mentionId="{45B031DE-A3A8-4118-8C59-65BD1A5AAAD3}" startIndex="0" length="20"/>
    </mentions>
  </threadedComment>
  <threadedComment ref="T26" dT="2021-06-02T00:17:02.74" personId="{D21CAFD0-6BEA-C24D-A890-618DA10D0C35}" id="{A0FF8024-F442-4A48-950D-382FA23E5E28}">
    <text>Multi-Banner Delivery per Zip UX, by Sprint 89</text>
  </threadedComment>
  <threadedComment ref="U26" dT="2021-06-02T00:17:12.63" personId="{D21CAFD0-6BEA-C24D-A890-618DA10D0C35}" id="{69C8E496-0951-ED4B-A032-64FEF05CE697}">
    <text>Multi-Banner Delivery per Zip (SLOC), by Sprint 89</text>
  </threadedComment>
  <threadedComment ref="U26" dT="2021-06-09T18:51:19.72" personId="{8A887BB8-0DDF-4FFA-858C-492AAA24058C}" id="{7899F274-0CF9-4D7F-BF69-C89E82D7F0EE}" parentId="{69C8E496-0951-ED4B-A032-64FEF05CE697}">
    <text>estimate provided. Not with recent changes, we may not be complete by 89</text>
  </threadedComment>
  <threadedComment ref="W26" dT="2021-06-02T00:19:20.71" personId="{D21CAFD0-6BEA-C24D-A890-618DA10D0C35}" id="{29537851-C2A8-1F4C-9086-DCC866EF3FFB}">
    <text>Multi-Banner Delivery per Zip UX, by Sprint 89</text>
  </threadedComment>
  <threadedComment ref="W26" dT="2021-06-09T23:04:05.80" personId="{D61FD2F1-7959-B741-A9C7-9D055139CEA9}" id="{695867AE-95A0-4163-BD4A-C890CE0207AC}" parentId="{29537851-C2A8-1F4C-9086-DCC866EF3FFB}">
    <text>Estimation updated to 'M'.  Excludes changes desired on banner unit component</text>
  </threadedComment>
  <threadedComment ref="AA26" dT="2021-06-02T00:22:40.07" personId="{D21CAFD0-6BEA-C24D-A890-618DA10D0C35}" id="{ABEEBA7F-359E-9C4D-838E-356C895B64A9}">
    <text>E2E testing in Sprint 90</text>
  </threadedComment>
  <threadedComment ref="AB26" dT="2021-06-02T00:23:16.65" personId="{D21CAFD0-6BEA-C24D-A890-618DA10D0C35}" id="{3EAEEE31-6DC4-3B46-A70E-5965F6C44872}">
    <text>Multi-Banner Delivery per Zip UX, by Sprint 89</text>
  </threadedComment>
  <threadedComment ref="AE26" dT="2021-06-02T00:26:05.82" personId="{D21CAFD0-6BEA-C24D-A890-618DA10D0C35}" id="{CB6853D9-21C2-4A4E-8C1F-5E8D97E5F38D}">
    <text>Multi-Banner Delivery per Zip UX for Web &amp; Mobile, by Sprint 84 &amp; 85 (done).</text>
  </threadedComment>
  <threadedComment ref="AF26" dT="2021-06-02T00:27:14.74" personId="{D21CAFD0-6BEA-C24D-A890-618DA10D0C35}" id="{0C924ABA-A15C-4541-8397-792AFD430DFF}">
    <text>Multi-Banner Delivery per Zip  account profile changes, by Sprint 89</text>
  </threadedComment>
  <threadedComment ref="AT26" dT="2021-06-02T01:17:47.38" personId="{D21CAFD0-6BEA-C24D-A890-618DA10D0C35}" id="{21B76A89-98CE-8142-9040-F389B563959F}">
    <text>EOT UI &amp; Store Service API work for MultiBannerZipCodes by Sprint 87. Store Service is #1 dependency for P1 teams.</text>
  </threadedComment>
  <threadedComment ref="BH26" dT="2021-06-02T01:40:30.11" personId="{D21CAFD0-6BEA-C24D-A890-618DA10D0C35}" id="{2C0511AD-619E-2E42-8BD5-F3CE2489DBDA}">
    <text>New attributes MappedMBzipcode &amp; FulfillmentStoreID from Store Service source in the Retail Store BOD by Sprint 87.</text>
  </threadedComment>
  <threadedComment ref="BJ26" dT="2021-06-02T01:48:00.92" personId="{D21CAFD0-6BEA-C24D-A890-618DA10D0C35}" id="{BC1ED7A6-E003-EC41-B2CF-1FDDA19F07B4}">
    <text>Adobe tagging for Web &amp; Mobile by Sprint 89.</text>
  </threadedComment>
  <threadedComment ref="N27" dT="2021-06-02T00:15:05.93" personId="{D21CAFD0-6BEA-C24D-A890-618DA10D0C35}" id="{15BD17C8-E4BC-2042-BA9C-ED9B573CD79E}">
    <text>Order transaction emails; regression testing only.</text>
  </threadedComment>
  <threadedComment ref="AA27" dT="2021-06-02T00:52:00.47" personId="{D21CAFD0-6BEA-C24D-A890-618DA10D0C35}" id="{B2B0B10E-E73E-EB4E-BCBC-02119070D3D4}">
    <text>Integrate to Store Service to obtain FulfillmentStoreID to pass to OMS by Sprint 90.</text>
  </threadedComment>
  <threadedComment ref="AD27" dT="2021-06-02T00:56:48.15" personId="{D21CAFD0-6BEA-C24D-A890-618DA10D0C35}" id="{916722C1-24A1-5242-8C59-09C66F57B096}">
    <text>Catalog API changes to reflect channel based inventory &amp; availability, API contract changes + more... by Sprint 90.</text>
  </threadedComment>
  <threadedComment ref="AK27" dT="2021-07-01T17:28:26.32" personId="{D21CAFD0-6BEA-C24D-A890-618DA10D0C35}" id="{485DD8FB-B8F2-4550-B7E8-01C1DA737F64}">
    <text xml:space="preserve">6/30 - Change req for Pre-auth (RS) &amp; post auth (FS)?  </text>
  </threadedComment>
  <threadedComment ref="AM27" dT="2021-06-02T01:03:33.62" personId="{D21CAFD0-6BEA-C24D-A890-618DA10D0C35}" id="{61003F50-DF9F-3C4A-8C84-F46C1A0EA0CB}">
    <text>Source of Multi-Banner Fulfillment Store Number, multiple API changes by Sprint 90.</text>
  </threadedComment>
  <threadedComment ref="AN27" dT="2021-06-02T01:06:37.73" personId="{D21CAFD0-6BEA-C24D-A890-618DA10D0C35}" id="{A0E9BA58-ECEE-DA47-8374-FB36030081A1}">
    <text>Batch jobs, Div ID, Consume new catalog/ROG by Sprint 90.</text>
  </threadedComment>
  <threadedComment ref="AN27" dT="2021-06-15T23:08:42.45" personId="{C96B11AB-48CD-DF4A-8CD2-378DF379A3DF}" id="{FF023D5B-18AA-43A5-B298-C7FF96EF9687}" parentId="{A0E9BA58-ECEE-DA47-8374-FB36030081A1}">
    <text>ETA will be Sprint 92. Item Master redesign</text>
  </threadedComment>
  <threadedComment ref="AS27" dT="2021-06-02T01:09:05.01" personId="{D21CAFD0-6BEA-C24D-A890-618DA10D0C35}" id="{0CA22EB5-AD27-4D4B-A9F1-F9F53973C5C4}">
    <text>Consume Fulfillment Store Number from DOMS and pass to ECHO &amp; POS.</text>
  </threadedComment>
  <threadedComment ref="AS27" dT="2021-06-14T18:34:23.65" personId="{8391F23D-3E21-624A-BB97-09ED6AF0B07E}" id="{1DA5FD67-EB79-497A-AFC4-9D1D00943271}" parentId="{0CA22EB5-AD27-4D4B-A9F1-F9F53973C5C4}">
    <text>Thanks Jo. When would you need it by? Regards.</text>
  </threadedComment>
  <threadedComment ref="AT27" dT="2021-06-02T01:13:27.90" personId="{D21CAFD0-6BEA-C24D-A890-618DA10D0C35}" id="{65AE9ACF-8C95-CB48-ABE0-CBCAF7D3CA91}">
    <text xml:space="preserve">EOT UI &amp; Store Service API work for FulfillmentStoreID, Store Service is #1 dependency for most teams. All by Sprint 87. </text>
  </threadedComment>
  <threadedComment ref="BD27" dT="2021-06-02T01:31:53.69" personId="{D21CAFD0-6BEA-C24D-A890-618DA10D0C35}" id="{83D4CB93-6719-3F4F-BCB8-1A98B1C8EACD}">
    <text>Receipt work for Fulfillment Store Number. Customer Service changes to add Fulfillment Store to the CS applications for the CSR's by Sprint 90.</text>
  </threadedComment>
  <threadedComment ref="BH27" dT="2021-06-02T01:35:01.09" personId="{D21CAFD0-6BEA-C24D-A890-618DA10D0C35}" id="{27A73365-DC99-0F45-A445-1C1FDEAA1562}">
    <text>New attribute FulfillmentStoreNumber in the Grocery Order BOD (source is DOMs) by Sprint 87.</text>
  </threadedComment>
  <threadedComment ref="BL27" dT="2021-06-02T01:51:15.77" personId="{D21CAFD0-6BEA-C24D-A890-618DA10D0C35}" id="{41755292-26B1-EF47-A916-0E0854BEC3BE}">
    <text>Catalog Store to Fulfillment Store mapping (from VPOS) in the TLOG for processing mark-ups and mark-downs, by Sprint 90.</text>
  </threadedComment>
  <threadedComment ref="C33" dT="2021-06-15T00:42:24.73" personId="{6BA1D379-A285-7846-8C05-686ABE17959C}" id="{47288825-1B8A-40FE-8FF8-A4D369952D2C}">
    <text>MFC-FFM Implementation is pre-requisite for this initiative</text>
  </threadedComment>
  <threadedComment ref="G33" dT="2021-06-01T23:05:16.32" personId="{C96B11AB-48CD-DF4A-8CD2-378DF379A3DF}" id="{96642F19-2E49-B04B-8FE3-626EF9CF4802}">
    <text>Dependency on Inventory in the Manual Area</text>
  </threadedComment>
  <threadedComment ref="C34" dT="2021-06-15T00:47:16.36" personId="{6BA1D379-A285-7846-8C05-686ABE17959C}" id="{1D1EDE03-DE7F-469C-BB68-4586F55F2950}">
    <text>@Kavita Chikatkar @Karthik Balasubramanian FFM will integrate with MFC Orchestrator</text>
    <mentions>
      <mention mentionpersonId="{C889031B-127F-4F19-940D-FBF652BFB953}" mentionId="{50685A8B-4552-404E-B739-266595B07E46}" startIndex="0" length="17"/>
      <mention mentionpersonId="{17DF4FF9-E903-496F-8FF4-6A27EB940767}" mentionId="{71D401FC-F90E-449F-89E2-F2DBFA1EC90B}" startIndex="18" length="24"/>
    </mentions>
  </threadedComment>
  <threadedComment ref="AM34" dT="2021-06-01T22:26:39.79" personId="{AB55A7D4-B407-AE4A-B29E-3038EEE58E50}" id="{3B7ED5A6-96A7-3B46-8AD2-C005455BA22C}">
    <text xml:space="preserve">FFM integration phase 1 OMS dependency </text>
  </threadedComment>
  <threadedComment ref="AQ35" dT="2021-06-15T23:27:08.96" personId="{C96B11AB-48CD-DF4A-8CD2-378DF379A3DF}" id="{C22A7DBF-7F51-4D01-9CE1-4FF4E35387EE}">
    <text>Turn on the arrival notification flag for MFC</text>
  </threadedComment>
  <threadedComment ref="AD36" dT="2021-06-01T22:29:44.45" personId="{AB55A7D4-B407-AE4A-B29E-3038EEE58E50}" id="{8F022C47-ECE3-CB41-AFF7-B0D4A3F101DE}">
    <text>Short Term solution: Next Gen. Sprint 89</text>
  </threadedComment>
  <threadedComment ref="BH36" dT="2021-06-01T22:32:26.39" personId="{AB55A7D4-B407-AE4A-B29E-3038EEE58E50}" id="{29CDB085-18A7-734C-8031-A0A85E3D38CB}">
    <text>EDM BOD: Inventory Snapshot will be sent to Snowflake</text>
  </threadedComment>
  <threadedComment ref="BH36" dT="2021-06-17T22:57:48.61" personId="{F14FCA02-7753-4B43-9D26-C431EC244997}" id="{81099C24-1217-4C7A-95C5-2DDAD9D09583}" parentId="{29CDB085-18A7-734C-8031-A0A85E3D38CB}">
    <text xml:space="preserve">@Kavita Chikatkar - need more details on attributed planned add in snowflake </text>
    <mentions>
      <mention mentionpersonId="{C889031B-127F-4F19-940D-FBF652BFB953}" mentionId="{986BCB4C-CE1F-4256-B28B-9D149DAD4632}" startIndex="0" length="17"/>
    </mentions>
  </threadedComment>
  <threadedComment ref="BH36" dT="2021-06-22T20:39:18.08" personId="{F14FCA02-7753-4B43-9D26-C431EC244997}" id="{22474826-9CAF-4A48-AD87-48EC3AA37C2D}" parentId="{29CDB085-18A7-734C-8031-A0A85E3D38CB}">
    <text>@Suganthi Subramanian  - To provide more details - alreadu QA</text>
    <mentions>
      <mention mentionpersonId="{A9E9EBB3-50C4-4E2F-9E96-393CE7CEB84B}" mentionId="{C4A35581-A042-43C3-A485-10F092068669}" startIndex="0" length="21"/>
    </mentions>
  </threadedComment>
  <threadedComment ref="BK36" dT="2021-06-01T22:31:39.80" personId="{AB55A7D4-B407-AE4A-B29E-3038EEE58E50}" id="{5355CF7C-D5FD-7D4B-9FB9-141CA97CD652}">
    <text>BI Reports by Sprint 89</text>
  </threadedComment>
  <threadedComment ref="BM37" dT="2021-06-01T22:40:04.63" personId="{AB55A7D4-B407-AE4A-B29E-3038EEE58E50}" id="{7B63C433-3FB7-4B48-926C-B0A1F5AD28AF}">
    <text xml:space="preserve">Understand requirements from Supply chain for FaR integration </text>
  </threadedComment>
  <threadedComment ref="BN37" dT="2021-06-01T22:39:33.44" personId="{AB55A7D4-B407-AE4A-B29E-3038EEE58E50}" id="{CBDC4F4B-6480-EE40-B940-241EC57A83E2}">
    <text xml:space="preserve">Replace Symphony GOLD place PO's through FaR: Discovery </text>
  </threadedComment>
  <threadedComment ref="AM41" dT="2021-06-01T22:43:39.72" personId="{AB55A7D4-B407-AE4A-B29E-3038EEE58E50}" id="{82753CDB-5CF1-A042-9635-55AE2B53C33E}">
    <text>OMS team will work on FFM integration and API upgrade. Partial work OMS team Partial work by Takeoff and MFC core team.</text>
  </threadedComment>
  <threadedComment ref="AM41" dT="2021-06-14T19:41:31.40" personId="{07D8E72E-364D-1749-BC72-9CEC99127811}" id="{0A40459E-8D46-4B8C-B222-072CA5A7F4BC}" parentId="{82753CDB-5CF1-A042-9635-55AE2B53C33E}">
    <text>@Kavita Chikatkar  Can you share more details on this, and timelines for the work?</text>
    <mentions>
      <mention mentionpersonId="{C889031B-127F-4F19-940D-FBF652BFB953}" mentionId="{5421AF9A-6AF9-474C-96EB-BC9021B7F368}" startIndex="0" length="17"/>
    </mentions>
  </threadedComment>
  <threadedComment ref="AM41" dT="2021-06-14T22:40:24.78" personId="{AB55A7D4-B407-AE4A-B29E-3038EEE58E50}" id="{B72F6567-32C3-4B5D-AABC-28C20A4627BD}" parentId="{82753CDB-5CF1-A042-9635-55AE2B53C33E}">
    <text xml:space="preserve">@Sumit Chharia Partial FFM work will done by OMS team. I  have discussed the scope of work with Anupam. We will schedule a meeting to build more firm timelines around it
</text>
    <mentions>
      <mention mentionpersonId="{E4F72B98-6C2E-40CA-96D0-D08889A78607}" mentionId="{28AFB564-A760-4BCB-B81E-411BBCCC1583}" startIndex="0" length="14"/>
    </mentions>
  </threadedComment>
  <threadedComment ref="AM41" dT="2021-06-15T00:49:56.19" personId="{6BA1D379-A285-7846-8C05-686ABE17959C}" id="{49383FCA-9AC3-44C8-98B4-0635D98C242F}" parentId="{82753CDB-5CF1-A042-9635-55AE2B53C33E}">
    <text>@Kavita Chikatkar this line item will not be required since we are going ahead with MFC Orchestator</text>
    <mentions>
      <mention mentionpersonId="{C889031B-127F-4F19-940D-FBF652BFB953}" mentionId="{B66FED89-458C-4B26-8B26-A05C8453B850}" startIndex="0" length="17"/>
    </mentions>
  </threadedComment>
  <threadedComment ref="AM41" dT="2021-06-15T17:53:29.03" personId="{AB55A7D4-B407-AE4A-B29E-3038EEE58E50}" id="{05CB2BAF-DBF5-47FF-8A33-EFDE3FF497A2}" parentId="{82753CDB-5CF1-A042-9635-55AE2B53C33E}">
    <text xml:space="preserve">@Anupam Which team is working on MFC Orchestration. </text>
  </threadedComment>
  <threadedComment ref="AM41" dT="2021-06-17T23:34:53.62" personId="{6BA1D379-A285-7846-8C05-686ABE17959C}" id="{A7DD0361-4C31-44AB-97F8-4B13FF111031}" parentId="{82753CDB-5CF1-A042-9635-55AE2B53C33E}">
    <text>@Kavita Chikatkar MFC Orchestration is IBM Team</text>
    <mentions>
      <mention mentionpersonId="{C889031B-127F-4F19-940D-FBF652BFB953}" mentionId="{C6130F88-ABCF-4298-B668-D86F6875FF2D}" startIndex="0" length="17"/>
    </mentions>
  </threadedComment>
  <threadedComment ref="AM41" dT="2021-06-18T23:30:47.15" personId="{6BA1D379-A285-7846-8C05-686ABE17959C}" id="{BF521F7A-CA05-460E-AA10-91583ED94640}" parentId="{82753CDB-5CF1-A042-9635-55AE2B53C33E}">
    <text>This will be done by MFC Orchestration team (IBM team) as MFC Orchestration can directly integrate with V4 API (OMS team will provide any testing support needed)</text>
  </threadedComment>
  <threadedComment ref="AM41" dT="2021-06-18T23:31:14.07" personId="{6BA1D379-A285-7846-8C05-686ABE17959C}" id="{399D2C03-3DC6-4B8E-A00A-22D3C13055C0}" parentId="{82753CDB-5CF1-A042-9635-55AE2B53C33E}">
    <text xml:space="preserve">@Kavita Chikatkar @Sumit Chharia </text>
    <mentions>
      <mention mentionpersonId="{C889031B-127F-4F19-940D-FBF652BFB953}" mentionId="{CADC4B8C-90F6-4AE8-AF16-1888C83DD377}" startIndex="0" length="17"/>
      <mention mentionpersonId="{E4F72B98-6C2E-40CA-96D0-D08889A78607}" mentionId="{16782514-049E-4B2F-A535-8C2EDC61EF76}" startIndex="18" length="14"/>
    </mentions>
  </threadedComment>
  <threadedComment ref="AD42" dT="2021-06-01T22:42:15.31" personId="{AB55A7D4-B407-AE4A-B29E-3038EEE58E50}" id="{C24BCB8D-01D3-6E40-B93D-743A3BAB8D3C}">
    <text>Read Hazmat, Chemical from Catalog API : Syndigo by sprint: 91</text>
  </threadedComment>
  <threadedComment ref="M43" dT="2021-06-10T20:45:37.89" personId="{BD514F7D-2FFC-4DDA-8435-F7A773598246}" id="{35BC1DF3-031B-4BDF-A89A-A69DF4D6DBBF}">
    <text>We have factored ACS dasbhoards as part of order revamp work so this will remain empty</text>
  </threadedComment>
  <threadedComment ref="N43" dT="2021-06-03T20:25:34.36" personId="{4ED32DAE-426C-0341-AD6A-0345D42EEB00}" id="{DF36A698-19B7-154F-BB4E-1C7290613679}">
    <text xml:space="preserve">Communications team will own the email and SMS of events
</text>
  </threadedComment>
  <threadedComment ref="AQ43" dT="2021-06-03T20:27:27.08" personId="{4ED32DAE-426C-0341-AD6A-0345D42EEB00}" id="{D707A3CB-8767-F941-9B2C-D9A6910BD4BF}">
    <text xml:space="preserve">Last Mile will maintain Kafka topic for Control Tower to listen and consume Delivery Events
</text>
  </threadedComment>
  <threadedComment ref="AR43" dT="2021-06-03T20:27:27.08" personId="{4ED32DAE-426C-0341-AD6A-0345D42EEB00}" id="{3984B546-42E3-5C43-96B3-D52E262876F8}">
    <text>Last Mile will maintain Kafka topic for Control Tower to listen and consume PickUp Events</text>
  </threadedComment>
  <threadedComment ref="AV43" dT="2021-06-03T20:29:04.13" personId="{4ED32DAE-426C-0341-AD6A-0345D42EEB00}" id="{DA1B973A-3A49-7248-9FDB-D7C35F7F48CE}">
    <text>OSS will own consuming Order and Alert Events from OMS, updating communications for all Channels, and publish events to Communications</text>
  </threadedComment>
  <threadedComment ref="AN45" dT="2021-06-03T20:28:09.53" personId="{4ED32DAE-426C-0341-AD6A-0345D42EEB00}" id="{5D1411A7-C613-0646-8A37-5E6D02B44D24}">
    <text xml:space="preserve">MFC will integrate with FFM and post real time order events
</text>
  </threadedComment>
  <threadedComment ref="AS45" dT="2021-06-03T20:29:30.28" personId="{4ED32DAE-426C-0341-AD6A-0345D42EEB00}" id="{B9CDEF1E-3E8F-6E43-9716-52E673586828}">
    <text xml:space="preserve">VPOS will published Post-Transaction Details to OMS
</text>
  </threadedComment>
  <threadedComment ref="AS45" dT="2021-06-14T18:33:44.28" personId="{8391F23D-3E21-624A-BB97-09ED6AF0B07E}" id="{3C9DA7FD-B293-4926-B2FB-0BF1C332C3C6}" parentId="{B9CDEF1E-3E8F-6E43-9716-52E673586828}">
    <text>Thanks. But when would you need it by? Regards.</text>
  </threadedComment>
  <threadedComment ref="AS45" dT="2021-06-14T19:00:22.30" personId="{4ED32DAE-426C-0341-AD6A-0345D42EEB00}" id="{361930F4-F818-464D-AFFB-5693AECD6B1E}" parentId="{B9CDEF1E-3E8F-6E43-9716-52E673586828}">
    <text xml:space="preserve">@Biswa Karan  once the new receipt is launch for all stores, we will have all the post-transaction details. At this time, we want VPOS to publish the post-transaction details to OMS
</text>
    <mentions>
      <mention mentionpersonId="{A253A3E2-03E9-431A-AF4C-300281DDD1C2}" mentionId="{C6B6D6F9-2D26-4BC4-8A2D-D47D1C1ED098}" startIndex="0" length="12"/>
    </mentions>
  </threadedComment>
  <threadedComment ref="AU45" dT="2021-06-03T20:29:59.28" personId="{4ED32DAE-426C-0341-AD6A-0345D42EEB00}" id="{72C5DD7E-12F2-E044-9653-E90080447707}">
    <text xml:space="preserve">Store Mobility will integrate with Control Tower APIs, and leverage Control Tower to establish alerts
</text>
  </threadedComment>
  <threadedComment ref="AN46" dT="2021-06-03T20:30:36.88" personId="{4ED32DAE-426C-0341-AD6A-0345D42EEB00}" id="{C9DE183D-5BFC-C748-B668-995E3887D287}">
    <text>Partner with Control Tower on Self Healing requirements</text>
  </threadedComment>
  <threadedComment ref="AQ46" dT="2021-06-03T20:30:36.88" personId="{4ED32DAE-426C-0341-AD6A-0345D42EEB00}" id="{7915F982-1B87-084B-A58C-33DC84893CF1}">
    <text>Partner with Control Tower on Self Healing requirements</text>
  </threadedComment>
  <threadedComment ref="AR46" dT="2021-06-03T20:30:36.88" personId="{4ED32DAE-426C-0341-AD6A-0345D42EEB00}" id="{308E238A-EF67-CE4C-8808-CC3FF985EBE5}">
    <text>Partner with Control Tower on Self Healing requirements</text>
  </threadedComment>
  <threadedComment ref="AS46" dT="2021-06-03T20:30:36.88" personId="{4ED32DAE-426C-0341-AD6A-0345D42EEB00}" id="{3BEF6D22-DB34-EF43-BDD3-DCE1F1D55D82}">
    <text>Partner with Control Tower on Self Healing requirements</text>
  </threadedComment>
  <threadedComment ref="AS46" dT="2021-06-14T18:33:22.48" personId="{8391F23D-3E21-624A-BB97-09ED6AF0B07E}" id="{EA04606D-236F-4D68-9380-46530EA4A630}" parentId="{3BEF6D22-DB34-EF43-BDD3-DCE1F1D55D82}">
    <text>Thanks. But when would you need it by? Regards.</text>
  </threadedComment>
  <threadedComment ref="AA47" dT="2021-06-02T21:44:00.40" personId="{87C6E681-F050-7B43-95C6-A8A82CB194BA}" id="{90A5A429-36C7-9F4E-A33A-4B6D1A45941D}">
    <text>Will integrate with existing Cart &amp; Checkout API. Need help with integration testing.</text>
  </threadedComment>
  <threadedComment ref="AY47" dT="2021-06-02T21:48:29.90" personId="{87C6E681-F050-7B43-95C6-A8A82CB194BA}" id="{8F126F1A-489D-5248-8B61-ECED44396F47}">
    <text>Check for feasibility with AR</text>
  </threadedComment>
  <threadedComment ref="AY47" dT="2021-06-16T00:17:40.29" personId="{88AB6912-7A3F-CD40-AACB-3BD6ECA754F6}" id="{2C157DD1-A259-4D65-AED9-2283C76390C4}" parentId="{8F126F1A-489D-5248-8B61-ECED44396F47}">
    <text>Who is going to build the UI in the orders page? We have RP widgets that can be called from the UI</text>
  </threadedComment>
  <threadedComment ref="U48" dT="2021-06-14T20:57:33.25" personId="{4ED32DAE-426C-0341-AD6A-0345D42EEB00}" id="{64766368-1C43-448A-B5B3-06C0075DF8D8}">
    <text>Consume Order Status and messaging to showcase on Web Responsive page</text>
  </threadedComment>
  <threadedComment ref="U48" dT="2021-06-15T23:48:51.01" personId="{8A887BB8-0DDF-4FFA-858C-492AAA24058C}" id="{463F6EC9-58C4-4A7D-8ACE-CD8C0B9E8601}" parentId="{64766368-1C43-448A-B5B3-06C0075DF8D8}">
    <text xml:space="preserve">Platform Response: ? - Need more info/clarity as we already have an order status pop up for web. </text>
  </threadedComment>
  <threadedComment ref="U48" dT="2021-06-18T20:37:43.30" personId="{4ED32DAE-426C-0341-AD6A-0345D42EEB00}" id="{35006349-6F00-4AE8-B9DA-9F3E676E605B}" parentId="{64766368-1C43-448A-B5B3-06C0075DF8D8}">
    <text>Will be an expansion of the status and messaging
ex: pick start status</text>
  </threadedComment>
  <threadedComment ref="AB48" dT="2021-06-14T20:57:33.25" personId="{4ED32DAE-426C-0341-AD6A-0345D42EEB00}" id="{4D97CA57-2F50-4FA7-B136-ED764306357E}">
    <text>Consume Order Status and messaging to showcase on Web Responsive page</text>
  </threadedComment>
  <threadedComment ref="AM48" dT="2021-06-10T23:01:29.29" personId="{07D8E72E-364D-1749-BC72-9CEC99127811}" id="{FEF794E7-ACFA-436E-A552-6860EA9EFAE5}">
    <text>Implementation of the additional order events that will translate into order status updates for customers.</text>
  </threadedComment>
  <threadedComment ref="AP48" dT="2021-06-14T21:04:25.00" personId="{4ED32DAE-426C-0341-AD6A-0345D42EEB00}" id="{11F34120-7BE4-48E2-9DB7-FB533E0C9CBE}">
    <text xml:space="preserve">Acupick will published real-time events to FFM. Which OMS will publish to OSS to consume
</text>
  </threadedComment>
  <threadedComment ref="BB48" dT="2021-06-14T20:57:33.25" personId="{4ED32DAE-426C-0341-AD6A-0345D42EEB00}" id="{068CEA1B-C128-48A0-81CB-F5ADC2D12655}">
    <text>Consume Order Status and messaging to showcase customer on chat, ivr communication channels</text>
  </threadedComment>
  <threadedComment ref="BD48" dT="2021-06-10T23:02:32.37" personId="{07D8E72E-364D-1749-BC72-9CEC99127811}" id="{245D7BB3-800F-4DF1-BEB0-CE1E48A6AA92}">
    <text>Include the changes for showing additional order updates to the agents.</text>
  </threadedComment>
  <threadedComment ref="AA49" dT="2021-06-03T20:26:11.28" personId="{4ED32DAE-426C-0341-AD6A-0345D42EEB00}" id="{B51DC8DA-E283-5946-B9F6-E81C0008EEFB}">
    <text>Will integrate with existing Cart &amp; Checkout API. Need help with integration testing.</text>
  </threadedComment>
  <threadedComment ref="AA49" dT="2021-06-10T23:17:51.53" personId="{07D8E72E-364D-1749-BC72-9CEC99127811}" id="{7B67EFD7-EFDE-4DE8-82A5-D842B38F170E}" parentId="{B51DC8DA-E283-5946-B9F6-E81C0008EEFB}">
    <text>Introduce source field in the API to track where is the API being called from- Desktop, Mobile Web, App, ECHO.</text>
  </threadedComment>
  <threadedComment ref="AA49" dT="2021-06-18T19:16:49.83" personId="{C61C866D-9EED-43BF-B491-8BF54AF17E9E}" id="{EF3839CB-32D5-4BA9-9F90-8382C3FD797F}" parentId="{B51DC8DA-E283-5946-B9F6-E81C0008EEFB}">
    <text>@Michael Austin Tong  My Orders page doesn't call cart and checkout APIs.. Not sure how we are impacted.</text>
    <mentions>
      <mention mentionpersonId="{4497A9BB-6841-5145-8A3A-36444125C6E7}" mentionId="{F70155B3-A595-4232-959A-CF769A4C02F7}" startIndex="0" length="20"/>
    </mentions>
  </threadedComment>
  <threadedComment ref="AB49" dT="2021-06-03T20:26:32.09" personId="{4ED32DAE-426C-0341-AD6A-0345D42EEB00}" id="{169F9593-0454-604D-A2AF-5B1431F7C738}">
    <text xml:space="preserve">work with UMA team to drive Customer Experience
</text>
  </threadedComment>
  <threadedComment ref="AM49" dT="2021-06-10T23:10:07.41" personId="{07D8E72E-364D-1749-BC72-9CEC99127811}" id="{75D83769-03BD-48D4-B19C-84705CB9ED13}">
    <text>Provide Order History &amp; order Details API for Apps to consume.</text>
  </threadedComment>
  <threadedComment ref="AM49" dT="2021-06-10T23:18:04.19" personId="{07D8E72E-364D-1749-BC72-9CEC99127811}" id="{BBBB7475-432D-4517-A0F9-02756E0B67DA}" parentId="{75D83769-03BD-48D4-B19C-84705CB9ED13}">
    <text>Introduce source field in the API to track where is the API being called from- Desktop, Mobile Web, App, ECHO.</text>
  </threadedComment>
  <threadedComment ref="AS49" dT="2021-06-10T23:08:50.27" personId="{07D8E72E-364D-1749-BC72-9CEC99127811}" id="{61ED3D2A-E7AA-43BA-AE44-CB903DC2E1A7}">
    <text>Provide order receipt API for Apps.</text>
  </threadedComment>
  <threadedComment ref="AS49" dT="2021-06-10T23:18:14.63" personId="{07D8E72E-364D-1749-BC72-9CEC99127811}" id="{1502070C-9003-42DF-B3FC-07EE06867099}" parentId="{61ED3D2A-E7AA-43BA-AE44-CB903DC2E1A7}">
    <text>Introduce source field in the API to track where is the API being called from- Desktop, Mobile Web, App, ECHO.</text>
  </threadedComment>
  <threadedComment ref="AS49" dT="2021-06-14T18:33:14.81" personId="{8391F23D-3E21-624A-BB97-09ED6AF0B07E}" id="{608A35E6-1406-4C8F-B447-5363E178CAFE}" parentId="{61ED3D2A-E7AA-43BA-AE44-CB903DC2E1A7}">
    <text>Thanks. But when would you need it by? Regards.</text>
  </threadedComment>
  <threadedComment ref="AS49" dT="2021-06-14T19:40:01.44" personId="{07D8E72E-364D-1749-BC72-9CEC99127811}" id="{2B4ABB31-D588-4C39-A6B1-5EA9AD2AD50C}" parentId="{61ED3D2A-E7AA-43BA-AE44-CB903DC2E1A7}">
    <text>This is scheduled for Q2. We will be discussing the exact timeline with Apps team.</text>
  </threadedComment>
  <threadedComment ref="AV49" dT="2021-06-10T23:10:40.93" personId="{07D8E72E-364D-1749-BC72-9CEC99127811}" id="{1C18BE75-EE5F-4BC4-A7EF-A91CEF611135}">
    <text>Provide Order Status API for Apps</text>
  </threadedComment>
  <threadedComment ref="AV49" dT="2021-06-10T23:18:30.19" personId="{07D8E72E-364D-1749-BC72-9CEC99127811}" id="{AC3D7CDA-3407-426C-A343-83E5094C0B3B}" parentId="{1C18BE75-EE5F-4BC4-A7EF-A91CEF611135}">
    <text>Introduce source field in the API to track where is the API being called from- Desktop, Mobile Web, App, ECHO.</text>
  </threadedComment>
  <threadedComment ref="BB49" dT="2021-06-22T22:47:02.93" personId="{4ED32DAE-426C-0341-AD6A-0345D42EEB00}" id="{7C4E234C-0111-4965-AD2F-8680334A1CFF}">
    <text xml:space="preserve">@Brittany Gigliotti Support of expanded order status and messaging
</text>
    <mentions>
      <mention mentionpersonId="{9E2C21D1-AA62-4292-8ECD-4804CA7DF89C}" mentionId="{56CDDD81-591B-4632-B9F4-BB7500349141}" startIndex="0" length="19"/>
    </mentions>
  </threadedComment>
  <threadedComment ref="BB49" dT="2021-06-22T22:58:16.33" personId="{78637E35-C9BA-4724-8FB2-4F7310A5B659}" id="{1365BA5F-AF12-4502-9685-8CDE3CB964D6}" parentId="{7C4E234C-0111-4965-AD2F-8680334A1CFF}">
    <text>Chat and IVR work required</text>
  </threadedComment>
  <threadedComment ref="BD49" dT="2021-06-10T23:09:24.72" personId="{07D8E72E-364D-1749-BC72-9CEC99127811}" id="{1BAB8169-D4D4-48F6-8447-EDC00C160B2C}">
    <text>Provide existing refund/return API for Apps to consume.</text>
  </threadedComment>
  <threadedComment ref="BD49" dT="2021-06-10T23:18:40.18" personId="{07D8E72E-364D-1749-BC72-9CEC99127811}" id="{729A6A2C-EF8B-4809-A504-AED4E28FB9EF}" parentId="{1BAB8169-D4D4-48F6-8447-EDC00C160B2C}">
    <text>Introduce source field in the API to track where is the API being called from- Desktop, Mobile Web, App, ECHO.</text>
  </threadedComment>
  <threadedComment ref="M53" dT="2021-06-10T20:47:46.71" personId="{BD514F7D-2FFC-4DDA-8435-F7A773598246}" id="{3DA94900-B339-40BD-9F58-DFA7C5D9B3E7}">
    <text>Assumption is that we would show how much the customer has tipped for Order Confirmation. Order Confirmation will display the tip amount</text>
  </threadedComment>
  <threadedComment ref="M53" dT="2021-06-10T20:49:23.90" personId="{BD514F7D-2FFC-4DDA-8435-F7A773598246}" id="{CB9FC573-2B45-44C6-8040-22FB44927A82}" parentId="{3DA94900-B339-40BD-9F58-DFA7C5D9B3E7}">
    <text>@Sandeep Benerjee  what would be the post transaction/delivery tipping communication look like? Are we sending a new email?</text>
    <mentions>
      <mention mentionpersonId="{12D4FE1B-232F-407B-AB10-C565DFFA219E}" mentionId="{FA506789-0D1C-47E9-892F-1B0DA3467CC2}" startIndex="0" length="17"/>
    </mentions>
  </threadedComment>
  <threadedComment ref="N53" personId="{F5076A86-EB1E-4093-9AD8-42C8F31C29BE}" id="{1AE41E8B-BF0C-4B09-B390-CCD711F47598}">
    <text>Sandeep Banerjee:Template change for Order and Tipping.</text>
  </threadedComment>
  <threadedComment ref="N53" dT="2021-06-10T20:50:24.20" personId="{BD514F7D-2FFC-4DDA-8435-F7A773598246}" id="{DCB01ABE-AE6F-4971-8507-E24BC3015102}" parentId="{1AE41E8B-BF0C-4B09-B390-CCD711F47598}">
    <text>@Sandeep Benerjee if we need a post transaction communication then it will be more work</text>
    <mentions>
      <mention mentionpersonId="{12D4FE1B-232F-407B-AB10-C565DFFA219E}" mentionId="{060E6F6E-DD69-4176-BE1E-20F56DD7CA01}" startIndex="0" length="17"/>
    </mentions>
  </threadedComment>
  <threadedComment ref="AM53" personId="{F5076A86-EB1E-4093-9AD8-42C8F31C29BE}" id="{E471A08C-B20B-46C6-AEAD-F29478CFEB8D}">
    <text>Order Model needs to capture tipping information</text>
  </threadedComment>
  <threadedComment ref="AM53" dT="2021-06-14T19:43:15.11" personId="{07D8E72E-364D-1749-BC72-9CEC99127811}" id="{4E7C4B55-CEE2-435F-9D06-DD37E6F913FC}" parentId="{E471A08C-B20B-46C6-AEAD-F29478CFEB8D}">
    <text>When do you need this?</text>
  </threadedComment>
  <threadedComment ref="AS53" personId="{F5076A86-EB1E-4093-9AD8-42C8F31C29BE}" id="{1C558AB0-474F-498A-B334-FCEC8994EF15}">
    <text>handling the payment as a line items</text>
  </threadedComment>
  <threadedComment ref="AS53" dT="2021-06-14T18:32:59.85" personId="{8391F23D-3E21-624A-BB97-09ED6AF0B07E}" id="{3AC38D37-8076-4C43-A118-9385F3195932}" parentId="{1C558AB0-474F-498A-B334-FCEC8994EF15}">
    <text>Thanks. But when would you need it by? Regards.</text>
  </threadedComment>
  <threadedComment ref="BD53" personId="{F5076A86-EB1E-4093-9AD8-42C8F31C29BE}" id="{7B71691F-10AC-436E-BFBB-BCB901787E4A}">
    <text>Receipt Generation with a spearate line item for Tipping.</text>
  </threadedComment>
  <threadedComment ref="BD53" dT="2021-06-21T20:05:46.13" personId="{5F1C75E8-0893-4AF2-A641-26C4A53DFE1C}" id="{71D664DF-ABB2-4792-AF4C-9ED4506D882A}" parentId="{7B71691F-10AC-436E-BFBB-BCB901787E4A}">
    <text>Pre-tilling tipping data is S for ECHO. However, post tilling will need deep dive as it will impact number of receipts, refunds etc</text>
  </threadedComment>
  <threadedComment ref="BH53" personId="{F5076A86-EB1E-4093-9AD8-42C8F31C29BE}" id="{2861CE06-D968-4A13-A6A7-5B4F20ADC175}">
    <text>Grocery order BOT change</text>
  </threadedComment>
  <threadedComment ref="BH53" dT="2021-06-23T21:13:27.71" personId="{F14FCA02-7753-4B43-9D26-C431EC244997}" id="{345C67F3-6FB9-4350-923C-D06ECD196762}" parentId="{2861CE06-D968-4A13-A6A7-5B4F20ADC175}">
    <text xml:space="preserve">@Lubna Lasne @Raj Sriram - If these are expected in GO BOD - we are already full untll Aug - this can delivered on Q3  </text>
    <mentions>
      <mention mentionpersonId="{44147660-CB82-43AA-8528-04C5F86E09EC}" mentionId="{C3A887C6-DD56-4FF3-94F8-6202A65EE255}" startIndex="0" length="12"/>
      <mention mentionpersonId="{DC39458D-603C-4B24-B1AB-E2982AF585F6}" mentionId="{68585593-2A4C-4F47-995A-8D30832E3065}" startIndex="13" length="11"/>
    </mentions>
  </threadedComment>
  <threadedComment ref="AM54" personId="{322F9049-1C1B-411A-89C8-14ACEB7A8CAC}" id="{51D04A38-B41D-439E-9F9A-3C4D54353000}">
    <text>OMS to update the Route-Planner end-point.</text>
  </threadedComment>
  <threadedComment ref="AM54" dT="2021-06-14T19:43:47.78" personId="{07D8E72E-364D-1749-BC72-9CEC99127811}" id="{26FB2842-0C65-44D8-AA42-438051F738DD}" parentId="{51D04A38-B41D-439E-9F9A-3C4D54353000}">
    <text>When do you need this by?</text>
  </threadedComment>
  <threadedComment ref="AM54" dT="2021-06-15T00:54:19.71" personId="{6BA1D379-A285-7846-8C05-686ABE17959C}" id="{1F043EF5-7528-46F9-81D5-E2D63B296F61}" parentId="{51D04A38-B41D-439E-9F9A-3C4D54353000}">
    <text>@Sandeep Benerjee assuming this will be integrated with FFM</text>
    <mentions>
      <mention mentionpersonId="{12D4FE1B-232F-407B-AB10-C565DFFA219E}" mentionId="{747DF181-8630-4B74-AE3D-FF07580A47E7}" startIndex="0" length="17"/>
    </mentions>
  </threadedComment>
  <threadedComment ref="BH54" personId="{322F9049-1C1B-411A-89C8-14ACEB7A8CAC}" id="{B11FE2B0-1FF2-4FF2-9C28-36F1244EE313}">
    <text>Reporting update for 1PL events after Cloud Migration</text>
  </threadedComment>
  <threadedComment ref="BH54" dT="2021-06-23T21:14:23.61" personId="{F14FCA02-7753-4B43-9D26-C431EC244997}" id="{9C30B8F0-0E0D-459A-A9C8-89D1A953EDC8}" parentId="{B11FE2B0-1FF2-4FF2-9C28-36F1244EE313}">
    <text xml:space="preserve">So far we have only acupick and 3pl are capture - need more details and POD3 already full with Q2 items 
</text>
  </threadedComment>
  <threadedComment ref="AM56" personId="{F5076A86-EB1E-4093-9AD8-42C8F31C29BE}" id="{654FEAA9-E793-4491-BC08-249E7A51C280}">
    <text>Post Webhook events to Control Tower Topic.</text>
  </threadedComment>
  <threadedComment ref="AM56" dT="2021-06-14T19:45:05.93" personId="{07D8E72E-364D-1749-BC72-9CEC99127811}" id="{4E2095D5-6C31-4DD0-8BD9-9057AF53DA9E}" parentId="{654FEAA9-E793-4491-BC08-249E7A51C280}">
    <text>@Michael Austin Tong Will you be taking care of this from DOMS perspective? We will need all events to be sent back to DOMS for order status updates.</text>
    <mentions>
      <mention mentionpersonId="{4497A9BB-6841-5145-8A3A-36444125C6E7}" mentionId="{D374B215-A5CD-4FB7-966F-CB9C5C23E402}" startIndex="0" length="20"/>
    </mentions>
  </threadedComment>
  <threadedComment ref="AM56" dT="2021-06-15T00:18:21.88" personId="{4ED32DAE-426C-0341-AD6A-0345D42EEB00}" id="{8FC9D250-64C5-4BFA-BDAE-F0A9D37DD8ED}" parentId="{654FEAA9-E793-4491-BC08-249E7A51C280}">
    <text xml:space="preserve">@Sumit Chharia Already planned/in progress
</text>
    <mentions>
      <mention mentionpersonId="{E4F72B98-6C2E-40CA-96D0-D08889A78607}" mentionId="{15DD82F7-ED7D-469A-8F63-480CE98362C1}" startIndex="0" length="14"/>
    </mentions>
  </threadedComment>
  <threadedComment ref="AS56" dT="2021-06-14T18:36:01.31" personId="{8391F23D-3E21-624A-BB97-09ED6AF0B07E}" id="{83D426A7-8CF0-4101-80C1-9781AC543198}">
    <text>Thanks. Is there a timeline by when we should assimilate and a detailed doc/link outlining the reqs. And more importantly WHAT and by WHEN it is that required. Regards.</text>
  </threadedComment>
  <threadedComment ref="M57" dT="2021-06-10T20:52:35.74" personId="{BD514F7D-2FFC-4DDA-8435-F7A773598246}" id="{2F4C979A-9DC4-4821-BE09-EE014C1C33BD}">
    <text>@Sandeep Benerjee would there be a new communication as part of this feature?</text>
    <mentions>
      <mention mentionpersonId="{12D4FE1B-232F-407B-AB10-C565DFFA219E}" mentionId="{3BF2FDD4-EDDB-42E8-9059-FE4B8D6BFCC0}" startIndex="0" length="17"/>
    </mentions>
  </threadedComment>
  <threadedComment ref="M57" dT="2021-06-17T23:31:03.80" personId="{BD514F7D-2FFC-4DDA-8435-F7A773598246}" id="{28456D26-5F00-4E7E-9056-B5C9C4133529}" parentId="{2F4C979A-9DC4-4821-BE09-EE014C1C33BD}">
    <text>Assumption -- 1 new email / template</text>
  </threadedComment>
  <threadedComment ref="M58" dT="2021-06-10T20:54:03.00" personId="{BD514F7D-2FFC-4DDA-8435-F7A773598246}" id="{835F51C0-2C0E-4FC8-8CFD-B18CB15DE0F1}">
    <text>Assumption is that we are doing this for: Order Confirmation, Edit, Reschedule &amp; Ready for Pickup</text>
  </threadedComment>
  <threadedComment ref="U58" personId="{F5076A86-EB1E-4093-9AD8-42C8F31C29BE}" id="{303967EF-C6CE-4AE8-AF7A-3330467033CF}">
    <text xml:space="preserve">Show the survey screen to the customer </text>
  </threadedComment>
  <threadedComment ref="U58" dT="2021-06-09T18:52:55.50" personId="{8A887BB8-0DDF-4FFA-858C-492AAA24058C}" id="{8199B7C1-81B7-4729-A4E9-553C5E76780E}" parentId="{303967EF-C6CE-4AE8-AF7A-3330467033CF}">
    <text>Platform Response: ? - Dependent on UX and/or 3rd party survey integration.</text>
  </threadedComment>
  <threadedComment ref="U59" dT="2021-06-15T23:49:44.38" personId="{8A887BB8-0DDF-4FFA-858C-492AAA24058C}" id="{EAE71D5D-9DE0-4DA4-838B-FA17AE09606E}">
    <text>Platform Response: ? - not enough info</text>
  </threadedComment>
  <threadedComment ref="AH59" dT="2021-06-22T21:44:41.38" personId="{9D4D3DF0-A0E0-44F7-9FAD-C656412467B3}" id="{657C7F3B-9195-414B-8D20-1101C4A2FEA7}">
    <text>@Sharath Chandra Edupuganti - Is this checkout happening via ABSCo website or starbucks?</text>
  </threadedComment>
  <threadedComment ref="AI59" dT="2021-06-23T19:04:33.02" personId="{9D4D3DF0-A0E0-44F7-9FAD-C656412467B3}" id="{E1E575F6-A69B-4F35-B648-220FC225AA01}">
    <text>@Sharath Chandra Edupuganti - Ofer will be created using OMS like any ther offer</text>
    <mentions>
      <mention mentionpersonId="{1CE6D4B5-8126-46E1-8E68-BF757CA2F04B}" mentionId="{0D245C5E-5BA6-41C9-8557-C90707D25B3C}" startIndex="0" length="27"/>
    </mentions>
  </threadedComment>
  <threadedComment ref="AT60" personId="{F5076A86-EB1E-4093-9AD8-42C8F31C29BE}" id="{AD805B99-3DA4-4BB6-995E-76165525FF0D}">
    <text>EOT changes for REEF specific parameters</text>
  </threadedComment>
  <threadedComment ref="AT60" dT="2021-06-11T21:44:33.16" personId="{7E67A875-4A6E-D64B-841C-667BFAEAC215}" id="{61678F78-AE67-4D0B-AB8F-B0C256613EDB}" parentId="{AD805B99-3DA4-4BB6-995E-76165525FF0D}">
    <text>Would require more information  and details</text>
  </threadedComment>
  <threadedComment ref="M61" dT="2021-06-10T20:58:42.28" personId="{BD514F7D-2FFC-4DDA-8435-F7A773598246}" id="{01AEDAA1-72F3-44FB-AA70-7DEA4B83A6F8}" done="1">
    <text>@Hedi Smida / @Sandeep Benerjee  -- Assumption is that there would be Push &amp; email notification?</text>
    <mentions>
      <mention mentionpersonId="{EE702DB8-1E44-4044-9A0F-E15C95697E5E}" mentionId="{6156F583-4D8E-485E-B9C2-C8040EB4805C}" startIndex="0" length="11"/>
      <mention mentionpersonId="{12D4FE1B-232F-407B-AB10-C565DFFA219E}" mentionId="{EDE0A931-30FF-4BC2-A980-8A88252D43EB}" startIndex="14" length="17"/>
    </mentions>
  </threadedComment>
  <threadedComment ref="M61" dT="2021-06-10T21:07:31.39" personId="{9EF22A4F-326E-49EE-8A85-2E2108C3883E}" id="{79216847-F770-417B-A9C0-EF2B15394AAA}" parentId="{01AEDAA1-72F3-44FB-AA70-7DEA4B83A6F8}">
    <text xml:space="preserve">This is to be confirmed with @Anshul Satija but there should be either an SMS to the associate, or a push to AcuPick app. </text>
    <mentions>
      <mention mentionpersonId="{6579CF43-596D-4CB8-84ED-ED60C3204C04}" mentionId="{62BE0002-7644-4ABE-A29E-D8C321C7A936}" startIndex="29" length="14"/>
    </mentions>
  </threadedComment>
  <threadedComment ref="M61" dT="2021-06-10T21:10:28.05" personId="{BD514F7D-2FFC-4DDA-8435-F7A773598246}" id="{8FA92510-9144-4BF6-9DAC-BFE038252E90}" parentId="{01AEDAA1-72F3-44FB-AA70-7DEA4B83A6F8}">
    <text xml:space="preserve">Okay thanks @Hedi Smida  . @Anshul Satija </text>
    <mentions>
      <mention mentionpersonId="{EE702DB8-1E44-4044-9A0F-E15C95697E5E}" mentionId="{2E8691D7-81FD-4764-8728-C1E8B1DE0BEA}" startIndex="12" length="11"/>
      <mention mentionpersonId="{6579CF43-596D-4CB8-84ED-ED60C3204C04}" mentionId="{D407065E-F41F-4C2A-83D4-A233D1BE85BB}" startIndex="27" length="14"/>
    </mentions>
  </threadedComment>
  <threadedComment ref="M61" dT="2021-06-11T00:06:36.26" personId="{FCE60F1A-E3BC-4467-ADCD-AB51435D6FC2}" id="{49C15D17-6F33-4901-BFB2-0FC823454759}" parentId="{01AEDAA1-72F3-44FB-AA70-7DEA4B83A6F8}">
    <text>@Jeet Patel Would be an SMS for now but plan is to have a push notification in AcuPick ideally</text>
    <mentions>
      <mention mentionpersonId="{EFBD44D5-1581-4427-A83A-EEAFA1FD6B92}" mentionId="{5A393264-1E2E-41FA-AEB2-60FE9826F0D8}" startIndex="0" length="11"/>
    </mentions>
  </threadedComment>
  <threadedComment ref="M62" dT="2021-06-10T21:00:33.25" personId="{BD514F7D-2FFC-4DDA-8435-F7A773598246}" id="{44EAD220-F088-461F-84E6-A9FE60EE29FC}">
    <text xml:space="preserve">Assumption is that we'll use existing events @Sandeep Benerjee </text>
    <mentions>
      <mention mentionpersonId="{12D4FE1B-232F-407B-AB10-C565DFFA219E}" mentionId="{4FEAC7E8-BFD0-486F-BA22-A8CDE81DCBD2}" startIndex="45" length="17"/>
    </mentions>
  </threadedComment>
  <threadedComment ref="N62" personId="{322F9049-1C1B-411A-89C8-14ACEB7A8CAC}" id="{2C994D5A-151D-4433-93AE-CF67C1CAC537}">
    <text>Trigger SMS notifications to associate AND to the customer(?)</text>
  </threadedComment>
  <threadedComment ref="N62" dT="2021-06-10T21:00:58.68" personId="{BD514F7D-2FFC-4DDA-8435-F7A773598246}" id="{D7B0529F-2B0F-45C0-8FE9-B8C16D6A738A}" parentId="{2C994D5A-151D-4433-93AE-CF67C1CAC537}">
    <text xml:space="preserve">Assumption is that we'll use existing events @Sandeep Benerjee </text>
    <mentions>
      <mention mentionpersonId="{12D4FE1B-232F-407B-AB10-C565DFFA219E}" mentionId="{926DFE0E-B755-493F-AF47-E891C88C7DFD}" startIndex="45" length="17"/>
    </mentions>
  </threadedComment>
  <threadedComment ref="AM65" personId="{322F9049-1C1B-411A-89C8-14ACEB7A8CAC}" id="{95FC2991-7292-4917-BD9A-5008517E4801}">
    <text>Ability to identify a combo Grocery and Pharmacy order from the same customer</text>
  </threadedComment>
  <threadedComment ref="AM65" dT="2021-06-14T19:46:03.02" personId="{07D8E72E-364D-1749-BC72-9CEC99127811}" id="{FE89D7A3-4F06-44E5-9ED5-9D3B7046C910}" parentId="{95FC2991-7292-4917-BD9A-5008517E4801}">
    <text>When do you need this by?</text>
  </threadedComment>
  <threadedComment ref="AR65" personId="{322F9049-1C1B-411A-89C8-14ACEB7A8CAC}" id="{FD33951D-F3DA-45C7-B3D9-299289CFAD87}">
    <text>Merge pickup experience for Grocery and Pharmacy (Combined) for that order</text>
  </threadedComment>
  <threadedComment ref="AR65" dT="2021-06-15T00:14:57.82" personId="{83C3F91D-7FE8-41AD-A5F9-EB1565A3DBC6}" id="{C593F4F2-F60B-4FFD-9B06-0B50CE74F6F5}" parentId="{FD33951D-F3DA-45C7-B3D9-299289CFAD87}">
    <text>Need more information to size</text>
  </threadedComment>
  <threadedComment ref="AM67" dT="2021-06-19T01:07:23.09" personId="{6BA1D379-A285-7846-8C05-686ABE17959C}" id="{0421178E-9187-4858-8ECC-9D0781546AD7}">
    <text>Assuming only Testing Support for DOMS</text>
  </threadedComment>
  <threadedComment ref="M69" dT="2021-06-21T20:28:53.61" personId="{BD514F7D-2FFC-4DDA-8435-F7A773598246}" id="{0012D36F-61CB-4E64-8E7A-8584EB013BF2}">
    <text>Hey @Biswa Karan, I've added X for martech and comms as there will be an impact to emails. Today we show another version of receipt, an older version. We've had some conversations with @Sindhura about this as well.</text>
    <mentions>
      <mention mentionpersonId="{A253A3E2-03E9-431A-AF4C-300281DDD1C2}" mentionId="{1A7E4F0B-015A-4D50-9C6E-2FEC01564417}" startIndex="4" length="12"/>
      <mention mentionpersonId="{F46A4362-4905-4E77-A08B-2EF5645CCE2D}" mentionId="{C9BBC68E-52BD-4876-9E67-FF6A8E00B600}" startIndex="185" length="9"/>
    </mentions>
  </threadedComment>
  <threadedComment ref="M69" dT="2021-06-21T20:31:00.51" personId="{BD514F7D-2FFC-4DDA-8435-F7A773598246}" id="{A874B9E0-A598-4897-918B-11527C974EB6}" parentId="{0012D36F-61CB-4E64-8E7A-8584EB013BF2}">
    <text>Adding S for both -- assumption is that we will need to make email template and payload changes (including the creation of new components possibly)</text>
  </threadedComment>
  <threadedComment ref="N69" dT="2021-06-21T23:17:40.02" personId="{8391F23D-3E21-624A-BB97-09ED6AF0B07E}" id="{BC033F2E-FC60-4755-84EA-1B96999C7B15}">
    <text>Same rationale as listed for "MarTech" by Jeet Patel.</text>
  </threadedComment>
  <threadedComment ref="AM69" dT="2021-06-10T17:33:51.05" personId="{8391F23D-3E21-624A-BB97-09ED6AF0B07E}" id="{648D9BC8-B65D-492C-A103-D75D3981A991}">
    <text>Support Clean Receipts &amp; SNAP expansion. We need it by...</text>
  </threadedComment>
  <threadedComment ref="AM69" dT="2021-06-19T01:08:39.88" personId="{6BA1D379-A285-7846-8C05-686ABE17959C}" id="{21F7362B-EC75-421C-BDDD-E6F8F6186F53}" parentId="{648D9BC8-B65D-492C-A103-D75D3981A991}">
    <text>Already in progress</text>
  </threadedComment>
  <threadedComment ref="BD69" dT="2021-06-16T17:30:20.98" personId="{8391F23D-3E21-624A-BB97-09ED6AF0B07E}" id="{A7DA76A5-EF1F-4605-9B21-FD492A8588D2}">
    <text xml:space="preserve">What: Ongoing Dev &amp; Test support for SNAP projects.
When: Q2 </text>
  </threadedComment>
  <threadedComment ref="BD69" dT="2021-06-21T22:45:27.86" personId="{8391F23D-3E21-624A-BB97-09ED6AF0B07E}" id="{2DAF3F45-B3D4-4E65-9700-483249037FA2}" parentId="{A7DA76A5-EF1F-4605-9B21-FD492A8588D2}">
    <text>@Meena Visht : Suggested for "M".
Rationale: WYSIWYG "broke" the system- Connection between item price &amp; discount price got disconnected and it was assured that it will be fixed in CR ver. 2.0. There are a few unknowns and they need a buffer to account for that. 
Action Item: Sync-up between Sindhura &amp; Meena V. asap.  Include Keerthi M. too PLUS Dev Leads from both groups. "S"- 4 sprints for both CR 2.0 &amp; Refund Engine Phase 1 each, and ECHO treats them as a single process.</text>
    <mentions>
      <mention mentionpersonId="{A3DC2301-8F7D-4932-BC4F-4C1F43DC52DE}" mentionId="{959112D6-EA2E-4BD1-BE92-4598CFC6BD97}" startIndex="0" length="12"/>
    </mentions>
  </threadedComment>
  <threadedComment ref="BL69" dT="2021-06-16T17:30:39.14" personId="{8391F23D-3E21-624A-BB97-09ED6AF0B07E}" id="{EB9B94FB-5133-4623-9D04-F259BF607FA7}">
    <text xml:space="preserve">What: Ongoing Dev &amp; Test support for SNAP projects.
When: Q2 </text>
  </threadedComment>
  <threadedComment ref="BL69" dT="2021-06-22T23:19:12.14" personId="{8391F23D-3E21-624A-BB97-09ED6AF0B07E}" id="{B400C848-866A-4EC4-B2ED-B06B40AB2BC4}" parentId="{EB9B94FB-5133-4623-9D04-F259BF607FA7}">
    <text>@Mike Friedel - Only for information. We need testing support. We are consuming POSLog (POC is Rajesh Tiwari). Mostly help is required for troubleshooting. Mike F. mentioned that Ian Plount can help also.
Size: XS.</text>
    <mentions>
      <mention mentionpersonId="{266FE42F-9DA1-4B87-9CC8-68C5FA9A25B2}" mentionId="{A2F539B0-8957-4E2A-B813-FE1D040F4240}" startIndex="0" length="13"/>
    </mentions>
  </threadedComment>
  <threadedComment ref="BD70" dT="2021-06-21T22:45:33.97" personId="{8391F23D-3E21-624A-BB97-09ED6AF0B07E}" id="{EDBF22A8-9599-490A-AD07-77EE2355555E}">
    <text>@Meena Visht : Suggested for "M".
Rationale: WYSIWYG "broke" the system- Connection between item price &amp; discount price got disconnected and it was assured that it will be fixed in Clean Receipts ver. 2.0. There are a few unknowns and they need a buffer to account for that. 
Action Item: Sync-up between Sindhura &amp; Meena V. asap.  Include Keerthi M. too PLUS Dev Leads from both groups. "S"- 4 sprints for both CR 2.0 &amp; Refund Engine Phase 1 each, and ECHO treats them as a single process.</text>
    <mentions>
      <mention mentionpersonId="{A3DC2301-8F7D-4932-BC4F-4C1F43DC52DE}" mentionId="{C4437EFD-FC35-48FE-BB7F-40E9B90571C6}" startIndex="0" length="12"/>
    </mentions>
  </threadedComment>
  <threadedComment ref="M72" dT="2021-06-21T23:10:50.18" personId="{8391F23D-3E21-624A-BB97-09ED6AF0B07E}" id="{230084D7-38C1-45ED-8ADC-1EFB7274474E}">
    <text>Same rationale as listed for "Communications" by Jeet Patel.</text>
  </threadedComment>
  <threadedComment ref="N72" dT="2021-06-10T18:02:14.69" personId="{8391F23D-3E21-624A-BB97-09ED6AF0B07E}" id="{0B8EBDC3-BBFC-440D-BA22-02F49B9E36B3}">
    <text>What: Leverage communications team to send refund emails
When: TBD</text>
  </threadedComment>
  <threadedComment ref="N72" dT="2021-06-10T19:45:15.84" personId="{BD514F7D-2FFC-4DDA-8435-F7A773598246}" id="{121D904E-9A23-417C-97B2-D0C72660B94D}" parentId="{0B8EBDC3-BBFC-440D-BA22-02F49B9E36B3}">
    <text>This will likely factor in only QA -- payload will be the exact same. There likely isn't a email template change</text>
  </threadedComment>
  <threadedComment ref="N72" dT="2021-06-18T18:00:24.65" personId="{8391F23D-3E21-624A-BB97-09ED6AF0B07E}" id="{66AE6C93-5CC8-4267-B96E-815E3D327696}" parentId="{0B8EBDC3-BBFC-440D-BA22-02F49B9E36B3}">
    <text>@Jeet Patel : We may change the format of the receipt. Will this have an impact?</text>
    <mentions>
      <mention mentionpersonId="{EFBD44D5-1581-4427-A83A-EEAFA1FD6B92}" mentionId="{0E97A759-26D8-4725-BAE6-61B1AFC8BB15}" startIndex="0" length="11"/>
    </mentions>
  </threadedComment>
  <threadedComment ref="N72" dT="2021-06-21T20:26:44.27" personId="{BD514F7D-2FFC-4DDA-8435-F7A773598246}" id="{4AB2E975-43DD-45E2-B599-B4F2F81618E7}" parentId="{0B8EBDC3-BBFC-440D-BA22-02F49B9E36B3}">
    <text>hey @Biswa Karan - Yup, it will be impact on both Comms and Martech. I'll add XS for Martech</text>
    <mentions>
      <mention mentionpersonId="{A253A3E2-03E9-431A-AF4C-300281DDD1C2}" mentionId="{DDCC0B5E-8C50-419D-98F1-F90BFA58ED85}" startIndex="4" length="12"/>
    </mentions>
  </threadedComment>
  <threadedComment ref="AK72" dT="2021-06-04T18:22:28.32" personId="{8391F23D-3E21-624A-BB97-09ED6AF0B07E}" id="{5B13F605-9CAC-434E-956A-9C24A1956CAC}">
    <text>Integrating Refund- API</text>
  </threadedComment>
  <threadedComment ref="AK72" dT="2021-06-09T21:15:44.65" personId="{4178E3D8-F26A-4B62-A1FA-B3D7E60782D7}" id="{B9BBF28B-3E83-41AE-9280-43692FD53F21}" parentId="{5B13F605-9CAC-434E-956A-9C24A1956CAC}">
    <text>Payments will support integration process. Limited to testing. No development.</text>
  </threadedComment>
  <threadedComment ref="AM72" dT="2021-06-10T17:57:53.46" personId="{8391F23D-3E21-624A-BB97-09ED6AF0B07E}" id="{4E36C466-A2C9-4EA1-9377-45BA10CB2BC0}">
    <text>What: Ingest refund data
When: Sprint # 94/95</text>
  </threadedComment>
  <threadedComment ref="AM72" dT="2021-06-14T19:47:24.08" personId="{07D8E72E-364D-1749-BC72-9CEC99127811}" id="{409535C9-3D01-4CBD-B5C9-2ED37B1EF7AF}" parentId="{4E36C466-A2C9-4EA1-9377-45BA10CB2BC0}">
    <text>Refund data/information is coming from ECHO, right?</text>
  </threadedComment>
  <threadedComment ref="AV72" dT="2021-06-10T17:59:22.01" personId="{8391F23D-3E21-624A-BB97-09ED6AF0B07E}" id="{C28BB3A6-3589-41E6-8F95-A9E3416905E4}">
    <text>What: Changes to Refund functionality. Needs to be scoped.
When: Tentative for now.</text>
  </threadedComment>
  <threadedComment ref="AV72" dT="2021-06-21T22:55:22.83" personId="{8391F23D-3E21-624A-BB97-09ED6AF0B07E}" id="{FE03842F-4B91-4358-89DB-E4666508BA1C}" parentId="{C28BB3A6-3589-41E6-8F95-A9E3416905E4}">
    <text>@Michael Austin Tong and @Sumit Chharia - Need more info or needs deliberation.</text>
    <mentions>
      <mention mentionpersonId="{4497A9BB-6841-5145-8A3A-36444125C6E7}" mentionId="{E96D904B-62A1-47A6-9981-628C681528F8}" startIndex="0" length="20"/>
      <mention mentionpersonId="{E4F72B98-6C2E-40CA-96D0-D08889A78607}" mentionId="{19FF9449-A411-4A5F-9721-A828092E7D59}" startIndex="25" length="14"/>
    </mentions>
  </threadedComment>
  <threadedComment ref="BD72" dT="2021-06-08T18:58:06.63" personId="{A581DF9A-0864-484C-9AA7-01FEF90F4B3A}" id="{B90C2ABB-2F40-4143-984A-61C3AF11A0BC}">
    <text>Call Refund Engine to process refunds for all orders (non SNAP)</text>
  </threadedComment>
  <threadedComment ref="BD72" dT="2021-06-10T17:49:36.58" personId="{8391F23D-3E21-624A-BB97-09ED6AF0B07E}" id="{9F7D45CD-B28A-4D22-ABF8-EF1FA2199A44}" parentId="{B90C2ABB-2F40-4143-984A-61C3AF11A0BC}">
    <text>What: Refund engine needs to be called for every order.
When: Sprint # 91</text>
  </threadedComment>
  <threadedComment ref="BD72" dT="2021-06-21T22:49:13.75" personId="{8391F23D-3E21-624A-BB97-09ED6AF0B07E}" id="{7DB6DEAA-803C-4505-A213-F1154F6F3703}" parentId="{B90C2ABB-2F40-4143-984A-61C3AF11A0BC}">
    <text>Meena suggested that it will be "M".</text>
  </threadedComment>
  <threadedComment ref="BE72" dT="2021-06-21T22:50:22.55" personId="{8391F23D-3E21-624A-BB97-09ED6AF0B07E}" id="{68E86674-2A5A-4B93-BBB1-B45ABC75FC56}">
    <text>Meena- ECHO will move to CRM by Nov 1st... Still a grey area</text>
  </threadedComment>
  <threadedComment ref="BH72" dT="2021-06-08T19:01:37.48" personId="{A581DF9A-0864-484C-9AA7-01FEF90F4B3A}" id="{F3C03A15-1D28-44DA-A7F9-D88E1FBB5155}">
    <text>Consume Refund related details</text>
  </threadedComment>
  <threadedComment ref="BH72" dT="2021-06-10T17:53:12.80" personId="{8391F23D-3E21-624A-BB97-09ED6AF0B07E}" id="{6BA6B775-773A-416F-AA48-A18F53D1D6A8}" parentId="{F3C03A15-1D28-44DA-A7F9-D88E1FBB5155}">
    <text>What: Start writing data to Snowflake after the Refund Engine Phase 2 is done.
When: Sprint# 93</text>
  </threadedComment>
  <threadedComment ref="BL72" dT="2021-06-10T18:04:56.92" personId="{8391F23D-3E21-624A-BB97-09ED6AF0B07E}" id="{AE7BEDF7-BBDE-4B18-A497-C7C738E66DFE}">
    <text>What: Reading thru the TLog and use the data to create new receipts as part of Clean Receipts 2.0. There is no change in the Refund Engine Phase 1.
When: To be communicated later.</text>
  </threadedComment>
  <threadedComment ref="BL72" dT="2021-06-22T23:24:06.69" personId="{8391F23D-3E21-624A-BB97-09ED6AF0B07E}" id="{9810B5F6-BCD9-4492-B99C-32E5D09E920E}" parentId="{AE7BEDF7-BBDE-4B18-A497-C7C738E66DFE}">
    <text>@Mike Friedel -  VPOS team to deliberate a bit more and get back to  him to get the required estimate or support.</text>
    <mentions>
      <mention mentionpersonId="{266FE42F-9DA1-4B87-9CC8-68C5FA9A25B2}" mentionId="{FB2FF13F-F99B-43E7-8BC1-138725E53150}" startIndex="0" length="13"/>
    </mentions>
  </threadedComment>
  <threadedComment ref="AM75" dT="2021-06-18T17:51:42.59" personId="{8391F23D-3E21-624A-BB97-09ED6AF0B07E}" id="{1087E8F3-8017-4AFA-AD8D-A58E2F910B47}">
    <text xml:space="preserve">What: Solve the best approach for resolving exceptions.
When: TBD (likely next week)
</text>
  </threadedComment>
  <threadedComment ref="AM75" dT="2021-06-19T01:12:07.42" personId="{6BA1D379-A285-7846-8C05-686ABE17959C}" id="{7B939C83-5635-4D30-AA54-BAE28259E3BE}" parentId="{1087E8F3-8017-4AFA-AD8D-A58E2F910B47}">
    <text>Assuming only testing support</text>
  </threadedComment>
  <threadedComment ref="AM75" dT="2021-06-21T23:00:06.52" personId="{8391F23D-3E21-624A-BB97-09ED6AF0B07E}" id="{81BEB11C-2D1B-42B9-BE94-99A33544A56E}" parentId="{1087E8F3-8017-4AFA-AD8D-A58E2F910B47}">
    <text>Sumit- It's a pass-thru so the sizing should be fine. i.e. XS-1-2 sprints. An extra field "Ring Type Code" would need to be added. So "S" would be ideal. Changes may be needed to the .DAT file as well for backup scenario or even the release timelines.</text>
  </threadedComment>
  <threadedComment ref="AP75" dT="2021-06-18T17:51:42.59" personId="{8391F23D-3E21-624A-BB97-09ED6AF0B07E}" id="{E781433C-3FC6-4025-8AAD-A32E21992E30}">
    <text>What: Determine the best approach for resolving exceptions.
When: TBD (likely next week)</text>
  </threadedComment>
  <threadedComment ref="AP75" dT="2021-06-21T23:07:17.73" personId="{8391F23D-3E21-624A-BB97-09ED6AF0B07E}" id="{936A6251-B0FA-4482-85DA-DF94F49B240B}" parentId="{E781433C-3FC6-4025-8AAD-A32E21992E30}">
    <text>@Namrata Shah : We didn't have any representation from your team for the Q2-Q4 Planning meeting today. That's fine but would request you to provide the info on sizing.</text>
    <mentions>
      <mention mentionpersonId="{86A2ACFD-613E-4B34-B9C5-BEB4C8545D99}" mentionId="{BC75D54C-366F-421A-A423-0D79574F3EDA}" startIndex="0" length="13"/>
    </mentions>
  </threadedComment>
  <threadedComment ref="BL75" dT="2021-06-18T17:51:42.59" personId="{8391F23D-3E21-624A-BB97-09ED6AF0B07E}" id="{2CAFEEC7-E703-47A5-A1D4-B9EEF26F2F4D}">
    <text xml:space="preserve">What: Solve the best approach for resolving exceptions.
When: TBD (likely next week)
</text>
  </threadedComment>
  <threadedComment ref="BL75" dT="2021-06-22T23:25:32.01" personId="{8391F23D-3E21-624A-BB97-09ED6AF0B07E}" id="{6AFB678A-544A-4BE5-A2DE-587DEE69166C}" parentId="{2CAFEEC7-E703-47A5-A1D4-B9EEF26F2F4D}">
    <text>@Mike Friedel - Placeholder for now. Will get more info after the working session meeting on 6/24 (Thu) and then we can decide to size the effort. VPOS team to get in touch with you.</text>
    <mentions>
      <mention mentionpersonId="{266FE42F-9DA1-4B87-9CC8-68C5FA9A25B2}" mentionId="{F63C1C42-A65F-497B-8EFF-48DD8FEA0D94}" startIndex="0" length="13"/>
    </mentions>
  </threadedComment>
  <threadedComment ref="AH76" dT="2021-06-10T18:09:49.64" personId="{8391F23D-3E21-624A-BB97-09ED6AF0B07E}" id="{6E31A368-10C8-4387-8DBB-AA3EC7517175}">
    <text>What: Pricing Dependency
When: TBD</text>
  </threadedComment>
  <threadedComment ref="AH76" dT="2021-06-22T21:47:07.01" personId="{9D4D3DF0-A0E0-44F7-9FAD-C656412467B3}" id="{64F3EE56-1679-4EC1-B3F3-D4DAB9683D40}" parentId="{6E31A368-10C8-4387-8DBB-AA3EC7517175}">
    <text>@what is the dependency on EPE? As VPOS does not directly interact with EPE</text>
  </threadedComment>
  <threadedComment ref="AM76" dT="2021-06-19T01:16:33.16" personId="{6BA1D379-A285-7846-8C05-686ABE17959C}" id="{7A771272-EE54-4A6A-9A57-EA13E9D5C16D}">
    <text>Assuming only testing support</text>
  </threadedComment>
  <threadedComment ref="BL76" dT="2021-06-22T23:35:59.69" personId="{8391F23D-3E21-624A-BB97-09ED6AF0B07E}" id="{1229CBC7-2B16-4674-8454-EA6D2B6E37EA}">
    <text>@Mike Friedel - This is informational for now. The project will be in inception during Q2, so we wanted to socialize this so you are aware of the upcoming help we would be needing down the line. Thanks.</text>
    <mentions>
      <mention mentionpersonId="{266FE42F-9DA1-4B87-9CC8-68C5FA9A25B2}" mentionId="{9B0268E7-3FCA-4DF2-9E4E-6087D4C6179D}" startIndex="0" length="13"/>
    </mentions>
  </threadedComment>
  <threadedComment ref="AM77" dT="2021-06-04T18:28:41.78" personId="{0A2F32F4-32AD-AE4D-A84C-91DED0200816}" id="{8246B118-6A3E-B546-A519-DADE7FF61E4B}">
    <text>Maintain DPA BODs used for Store Mobility project. This is where we can slot details to calculate real-time metrics/data. We need support updating Dev environment and making sure QA mirrors Prod.
Timeline: now and moving forward.</text>
  </threadedComment>
  <threadedComment ref="AM77" dT="2021-06-16T05:11:53.91" personId="{0A2F32F4-32AD-AE4D-A84C-91DED0200816}" id="{6BFB87A6-3E35-4C86-A717-5B23CC9DD94F}" parentId="{8246B118-6A3E-B546-A519-DADE7FF61E4B}">
    <text xml:space="preserve">Updated - 
Maintain all Grocery BODs including events BOD used for Store Mobility project. We utilize this 100% to get all order level data and events. We need support updating Dev environment and making sure QA mirrors Prod.
Timeline: now and moving forward. </text>
  </threadedComment>
  <threadedComment ref="AM77" dT="2021-06-19T01:22:21.80" personId="{6BA1D379-A285-7846-8C05-686ABE17959C}" id="{479DBEA5-CEF0-4F29-9E74-8D9D280633DF}" parentId="{8246B118-6A3E-B546-A519-DADE7FF61E4B}">
    <text>Assuming only testing support</text>
  </threadedComment>
  <threadedComment ref="AP77" dT="2021-06-16T00:01:14.66" personId="{3861ABAA-B7D1-7B44-9656-2455C4F3C3C6}" id="{4A721D27-1BF3-46DF-AE6F-4AC8ABBCE75A}">
    <text>Namrata - Need more information / Confluence pages to understand the need</text>
  </threadedComment>
  <threadedComment ref="AP77" dT="2021-06-16T05:10:06.45" personId="{0A2F32F4-32AD-AE4D-A84C-91DED0200816}" id="{9C49BECE-C8AC-4C9E-B5E4-6BEAEF21DB59}" parentId="{4A721D27-1BF3-46DF-AE6F-4AC8ABBCE75A}">
    <text xml:space="preserve">@Namrata Shah - this is the original comment added to this cell. Not sure what happened.
Maintain all Grocery BODs including events BOD used for Store Mobility project. We utilize this 100% to get all order level data and events. We need support updating Dev environment and making sure QA mirrors Prod.
Timeline: now and moving forward. </text>
    <mentions>
      <mention mentionpersonId="{86A2ACFD-613E-4B34-B9C5-BEB4C8545D99}" mentionId="{8E450E10-9F3F-44EE-8E78-B7C76E1CC2C5}" startIndex="0" length="13"/>
    </mentions>
  </threadedComment>
  <threadedComment ref="AQ77" dT="2021-06-04T18:34:23.19" personId="{0A2F32F4-32AD-AE4D-A84C-91DED0200816}" id="{B1D770E1-747D-9C42-BA27-A050E5287353}">
    <text xml:space="preserve">Maintain all last mile events BOD used for Store Mobility project. We utilize this 100% to get last mile events. We need support updating Dev environment and making sure QA mirrors Prod.
Timeline: now and moving forward. </text>
  </threadedComment>
  <threadedComment ref="AR77" dT="2021-06-04T18:34:23.19" personId="{0A2F32F4-32AD-AE4D-A84C-91DED0200816}" id="{F83BCBDF-4B06-DA48-A09D-64000E5D73DD}">
    <text xml:space="preserve">Maintain all last mile events BOD used for Store Mobility project. We utilize this 100% to get last mile events. We need support updating Dev environment and making sure QA mirrors Prod.
Timeline: now and moving forward. </text>
  </threadedComment>
  <threadedComment ref="AT77" dT="2021-06-04T18:37:09.62" personId="{0A2F32F4-32AD-AE4D-A84C-91DED0200816}" id="{48125DB7-D573-D544-8D86-B01A32BAA3B2}">
    <text>Maintain work schedule BOD and work time BOD used for Store Mobility project. We utilize this 100% to get scheduled labor and clock-in. We need support updating Dev environment and making sure QA mirrors Prod.
We also need work time/work brain team to improve the clock-in data frequency to real-time from 75mins currently. 
Timeline: now and moving forward on the existing BODs. Improve clock-in data frequency by July 2021.</text>
  </threadedComment>
  <threadedComment ref="AT77" dT="2021-06-11T21:38:30.39" personId="{7E67A875-4A6E-D64B-841C-667BFAEAC215}" id="{E1106949-8354-410D-9712-0404A2CCD45F}" parentId="{48125DB7-D573-D544-8D86-B01A32BAA3B2}">
    <text xml:space="preserve">Update from DPA , these are all BOD dependent and nothing  for DPA dev activites 
</text>
  </threadedComment>
  <threadedComment ref="AT77" dT="2021-06-11T21:45:35.98" personId="{7E67A875-4A6E-D64B-841C-667BFAEAC215}" id="{113086D0-834C-4227-A2E6-D7E31DFE06B3}" parentId="{48125DB7-D573-D544-8D86-B01A32BAA3B2}">
    <text>Would require more information  and details</text>
  </threadedComment>
  <threadedComment ref="BH77" dT="2021-06-15T08:54:50.39" personId="{F14FCA02-7753-4B43-9D26-C431EC244997}" id="{B9B50AEC-4A7F-4BEC-8A09-308A502D746E}">
    <text>@Sharmila Iqbal - Share more detail needed for EDM data capture</text>
    <mentions>
      <mention mentionpersonId="{ABA7C423-F532-49D2-94A4-6E4B790538AE}" mentionId="{5B88AD73-12BC-4339-9114-8A1091E816B0}" startIndex="0" length="15"/>
    </mentions>
  </threadedComment>
  <threadedComment ref="BH77" dT="2021-06-15T08:55:42.24" personId="{F14FCA02-7753-4B43-9D26-C431EC244997}" id="{D6C04F0A-7C5F-4B6A-A6AD-9D5949481DF6}" parentId="{B9B50AEC-4A7F-4BEC-8A09-308A502D746E}">
    <text xml:space="preserve">Also timeline needed </text>
  </threadedComment>
  <threadedComment ref="BH77" dT="2021-06-15T21:54:18.99" personId="{87C6E681-F050-7B43-95C6-A8A82CB194BA}" id="{7B9A8D4C-FE33-49BE-957F-A49CF53E2963}" parentId="{B9B50AEC-4A7F-4BEC-8A09-308A502D746E}">
    <text>Data refresh needed from Prod to Dev and QA every 15 days</text>
  </threadedComment>
  <threadedComment ref="BJ77" dT="2021-06-04T18:45:03.90" personId="{0A2F32F4-32AD-AE4D-A84C-91DED0200816}" id="{62295F3F-E692-C642-B6E2-377580DCD017}">
    <text>No work immediately, but we would like Analytics to start using our EDM tables for metrics.</text>
  </threadedComment>
  <threadedComment ref="AM78" dT="2021-06-04T18:28:47.86" personId="{0A2F32F4-32AD-AE4D-A84C-91DED0200816}" id="{91680131-FFED-5446-8C41-A48F6845CF7A}">
    <text>Maintain DPA BODs used for Store Mobility project. This is where we can slot details to calculate real-time metrics/data. We need support updating Dev environment and making sure QA mirrors Prod.
Timeline: now and moving forward.</text>
  </threadedComment>
  <threadedComment ref="AM78" dT="2021-06-15T00:14:22.71" personId="{6BA1D379-A285-7846-8C05-686ABE17959C}" id="{E857D934-D3F8-478E-BA71-7FCC17DD6BFA}" parentId="{91680131-FFED-5446-8C41-A48F6845CF7A}">
    <text>@Sharmila Iqbal there is no OMS dev work can you confirm</text>
    <mentions>
      <mention mentionpersonId="{ABA7C423-F532-49D2-94A4-6E4B790538AE}" mentionId="{1E6E0518-3679-46A5-90AB-A2B19BA06478}" startIndex="0" length="15"/>
    </mentions>
  </threadedComment>
  <threadedComment ref="AM78" dT="2021-06-16T05:12:35.15" personId="{0A2F32F4-32AD-AE4D-A84C-91DED0200816}" id="{51A69514-7DEC-4A5E-96B3-5FBD6A4665E9}" parentId="{91680131-FFED-5446-8C41-A48F6845CF7A}">
    <text xml:space="preserve">@Anupam Das - here is the ask for this, not sure how this DPA comment got here. 
Maintain all Grocery BODs including events BOD used for Store Mobility project. We utilize this 100% to get all order level data and events. We need support updating Dev environment and making sure QA mirrors Prod.
Timeline: now and moving forward. </text>
    <mentions>
      <mention mentionpersonId="{0A895B07-6955-4106-BE45-BBCBCC7D49D2}" mentionId="{5DD22A6F-9159-442F-A094-9744110AEC05}" startIndex="0" length="11"/>
    </mentions>
  </threadedComment>
  <threadedComment ref="AM78" dT="2021-06-19T01:21:59.83" personId="{6BA1D379-A285-7846-8C05-686ABE17959C}" id="{651AA27B-CE27-4908-8374-A4D967E33645}" parentId="{91680131-FFED-5446-8C41-A48F6845CF7A}">
    <text>Assuming only testing support</text>
  </threadedComment>
  <threadedComment ref="AP78" dT="2021-06-16T00:01:32.84" personId="{3861ABAA-B7D1-7B44-9656-2455C4F3C3C6}" id="{649C43C9-744D-4DA3-B3C0-42DF0E63D544}">
    <text>Namrata - Need more information / Confluence pages to understand the need</text>
  </threadedComment>
  <threadedComment ref="AP78" dT="2021-06-16T05:10:12.35" personId="{0A2F32F4-32AD-AE4D-A84C-91DED0200816}" id="{62EF9F96-17AF-41FF-89E0-7D127025A721}" parentId="{649C43C9-744D-4DA3-B3C0-42DF0E63D544}">
    <text xml:space="preserve">@Namrata Shah - this is the original comment added to this cell. Not sure what happened.
Maintain all Grocery BODs including events BOD used for Store Mobility project. We utilize this 100% to get all order level data and events. We need support updating Dev environment and making sure QA mirrors Prod.
Timeline: now and moving forward. </text>
    <mentions>
      <mention mentionpersonId="{86A2ACFD-613E-4B34-B9C5-BEB4C8545D99}" mentionId="{65560CAC-A019-4B77-A0C3-F8EDFCDB6933}" startIndex="0" length="13"/>
    </mentions>
  </threadedComment>
  <threadedComment ref="AQ78" dT="2021-06-04T18:34:23.19" personId="{0A2F32F4-32AD-AE4D-A84C-91DED0200816}" id="{1936446A-B978-E84E-87E6-255459E37BC3}">
    <text xml:space="preserve">Maintain all last mile events BOD used for Store Mobility project. We utilize this 100% to get last mile events. We need support updating Dev environment and making sure QA mirrors Prod.
Timeline: now and moving forward. </text>
  </threadedComment>
  <threadedComment ref="AR78" dT="2021-06-04T18:34:23.19" personId="{0A2F32F4-32AD-AE4D-A84C-91DED0200816}" id="{D5FB836F-A094-0845-9CD9-3D454D322305}">
    <text xml:space="preserve">Maintain all last mile events BOD used for Store Mobility project. We utilize this 100% to get last mile events. We need support updating Dev environment and making sure QA mirrors Prod.
Timeline: now and moving forward. </text>
  </threadedComment>
  <threadedComment ref="AT78" dT="2021-06-04T18:37:09.62" personId="{0A2F32F4-32AD-AE4D-A84C-91DED0200816}" id="{730F1E93-BCD7-F243-980D-D7DA7533B252}">
    <text>Maintain work schedule BOD and work time BOD used for Store Mobility project. We utilize this 100% to get scheduled labor and clock-in. We need support updating Dev environment and making sure QA mirrors Prod.
We also need work time/work brain team to improve the clock-in data frequency to real-time from 75mins currently. 
Timeline: now and moving forward on the existing BODs. Improve clock-in data frequency by July 2021.</text>
  </threadedComment>
  <threadedComment ref="AT78" dT="2021-06-11T21:45:58.41" personId="{7E67A875-4A6E-D64B-841C-667BFAEAC215}" id="{C6227209-3F21-48DA-ADD1-FA421D100DAC}" parentId="{730F1E93-BCD7-F243-980D-D7DA7533B252}">
    <text>Would require more information  and details</text>
  </threadedComment>
  <threadedComment ref="BD78" dT="2021-06-04T18:42:01.50" personId="{0A2F32F4-32AD-AE4D-A84C-91DED0200816}" id="{D2E40990-9CD6-3548-8256-D67576771CB8}">
    <text>Need ECHO to send missing, damaged, and expired items count on a daily basis.
Create an API to send this information.
Timeline: by mid July</text>
  </threadedComment>
  <threadedComment ref="BH78" dT="2021-06-15T08:54:50.39" personId="{F14FCA02-7753-4B43-9D26-C431EC244997}" id="{3C42F555-F3BC-4B19-AD84-0FCA075AA1D4}">
    <text>@Sharmila Iqbal - Share more detail needed for EDM data capture</text>
    <mentions>
      <mention mentionpersonId="{ABA7C423-F532-49D2-94A4-6E4B790538AE}" mentionId="{616D47FC-2781-4390-953E-CD6F0F92119D}" startIndex="0" length="15"/>
    </mentions>
  </threadedComment>
  <threadedComment ref="BH78" dT="2021-06-15T21:56:08.75" personId="{87C6E681-F050-7B43-95C6-A8A82CB194BA}" id="{2E2DFFEB-6526-4FE2-85EB-1BEF3EE0B17A}" parentId="{3C42F555-F3BC-4B19-AD84-0FCA075AA1D4}">
    <text>Data refresh needed from Prod to Dev and QA every 15 days</text>
  </threadedComment>
  <threadedComment ref="AM79" dT="2021-06-04T18:28:59.32" personId="{0A2F32F4-32AD-AE4D-A84C-91DED0200816}" id="{E705B820-8197-C148-BF66-D23D901799FB}">
    <text>Maintain DPA BODs used for Store Mobility project. This is where we can slot details to calculate real-time metrics/data. We need support updating Dev environment and making sure QA mirrors Prod.
Timeline: now and moving forward.</text>
  </threadedComment>
  <threadedComment ref="AM79" dT="2021-06-15T00:16:23.83" personId="{6BA1D379-A285-7846-8C05-686ABE17959C}" id="{B5B28CBF-98B7-4763-AED6-B56AE26BF9D9}" parentId="{E705B820-8197-C148-BF66-D23D901799FB}">
    <text>@Sharmila Iqbal based on above details its not clear if any OMS dev work involved</text>
    <mentions>
      <mention mentionpersonId="{ABA7C423-F532-49D2-94A4-6E4B790538AE}" mentionId="{E7B2A6A5-2ECB-4A07-B69F-C741448A0985}" startIndex="0" length="15"/>
    </mentions>
  </threadedComment>
  <threadedComment ref="AM79" dT="2021-06-16T05:12:51.08" personId="{0A2F32F4-32AD-AE4D-A84C-91DED0200816}" id="{23D8FCEE-F742-4EE2-8058-DDB6B857538E}" parentId="{E705B820-8197-C148-BF66-D23D901799FB}">
    <text xml:space="preserve">@Anupam Das - same with this one.
Maintain all Grocery BODs including events BOD used for Store Mobility project. We utilize this 100% to get all order level data and events. We need support updating Dev environment and making sure QA mirrors Prod.
Timeline: now and moving forward. </text>
    <mentions>
      <mention mentionpersonId="{0A895B07-6955-4106-BE45-BBCBCC7D49D2}" mentionId="{DCCD1E48-8C04-4A08-972F-1077E80AA804}" startIndex="0" length="11"/>
    </mentions>
  </threadedComment>
  <threadedComment ref="AM79" dT="2021-06-19T01:21:40.58" personId="{6BA1D379-A285-7846-8C05-686ABE17959C}" id="{5071E392-2005-4BEE-BE8F-8CE7F9E47C40}" parentId="{E705B820-8197-C148-BF66-D23D901799FB}">
    <text>Assuming only testing support</text>
  </threadedComment>
  <threadedComment ref="AP79" dT="2021-06-16T05:10:33.53" personId="{0A2F32F4-32AD-AE4D-A84C-91DED0200816}" id="{74B44163-C94D-4FC2-8DEF-F8E697DD2153}">
    <text xml:space="preserve">@Namrata Shah - this is the original comment added to this cell. Not sure what happened.
Maintain all Grocery BODs including events BOD used for Store Mobility project. We utilize this 100% to get all order level data and events. We need support updating Dev environment and making sure QA mirrors Prod.
Timeline: now and moving forward. </text>
    <mentions>
      <mention mentionpersonId="{86A2ACFD-613E-4B34-B9C5-BEB4C8545D99}" mentionId="{AE9F0796-1F27-4969-A9DE-2403E385D029}" startIndex="0" length="13"/>
    </mentions>
  </threadedComment>
  <threadedComment ref="AQ79" dT="2021-06-04T18:34:23.19" personId="{0A2F32F4-32AD-AE4D-A84C-91DED0200816}" id="{C1269F2A-EA31-DE4C-9FD3-17E9F85FB069}">
    <text xml:space="preserve">Maintain all last mile events BOD used for Store Mobility project. We utilize this 100% to get last mile events. We need support updating Dev environment and making sure QA mirrors Prod.
Timeline: now and moving forward. </text>
  </threadedComment>
  <threadedComment ref="AQ79" dT="2021-06-14T23:58:03.89" personId="{83C3F91D-7FE8-41AD-A5F9-EB1565A3DBC6}" id="{B31BD71D-DAC0-43BA-94F5-97383EA54C45}" parentId="{C1269F2A-EA31-DE4C-9FD3-17E9F85FB069}">
    <text>How real time does the data have to be? Real time data with Metrics?</text>
  </threadedComment>
  <threadedComment ref="AQ79" dT="2021-06-16T06:00:55.48" personId="{0A2F32F4-32AD-AE4D-A84C-91DED0200816}" id="{02424778-36FE-4515-8003-7043CCB00E06}" parentId="{C1269F2A-EA31-DE4C-9FD3-17E9F85FB069}">
    <text>@Archana Panicker  -  near real-time as events are received from 3rd parties and from internal systems. For example, we will be using the ARRIVED event to tell the store that a customer has arrived so this needs to be real-time.</text>
    <mentions>
      <mention mentionpersonId="{6B23C9EE-2DAA-4B1E-A846-FC1619DED2FE}" mentionId="{7DE0A3C8-9774-4569-81FC-FF891A3F0848}" startIndex="0" length="17"/>
    </mentions>
  </threadedComment>
  <threadedComment ref="AR79" dT="2021-06-04T18:34:23.19" personId="{0A2F32F4-32AD-AE4D-A84C-91DED0200816}" id="{7366A2A8-C3B5-0649-9063-E4F24B32D78E}">
    <text xml:space="preserve">Maintain all last mile events BOD used for Store Mobility project. We utilize this 100% to get last mile events. We need support updating Dev environment and making sure QA mirrors Prod.
Timeline: now and moving forward. </text>
  </threadedComment>
  <threadedComment ref="AT79" dT="2021-06-04T18:37:09.62" personId="{0A2F32F4-32AD-AE4D-A84C-91DED0200816}" id="{B62DB436-5A61-7041-8E40-CF02B8C2D073}">
    <text>Maintain work schedule BOD and work time BOD used for Store Mobility project. We utilize this 100% to get scheduled labor and clock-in. We need support updating Dev environment and making sure QA mirrors Prod.
We also need work time/work brain team to improve the clock-in data frequency to real-time from 75mins currently. 
Timeline: now and moving forward on the existing BODs. Improve clock-in data frequency by July 2021.</text>
  </threadedComment>
  <threadedComment ref="BD79" dT="2021-06-04T18:42:17.56" personId="{0A2F32F4-32AD-AE4D-A84C-91DED0200816}" id="{4C823033-30E9-DF40-BD27-83BB60D14443}">
    <text>Need ECHO to send missing, damaged, and expired items count on a daily basis.
Create an API to send this information. This is same as the district pulse API.
Timeline: by mid July</text>
  </threadedComment>
  <threadedComment ref="BH79" dT="2021-06-15T08:54:50.39" personId="{F14FCA02-7753-4B43-9D26-C431EC244997}" id="{659856AD-6868-4C33-9476-B318379C5794}">
    <text>@Sharmila Iqbal - Share more detail needed for EDM data capture</text>
    <mentions>
      <mention mentionpersonId="{ABA7C423-F532-49D2-94A4-6E4B790538AE}" mentionId="{005B71D3-FF82-4999-959D-F22BE3A1833A}" startIndex="0" length="15"/>
    </mentions>
  </threadedComment>
  <threadedComment ref="BH79" dT="2021-06-15T21:58:52.75" personId="{87C6E681-F050-7B43-95C6-A8A82CB194BA}" id="{7868C8A4-1C15-4B8D-AD0D-4BFA5D003001}" parentId="{659856AD-6868-4C33-9476-B318379C5794}">
    <text>Data refresh needed from Prod to Dev and QA every 15 days</text>
  </threadedComment>
  <threadedComment ref="AM80" dT="2021-06-04T18:29:05.75" personId="{0A2F32F4-32AD-AE4D-A84C-91DED0200816}" id="{1AB84955-DE8E-EA48-92C2-DDC7670C77F9}">
    <text>Maintain DPA BODs used for Store Mobility project. This is where we can slot details to calculate real-time metrics/data. We need support updating Dev environment and making sure QA mirrors Prod.
Timeline: now and moving forward.</text>
  </threadedComment>
  <threadedComment ref="AM80" dT="2021-06-15T00:17:38.61" personId="{6BA1D379-A285-7846-8C05-686ABE17959C}" id="{9D1BF5B2-64BC-493F-808C-EF4C648F6202}" parentId="{1AB84955-DE8E-EA48-92C2-DDC7670C77F9}">
    <text xml:space="preserve">@Sharmila Iqbal based on above details there is no OMS Dev work involved </text>
    <mentions>
      <mention mentionpersonId="{ABA7C423-F532-49D2-94A4-6E4B790538AE}" mentionId="{17828381-7F3B-4E2C-B1E6-E59F6B5E39BD}" startIndex="0" length="15"/>
    </mentions>
  </threadedComment>
  <threadedComment ref="AM80" dT="2021-06-16T05:13:00.76" personId="{0A2F32F4-32AD-AE4D-A84C-91DED0200816}" id="{47D4140B-AC95-4E78-85C3-F7ECFB62715C}" parentId="{1AB84955-DE8E-EA48-92C2-DDC7670C77F9}">
    <text xml:space="preserve">Maintain all Grocery BODs including events BOD used for Store Mobility project. We utilize this 100% to get all order level data and events. We need support updating Dev environment and making sure QA mirrors Prod.
Timeline: now and moving forward. 
</text>
  </threadedComment>
  <threadedComment ref="AM80" dT="2021-06-19T01:21:20.79" personId="{6BA1D379-A285-7846-8C05-686ABE17959C}" id="{BCF356E7-0E52-4A5A-8372-A45CA1E7B2FC}" parentId="{1AB84955-DE8E-EA48-92C2-DDC7670C77F9}">
    <text>Assuming only testing support</text>
  </threadedComment>
  <threadedComment ref="AP80" dT="2021-06-15T22:01:29.34" personId="{87C6E681-F050-7B43-95C6-A8A82CB194BA}" id="{63E3454F-0975-4A5B-8F59-9D1EFFF4DC3F}">
    <text>Need real time Acupick information on arrivals in order to power Arrivals live view.</text>
  </threadedComment>
  <threadedComment ref="AQ80" dT="2021-06-04T18:34:23.19" personId="{0A2F32F4-32AD-AE4D-A84C-91DED0200816}" id="{D7B23E7C-4C11-A641-B897-12848CAF1EF3}">
    <text xml:space="preserve">Maintain all last mile events BOD used for Store Mobility project. We utilize this 100% to get last mile events. We need support updating Dev environment and making sure QA mirrors Prod.
Timeline: now and moving forward. </text>
  </threadedComment>
  <threadedComment ref="AR80" dT="2021-06-04T18:34:23.19" personId="{0A2F32F4-32AD-AE4D-A84C-91DED0200816}" id="{2CE782C1-B90F-6E4D-AE66-0BEE05A43BC1}">
    <text xml:space="preserve">Maintain all last mile events BOD used for Store Mobility project. We utilize this 100% to get last mile events. We need support updating Dev environment and making sure QA mirrors Prod.
Timeline: now and moving forward. </text>
  </threadedComment>
  <threadedComment ref="BH80" dT="2021-06-15T08:54:50.39" personId="{F14FCA02-7753-4B43-9D26-C431EC244997}" id="{60A66DC1-8515-4CEB-9040-C39217FCF548}">
    <text>@Sharmila Iqbal - Share more detail needed for EDM data capture</text>
    <mentions>
      <mention mentionpersonId="{ABA7C423-F532-49D2-94A4-6E4B790538AE}" mentionId="{6344F91B-B8D4-49D2-A67B-0BD768234D4D}" startIndex="0" length="15"/>
    </mentions>
  </threadedComment>
  <threadedComment ref="BH80" dT="2021-06-15T22:05:56.06" personId="{87C6E681-F050-7B43-95C6-A8A82CB194BA}" id="{60D63B17-D497-4838-98BA-87154DF299A7}" parentId="{60A66DC1-8515-4CEB-9040-C39217FCF548}">
    <text>Data refresh needed from Prod to Dev and QA every 15 days</text>
  </threadedComment>
  <threadedComment ref="AM81" dT="2021-06-16T05:13:57.09" personId="{0A2F32F4-32AD-AE4D-A84C-91DED0200816}" id="{7772CC91-32E7-4617-9401-13E2C8FC1CB1}">
    <text>OMS will power all the Store Mobility screens. Sumit Chharia is has the details.</text>
  </threadedComment>
  <threadedComment ref="AM81" dT="2021-06-19T01:25:44.93" personId="{6BA1D379-A285-7846-8C05-686ABE17959C}" id="{74ED44B2-3539-4A00-8B04-B0912A3485B7}" parentId="{7772CC91-32E7-4617-9401-13E2C8FC1CB1}">
    <text>Effort will include OMS/Acupick pending Architectural direction</text>
  </threadedComment>
  <threadedComment ref="BH81" dT="2021-06-15T08:54:50.39" personId="{F14FCA02-7753-4B43-9D26-C431EC244997}" id="{10F56476-9B4D-4EED-804D-6C9710B3D072}">
    <text>@Sharmila Iqbal - Share more detail needed for EDM data capture</text>
    <mentions>
      <mention mentionpersonId="{ABA7C423-F532-49D2-94A4-6E4B790538AE}" mentionId="{A4C431C6-22BB-41E0-A278-626AAA251899}" startIndex="0" length="15"/>
    </mentions>
  </threadedComment>
  <threadedComment ref="BH81" dT="2021-06-15T22:18:44.56" personId="{87C6E681-F050-7B43-95C6-A8A82CB194BA}" id="{1EC07008-0BA7-4816-96D2-BDF4A0446BDE}" parentId="{10F56476-9B4D-4EED-804D-6C9710B3D072}">
    <text>* Data refresh needed from Prod to Dev and QA every 15 days.
* Required Grocery BOD tables should be available.</text>
  </threadedComment>
  <threadedComment ref="AM84" dT="2021-06-04T18:29:19.64" personId="{0A2F32F4-32AD-AE4D-A84C-91DED0200816}" id="{511FC961-20BC-7D41-AE34-AF37E761CC91}">
    <text>Maintain DPA BODs used for Store Mobility project. This is where we can slot details to calculate real-time metrics/data. We need support updating Dev environment and making sure QA mirrors Prod.
Timeline: now and moving forward.</text>
  </threadedComment>
  <threadedComment ref="AQ84" dT="2021-06-04T18:34:23.19" personId="{0A2F32F4-32AD-AE4D-A84C-91DED0200816}" id="{23CD0322-BADD-9244-9582-D7513BA859EA}">
    <text xml:space="preserve">Maintain all last mile events BOD used for Store Mobility project. We utilize this 100% to get last mile events. We need support updating Dev environment and making sure QA mirrors Prod.
Timeline: now and moving forward. </text>
  </threadedComment>
  <threadedComment ref="AR84" dT="2021-06-04T18:34:23.19" personId="{0A2F32F4-32AD-AE4D-A84C-91DED0200816}" id="{552D427F-0BA3-E44C-ACDB-76D0F1D40999}">
    <text xml:space="preserve">Maintain all last mile events BOD used for Store Mobility project. We utilize this 100% to get last mile events. We need support updating Dev environment and making sure QA mirrors Prod.
Timeline: now and moving forward. </text>
  </threadedComment>
  <threadedComment ref="AV84" dT="2021-06-04T18:40:04.90" personId="{0A2F32F4-32AD-AE4D-A84C-91DED0200816}" id="{4B666D45-7CA4-2542-B46F-5FFCFA721BEE}">
    <text>We will rely on OSS to listen to certain events. We will need OSS support to test .
Timeline: July 2021</text>
  </threadedComment>
  <threadedComment ref="BH84" dT="2021-06-15T08:54:50.39" personId="{F14FCA02-7753-4B43-9D26-C431EC244997}" id="{95337ABA-A721-4DE8-A571-519FB7A686A1}">
    <text>@Sharmila Iqbal - Share more detail needed for EDM data capture</text>
    <mentions>
      <mention mentionpersonId="{ABA7C423-F532-49D2-94A4-6E4B790538AE}" mentionId="{5391BAB1-C9C2-4B31-9A4A-114D9565CDE0}" startIndex="0" length="15"/>
    </mentions>
  </threadedComment>
  <threadedComment ref="BH84" dT="2021-06-15T22:34:26.94" personId="{87C6E681-F050-7B43-95C6-A8A82CB194BA}" id="{231C15EB-842B-45FA-BA02-2477485D4189}" parentId="{95337ABA-A721-4DE8-A571-519FB7A686A1}">
    <text>Data refresh needed from Prod to Dev and QA every 15 days.</text>
  </threadedComment>
  <threadedComment ref="AM85" dT="2021-06-04T18:29:23.46" personId="{0A2F32F4-32AD-AE4D-A84C-91DED0200816}" id="{69DE51FA-FB8E-C347-B1E1-7AA340F1FAF5}">
    <text>Maintain DPA BODs used for Store Mobility project. This is where we can slot details to calculate real-time metrics/data. We need support updating Dev environment and making sure QA mirrors Prod.
Timeline: now and moving forward.</text>
  </threadedComment>
  <threadedComment ref="AQ85" dT="2021-06-04T18:34:23.19" personId="{0A2F32F4-32AD-AE4D-A84C-91DED0200816}" id="{977192C2-AE75-9345-8E5E-DD37F9A0DF72}">
    <text xml:space="preserve">Maintain all last mile events BOD used for Store Mobility project. We utilize this 100% to get last mile events. We need support updating Dev environment and making sure QA mirrors Prod.
Timeline: now and moving forward. </text>
  </threadedComment>
  <threadedComment ref="BH85" dT="2021-06-15T08:54:50.39" personId="{F14FCA02-7753-4B43-9D26-C431EC244997}" id="{998C25E2-A3D7-46FA-8647-68FC3E7A84BF}">
    <text>@Sharmila Iqbal - Share more detail needed for EDM data capture</text>
    <mentions>
      <mention mentionpersonId="{ABA7C423-F532-49D2-94A4-6E4B790538AE}" mentionId="{83A39600-51E7-4E35-B676-79999C0A2892}" startIndex="0" length="15"/>
    </mentions>
  </threadedComment>
  <threadedComment ref="BH85" dT="2021-06-15T22:34:36.10" personId="{87C6E681-F050-7B43-95C6-A8A82CB194BA}" id="{0EAB2F69-F555-4064-9FC5-B829A9CC0853}" parentId="{998C25E2-A3D7-46FA-8647-68FC3E7A84BF}">
    <text>Data refresh needed from Prod to Dev and QA every 15 days.</text>
  </threadedComment>
  <threadedComment ref="BB86" dT="2021-06-04T18:44:26.09" personId="{0A2F32F4-32AD-AE4D-A84C-91DED0200816}" id="{6508CCF8-EFFC-CC41-8B24-A073D93B4150}">
    <text>We will need an API to receive customer feedback received by the customer service team. This will be displayed to the store associates via Store Mobility.
Timeline: by mid August</text>
  </threadedComment>
  <threadedComment ref="BB86" dT="2021-06-15T00:24:28.44" personId="{16E567DE-21AE-41E2-A482-E38F5E8C7ACC}" id="{933F6C97-2CD5-48D2-B371-1F926812394E}" parentId="{6508CCF8-EFFC-CC41-8B24-A073D93B4150}">
    <text>@Sharmila Iqbal More details required</text>
    <mentions>
      <mention mentionpersonId="{ABA7C423-F532-49D2-94A4-6E4B790538AE}" mentionId="{E3548C28-C744-471D-8D82-D9BF74D6F7C5}" startIndex="0" length="15"/>
    </mentions>
  </threadedComment>
  <threadedComment ref="M88" dT="2021-06-04T18:48:18.08" personId="{0A2F32F4-32AD-AE4D-A84C-91DED0200816}" id="{BEDF5316-7934-4444-ACBC-60D57FE17199}">
    <text>Not exactly sure what Martech comprises of, but there will be updates to emails and customer UI.
Timeline: by end of Aug</text>
  </threadedComment>
  <threadedComment ref="M88" dT="2021-06-10T21:03:50.21" personId="{BD514F7D-2FFC-4DDA-8435-F7A773598246}" id="{047E3262-1BCE-4E8D-985D-7417EBD8CE27}" parentId="{BEDF5316-7934-4444-ACBC-60D57FE17199}">
    <text xml:space="preserve">Hey @Sharmila Iqbal we'll assume that Martech will need to add functionality to the DUG templates </text>
    <mentions>
      <mention mentionpersonId="{ABA7C423-F532-49D2-94A4-6E4B790538AE}" mentionId="{852EC319-219C-4859-B22A-8B4110466637}" startIndex="4" length="15"/>
    </mentions>
  </threadedComment>
  <threadedComment ref="N88" dT="2021-06-04T18:48:59.62" personId="{0A2F32F4-32AD-AE4D-A84C-91DED0200816}" id="{69697CA8-9997-764D-8C70-165453343D35}">
    <text>Potential updated to emails and SMS messages.
Timeline: by end of Aug</text>
  </threadedComment>
  <threadedComment ref="T88" dT="2021-06-04T18:50:33.43" personId="{0A2F32F4-32AD-AE4D-A84C-91DED0200816}" id="{8C66631F-215A-B146-924C-C7768713F50B}">
    <text>Changes to customer experience on the Web and App. Customers will have two pickup experiences per store (Curbside and In-Store pickups). 
Timeline: by end of Aug</text>
  </threadedComment>
  <threadedComment ref="U88" dT="2021-06-04T18:50:46.43" personId="{0A2F32F4-32AD-AE4D-A84C-91DED0200816}" id="{A811275A-2C62-3C49-9DF6-C95A484F5044}">
    <text>Changes to customer experience on the Web and App. Customers will have two pickup experiences per store (Curbside and In-Store pickups). 
Timeline: by end of Aug</text>
  </threadedComment>
  <threadedComment ref="U88" dT="2021-06-09T18:54:17.74" personId="{8A887BB8-0DDF-4FFA-858C-492AAA24058C}" id="{5103F026-D138-43C7-9D1B-C633EF2515E1}" parentId="{A811275A-2C62-3C49-9DF6-C95A484F5044}">
    <text xml:space="preserve">Platform Response: ? Not enough info. What is the assumed work for Platform? </text>
  </threadedComment>
  <threadedComment ref="W88" dT="2021-06-04T18:50:56.18" personId="{0A2F32F4-32AD-AE4D-A84C-91DED0200816}" id="{8B19B15D-514B-3E41-B497-3FB2BA30ADAD}">
    <text>Changes to customer experience on the Web and App. Customers will have two pickup experiences per store (Curbside and In-Store pickups). 
Timeline: by end of Aug</text>
  </threadedComment>
  <threadedComment ref="AA88" dT="2021-06-04T18:52:50.71" personId="{0A2F32F4-32AD-AE4D-A84C-91DED0200816}" id="{2FA3325B-6B1D-DA4D-97ED-95BF7FEC9D0A}">
    <text>Changes to customer experience on the Web and App. Customers will have two pickup experiences per store (Curbside and In-Store pickups).  We might provide the capability to change Curbside vs. In-Store pickup. This may require updates to C&amp;C. C&amp;C may also need to make logic changes to accommodate multiple pickup options at a store level.
Timeline: by end of Aug</text>
  </threadedComment>
  <threadedComment ref="AB88" dT="2021-06-04T18:53:39.02" personId="{0A2F32F4-32AD-AE4D-A84C-91DED0200816}" id="{4AC30E7C-6849-9448-A75F-03C8CE06E72C}">
    <text>Changes to customer experience on the Web and App. Customers will have two pickup experiences per store (Curbside and In-Store pickups).  We might provide the capability to change Curbside vs. In-Store pickup. We may also need to make logic changes to accommodate multiple pickup options at a store level.
Timeline: by end of Aug</text>
  </threadedComment>
  <threadedComment ref="AD88" dT="2021-06-09T18:56:38.55" personId="{8A887BB8-0DDF-4FFA-858C-492AAA24058C}" id="{F4B69120-52E2-46CB-8A5A-18AAFACF0FF8}">
    <text xml:space="preserve">I marked as this may require support from catalog via SLOC API update.  Requirements needed, </text>
  </threadedComment>
  <threadedComment ref="AE88" dT="2021-06-04T18:54:40.50" personId="{0A2F32F4-32AD-AE4D-A84C-91DED0200816}" id="{D5A9F49A-EB21-F64B-9FDE-C10A7DA38921}">
    <text>Changes to customer experience on the Web and App. Customers will have two pickup experiences per store (Curbside and In-Store pickups).  We may also provide customer the ability to switch between pickup slots.
Timeline: by end of July</text>
  </threadedComment>
  <threadedComment ref="AF88" dT="2021-06-04T18:55:29.49" personId="{0A2F32F4-32AD-AE4D-A84C-91DED0200816}" id="{6263E474-4C61-B14C-8446-F09D64882753}">
    <text>Changes to customer experience on the Web and App. Customers will have two pickup experiences per store (Curbside and In-Store pickups).  We need to be able to save customer preferences - curbside vs. other pickup. Today, all in-store looks like Curbside/DUG as preference.
Timeline: by end of Aug</text>
  </threadedComment>
  <threadedComment ref="AM88" dT="2021-06-04T18:59:51.38" personId="{0A2F32F4-32AD-AE4D-A84C-91DED0200816}" id="{9906BCEB-CAC1-594A-9A92-E9370A7AB596}">
    <text>Changes to customer experience on the Web and App. Customers will have two pickup experiences per store (Curbside and In-Store pickups). Create other pickup specific slots. Today, we use DUG slots for Nautilus pickup stores.
Timeline: by end of Aug</text>
  </threadedComment>
  <threadedComment ref="AM88" dT="2021-06-14T19:49:42.18" personId="{07D8E72E-364D-1749-BC72-9CEC99127811}" id="{F3B78D31-6873-40AA-BB37-71CC9DF39BB0}" parentId="{9906BCEB-CAC1-594A-9A92-E9370A7AB596}">
    <text>@Sharmila Iqbal Creating separate slots should be from promise platform team, right?</text>
    <mentions>
      <mention mentionpersonId="{ABA7C423-F532-49D2-94A4-6E4B790538AE}" mentionId="{6B3F1120-1C4E-48F3-A6EC-4341F7671AE7}" startIndex="0" length="15"/>
    </mentions>
  </threadedComment>
  <threadedComment ref="AM88" dT="2021-06-16T05:19:29.84" personId="{0A2F32F4-32AD-AE4D-A84C-91DED0200816}" id="{A1F6343B-103F-438E-894C-14B785454F0E}" parentId="{9906BCEB-CAC1-594A-9A92-E9370A7AB596}">
    <text>@Sumit Chharia - weird how the slots comment got on this cell. The ask here is for OMS to recognize all Nautilus pickup methods. Today, all DUG and Nautilus orders look the same for OMS. The ask is for OMS to consume pickupLocation field to be able to differentiate Locker, Kiosk, and Counter pickups.</text>
    <mentions>
      <mention mentionpersonId="{E4F72B98-6C2E-40CA-96D0-D08889A78607}" mentionId="{4866D5FA-FF9C-4FDE-A71D-8A5BD6D459A7}" startIndex="0" length="14"/>
    </mentions>
  </threadedComment>
  <threadedComment ref="AM88" dT="2021-06-16T17:51:17.78" personId="{07D8E72E-364D-1749-BC72-9CEC99127811}" id="{33B2CC71-D52D-1F4D-B173-517CABC30D2E}" parentId="{9906BCEB-CAC1-594A-9A92-E9370A7AB596}">
    <text>@Sharmila Iqbal That should require order model change. Cart &amp; Checkout will need to send this additional information to DOMS.</text>
    <mentions>
      <mention mentionpersonId="{ABA7C423-F532-49D2-94A4-6E4B790538AE}" mentionId="{D5370D43-3DB3-1B4D-813F-9E3C08E4EDED}" startIndex="0" length="15"/>
    </mentions>
  </threadedComment>
  <threadedComment ref="AP88" dT="2021-06-16T00:02:10.98" personId="{3861ABAA-B7D1-7B44-9656-2455C4F3C3C6}" id="{8D697BC4-4E49-44D6-8568-4E115C8F0C5E}">
    <text>- Flag at the order level for CNC and CAN in App</text>
  </threadedComment>
  <threadedComment ref="AR88" dT="2021-06-04T18:58:16.72" personId="{0A2F32F4-32AD-AE4D-A84C-91DED0200816}" id="{DBA82652-4A98-134E-96AF-90571554F4AD}">
    <text>Changes to customer experience on the Web and App. We will need to make sure we are thinking through pickup experience as a whole and updating events, processes.
Timeline: by end of Aug</text>
  </threadedComment>
  <threadedComment ref="AS88" dT="2021-06-04T18:58:58.58" personId="{0A2F32F4-32AD-AE4D-A84C-91DED0200816}" id="{31D4F1ED-41B2-FF46-BBCB-EE7B35B148BB}">
    <text>Ensure VPOS can differentiate between the pickup experiences.
Timeline: End of Aug</text>
  </threadedComment>
  <threadedComment ref="AT88" dT="2021-06-16T05:17:34.51" personId="{0A2F32F4-32AD-AE4D-A84C-91DED0200816}" id="{2505571D-38E6-46AC-BA7A-FBF9B6EA302C}">
    <text>Changes to customer experience on the Web and App. Customers will have two pickup experiences per store (Curbside and In-Store pickups). Create other pickup specific slots. Today, we use DUG slots for Nautilus pickup stores.</text>
  </threadedComment>
  <threadedComment ref="AV88" dT="2021-06-04T19:00:46.11" personId="{0A2F32F4-32AD-AE4D-A84C-91DED0200816}" id="{BF9066B5-3B58-9847-B9C4-AF5936DC0A9D}">
    <text>Changes to customer experience on the Web and App. Customers will have two pickup experiences per store (Curbside and In-Store pickups). 
Ensure we do not need updates to OSS.
Timeline: by end of Aug</text>
  </threadedComment>
  <threadedComment ref="BB88" dT="2021-06-04T19:01:33.53" personId="{0A2F32F4-32AD-AE4D-A84C-91DED0200816}" id="{969E0C14-BED6-D142-A3A2-8DB5D2CB834E}">
    <text>Changes to customer experience on the Web and App. Customers will have two pickup experiences per store (Curbside and In-Store pickups).  Update IVR and other capabilities within Customer service.
Timeline: by end of Aug</text>
  </threadedComment>
  <threadedComment ref="M89" dT="2021-06-10T19:46:29.58" personId="{BD514F7D-2FFC-4DDA-8435-F7A773598246}" id="{6935CFBA-2BED-44DB-B4EC-20302BB781DA}">
    <text xml:space="preserve">This will only be QA </text>
  </threadedComment>
  <threadedComment ref="N89" dT="2021-06-03T23:29:11.00" personId="{07D8E72E-364D-1749-BC72-9CEC99127811}" id="{942B3E39-3DE3-644F-A0FC-135A09246D48}">
    <text>May need to update existing cancellation email trigger.</text>
  </threadedComment>
  <threadedComment ref="N89" dT="2021-06-10T19:50:19.65" personId="{BD514F7D-2FFC-4DDA-8435-F7A773598246}" id="{F0F88C46-C34E-49CA-A393-804C4AE9D0A9}" parentId="{942B3E39-3DE3-644F-A0FC-135A09246D48}">
    <text>Likely only a change on C&amp;C side. We'll buffer in a XS for any field changes</text>
  </threadedComment>
  <threadedComment ref="AA89" dT="2021-06-03T17:05:42.33" personId="{07D8E72E-364D-1749-BC72-9CEC99127811}" id="{84B8B86D-F41B-BA4F-BF5B-971FD65D2C04}">
    <text>Changes to the cancellation process to call centralized cancellation service.</text>
  </threadedComment>
  <threadedComment ref="AA89" dT="2021-06-03T23:29:42.84" personId="{07D8E72E-364D-1749-BC72-9CEC99127811}" id="{683FD909-D783-5044-8FE2-546493BCDBF4}" parentId="{84B8B86D-F41B-BA4F-BF5B-971FD65D2C04}">
    <text>no change may be needed for this</text>
  </threadedComment>
  <threadedComment ref="AB89" dT="2021-06-03T17:05:50.40" personId="{07D8E72E-364D-1749-BC72-9CEC99127811}" id="{C7DC179D-E31B-C844-ABB1-B82040BD7BAE}">
    <text>Changes to the cancellation process to call centralized cancellation service.</text>
  </threadedComment>
  <threadedComment ref="AM89" dT="2021-06-03T17:07:02.82" personId="{07D8E72E-364D-1749-BC72-9CEC99127811}" id="{3B16A377-4FD5-2643-AFA9-3A19563F5447}">
    <text>Create a centralized cancellation service to be used across platforms.</text>
  </threadedComment>
  <threadedComment ref="AN89" dT="2021-06-03T17:06:05.01" personId="{07D8E72E-364D-1749-BC72-9CEC99127811}" id="{88374BB5-CD47-BA48-8102-BCC013724DC2}">
    <text>Changes to the cancellation process to call centralized cancellation service.</text>
  </threadedComment>
  <threadedComment ref="AN89" dT="2021-06-15T23:19:42.05" personId="{C96B11AB-48CD-DF4A-8CD2-378DF379A3DF}" id="{60B09684-F1F6-4A48-909C-B211456BAEE7}" parentId="{88374BB5-CD47-BA48-8102-BCC013724DC2}">
    <text>Post edit cut off cancellations are complex and need to wotk with TO</text>
  </threadedComment>
  <threadedComment ref="AQ89" dT="2021-06-03T17:06:20.32" personId="{07D8E72E-364D-1749-BC72-9CEC99127811}" id="{C0A0BAF8-19BB-B74D-9CCC-E355D4774F71}">
    <text>Changes to the cancellation process to call centralized cancellation service.</text>
  </threadedComment>
  <threadedComment ref="AR89" dT="2021-06-03T17:06:27.66" personId="{07D8E72E-364D-1749-BC72-9CEC99127811}" id="{7B8FB6D4-FDA3-1048-B4C5-2791C41D3BD9}">
    <text>Changes to the cancellation process to call centralized cancellation service.</text>
  </threadedComment>
  <threadedComment ref="AR89" dT="2021-06-15T00:01:52.29" personId="{83C3F91D-7FE8-41AD-A5F9-EB1565A3DBC6}" id="{100D56D8-4D53-4812-9E55-FB2576F03F1B}" parentId="{7B8FB6D4-FDA3-1048-B4C5-2791C41D3BD9}">
    <text>What is the expectation for Pickup team?</text>
  </threadedComment>
  <threadedComment ref="AR89" dT="2021-06-15T07:29:00.49" personId="{07D8E72E-364D-1749-BC72-9CEC99127811}" id="{4F8FBC18-BD02-481E-BE84-F8C526F8F4DC}" parentId="{7B8FB6D4-FDA3-1048-B4C5-2791C41D3BD9}">
    <text>@Archana Panicker Long term we would want the pick-up experience team to call the centralized service in to cancel an order that was not picked up by the customer.</text>
    <mentions>
      <mention mentionpersonId="{6B23C9EE-2DAA-4B1E-A846-FC1619DED2FE}" mentionId="{5279839B-7627-42BA-8C5E-F741BDF8DD7F}" startIndex="0" length="17"/>
    </mentions>
  </threadedComment>
  <threadedComment ref="AV89" dT="2021-06-03T23:31:03.38" personId="{07D8E72E-364D-1749-BC72-9CEC99127811}" id="{CC17F150-D01D-AC45-86AA-A578C202E467}">
    <text>Change to the new cancellation process for Order Details page.</text>
  </threadedComment>
  <threadedComment ref="BD89" dT="2021-06-03T17:07:46.76" personId="{07D8E72E-364D-1749-BC72-9CEC99127811}" id="{E0821C84-2E38-9642-8135-5FE282B92277}">
    <text>An update may be required to the existing cancellation service/process.</text>
  </threadedComment>
  <threadedComment ref="M90" dT="2021-06-10T19:54:43.38" personId="{BD514F7D-2FFC-4DDA-8435-F7A773598246}" id="{A1D85132-F7B7-4909-AF2F-BE4D1968F354}">
    <text xml:space="preserve">@Tophe Enerio  we need to clarify if driving team wants to add a "reason code" to the email template </text>
    <mentions>
      <mention mentionpersonId="{6CE22FA9-2E47-42DF-B1AA-888F9D0E1138}" mentionId="{74FD492E-5606-4FC0-97CC-81BA2C3ED6B9}" startIndex="0" length="13"/>
    </mentions>
  </threadedComment>
  <threadedComment ref="M90" dT="2021-06-10T20:23:58.32" personId="{24A71361-96A7-4184-B040-A32426105B52}" id="{9DA17753-B872-42C9-A21A-B8944A1C282F}" parentId="{A1D85132-F7B7-4909-AF2F-BE4D1968F354}">
    <text xml:space="preserve">@Sharat Babu Mandala </text>
    <mentions>
      <mention mentionpersonId="{D5979A81-5A1F-4E2A-878B-ACAC93C6D71A}" mentionId="{AC088F65-D153-4852-9A84-42D50CE2EAF4}" startIndex="0" length="20"/>
    </mentions>
  </threadedComment>
  <threadedComment ref="N90" dT="2021-06-10T19:55:21.99" personId="{BD514F7D-2FFC-4DDA-8435-F7A773598246}" id="{4464C81F-7832-4668-B8BF-8118809C4655}">
    <text>If we add a "reason code" then there is Comms work as well</text>
  </threadedComment>
  <threadedComment ref="AA90" dT="2021-06-03T17:08:17.25" personId="{07D8E72E-364D-1749-BC72-9CEC99127811}" id="{9EAD32ED-C43D-5641-82EE-5F841CA5A128}">
    <text>Include the changes to implement survey on the front end for users.</text>
  </threadedComment>
  <threadedComment ref="AA90" dT="2021-06-17T23:51:58.35" personId="{07D8E72E-364D-1749-BC72-9CEC99127811}" id="{DDBBE39B-4227-4AFA-9697-E1FE639F193A}" parentId="{9EAD32ED-C43D-5641-82EE-5F841CA5A128}">
    <text>If this is going to come after centralized service, then no impact on C&amp;C.</text>
  </threadedComment>
  <threadedComment ref="AB90" dT="2021-06-03T17:08:33.87" personId="{07D8E72E-364D-1749-BC72-9CEC99127811}" id="{0A7F91BE-9CB6-E74D-A080-2A8D9D5C7124}">
    <text>Include the changes to implement survey on the front end for users.</text>
  </threadedComment>
  <threadedComment ref="AM90" dT="2021-06-03T17:09:06.75" personId="{07D8E72E-364D-1749-BC72-9CEC99127811}" id="{A84B033E-213E-BE4E-BCDB-6C1DBD148E5D}">
    <text>Implement the API changes to provide cancellation options to various products.</text>
  </threadedComment>
  <threadedComment ref="BD90" dT="2021-06-03T17:09:57.07" personId="{07D8E72E-364D-1749-BC72-9CEC99127811}" id="{88EAE2CE-3DEF-6147-B0C7-AA17BAF20E69}">
    <text>Include the changes to implement survey on the front end for users.</text>
  </threadedComment>
  <threadedComment ref="BD90" dT="2021-06-16T16:24:22.22" personId="{803A1584-0864-4997-BE2B-E37A1E0FCADC}" id="{5518377D-046E-4660-ACC4-851EDF393DFC}" parentId="{88EAE2CE-3DEF-6147-B0C7-AA17BAF20E69}">
    <text>ECHO is CS agent facing ONLY.</text>
  </threadedComment>
  <threadedComment ref="BD90" dT="2021-06-16T16:47:33.73" personId="{07D8E72E-364D-1749-BC72-9CEC99127811}" id="{89860EEB-1A72-4F4D-A62E-CB8E6C072CD4}" parentId="{88EAE2CE-3DEF-6147-B0C7-AA17BAF20E69}">
    <text>@Rajath Shantharaju We would want the agents to enter the reason customer has communicated to them.</text>
    <mentions>
      <mention mentionpersonId="{DCCF82F5-804C-438C-B117-3A5F819F0443}" mentionId="{E7067F7C-9C4D-4B5C-A375-5371DFCBB804}" startIndex="0" length="19"/>
    </mentions>
  </threadedComment>
  <threadedComment ref="W91" dT="2021-06-03T17:10:44.77" personId="{07D8E72E-364D-1749-BC72-9CEC99127811}" id="{F26FFCFF-F017-0742-BF85-CE53867F2621}">
    <text>Implement the front end change to show the tracking info to customers.</text>
  </threadedComment>
  <threadedComment ref="AB91" dT="2021-06-03T17:11:05.68" personId="{07D8E72E-364D-1749-BC72-9CEC99127811}" id="{2B86105C-3569-7F48-9A85-3242B03136B3}">
    <text>Implement the front end change to show the tracking info to customers.</text>
  </threadedComment>
  <threadedComment ref="AM91" dT="2021-06-03T17:13:17.81" personId="{07D8E72E-364D-1749-BC72-9CEC99127811}" id="{63BACF4A-7871-9F40-AF42-A134DEE0A435}">
    <text>Build an API to provide tracking info for users.</text>
  </threadedComment>
  <threadedComment ref="AM91" dT="2021-06-21T15:44:41.36" personId="{6BA1D379-A285-7846-8C05-686ABE17959C}" id="{8D4931FF-DFA0-45BA-AE55-4561CA56C25F}" parentId="{63BACF4A-7871-9F40-AF42-A134DEE0A435}">
    <text>Assuming all order status data will be available in OMS</text>
  </threadedComment>
  <threadedComment ref="AV91" dT="2021-06-03T17:14:07.35" personId="{07D8E72E-364D-1749-BC72-9CEC99127811}" id="{9BC5569B-F812-1D4C-9E59-7361F2940BCB}">
    <text>Present consistent tracking information between Order page and home page.</text>
  </threadedComment>
  <threadedComment ref="AP93" dT="2021-06-16T00:02:55.65" personId="{3861ABAA-B7D1-7B44-9656-2455C4F3C3C6}" id="{AECF8C8D-12C2-458B-89AB-DF54BDA6E6AD}">
    <text xml:space="preserve">Needs more data but xs, if its just data pull
</text>
  </threadedComment>
  <threadedComment ref="AA94" dT="2021-06-15T21:25:47.12" personId="{7E67A875-4A6E-D64B-841C-667BFAEAC215}" id="{09880FB0-73FC-4C1B-B3D4-8DC32DB99B69}">
    <text xml:space="preserve">Impact to API  services  - Slot Service, Store services </text>
  </threadedComment>
  <threadedComment ref="AB94" dT="2021-06-15T21:25:47.12" personId="{7E67A875-4A6E-D64B-841C-667BFAEAC215}" id="{E33B9024-1F6F-4AEE-8E22-831D651BA4F7}">
    <text xml:space="preserve">Impact to API  services  - Slot Service, Store services </text>
  </threadedComment>
  <threadedComment ref="AD94" dT="2021-06-04T21:09:11.70" personId="{7E67A875-4A6E-D64B-841C-667BFAEAC215}" id="{DE1C14BC-9268-2249-878F-0B8E2793B1A6}">
    <text xml:space="preserve">API changes Amend
</text>
  </threadedComment>
  <threadedComment ref="AM94" dT="2021-06-04T21:09:11.70" personId="{7E67A875-4A6E-D64B-841C-667BFAEAC215}" id="{5A5D58E2-936B-F44D-AD2B-EA25F57C273E}">
    <text xml:space="preserve">API changes Amend
</text>
  </threadedComment>
  <threadedComment ref="AM94" dT="2021-06-21T15:47:14.23" personId="{6BA1D379-A285-7846-8C05-686ABE17959C}" id="{B9022FC9-02D4-415C-9109-99D58A731E5B}" parentId="{5A5D58E2-936B-F44D-AD2B-EA25F57C273E}">
    <text>@Sureshkumar Ganesa  OMS scope is not clear</text>
    <mentions>
      <mention mentionpersonId="{25F7A293-0354-457E-AF6C-DF3DEEADBA30}" mentionId="{5470C639-A1AE-463D-AD7F-CB30303CCD1C}" startIndex="0" length="19"/>
    </mentions>
  </threadedComment>
  <threadedComment ref="AM94" dT="2021-06-21T15:53:18.97" personId="{7E67A875-4A6E-D64B-841C-667BFAEAC215}" id="{52940A59-47ED-44F4-AA49-44787B693050}" parentId="{5A5D58E2-936B-F44D-AD2B-EA25F57C273E}">
    <text xml:space="preserve">Impact to API  services  - Slot Service, Store services </text>
  </threadedComment>
  <threadedComment ref="AA95" dT="2021-06-15T21:25:47.12" personId="{7E67A875-4A6E-D64B-841C-667BFAEAC215}" id="{023EB1B6-094B-45C3-824F-BAA434FF283E}">
    <text xml:space="preserve">Impact to API  services  - Slot Service, Store services </text>
  </threadedComment>
  <threadedComment ref="AB95" dT="2021-06-15T21:25:47.12" personId="{7E67A875-4A6E-D64B-841C-667BFAEAC215}" id="{6F79261A-A264-48CD-8F14-B73A23FD0E92}">
    <text xml:space="preserve">Impact to API  services  - Slot Service, Store services </text>
  </threadedComment>
  <threadedComment ref="AD95" dT="2021-06-04T21:09:11.70" personId="{7E67A875-4A6E-D64B-841C-667BFAEAC215}" id="{4637AE64-DDA5-EF40-8181-4CA720EB2562}">
    <text xml:space="preserve">API changes Amend
</text>
  </threadedComment>
  <threadedComment ref="U96" dT="2021-06-15T23:51:20.35" personId="{8A887BB8-0DDF-4FFA-858C-492AAA24058C}" id="{E24746AF-9AD6-4359-90A0-5B4475E903EA}">
    <text>Platform Response: ? need more info. i.e is this in relation to header link? if so, that would be L&amp;N.</text>
  </threadedComment>
  <threadedComment ref="W96" dT="2021-06-15T22:33:43.56" personId="{F5BE5496-DCBF-4FAB-A76F-C7FFFB8874AD}" id="{29A26B98-2AE0-40E9-88DC-86816B768D52}">
    <text>Need more information</text>
  </threadedComment>
  <threadedComment ref="X96" dT="2021-06-15T22:33:52.95" personId="{F5BE5496-DCBF-4FAB-A76F-C7FFFB8874AD}" id="{3DA683C1-7D47-4BEA-AFB1-ECD693E8DA9B}">
    <text>Need more information</text>
  </threadedComment>
  <threadedComment ref="AA96" dT="2021-06-15T21:25:47.12" personId="{7E67A875-4A6E-D64B-841C-667BFAEAC215}" id="{DBB052DE-97FF-477E-992E-ADB256DAD2AD}">
    <text xml:space="preserve">Impact to API  services  - Slot Service, Store services </text>
  </threadedComment>
  <threadedComment ref="AB96" dT="2021-06-15T21:25:47.12" personId="{7E67A875-4A6E-D64B-841C-667BFAEAC215}" id="{F821BF0A-AFEB-4FFF-AC80-AD11DC7B9925}">
    <text xml:space="preserve">Impact to API  services  - Slot Service, Store services </text>
  </threadedComment>
  <threadedComment ref="AM96" dT="2021-06-14T19:52:24.84" personId="{07D8E72E-364D-1749-BC72-9CEC99127811}" id="{C02972ED-FC4F-4C7C-ABBD-3EEB407D2F6B}">
    <text>What's needed for this?</text>
  </threadedComment>
  <threadedComment ref="AM96" dT="2021-06-21T15:47:39.19" personId="{6BA1D379-A285-7846-8C05-686ABE17959C}" id="{5EBB9256-1802-4C67-B963-F926D7F163CE}" parentId="{C02972ED-FC4F-4C7C-ABBD-3EEB407D2F6B}">
    <text>@Sureshkumar Ganesa  OMS scope is not clear</text>
    <mentions>
      <mention mentionpersonId="{25F7A293-0354-457E-AF6C-DF3DEEADBA30}" mentionId="{F2188484-DD91-4FE1-81E1-0AA7E1F4CF62}" startIndex="0" length="19"/>
    </mentions>
  </threadedComment>
  <threadedComment ref="AM96" dT="2021-06-21T15:53:43.00" personId="{7E67A875-4A6E-D64B-841C-667BFAEAC215}" id="{C022788B-09B8-42B4-AC3B-22AE544C7D1C}" parentId="{C02972ED-FC4F-4C7C-ABBD-3EEB407D2F6B}">
    <text xml:space="preserve">Impact to API  services  - Slot Service, Store services </text>
  </threadedComment>
  <threadedComment ref="AM98" dT="2021-06-21T15:48:02.38" personId="{6BA1D379-A285-7846-8C05-686ABE17959C}" id="{015C13D5-26C1-4B91-8A68-21325CF3ADF3}">
    <text>@Sureshkumar Ganesa OMS scope is not clear</text>
    <mentions>
      <mention mentionpersonId="{25F7A293-0354-457E-AF6C-DF3DEEADBA30}" mentionId="{2552EDB2-90F4-4751-B2D9-D9564B5982C8}" startIndex="0" length="19"/>
    </mentions>
  </threadedComment>
  <threadedComment ref="AA99" dT="2021-06-15T21:25:47.12" personId="{7E67A875-4A6E-D64B-841C-667BFAEAC215}" id="{0A4DD424-38BD-47A9-9E43-92F2DF1ACE6D}">
    <text xml:space="preserve">Impact to API  services  - Slot Service, Store services </text>
  </threadedComment>
  <threadedComment ref="AB99" dT="2021-06-15T21:25:47.12" personId="{7E67A875-4A6E-D64B-841C-667BFAEAC215}" id="{DCFABE82-8D36-45D5-9687-B5339A7BFB99}">
    <text xml:space="preserve">Impact to API  services  - Slot Service, Store services </text>
  </threadedComment>
  <threadedComment ref="AI99" dT="2021-06-04T21:09:11.70" personId="{7E67A875-4A6E-D64B-841C-667BFAEAC215}" id="{286520F3-FEEB-A34D-AE73-5B9BADFF9599}">
    <text xml:space="preserve">API changes Amend
</text>
  </threadedComment>
  <threadedComment ref="AM99" dT="2021-06-04T21:09:11.70" personId="{7E67A875-4A6E-D64B-841C-667BFAEAC215}" id="{9C84FD1B-9AFD-7E40-9D2D-4D1F131F60EB}">
    <text xml:space="preserve">API changes Amend
</text>
  </threadedComment>
  <threadedComment ref="AM99" dT="2021-06-14T19:52:37.38" personId="{07D8E72E-364D-1749-BC72-9CEC99127811}" id="{3CEBF590-05BF-4D29-983E-E7D45A9C5993}" parentId="{9C84FD1B-9AFD-7E40-9D2D-4D1F131F60EB}">
    <text>When do you need this by?</text>
  </threadedComment>
  <threadedComment ref="AM99" dT="2021-06-15T00:28:45.87" personId="{07D8E72E-364D-1749-BC72-9CEC99127811}" id="{F867A073-05A5-42C9-9B26-211E87F54C2D}" parentId="{9C84FD1B-9AFD-7E40-9D2D-4D1F131F60EB}">
    <text>Assumption:
1. Only a flag is required in the order model
2. Change will be needed to reschedule process
3. MFC is out of scope for this, else changes will be needed to Take-Off integration</text>
  </threadedComment>
  <threadedComment ref="L100" dT="2021-05-27T19:11:18.94" personId="{7E67A875-4A6E-D64B-841C-667BFAEAC215}" id="{4362CD55-B8C6-DA41-9260-E83EC4866064}">
    <text>Waiting for the proper team mapping</text>
  </threadedComment>
  <threadedComment ref="AA100" dT="2021-06-15T21:25:47.12" personId="{7E67A875-4A6E-D64B-841C-667BFAEAC215}" id="{9EDC48DA-3A9C-416C-90A6-2471023D8744}">
    <text xml:space="preserve">Impact to API  services  - Slot Service, Store services </text>
  </threadedComment>
  <threadedComment ref="AA100" dT="2021-06-18T19:31:48.83" personId="{C61C866D-9EED-43BF-B491-8BF54AF17E9E}" id="{685A425C-AF07-4687-892C-80EC945BEC61}" parentId="{9EDC48DA-3A9C-416C-90A6-2471023D8744}">
    <text xml:space="preserve">@Sureshkumar Ganesa , Need more info. </text>
    <mentions>
      <mention mentionpersonId="{25F7A293-0354-457E-AF6C-DF3DEEADBA30}" mentionId="{7220A0E1-7AC8-4EDE-AE69-1EAE8C9ED921}" startIndex="0" length="19"/>
    </mentions>
  </threadedComment>
  <threadedComment ref="AA100" dT="2021-06-28T20:34:20.90" personId="{F46CB7BC-10E9-40C3-A8B3-84E3084A1175}" id="{FDA0C708-DB7F-40C9-A3FB-7B28DA30B84A}" parentId="{9EDC48DA-3A9C-416C-90A6-2471023D8744}">
    <text>Per Joydip and Jo on 6/28, DynCatchments is off Q2 and Q3 roadmap for MFC. No work for C&amp;C.</text>
  </threadedComment>
  <threadedComment ref="AB100" dT="2021-06-15T21:25:47.12" personId="{7E67A875-4A6E-D64B-841C-667BFAEAC215}" id="{1668E151-F0BA-4381-AA75-1F9AE57A689B}">
    <text xml:space="preserve">Impact to API  services  - Slot Service, Store services </text>
  </threadedComment>
  <threadedComment ref="AD100" dT="2021-06-04T21:09:11.70" personId="{7E67A875-4A6E-D64B-841C-667BFAEAC215}" id="{0F927A2C-7C64-154D-A871-E8D89FB0EA6E}">
    <text xml:space="preserve">API changes Amend
</text>
  </threadedComment>
  <threadedComment ref="BH101" dT="2021-06-04T21:24:41.01" personId="{7E67A875-4A6E-D64B-841C-667BFAEAC215}" id="{E464CBCA-A045-5E40-9BBF-3A388309D09E}">
    <text>Snowflake updates</text>
  </threadedComment>
  <threadedComment ref="BH102" dT="2021-06-04T21:24:41.01" personId="{7E67A875-4A6E-D64B-841C-667BFAEAC215}" id="{23864627-37C1-674F-938C-4A73665CDDF0}">
    <text>Snowflake updates</text>
  </threadedComment>
  <threadedComment ref="BH103" dT="2021-06-04T21:24:41.01" personId="{7E67A875-4A6E-D64B-841C-667BFAEAC215}" id="{2506D2CF-8125-A544-B186-024D966EF5FE}">
    <text>Snowflake updates</text>
  </threadedComment>
  <threadedComment ref="BH104" dT="2021-06-04T21:24:41.01" personId="{7E67A875-4A6E-D64B-841C-667BFAEAC215}" id="{57813B28-1499-8942-A0AF-27A662B39B9E}">
    <text>Snowflake updates</text>
  </threadedComment>
  <threadedComment ref="BK104" dT="2021-06-04T21:39:07.50" personId="{7E67A875-4A6E-D64B-841C-667BFAEAC215}" id="{68C13748-30AA-7E48-B006-23003F24EB06}">
    <text xml:space="preserve">Some changes might be requested 
</text>
  </threadedComment>
  <threadedComment ref="AE105" dT="2021-06-04T21:40:47.21" personId="{7E67A875-4A6E-D64B-841C-667BFAEAC215}" id="{F8BA9EF1-D65A-C34E-A6F3-4F1F452500E0}">
    <text>Changes to EOT</text>
  </threadedComment>
  <threadedComment ref="BH105" dT="2021-06-04T21:24:41.01" personId="{7E67A875-4A6E-D64B-841C-667BFAEAC215}" id="{223164F3-300D-4C48-9767-5773D576BFF3}">
    <text>Snowflake updates</text>
  </threadedComment>
  <threadedComment ref="AE106" dT="2021-06-04T21:45:09.17" personId="{7E67A875-4A6E-D64B-841C-667BFAEAC215}" id="{34A23179-8FC1-4E4C-978E-DC86741A8928}">
    <text xml:space="preserve">EOT changes </text>
  </threadedComment>
  <threadedComment ref="AP110" dT="2021-06-16T00:03:49.72" personId="{3861ABAA-B7D1-7B44-9656-2455C4F3C3C6}" id="{CFB7195C-46B2-405F-A530-F0C04A72B2C5}">
    <text xml:space="preserve">Need more detail / COnfluence link
</text>
  </threadedComment>
  <threadedComment ref="BK110" dT="2021-06-08T20:46:13.37" personId="{7E67A875-4A6E-D64B-841C-667BFAEAC215}" id="{834F17F1-C6B4-47C0-AC39-CA46BF7151F2}">
    <text>Development of Components</text>
  </threadedComment>
  <threadedComment ref="BK111" dT="2021-06-08T20:46:13.37" personId="{7E67A875-4A6E-D64B-841C-667BFAEAC215}" id="{CD9C9856-833C-4EEA-A457-8D799708F70D}">
    <text>Development of Components</text>
  </threadedComment>
  <threadedComment ref="BK112" dT="2021-06-08T20:46:13.37" personId="{7E67A875-4A6E-D64B-841C-667BFAEAC215}" id="{4C51FA4D-D116-4CF9-B1EF-6A05B1EF220B}">
    <text>Development of Components</text>
  </threadedComment>
  <threadedComment ref="BH113" dT="2021-06-04T21:24:41.01" personId="{7E67A875-4A6E-D64B-841C-667BFAEAC215}" id="{05526CC2-331B-FF46-AA63-196844C98291}">
    <text>Snowflake updates</text>
  </threadedComment>
  <threadedComment ref="BH113" dT="2021-06-04T21:58:14.98" personId="{7E67A875-4A6E-D64B-841C-667BFAEAC215}" id="{EBFD02C5-762A-3C4D-86E4-A34AE17B8F74}" parentId="{05526CC2-331B-FF46-AA63-196844C98291}">
    <text xml:space="preserve">Creation of New tables and New Views EDM
</text>
  </threadedComment>
  <threadedComment ref="AA116" dT="2021-06-04T21:08:44.05" personId="{7E67A875-4A6E-D64B-841C-667BFAEAC215}" id="{2161B44E-F47D-4648-BD16-FD8596B6354D}">
    <text xml:space="preserve">API changes amend </text>
  </threadedComment>
  <threadedComment ref="AB116" dT="2021-06-04T21:09:11.70" personId="{7E67A875-4A6E-D64B-841C-667BFAEAC215}" id="{B4389982-38D0-3145-A019-D0055D0A0225}">
    <text xml:space="preserve">API changes Amend
</text>
  </threadedComment>
  <threadedComment ref="AE116" dT="2021-06-04T21:10:11.95" personId="{7E67A875-4A6E-D64B-841C-667BFAEAC215}" id="{4B73F782-77C6-4041-A561-8DBD45DC18DB}">
    <text xml:space="preserve">Front changes required for Web and Mobile 
</text>
  </threadedComment>
  <threadedComment ref="AM116" dT="2021-06-04T21:11:20.99" personId="{7E67A875-4A6E-D64B-841C-667BFAEAC215}" id="{2C068426-3D0C-F247-884E-7EFA00BD3EBC}">
    <text>API changes and the corresponding BODs changes ( Grocery order)</text>
  </threadedComment>
  <threadedComment ref="AM116" dT="2021-06-14T19:52:54.92" personId="{07D8E72E-364D-1749-BC72-9CEC99127811}" id="{03BCADC2-1CB1-4BF2-9490-3D81F749A775}" parentId="{2C068426-3D0C-F247-884E-7EFA00BD3EBC}">
    <text>When do you need this?</text>
  </threadedComment>
  <threadedComment ref="AM116" dT="2021-06-15T00:30:39.13" personId="{07D8E72E-364D-1749-BC72-9CEC99127811}" id="{909A83F9-761B-49DD-9B4B-992C8AB9F088}" parentId="{2C068426-3D0C-F247-884E-7EFA00BD3EBC}">
    <text>Assumption:
1. No changes to order model or any coding
2. Only integration testing required from DOMS side</text>
  </threadedComment>
  <threadedComment ref="BH116" dT="2021-06-04T21:24:41.01" personId="{7E67A875-4A6E-D64B-841C-667BFAEAC215}" id="{11E81255-B406-4A98-B3CA-2E83E7AC9311}">
    <text>Snowflake updates</text>
  </threadedComment>
  <threadedComment ref="BH116" dT="2021-06-04T21:58:14.98" personId="{7E67A875-4A6E-D64B-841C-667BFAEAC215}" id="{572F1228-12EA-479B-8408-975D7C7F2FC6}" parentId="{11E81255-B406-4A98-B3CA-2E83E7AC9311}">
    <text xml:space="preserve">Creation of New tables and New Views EDM
</text>
  </threadedComment>
  <threadedComment ref="AD117" dT="2021-06-04T18:49:59.18" personId="{3861ABAA-B7D1-7B44-9656-2455C4F3C3C6}" id="{5F8200EE-6D3C-D34E-9006-DF4BC5524F14}">
    <text>Provide ROG files to AcuPick</text>
  </threadedComment>
  <threadedComment ref="BH120" dT="2021-06-04T18:54:34.98" personId="{3861ABAA-B7D1-7B44-9656-2455C4F3C3C6}" id="{3417C9FC-C080-764A-9EBB-C77243BD1A22}">
    <text>Need inputs on what data can be purged and how far back</text>
  </threadedComment>
  <threadedComment ref="BJ120" dT="2021-06-04T18:54:23.08" personId="{3861ABAA-B7D1-7B44-9656-2455C4F3C3C6}" id="{AE673255-6AF8-4844-A354-C177885622CD}">
    <text>Need inputs on what data can be purged and how far back</text>
  </threadedComment>
  <threadedComment ref="BK120" dT="2021-06-04T18:54:17.07" personId="{3861ABAA-B7D1-7B44-9656-2455C4F3C3C6}" id="{0E6F3E07-BCA0-C741-943B-F9F426D63A67}">
    <text>Need inputs on what data can be purged and how far back</text>
  </threadedComment>
  <threadedComment ref="BH123" dT="2021-06-04T18:55:19.68" personId="{3861ABAA-B7D1-7B44-9656-2455C4F3C3C6}" id="{3389B9EC-4D6C-F74F-9DAF-7873044E3727}">
    <text>Need inputs on what tables, values are needed in historical load and how long the history needs to be captured</text>
  </threadedComment>
  <threadedComment ref="BJ123" dT="2021-06-04T18:55:30.32" personId="{3861ABAA-B7D1-7B44-9656-2455C4F3C3C6}" id="{5EAFBA74-0352-EA47-B731-CC88B26134D1}">
    <text>Need inputs on what tables, values are needed in historical load and how long the history needs to be captured</text>
  </threadedComment>
  <threadedComment ref="BK123" dT="2021-06-04T18:55:37.79" personId="{3861ABAA-B7D1-7B44-9656-2455C4F3C3C6}" id="{1B624162-D946-DC4D-AC28-4B73B3A90B7D}">
    <text>Need inputs on what tables, values are needed in historical load and how long the history needs to be captured</text>
  </threadedComment>
  <threadedComment ref="AT126" personId="{F5076A86-EB1E-4093-9AD8-42C8F31C29BE}" id="{0C9BC163-CC6F-4CF4-86CE-8C135D5A6C58}">
    <text>EOT changes for REEF specific parameters</text>
  </threadedComment>
  <threadedComment ref="AT126" dT="2021-06-11T21:42:57.91" personId="{7E67A875-4A6E-D64B-841C-667BFAEAC215}" id="{EBD41456-853E-476F-8122-F28C5F98AC9E}" parentId="{0C9BC163-CC6F-4CF4-86CE-8C135D5A6C58}">
    <text xml:space="preserve">Would require more clarity </text>
  </threadedComment>
  <threadedComment ref="AM127" dT="2021-06-10T23:05:19.16" personId="{07D8E72E-364D-1749-BC72-9CEC99127811}" id="{E9B89592-1430-4196-9AE2-C15F14020C6D}">
    <text>Provide order information and latest order updates to be delivered to the customers.</text>
  </threadedComment>
  <threadedComment ref="AM127" dT="2021-06-21T15:49:27.20" personId="{6BA1D379-A285-7846-8C05-686ABE17959C}" id="{2808F6D2-7D78-4DBB-8583-8E5C4417DD43}" parentId="{E9B89592-1430-4196-9AE2-C15F14020C6D}">
    <text>@Assuming no OMS dev work</text>
  </threadedComment>
  <threadedComment ref="AO127" dT="2021-06-10T23:04:39.19" personId="{07D8E72E-364D-1749-BC72-9CEC99127811}" id="{DAD5F020-B946-45E4-B9C7-944A2B10E2EA}">
    <text>Define the customer experience mocks and designs. </text>
  </threadedComment>
  <threadedComment ref="AS127" dT="2021-06-10T23:06:15.41" personId="{07D8E72E-364D-1749-BC72-9CEC99127811}" id="{0FF1400B-80FF-4E6E-8FA4-0EFA1DB4F29E}">
    <text>Provide refund/return information.</text>
  </threadedComment>
  <threadedComment ref="AS127" dT="2021-06-14T18:32:15.99" personId="{8391F23D-3E21-624A-BB97-09ED6AF0B07E}" id="{8C8BE777-D05E-47F2-8CDB-26843F8B9B26}" parentId="{0FF1400B-80FF-4E6E-8FA4-0EFA1DB4F29E}">
    <text>Thanks. But when would you need it by? Regards.</text>
  </threadedComment>
  <threadedComment ref="AS127" dT="2021-06-14T19:38:41.34" personId="{07D8E72E-364D-1749-BC72-9CEC99127811}" id="{512B5794-8E9A-4667-922B-2995EE2B31B7}" parentId="{0FF1400B-80FF-4E6E-8FA4-0EFA1DB4F29E}">
    <text>@Biswa Karan  This is scheduled for Q3.</text>
    <mentions>
      <mention mentionpersonId="{A253A3E2-03E9-431A-AF4C-300281DDD1C2}" mentionId="{05294284-4158-438D-A2A6-9C555F8A84CE}" startIndex="0" length="12"/>
    </mentions>
  </threadedComment>
  <threadedComment ref="AV127" dT="2021-06-10T23:05:03.88" personId="{07D8E72E-364D-1749-BC72-9CEC99127811}" id="{845B1D05-0347-4705-A553-9D05C5A61D38}">
    <text>Build new front end to improve customer experience for users.</text>
  </threadedComment>
  <threadedComment ref="N129" dT="2021-06-22T16:14:55.31" personId="{24A71361-96A7-4184-B040-A32426105B52}" id="{A56D536F-9345-42AB-9DD7-F68104C42C27}">
    <text>@Sharat Babu Mandala let us know who to tag here so the MarTech team can size this. 
@Jeet Patel @Tim Harms @Michelle Tonkovich</text>
    <mentions>
      <mention mentionpersonId="{9B0CC588-FA74-43B1-9860-517D27470E5D}" mentionId="{72E18E3B-AC34-4EC1-9DB1-D8254DDACE5E}" startIndex="0" length="20"/>
      <mention mentionpersonId="{0BEA7CA9-DED1-4AA1-870E-8ECDE0382AAA}" mentionId="{2E730F63-7C93-45B2-ACD2-E875C9010C7F}" startIndex="86" length="11"/>
      <mention mentionpersonId="{5FADB4C0-D127-4CE6-A615-237DF34EDC22}" mentionId="{8655FD7A-CF99-4011-87A7-2D469DCCA2FC}" startIndex="98" length="10"/>
      <mention mentionpersonId="{A103FB74-A52A-461F-8260-1D694D160893}" mentionId="{D5C7A6B7-C978-4918-9521-95D1DE250C77}" startIndex="109" length="19"/>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R7" dT="2021-06-09T17:28:17.83" personId="{2B27C64D-9C90-4653-8C95-F221AE5BD96E}" id="{D1519E05-D1E5-455E-92EB-BC0917C03C28}">
    <text>1) Build redirect from Partner Portal to OMS when CPG partner wants to create or manage offers.
2) Enable tokens to be passed to OMS redirect URL so no additional login needed. (Enable single sign on)</text>
  </threadedComment>
  <threadedComment ref="R7" dT="2021-06-14T17:53:23.46" personId="{2B27C64D-9C90-4653-8C95-F221AE5BD96E}" id="{1D49E9CD-2847-4066-BE05-DA9FE242B9AE}" parentId="{D1519E05-D1E5-455E-92EB-BC0917C03C28}">
    <text>@Sravanthi Muppidi @Elizabeth Johnson   can you help with high level effort estimate for this? Please let me know if any questions.</text>
    <mentions>
      <mention mentionpersonId="{02094740-F64D-4797-86FB-8ECEDF80E28A}" mentionId="{C210507E-8069-495D-83D7-91B700E565B7}" startIndex="0" length="18"/>
      <mention mentionpersonId="{E1951DBA-58DD-4DD8-A956-4337775A126A}" mentionId="{03120D21-D8C5-42C7-863C-7190C258572C}" startIndex="19" length="18"/>
    </mentions>
  </threadedComment>
  <threadedComment ref="R7" dT="2021-06-15T19:11:07.40" personId="{2B27C64D-9C90-4653-8C95-F221AE5BD96E}" id="{CD4E7592-8B1B-4C63-AA73-C6382AAC5709}" parentId="{D1519E05-D1E5-455E-92EB-BC0917C03C28}">
    <text>Confirmed "M" effort
[12:09 PM] Sravanthi Muppidi
Just sent you and Krishna a note. At this point I don’t know the exact integration but we might need an integration with CPG portal as we do not want CPG’s to go to multiple places for different things. I would say a M LOE for now.</text>
  </threadedComment>
  <threadedComment ref="AJ7" dT="2021-06-09T17:28:36.25" personId="{2B27C64D-9C90-4653-8C95-F221AE5BD96E}" id="{E2ED66AA-ED3F-41FF-9699-0C26F0334DFA}">
    <text>1) Enable CPG users to log in to portal via single sign on or credentials to be passed via tokens in URL.
2) Define new role for CPG to restrict actions within portal. What can they do and what can they not do. 
3) New Workflow for CPG offers. 
4) Restrict competitor UPCS that can be added* ex. Coke can not add Pepsi and vise versa.</text>
  </threadedComment>
  <threadedComment ref="AJ7" dT="2021-06-10T20:00:37.46" personId="{5FBE7F8B-3B48-40D0-8033-42AB3EE37A47}" id="{AE2A1AA0-DC7A-4953-977E-FA88057D39BA}" parentId="{E2ED66AA-ED3F-41FF-9699-0C26F0334DFA}">
    <text>OMS will not be able to work on this in Q2.</text>
  </threadedComment>
  <threadedComment ref="AZ7" dT="2021-06-09T17:29:01.16" personId="{2B27C64D-9C90-4653-8C95-F221AE5BD96E}" id="{392E4A1C-5623-4E5D-8EC7-EB2DB8D39975}">
    <text>4U work will include management and regression testing. Estimate assumes CPG falls under current offer types.</text>
  </threadedComment>
  <threadedComment ref="BH7" dT="2021-06-09T17:32:11.71" personId="{2B27C64D-9C90-4653-8C95-F221AE5BD96E}" id="{D6F7A00E-D613-4C58-9A6F-676ECCFCFFC6}">
    <text>Assume additional attributes for CPG offers</text>
  </threadedComment>
  <threadedComment ref="BH7" dT="2021-06-14T18:03:12.74" personId="{2B27C64D-9C90-4653-8C95-F221AE5BD96E}" id="{AD676DC8-692F-409C-852C-B368EF6C5A02}" parentId="{D6F7A00E-D613-4C58-9A6F-676ECCFCFFC6}">
    <text>@Raj Sriram Can you help with high level effort estimate for this? Please let me know if any questions.</text>
    <mentions>
      <mention mentionpersonId="{DC39458D-603C-4B24-B1AB-E2982AF585F6}" mentionId="{7E3DB9E9-D33F-42FB-8E49-EA5C08BE6051}" startIndex="0" length="11"/>
    </mentions>
  </threadedComment>
  <threadedComment ref="O11" dT="2021-06-10T16:27:43.57" personId="{90E76B7C-5FC6-44EF-8F79-11A63BF9B8F9}" id="{F68F64EA-9888-43B5-B68B-1CF07A426CC9}">
    <text xml:space="preserve">is this expanding to more stores, ie. Kings and Balduccis?
</text>
  </threadedComment>
  <threadedComment ref="O11" dT="2021-06-10T16:28:38.46" personId="{90E76B7C-5FC6-44EF-8F79-11A63BF9B8F9}" id="{1AEC5EAB-CD75-4708-A346-457FFA41834A}" parentId="{F68F64EA-9888-43B5-B68B-1CF07A426CC9}">
    <text xml:space="preserve">this story is tracking under [CNC-4039] DCCR - Communications Intake Request - Safeway JIRA  
</text>
  </threadedComment>
  <threadedComment ref="O11" dT="2021-06-10T17:06:34.62" personId="{24A71361-96A7-4184-B040-A32426105B52}" id="{2348B6C6-ADCD-4980-B85A-36D1F407466A}" parentId="{F68F64EA-9888-43B5-B68B-1CF07A426CC9}">
    <text>@Subha Burela , can you help?</text>
    <mentions>
      <mention mentionpersonId="{1EFCF314-842C-4137-AC1C-2EE4C848EC90}" mentionId="{15BBE2AE-EB34-42E7-82A7-6394155E3319}" startIndex="0" length="13"/>
    </mentions>
  </threadedComment>
  <threadedComment ref="O11" dT="2021-06-10T17:13:04.33" personId="{16E567DE-21AE-41E2-A482-E38F5E8C7ACC}" id="{65E3A892-B5DF-4A85-B80E-2A9FB1050247}" parentId="{F68F64EA-9888-43B5-B68B-1CF07A426CC9}">
    <text>@Bryanna Lamour to respond</text>
    <mentions>
      <mention mentionpersonId="{878024F6-A25B-43C8-8328-D8F57018795E}" mentionId="{9A08451B-5D8E-4449-96B2-4A3D3B4077CF}" startIndex="0" length="15"/>
    </mentions>
  </threadedComment>
  <threadedComment ref="O11" dT="2021-06-10T17:25:50.74" personId="{2B27C64D-9C90-4653-8C95-F221AE5BD96E}" id="{5ACA2D36-1A4D-456C-AEDF-6D48F3C4C12B}" parentId="{F68F64EA-9888-43B5-B68B-1CF07A426CC9}">
    <text xml:space="preserve">@Tim Harms there is a plan for a version of this to be implemented in Kings and Balduccies to capture phone number and consent giving no card for price benifit. I have forwarded you emails outlining what is going when. </text>
    <mentions>
      <mention mentionpersonId="{0358A25A-CD6D-4A68-B0FB-4DF0B886C60C}" mentionId="{437F65F6-C41E-4B4E-82E9-326BA9297BCE}" startIndex="0" length="10"/>
    </mentions>
  </threadedComment>
  <threadedComment ref="N13" dT="2021-06-10T18:18:25.15" personId="{6911E630-83DE-410D-A306-3540E9C382AA}" id="{B0B892A4-C85E-459E-AC68-562E1C69A2A3}">
    <text>Birthday Offer will launch via CDP/ACS in August
Team to utilize FreshPass $5 Offer email template as our basis for the Birthday Offer
Birthday Offer creative to be kicked off with internal team, and will work from that template</text>
  </threadedComment>
  <threadedComment ref="O13" dT="2021-06-10T22:47:50.42" personId="{90E76B7C-5FC6-44EF-8F79-11A63BF9B8F9}" id="{DBE06C1C-D65A-40B7-A145-2EDC17470B52}">
    <text>no Comms development needed, these are Batch</text>
  </threadedComment>
  <threadedComment ref="V15" dT="2021-06-15T22:44:28.48" personId="{8A887BB8-0DDF-4FFA-858C-492AAA24058C}" id="{F8FBB028-DCA1-48F6-BE42-12AC7F98FF5B}">
    <text>Platform Response: Dependent on final UI and specs</text>
  </threadedComment>
  <threadedComment ref="AG16" dT="2021-06-15T03:04:15.63" personId="{53482734-DE4D-4047-8A39-305A5215A2F4}" id="{2B7E761C-FE16-4CC8-BF45-FC9E61D8FF8A}">
    <text>Assume minor API enhancements to existing APIs (storing additional customer preferecens)</text>
  </threadedComment>
  <threadedComment ref="AX16" dT="2021-06-15T03:02:45.30" personId="{53482734-DE4D-4047-8A39-305A5215A2F4}" id="{88222484-52A7-4E79-A6FB-249A42D53970}">
    <text>Assume new customer engagement platform (customer built or vendor)</text>
  </threadedComment>
  <threadedComment ref="AI17" dT="2021-06-21T18:05:47.48" personId="{7F032CAB-E635-4516-AFBA-89BCC60AA3EE}" id="{C991B6B7-9554-4959-976D-30E7BE8A2F69}">
    <text>@Kartika Tangirala @Samarpit Mhatre  assuming Channel Based Multiplier change is complete by the time this starts</text>
    <mentions>
      <mention mentionpersonId="{F8D61C37-A165-4302-BF33-2E9C7D3E5436}" mentionId="{AE9D9D6C-EA6B-4233-A33D-45230435B9F4}" startIndex="0" length="18"/>
      <mention mentionpersonId="{BEA92339-B5DE-423D-B113-975E9C56D09C}" mentionId="{59346D05-3798-4728-96E6-7DAF52DBB071}" startIndex="19" length="16"/>
    </mentions>
  </threadedComment>
  <threadedComment ref="V18" dT="2021-06-15T22:15:39.89" personId="{8A887BB8-0DDF-4FFA-858C-492AAA24058C}" id="{4B9B8AEC-91CC-4311-9EB1-2895D3AE7991}">
    <text>Platform Response: M - Given specifics are not provided.</text>
  </threadedComment>
  <threadedComment ref="BH18" dT="2021-06-11T18:44:27.47" personId="{E48C16CA-BFD7-4699-804D-6AA7F7A2D58C}" id="{8263B2F8-B656-464D-A44D-0A0AFCE4B91B}">
    <text>Please, can you add the data that needs to be incorporated from Source and data needed by the consumption team</text>
  </threadedComment>
  <threadedComment ref="BH19" dT="2021-06-11T18:43:27.39" personId="{E48C16CA-BFD7-4699-804D-6AA7F7A2D58C}" id="{616E6105-2E3E-4836-857B-333C1520DAA0}">
    <text>Please, can you add the data that needs to be incorporated from Source and data needed by the consumption team</text>
  </threadedComment>
  <threadedComment ref="BH20" dT="2021-06-11T18:44:27.47" personId="{E48C16CA-BFD7-4699-804D-6AA7F7A2D58C}" id="{EF7065B5-A53A-43D9-AFF6-5AA0AE808FB3}">
    <text>Please, can you add the data that needs to be incorporated from Source and data needed by the consumption team</text>
  </threadedComment>
  <threadedComment ref="BH21" dT="2021-06-11T18:44:33.45" personId="{E48C16CA-BFD7-4699-804D-6AA7F7A2D58C}" id="{81E1070D-8C6F-421A-AA29-5514E53403E6}">
    <text>Please, can you add the data that needs to be incorporated from Source and data needed by the consumption team</text>
  </threadedComment>
  <threadedComment ref="BH22" dT="2021-06-11T18:45:23.13" personId="{E48C16CA-BFD7-4699-804D-6AA7F7A2D58C}" id="{9EDD12C3-6D57-4919-9196-CEA99B097181}">
    <text>Please, can you add the data that needs to be incorporated from Source and data needed by the consumption team</text>
  </threadedComment>
  <threadedComment ref="AG23" dT="2021-06-15T03:06:39.26" personId="{53482734-DE4D-4047-8A39-305A5215A2F4}" id="{F075FC92-4955-4FBA-8F3A-42C3EE5EE350}">
    <text>Assume enhancements to persist starbucks member info in UCA system and 1 time data migration</text>
  </threadedComment>
  <threadedComment ref="AJ23" dT="2021-06-15T03:07:28.83" personId="{53482734-DE4D-4047-8A39-305A5215A2F4}" id="{066A387A-4B09-41CC-9B6A-E084288C5994}">
    <text>New Offer types exclusive for Starbucks customers only.</text>
  </threadedComment>
  <threadedComment ref="AX23" dT="2021-06-15T03:08:38.28" personId="{53482734-DE4D-4047-8A39-305A5215A2F4}" id="{D477A2B1-E52D-41B7-9A57-5135C306EB56}">
    <text>Assume API integration to/fro w/Starbucks and Driving team effort</text>
  </threadedComment>
  <threadedComment ref="AZ23" dT="2021-06-15T03:10:18.69" personId="{53482734-DE4D-4047-8A39-305A5215A2F4}" id="{5CD45883-22E3-404E-8EC1-35EF7182945D}">
    <text xml:space="preserve">B4U work will include regression testing. </text>
  </threadedComment>
  <threadedComment ref="BF23" dT="2021-06-15T03:10:57.29" personId="{53482734-DE4D-4047-8A39-305A5215A2F4}" id="{77CE98E3-5D06-4167-AD4C-6C9EF0FA1F7C}">
    <text>Fraud detection and prevention</text>
  </threadedComment>
  <threadedComment ref="BH23" dT="2021-06-11T18:45:31.20" personId="{E48C16CA-BFD7-4699-804D-6AA7F7A2D58C}" id="{22B8B1A9-00C7-42CB-83BA-995696779E36}">
    <text>Please, can you add the data that needs to be incorporated from Source and data needed by the consumption team</text>
  </threadedComment>
  <threadedComment ref="BH23" dT="2021-06-15T03:11:48.43" personId="{53482734-DE4D-4047-8A39-305A5215A2F4}" id="{1F35BCCD-A213-4BC7-B183-D6499541853A}" parentId="{22B8B1A9-00C7-42CB-83BA-995696779E36}">
    <text>Assume to ingest Starbuck offer type and Starbucks Txns for analysis and reporting</text>
  </threadedComment>
  <threadedComment ref="AG25" dT="2021-06-09T17:33:04.76" personId="{2B27C64D-9C90-4653-8C95-F221AE5BD96E}" id="{42838D52-F41B-4EB8-8F77-06A79EEAB760}">
    <text>1) Expect existing UCA API, expect some modifications or new APIs</text>
  </threadedComment>
  <threadedComment ref="AG25" dT="2021-06-10T19:17:01.42" personId="{2B27C64D-9C90-4653-8C95-F221AE5BD96E}" id="{1ED8DDC7-2CB9-4F51-8083-9723B5C8F8FF}" parentId="{42838D52-F41B-4EB8-8F77-06A79EEAB760}">
    <text>Left a Small with the assumption that this program will use existing APIIs with minor enhancement.</text>
  </threadedComment>
  <threadedComment ref="AI25" dT="2021-06-09T17:33:24.65" personId="{2B27C64D-9C90-4653-8C95-F221AE5BD96E}" id="{34D769F9-C443-40EF-BCA0-1CE3FAFBBF06}">
    <text>1) Expect some modifications to existing API or new APIs</text>
  </threadedComment>
  <threadedComment ref="AI25" dT="2021-06-14T18:00:42.01" personId="{2B27C64D-9C90-4653-8C95-F221AE5BD96E}" id="{47441B9D-0632-4287-86F0-72FE5DA47D86}" parentId="{34D769F9-C443-40EF-BCA0-1CE3FAFBBF06}">
    <text>@Vidhya Raman can you help with high level effort estimate for this? Please let me know if any questions.</text>
    <mentions>
      <mention mentionpersonId="{05802B38-36C1-4553-A332-8538C1E948D4}" mentionId="{64A51D02-5027-4154-A76E-2F4DDBD62B10}" startIndex="0" length="13"/>
    </mentions>
  </threadedComment>
  <threadedComment ref="AI25" dT="2021-06-15T03:25:15.25" personId="{53482734-DE4D-4047-8A39-305A5215A2F4}" id="{D5826BBE-0474-4F80-B775-4A0036095F2E}" parentId="{34D769F9-C443-40EF-BCA0-1CE3FAFBBF06}">
    <text>Architecture needs to be finalized if EPE needs to be used or not</text>
  </threadedComment>
  <threadedComment ref="AI25" dT="2021-06-21T18:08:36.38" personId="{7F032CAB-E635-4516-AFBA-89BCC60AA3EE}" id="{FE72FE37-7625-4791-B059-D6F824571CE1}" parentId="{34D769F9-C443-40EF-BCA0-1CE3FAFBBF06}">
    <text xml:space="preserve">EPE is marking this as XL for now. This is a high complexity requirement which needs discovery sessions to correctly identify scope of work </text>
  </threadedComment>
  <threadedComment ref="AJ25" dT="2021-06-09T17:33:38.62" personId="{2B27C64D-9C90-4653-8C95-F221AE5BD96E}" id="{8B55B8D8-A54F-4E33-9256-59F6A389ECD6}">
    <text>1) Expect some modifications to existing API or new APIs</text>
  </threadedComment>
  <threadedComment ref="AJ25" dT="2021-06-10T19:19:36.93" personId="{2B27C64D-9C90-4653-8C95-F221AE5BD96E}" id="{429B65CF-F27F-4093-8284-090B448ED038}" parentId="{8B55B8D8-A54F-4E33-9256-59F6A389ECD6}">
    <text>S sizing given with the assumption that OMS is not teir 1 system.</text>
  </threadedComment>
  <threadedComment ref="AX25" dT="2021-06-09T17:34:21.21" personId="{2B27C64D-9C90-4653-8C95-F221AE5BD96E}" id="{F1F0AD58-9143-4EF9-9A7A-6CD0B81C3A9B}">
    <text>1) Expect some modifications to existing API or new APIs</text>
  </threadedComment>
  <threadedComment ref="AX25" dT="2021-06-14T18:01:51.41" personId="{2B27C64D-9C90-4653-8C95-F221AE5BD96E}" id="{92C945CC-E42D-4136-A89D-5F3521440762}" parentId="{F1F0AD58-9143-4EF9-9A7A-6CD0B81C3A9B}">
    <text>@Brant Rouse can you help with high level effort estimate for this? Please let me know if any questions.</text>
    <mentions>
      <mention mentionpersonId="{084B41D7-266B-4644-8F0B-245F3504FACE}" mentionId="{E92A01CA-436B-4EEF-B794-94342DEEFCF5}" startIndex="0" length="12"/>
    </mentions>
  </threadedComment>
  <threadedComment ref="AX25" dT="2021-06-15T03:25:55.94" personId="{53482734-DE4D-4047-8A39-305A5215A2F4}" id="{1699E8FD-3D6E-4C35-A9AB-C64BE53F7349}" parentId="{F1F0AD58-9143-4EF9-9A7A-6CD0B81C3A9B}">
    <text xml:space="preserve">Assumed minor changes to existing APIs
</text>
  </threadedComment>
  <threadedComment ref="AZ25" dT="2021-06-09T17:34:34.31" personId="{2B27C64D-9C90-4653-8C95-F221AE5BD96E}" id="{E9535869-62FD-4321-BD69-7C49D326C597}">
    <text>1) Expect some modifications to existing API or new APIs</text>
  </threadedComment>
  <threadedComment ref="BE25" dT="2021-06-09T17:34:58.26" personId="{2B27C64D-9C90-4653-8C95-F221AE5BD96E}" id="{4151A3B4-AFC0-4CD4-9BB6-589CD4D2B4B7}">
    <text>1) New website within Salesforce based on people who log in to investigate on missed discounts or rewards.</text>
  </threadedComment>
  <threadedComment ref="BE25" dT="2021-06-10T19:23:53.20" personId="{2B27C64D-9C90-4653-8C95-F221AE5BD96E}" id="{EC66E0BE-C007-440D-826B-FF6458301AD1}" parentId="{4151A3B4-AFC0-4CD4-9BB6-589CD4D2B4B7}">
    <text xml:space="preserve">Keep in mind that there will be significant migration activies and dependent on SF launch timing. </text>
  </threadedComment>
  <threadedComment ref="BH25" dT="2021-06-15T03:28:03.74" personId="{53482734-DE4D-4047-8A39-305A5215A2F4}" id="{5993BF38-BF96-4EB4-B708-0E546A9328E3}">
    <text>Move data to OLTP DB (instead of snowflake) and expose TLOG and other APIs needed. Assume building one time migration of data and continuous sync.</text>
  </threadedComment>
  <threadedComment ref="BL25" dT="2021-06-10T19:21:20.94" personId="{2B27C64D-9C90-4653-8C95-F221AE5BD96E}" id="{09FA210C-90F7-4E79-BD7B-5A5796BB9BCC}">
    <text xml:space="preserve">Will need to access transactions
</text>
  </threadedComment>
  <threadedComment ref="BL25" dT="2021-06-10T19:27:28.48" personId="{2B27C64D-9C90-4653-8C95-F221AE5BD96E}" id="{1716F840-253C-45FA-8196-0B8DA711A793}" parentId="{09FA210C-90F7-4E79-BD7B-5A5796BB9BCC}">
    <text xml:space="preserve">There is no dev work needed from POS but there may be training. Will need a discussion with Nitin on who should expose this data POS sends.
@Vijay Maddu </text>
    <mentions>
      <mention mentionpersonId="{456D3825-05A7-4005-8EA6-E646D5B194A3}" mentionId="{AAEB94F9-C1E5-4150-82C3-9B42C76F8AE1}" startIndex="140" length="12"/>
    </mentions>
  </threadedComment>
  <threadedComment ref="K31" dT="2021-06-15T18:40:37.92" personId="{2B27C64D-9C90-4653-8C95-F221AE5BD96E}" id="{78BB7757-BC0D-41D5-B24D-54F5896920B4}">
    <text xml:space="preserve">@Jackie Ocampo @Huan Wang  this got moved to J4U but is not ours. Is it yours? </text>
    <mentions>
      <mention mentionpersonId="{13912D2A-E8A0-4D81-95CC-A0126E4ABC92}" mentionId="{DCB9FDEB-B3E6-4509-B554-507D7B692E99}" startIndex="0" length="14"/>
      <mention mentionpersonId="{92F52A40-DF39-419F-BF1A-1E2228B29CE7}" mentionId="{002F3BC1-3C9C-4974-8B1A-CBBC51EAFF57}" startIndex="15" length="10"/>
    </mentions>
  </threadedComment>
  <threadedComment ref="K31" dT="2021-06-15T19:51:38.35" personId="{B11A0739-11F0-471B-8763-BED5B61B4320}" id="{8374EF14-C721-451F-B25B-45EE14A18C87}" parentId="{78BB7757-BC0D-41D5-B24D-54F5896920B4}">
    <text>yup this is our team.</text>
  </threadedComment>
  <threadedComment ref="BL31" dT="2021-06-15T03:31:05.22" personId="{53482734-DE4D-4047-8A39-305A5215A2F4}" id="{4CA56201-3C83-4FBA-A551-D598C4A78725}">
    <text>New integration with wallet and Loyalty services using PinPad</text>
  </threadedComment>
  <threadedComment ref="N32" dT="2021-06-10T16:38:23.53" personId="{90E76B7C-5FC6-44EF-8F79-11A63BF9B8F9}" id="{3850D5A9-CA6B-469A-A8A7-5A628DEB941B}">
    <text xml:space="preserve">assumptions: send one new campaign to drive registration (email and reg piece).  Existing Welcome Series will be impacted (in scope)
</text>
  </threadedComment>
  <threadedComment ref="N32" dT="2021-06-10T19:02:28.44" personId="{955F98D5-B40E-4C20-8548-BE3456A2C681}" id="{14127C27-0302-4C33-B043-058DDDF20C83}" parentId="{3850D5A9-CA6B-469A-A8A7-5A628DEB941B}">
    <text>Assumptions :1. Leverage Existing Batch campaign template + enhance welcome series template.
 2. Reuse Existing components + build new one for Gamification feature so 1 to 2 new components
 3. New data feed may be required from audience and data perspective 
 4. Use Existing workflows with small enhancement for new experience
 5. Standard Reporting
 6. Reuse existing portal triggering with small enhancement</text>
  </threadedComment>
  <threadedComment ref="AG32" dT="2021-06-16T03:05:12.03" personId="{53482734-DE4D-4047-8A39-305A5215A2F4}" id="{3F138656-7B31-497F-ADFB-E7DB14F00DA9}">
    <text>Assume persistence of additional attributes for customers participating in gamification</text>
  </threadedComment>
  <threadedComment ref="AI32" dT="2021-06-16T03:07:12.33" personId="{53482734-DE4D-4047-8A39-305A5215A2F4}" id="{471B1D33-8130-4092-9C48-D045C229A5BD}">
    <text>Assume new sweepstakes and/or rewards kind of benefits with new conditions (not many details available at this point)</text>
  </threadedComment>
  <threadedComment ref="AJ32" dT="2021-06-16T03:07:55.34" personId="{53482734-DE4D-4047-8A39-305A5215A2F4}" id="{D34B773B-8E0C-492C-B3BB-854F3B9D8180}">
    <text>Assume new attributes to define offers used for new gamification platform. Not much details available at this point.</text>
  </threadedComment>
  <threadedComment ref="AX32" dT="2021-06-16T03:08:51.24" personId="{53482734-DE4D-4047-8A39-305A5215A2F4}" id="{88019D77-32E4-47E9-8700-9A52B41B010A}">
    <text>Assume minor enhancements to existing APIs and development of new APIs. Not much details available at this point.</text>
  </threadedComment>
  <threadedComment ref="AZ32" dT="2021-06-16T03:09:42.83" personId="{53482734-DE4D-4047-8A39-305A5215A2F4}" id="{54C215B1-878E-4BD9-B6EE-94D89EB10165}">
    <text>Assume  enhancements to existing APIs and development of new APIs. Development of new Web Pages as needed. Not much details available at this point.</text>
  </threadedComment>
  <threadedComment ref="BB32" dT="2021-06-14T23:59:11.67" personId="{16E567DE-21AE-41E2-A482-E38F5E8C7ACC}" id="{8E315D30-D52E-48C2-9531-797DB9B59443}">
    <text>Need details</text>
  </threadedComment>
  <threadedComment ref="BB32" dT="2021-06-16T03:10:34.83" personId="{53482734-DE4D-4047-8A39-305A5215A2F4}" id="{1B38264B-C7ED-4275-95D6-2B1B3A6B4436}" parentId="{8E315D30-D52E-48C2-9531-797DB9B59443}">
    <text>Assume UI/API calls to investigate and/or assign benefits as needed</text>
  </threadedComment>
  <threadedComment ref="BH32" dT="2021-06-16T03:13:08.82" personId="{53482734-DE4D-4047-8A39-305A5215A2F4}" id="{4E052705-C145-4730-8E85-5B219D24EF1D}">
    <text>Assume new data needs to be ingested and persisted to track gamification usage, redemption etc</text>
  </threadedComment>
  <threadedComment ref="BJ32" dT="2021-06-16T03:14:46.76" personId="{53482734-DE4D-4047-8A39-305A5215A2F4}" id="{AF8FB7D2-4425-44B8-A828-3227CF252F7E}">
    <text>Assume effort needed to track Web and Mobile gamification analytics</text>
  </threadedComment>
  <threadedComment ref="N33" dT="2021-06-16T03:15:45.28" personId="{53482734-DE4D-4047-8A39-305A5215A2F4}" id="{6E7325C0-0016-4250-88FA-E11AF245BC3D}">
    <text>Assume communication emails/SMS/push notifications on balance changes</text>
  </threadedComment>
  <threadedComment ref="AB33" dT="2021-06-16T03:17:26.95" personId="{53482734-DE4D-4047-8A39-305A5215A2F4}" id="{F2E22EB5-5783-4512-A354-F40C80F8CA6C}">
    <text>New payment option during checkout</text>
  </threadedComment>
  <threadedComment ref="AC33" dT="2021-06-16T03:17:26.95" personId="{53482734-DE4D-4047-8A39-305A5215A2F4}" id="{DF7EAAA8-A78B-41D9-9BC6-A4EBE3FA29E6}">
    <text>New payment option during checkout</text>
  </threadedComment>
  <threadedComment ref="AG33" dT="2021-06-16T03:19:19.08" personId="{53482734-DE4D-4047-8A39-305A5215A2F4}" id="{A68A8E68-774C-4716-AFBB-54E27A38B96E}">
    <text>Assume to track additional attributes for customers using these payment options</text>
  </threadedComment>
  <threadedComment ref="AL33" dT="2021-06-16T03:20:49.72" personId="{53482734-DE4D-4047-8A39-305A5215A2F4}" id="{F3C90D0B-0C2F-42A7-9DC6-949F2FC982E0}">
    <text>New Vendor integrations and exposing new APIs</text>
  </threadedComment>
  <threadedComment ref="AZ33" dT="2021-06-16T03:21:38.10" personId="{53482734-DE4D-4047-8A39-305A5215A2F4}" id="{1C6641A5-057E-4196-8101-1CA2F3DF2317}">
    <text>Driving team effort</text>
  </threadedComment>
  <threadedComment ref="BB33" dT="2021-06-14T23:59:11.67" personId="{16E567DE-21AE-41E2-A482-E38F5E8C7ACC}" id="{B3BAD1D6-AD5F-459F-B838-3F9045B8F698}">
    <text>Need details</text>
  </threadedComment>
  <threadedComment ref="BB33" dT="2021-06-16T03:10:34.83" personId="{53482734-DE4D-4047-8A39-305A5215A2F4}" id="{D964B023-73C0-49F3-9EA8-48A629BE3C17}" parentId="{B3BAD1D6-AD5F-459F-B838-3F9045B8F698}">
    <text>Assume UI/API calls to investigate and/or assign benefits as needed</text>
  </threadedComment>
  <threadedComment ref="BJ33" dT="2021-06-16T03:14:46.76" personId="{53482734-DE4D-4047-8A39-305A5215A2F4}" id="{8540D812-2035-44E9-9143-D740EA4FA832}">
    <text>Assume effort needed to track Web and Mobile  analytics</text>
  </threadedComment>
  <threadedComment ref="AY35" dT="2021-06-25T07:46:04.91" personId="{53482734-DE4D-4047-8A39-305A5215A2F4}" id="{2F2D6A6F-6C12-4C7F-908B-34375EF56385}">
    <text xml:space="preserve">Coordination, testing, design effort
</text>
  </threadedComment>
  <threadedComment ref="BH35" dT="2021-06-09T22:10:51.36" personId="{88AB6912-7A3F-CD40-AACB-3BD6ECA754F6}" id="{6E36CCA9-2EDD-4206-AC52-20B8CE0E4FED}">
    <text>Integration pattern needs to be established with Rp so that we can consume and load it into EDM. Data model to support the new feed from Rp and to join it with the current AR data tables</text>
  </threadedComment>
  <threadedComment ref="BH35" dT="2021-06-16T19:18:18.14" personId="{E48C16CA-BFD7-4699-804D-6AA7F7A2D58C}" id="{5008E5E3-94B6-46A3-A4F6-C10B56769C0A}" parentId="{6E36CCA9-2EDD-4206-AC52-20B8CE0E4FED}">
    <text>Pending Integration pattern between Rp &amp; EDM ; Sizing of data ; Batch or near real time feeds? Also will this data have to be modeled via EDIS?</text>
  </threadedComment>
  <threadedComment ref="O36" dT="2021-06-09T22:13:38.04" personId="{88AB6912-7A3F-CD40-AACB-3BD6ECA754F6}" id="{C3F67D3C-3E77-4BA2-BAAE-E6A13845B89A}">
    <text>A number of emails were descoped from 1.0. This needs to be included for us to scale. Also, text notification is also needed. not ll emails need a text notification. Changes to some existing emails to encourage mixed bag is also needed. Comms to check the customer preference for Text before sending text notifications</text>
  </threadedComment>
  <threadedComment ref="AF36" dT="2021-06-10T17:42:31.93" personId="{88AB6912-7A3F-CD40-AACB-3BD6ECA754F6}" id="{40375EBD-BA75-4EF6-A823-E390EC16D468}">
    <text>Copy for text notification, any enhancements needed on email wireframes</text>
  </threadedComment>
  <threadedComment ref="AG36" dT="2021-06-15T23:13:28.67" personId="{88AB6912-7A3F-CD40-AACB-3BD6ECA754F6}" id="{D2290189-F5DB-457B-86CB-D824ADA878EF}">
    <text>Need to capture customer's agreement to get text notifications. UX changes to capture the text preference.</text>
  </threadedComment>
  <threadedComment ref="AY36" dT="2021-06-09T22:16:30.17" personId="{88AB6912-7A3F-CD40-AACB-3BD6ECA754F6}" id="{287A5153-1CBA-4852-97E2-4579AB98CBFE}">
    <text xml:space="preserve">ARO consume the new email triggers from Rp and trigger commns. </text>
  </threadedComment>
  <threadedComment ref="X37" dT="2021-06-09T22:25:29.98" personId="{88AB6912-7A3F-CD40-AACB-3BD6ECA754F6}" id="{FF1035E5-1B08-491C-974F-497ED57F1B05}">
    <text>A new popup to show all items in the catalog that can be added as one time items to AR basket</text>
  </threadedComment>
  <threadedComment ref="X37" dT="2021-06-11T17:19:02.85" personId="{D61FD2F1-7959-B741-A9C7-9D055139CEA9}" id="{92F94B17-C210-4A5E-B29D-A66EFF6C646B}" parentId="{FF1035E5-1B08-491C-974F-497ED57F1B05}">
    <text>Need more info on how and where this will be shown.</text>
  </threadedComment>
  <threadedComment ref="Z37" dT="2021-06-09T22:24:20.79" personId="{88AB6912-7A3F-CD40-AACB-3BD6ECA754F6}" id="{20695480-35F5-4964-B539-4A1399783D65}">
    <text>Product card and PDP needs to have capability to add items to Rp basket / order as one time items</text>
  </threadedComment>
  <threadedComment ref="AB37" dT="2021-06-15T23:31:53.95" personId="{88AB6912-7A3F-CD40-AACB-3BD6ECA754F6}" id="{468F9B8D-D111-4F0F-BEF0-0E583A778349}">
    <text>3p service should be able to place orders with AR and one AR items in the backend</text>
  </threadedComment>
  <threadedComment ref="AF37" dT="2021-06-10T17:41:37.88" personId="{88AB6912-7A3F-CD40-AACB-3BD6ECA754F6}" id="{0315DC78-0F42-4261-A089-AEF95BD586C7}">
    <text>Any enhancements needed on the top up flow, Any missed scenarios for top up flow that could come up during implementation</text>
  </threadedComment>
  <threadedComment ref="O38" dT="2021-06-09T22:38:05.90" personId="{88AB6912-7A3F-CD40-AACB-3BD6ECA754F6}" id="{910F3AEF-794F-4106-9212-DD51E9204FD6}">
    <text>Coomns need to  update existing email templates to include substitution choices (order confirmation template)</text>
  </threadedComment>
  <threadedComment ref="AB38" dT="2021-06-15T23:38:16.77" personId="{88AB6912-7A3F-CD40-AACB-3BD6ECA754F6}" id="{C6A30AE7-3BFE-4784-A62A-E72A60E3727F}">
    <text>When Rp places the AR order, any OOS items in the order should be passed back to ARO</text>
  </threadedComment>
  <threadedComment ref="AY38" dT="2021-06-09T22:35:46.08" personId="{88AB6912-7A3F-CD40-AACB-3BD6ECA754F6}" id="{2160B5AF-8981-4E48-987C-2EF5CB1BDD52}">
    <text>ARO needs to call substitution API and pass it to commns.</text>
  </threadedComment>
  <threadedComment ref="BK38" dT="2021-06-09T22:36:33.30" personId="{88AB6912-7A3F-CD40-AACB-3BD6ECA754F6}" id="{04868878-898B-4515-93CB-402429915EED}">
    <text>Planning to use the substitution API which is part of substitution 2.0</text>
  </threadedComment>
  <threadedComment ref="BK38" dT="2021-06-21T20:35:53.45" personId="{12197652-DD37-429C-BF4D-06B28DFF5290}" id="{687B3FDB-2517-4886-978F-C58265463D54}" parentId="{04868878-898B-4515-93CB-402429915EED}">
    <text xml:space="preserve">No estimate required. Diana Adams confirmed only testing support will be needed. </text>
  </threadedComment>
  <threadedComment ref="X39" dT="2021-06-09T22:41:45.23" personId="{88AB6912-7A3F-CD40-AACB-3BD6ECA754F6}" id="{326AA6B2-5DA8-485E-A0EC-EA8F34080E68}">
    <text>Build a new component for displaying product recommendations in MSI</text>
  </threadedComment>
  <threadedComment ref="Z39" dT="2021-06-09T22:42:16.46" personId="{88AB6912-7A3F-CD40-AACB-3BD6ECA754F6}" id="{EDC2A6A6-D94C-4B58-8C5F-9F1515D3D469}">
    <text>Consume the product recommendations feed from ARO and display product cards in the MSI page with the ability to schedule and save and add to next order</text>
  </threadedComment>
  <threadedComment ref="AF39" dT="2021-06-10T17:43:32.55" personId="{88AB6912-7A3F-CD40-AACB-3BD6ECA754F6}" id="{98332E2C-17D0-4B70-B32D-9A4B4105C1EF}">
    <text>Product recommendations carousal and flow in MSI</text>
  </threadedComment>
  <threadedComment ref="AY39" dT="2021-06-09T22:42:57.03" personId="{88AB6912-7A3F-CD40-AACB-3BD6ECA754F6}" id="{B758ADD1-C594-411F-8F86-7D163EF90AE3}">
    <text>Get product recommendations feed from Rp and pass it to Search and browse</text>
  </threadedComment>
  <threadedComment ref="AC40" dT="2021-06-09T22:48:03.45" personId="{88AB6912-7A3F-CD40-AACB-3BD6ECA754F6}" id="{9C14B2D7-788A-402A-B6BB-EEB210E80372}">
    <text>Need to implement Schedule and save on app</text>
  </threadedComment>
  <threadedComment ref="AF40" dT="2021-06-10T17:44:29.63" personId="{88AB6912-7A3F-CD40-AACB-3BD6ECA754F6}" id="{590FD71A-05F4-4EFB-AAB7-8896CEE225BD}">
    <text>AR experience in UMA and copy and flow for push notifications</text>
  </threadedComment>
  <threadedComment ref="AY40" dT="2021-06-09T22:47:02.06" personId="{88AB6912-7A3F-CD40-AACB-3BD6ECA754F6}" id="{0042BDBA-2F1E-445E-9C85-0482C91252F7}">
    <text>If at all any additional APIs are needed for UMA and support push notification</text>
  </threadedComment>
  <threadedComment ref="Z41" dT="2021-06-09T22:50:12.20" personId="{88AB6912-7A3F-CD40-AACB-3BD6ECA754F6}" id="{4B1611B3-5C70-4070-A1E1-55FBFAC6982B}">
    <text>Provide subscription capability in mini cart</text>
  </threadedComment>
  <threadedComment ref="AB41" dT="2021-06-09T22:51:53.64" personId="{88AB6912-7A3F-CD40-AACB-3BD6ECA754F6}" id="{6C4132AC-A9C9-4205-BCD4-54430E8D0DBB}">
    <text>Provide subscription capability in full cart and send subscription details on place order to ARO. Order confirmation need to include subscription details.
Changes in edit order UI to display that some items are AR items for schedule and save orders</text>
  </threadedComment>
  <threadedComment ref="AF41" dT="2021-06-10T17:45:25.14" personId="{88AB6912-7A3F-CD40-AACB-3BD6ECA754F6}" id="{BCDB553C-2DD8-4BC7-8293-88609043615E}">
    <text>Edit order flow enhancements to include Schedule and save</text>
  </threadedComment>
  <threadedComment ref="AY41" dT="2021-06-09T22:53:35.71" personId="{88AB6912-7A3F-CD40-AACB-3BD6ECA754F6}" id="{69C51F8A-345C-4323-8686-C6DF4EC69D82}">
    <text>All UI calls should go through ARO to Rp and not directly. This includes subscription from all end points (PDP, product card, mini cart, cart, MSI). Regarding rerouting UI calls, we will discuss with EAs before we decide</text>
  </threadedComment>
  <threadedComment ref="AE42" dT="2021-06-10T17:09:38.40" personId="{88AB6912-7A3F-CD40-AACB-3BD6ECA754F6}" id="{1C56CEFC-0C36-4A99-A50B-5E0DA1DA1AB9}">
    <text>Any schedule and save product recalled/ discontinued should be sent as  two seperate data feeds to EDM
Entire catalog including AR attributes should be sent to EDM which will then send it to Rp</text>
  </threadedComment>
  <threadedComment ref="AY42" dT="2021-06-10T17:12:21.50" personId="{88AB6912-7A3F-CD40-AACB-3BD6ECA754F6}" id="{684EDEE5-4267-413C-9204-62F761B4BCF4}">
    <text>Once the feed is sent to Rp. any orders containing these items / commn needs to be triggered</text>
  </threadedComment>
  <threadedComment ref="BH42" dT="2021-06-10T17:12:56.31" personId="{88AB6912-7A3F-CD40-AACB-3BD6ECA754F6}" id="{247B501B-95D7-40B7-A300-16DF1B14E793}">
    <text>Send the three catalog feeds  - Entire catalog feed, product recall feed, discontinued items feed to Rp</text>
  </threadedComment>
  <threadedComment ref="AB43" dT="2021-06-10T17:25:20.69" personId="{88AB6912-7A3F-CD40-AACB-3BD6ECA754F6}" id="{F33F01F1-AD04-4D42-AEF9-A21450B6EAB6}">
    <text>Auto applying new AR promotions based on business rules (Assuming ecomm promotions are going to be applied by cart and checkout),  displaying ecomm and schedule and save promotions in order summary. Calculating applicable ecomm promotions / j4u offers /club promotions during precheck calls
 (Assumption : any number of these ecomm promotions auto applied should autmatically flow down to the downstream systems including OMS, Receipts and EDM</text>
  </threadedComment>
  <threadedComment ref="AF43" dT="2021-06-10T17:26:42.88" personId="{88AB6912-7A3F-CD40-AACB-3BD6ECA754F6}" id="{DB4910EF-E57D-4A4F-9C09-9EBA4DF724CB}">
    <text>Display of S&amp;S promotions auto applied in order summary and in MSI</text>
  </threadedComment>
  <threadedComment ref="AI43" dT="2021-06-10T17:27:41.53" personId="{88AB6912-7A3F-CD40-AACB-3BD6ECA754F6}" id="{806BC846-957D-4F9E-AE23-BF123775A44E}">
    <text>Auto applying new AR promotions based on business rules (Assuming ecomm promotions are going to be applied by EPE),  (Assumption : any number of these ecomm promotions auto applied should autmatically flow down to the downstream systems including OMS, Receipts and EDM</text>
  </threadedComment>
  <threadedComment ref="AI43" dT="2021-06-21T18:10:13.51" personId="{7F032CAB-E635-4516-AFBA-89BCC60AA3EE}" id="{AE31FF9E-5F84-4C2A-B7AD-A07EF23A5688}" parentId="{806BC846-957D-4F9E-AE23-BF123775A44E}">
    <text>EPE development is complete. Marking it a XS for support for integration testing efforts</text>
  </threadedComment>
  <threadedComment ref="AY43" dT="2021-06-10T17:28:43.64" personId="{88AB6912-7A3F-CD40-AACB-3BD6ECA754F6}" id="{AC2F2A67-EABC-4E0B-B636-F87FC703C573}">
    <text>As part of the place order. Order precheck, we need to send the applicable ecomm promotions to Rp so that they can be shown on MSI</text>
  </threadedComment>
  <threadedComment ref="AE44" dT="2021-06-10T17:38:43.47" personId="{88AB6912-7A3F-CD40-AACB-3BD6ECA754F6}" id="{21432424-11C1-48E8-9CB6-06E99E9AE4B5}">
    <text>Ask to create a business tool that can be used to filter SKUs across stores/divisions and then help with pricing logic and change emanagement/getting approvals and to be fed to catalog for AR eligibility and pricing</text>
  </threadedComment>
  <threadedComment ref="AF44" dT="2021-06-10T17:40:01.95" personId="{88AB6912-7A3F-CD40-AACB-3BD6ECA754F6}" id="{65300F2A-94AA-409F-A6FD-2E7CA72B6389}">
    <text>UX for the internal business tool</text>
  </threadedComment>
  <threadedComment ref="X46" dT="2021-06-11T17:14:27.74" personId="{D61FD2F1-7959-B741-A9C7-9D055139CEA9}" id="{77826A68-7B45-4525-A04A-0CEBB0C2ABA7}">
    <text xml:space="preserve">Not sure of the scope at this point.  </text>
  </threadedComment>
  <threadedComment ref="AE47" dT="2021-06-11T22:27:28.79" personId="{0FF80DCA-3A3C-4A49-B80F-EDBDBA543F6B}" id="{80B79603-39BD-4058-89D3-5F79509B9F85}">
    <text>Is there additional scope for Catalog for this phase? @Ganga Ramankulam</text>
    <mentions>
      <mention mentionpersonId="{DC8277A2-9177-4203-A702-61937D25112F}" mentionId="{BFE1CBE3-7F6C-4BF3-92C9-7F20920B9A61}" startIndex="54" length="17"/>
    </mentions>
  </threadedComment>
  <threadedComment ref="AE47" dT="2021-06-11T22:26:15.56" personId="{88AB6912-7A3F-CD40-AACB-3BD6ECA754F6}" id="{A8FFAB9A-9330-421A-AFDD-A7FB027F502B}" parentId="{80B79603-39BD-4058-89D3-5F79509B9F85}">
    <text xml:space="preserve">yes, there will be since we want to automate the process which is currently manual. </text>
  </threadedComment>
  <threadedComment ref="AI47" dT="2021-06-22T21:47:29.48" personId="{7F032CAB-E635-4516-AFBA-89BCC60AA3EE}" id="{24422CB3-2C19-4BC6-B364-C1A5B414554A}">
    <text>Should not have dependency on EPE.  Reprise call from OMS should have the details</text>
  </threadedComment>
  <threadedComment ref="AJ47" dT="2021-06-25T00:09:13.11" personId="{5B630986-E7E7-4668-A510-58FC802578BC}" id="{480BD40B-3E81-493C-A361-6AC7D0B9C127}">
    <text>Assuning that there is no dev required as OMS is not approached for any new Dev work from AR team</text>
  </threadedComment>
  <threadedComment ref="AB58" dT="2021-06-08T21:48:27.49" personId="{AF1F4E8A-DFFC-4C41-AF3A-59BF8F249B41}" id="{4997EE75-FB93-4615-A3FF-9F993178B491}">
    <text xml:space="preserve">1. Update promo code name from FirstTime Discount to FreshPass first.
2. Order summary section- Show FreshPass delivery fee savings.
3. Consume the transaction payload from EPE which has FreshPass discounts identified by separate category or indicator.
4. Send the updated payload in point 3 to OMS, EDIS/EDM
</text>
  </threadedComment>
  <threadedComment ref="AB58" dT="2021-06-18T18:40:03.58" personId="{C61C866D-9EED-43BF-B491-8BF54AF17E9E}" id="{539B3A97-07BD-4E38-91F8-D9EE4D71FF15}" parentId="{4997EE75-FB93-4615-A3FF-9F993178B491}">
    <text>Expectation is EPE will maintain logic for #3</text>
  </threadedComment>
  <threadedComment ref="AF58" dT="2021-06-08T21:49:59.70" personId="{AF1F4E8A-DFFC-4C41-AF3A-59BF8F249B41}" id="{C2DB6F95-7F3B-422E-B910-4403F5FB5F2C}">
    <text>1. UX - Display lifetime savings message on FreshPass subscribed page. 
2. E.g.: Celebrate milestones when users reach $100 in savings</text>
  </threadedComment>
  <threadedComment ref="AG58" dT="2021-06-08T21:50:28.62" personId="{AF1F4E8A-DFFC-4C41-AF3A-59BF8F249B41}" id="{6187CF49-B55B-4E92-9E6D-465911B3D4F8}">
    <text>API support to check if a household is FreshPass customer or not</text>
  </threadedComment>
  <threadedComment ref="AI58" dT="2021-06-08T21:51:38.18" personId="{AF1F4E8A-DFFC-4C41-AF3A-59BF8F249B41}" id="{CA01FE4C-9881-4934-AA59-9AB70937F8F6}">
    <text>Update the online &amp; store transaction payload to identify FreshPass offers (identified by offer metadata) by a new category or new attribute.
Offer Metadata published by OMS replatform to be consumed through EDM
 Assumption: Online and store redemptions are applied in EPE</text>
  </threadedComment>
  <threadedComment ref="AI58" dT="2021-06-21T18:15:00.59" personId="{7F032CAB-E635-4516-AFBA-89BCC60AA3EE}" id="{63EA5576-3DB2-4B65-B99E-30B86E3CE9CC}" parentId="{CA01FE4C-9881-4934-AA59-9AB70937F8F6}">
    <text xml:space="preserve">EPE marking it XS assuming no changes from EPE other than end to end testing </text>
  </threadedComment>
  <threadedComment ref="AJ58" dT="2021-06-08T21:53:32.10" personId="{AF1F4E8A-DFFC-4C41-AF3A-59BF8F249B41}" id="{01C1C629-EE67-4A9A-BCB6-07CE77481FC1}">
    <text>Program type &amp; sub type to identify FreshPass attributes should be published to EDIS/EDM</text>
  </threadedComment>
  <threadedComment ref="AK58" dT="2021-06-08T22:05:12.42" personId="{AF1F4E8A-DFFC-4C41-AF3A-59BF8F249B41}" id="{B7DF0B8C-3E44-4946-992E-DA729DF530D2}">
    <text xml:space="preserve">Assumption- Copient gets decommissioned
</text>
  </threadedComment>
  <threadedComment ref="AK58" dT="2021-06-22T16:35:35.10" personId="{5B630986-E7E7-4668-A510-58FC802578BC}" id="{9694FAE3-90A9-4B85-85B3-13AC96840E6E}" parentId="{B7DF0B8C-3E44-4946-992E-DA729DF530D2}">
    <text>No bandwidth to take any new development work till Q3 of this year - if you plan to use existing offertypes. this estimation will come down significantly</text>
  </threadedComment>
  <threadedComment ref="AN58" dT="2021-06-08T21:57:37.90" personId="{AF1F4E8A-DFFC-4C41-AF3A-59BF8F249B41}" id="{448A7DE5-9B5B-44A9-AFBF-0114E15997B7}">
    <text xml:space="preserve">Consume the updated order payload from Cart &amp; Checkout and send it to VPOS (during post picking, order pricing (for repricing).
</text>
  </threadedComment>
  <threadedComment ref="AN58" dT="2021-06-15T23:25:14.91" personId="{07D8E72E-364D-1749-BC72-9CEC99127811}" id="{62319FF9-A8EB-457D-8C31-5745E1FA08D8}" parentId="{448A7DE5-9B5B-44A9-AFBF-0114E15997B7}">
    <text>What is the change that you are looking to make?</text>
  </threadedComment>
  <threadedComment ref="AS58" dT="2021-06-08T21:58:47.45" personId="{AF1F4E8A-DFFC-4C41-AF3A-59BF8F249B41}" id="{29D1F27E-2613-49C7-AC42-9FAC7501448C}">
    <text>Consume the order payload with a different category id &amp; name  for freshpass savings &amp; send it to Echo (existing contract with new values).
For receipt 2.0, new category id should be mapped to J4U savings</text>
  </threadedComment>
  <threadedComment ref="AS58" dT="2021-06-14T18:17:59.33" personId="{8391F23D-3E21-624A-BB97-09ED6AF0B07E}" id="{CCBEEB53-1EEF-4554-8CDA-7B2E533B445E}" parentId="{29D1F27E-2613-49C7-AC42-9FAC7501448C}">
    <text>Thanks. Is there a timeline by when we should assimilate and a detailed doc/link outlining the reqs. Regards.</text>
  </threadedComment>
  <threadedComment ref="AS58" dT="2021-06-15T16:27:19.00" personId="{5E348928-30A6-4741-8DF5-CE6DE660D167}" id="{43408A1E-6DAB-48B4-B49C-F13B02B06161}" parentId="{29D1F27E-2613-49C7-AC42-9FAC7501448C}">
    <text>Based on the discussion with @Michael Austin Tong   change is going to be a config change to add the new savings category to be considered as J4U savings. This is for clean receipt 2.0</text>
    <mentions>
      <mention mentionpersonId="{4497A9BB-6841-5145-8A3A-36444125C6E7}" mentionId="{B8CB6BE2-3F40-459A-9FE4-0DFBA16DF8C7}" startIndex="29" length="20"/>
    </mentions>
  </threadedComment>
  <threadedComment ref="AS58" dT="2021-06-15T18:42:45.11" personId="{8391F23D-3E21-624A-BB97-09ED6AF0B07E}" id="{32CA8A59-76A6-482B-B692-5469D3B860EF}" parentId="{29D1F27E-2613-49C7-AC42-9FAC7501448C}">
    <text>Thanks for your response, but would still re-request for the details to help us plan. Regards.</text>
  </threadedComment>
  <threadedComment ref="AS58" dT="2021-06-15T19:48:34.22" personId="{5E348928-30A6-4741-8DF5-CE6DE660D167}" id="{B86D8C37-C0B2-4D91-BC65-67C86732AD3D}" parentId="{29D1F27E-2613-49C7-AC42-9FAC7501448C}">
    <text xml:space="preserve">Lets us know if you still need any other details @Biswa Karan </text>
    <mentions>
      <mention mentionpersonId="{A253A3E2-03E9-431A-AF4C-300281DDD1C2}" mentionId="{4E5AE8B8-2ABA-4242-97B2-E033C0553F06}" startIndex="49" length="12"/>
    </mentions>
  </threadedComment>
  <threadedComment ref="AS58" dT="2021-06-15T20:09:21.67" personId="{8391F23D-3E21-624A-BB97-09ED6AF0B07E}" id="{E25656FE-30C6-498F-844A-6F2B4F30F634}" parentId="{29D1F27E-2613-49C7-AC42-9FAC7501448C}">
    <text xml:space="preserve">Yes @Vijay Maddu. There is no clear ask (action pointers) and by when does your team require it by? Regards. </text>
    <mentions>
      <mention mentionpersonId="{456D3825-05A7-4005-8EA6-E646D5B194A3}" mentionId="{6BCF0F25-574C-40A7-B9E5-B6B68625996C}" startIndex="4" length="12"/>
    </mentions>
  </threadedComment>
  <threadedComment ref="AS58" dT="2021-06-16T19:11:01.10" personId="{8391F23D-3E21-624A-BB97-09ED6AF0B07E}" id="{BC883F1C-5489-4CFE-96EA-4F65390392C7}" parentId="{29D1F27E-2613-49C7-AC42-9FAC7501448C}">
    <text xml:space="preserve">From last chat conversation on 6/15/2021, the WHEN is "We (subscription) have prioritized this feature for Q2".
</text>
  </threadedComment>
  <threadedComment ref="AS58" dT="2021-06-23T00:36:34.01" personId="{4ED32DAE-426C-0341-AD6A-0345D42EEB00}" id="{98A5BB80-0172-4A1B-813E-27717DB84036}" parentId="{29D1F27E-2613-49C7-AC42-9FAC7501448C}">
    <text xml:space="preserve">+ @Sindhura Sannareddy </text>
    <mentions>
      <mention mentionpersonId="{F46A4362-4905-4E77-A08B-2EF5645CCE2D}" mentionId="{51C598D2-DC44-4890-B8B4-50D83E45E85E}" startIndex="2" length="20"/>
    </mentions>
  </threadedComment>
  <threadedComment ref="AW58" dT="2021-06-08T22:01:48.76" personId="{AF1F4E8A-DFFC-4C41-AF3A-59BF8F249B41}" id="{9FC43351-8992-4264-BAFC-1A669F2908B7}">
    <text xml:space="preserve">1. Consume the online grocery order bod and capture the lifetime FreshPass savings if the customer is a FreshPass customer.
2. Consume the transactions payload for store completed transactions and capture the lifetime FreshPass savings.
3. Enhance the savings API to include the realistic FreshPass savings if its above the threshold.
4. UI updates to capture lifetime savings
</text>
  </threadedComment>
  <threadedComment ref="BD58" dT="2021-06-08T21:59:33.54" personId="{AF1F4E8A-DFFC-4C41-AF3A-59BF8F249B41}" id="{19F1F3DB-ED1A-46F7-ABEB-58DC3A6171C3}">
    <text>Consume the updated order payload from VPOS and send it to EDIS/EDM (grocery order bod)</text>
  </threadedComment>
  <threadedComment ref="BD58" dT="2021-06-15T00:01:17.58" personId="{16E567DE-21AE-41E2-A482-E38F5E8C7ACC}" id="{B14998A6-06B7-4DB4-9F6F-B111D4015F2B}" parentId="{19F1F3DB-ED1A-46F7-ABEB-58DC3A6171C3}">
    <text xml:space="preserve">@Mrudula Nallamothu to connect with @Meena Visht </text>
    <mentions>
      <mention mentionpersonId="{D1D5C301-786E-4870-953F-CE6A521DDD73}" mentionId="{98CFB978-02F8-4D7E-91F6-76F90E957921}" startIndex="0" length="19"/>
      <mention mentionpersonId="{A3DC2301-8F7D-4932-BC4F-4C1F43DC52DE}" mentionId="{E61EB601-3D0B-4216-9F98-D12EACC38EC2}" startIndex="36" length="12"/>
    </mentions>
  </threadedComment>
  <threadedComment ref="BD58" dT="2021-06-24T22:38:37.03" personId="{5F1C75E8-0893-4AF2-A641-26C4A53DFE1C}" id="{05765016-981E-4F9F-8EC5-DB776A801ECB}" parentId="{19F1F3DB-ED1A-46F7-ABEB-58DC3A6171C3}">
    <text>I believe this is current behavior. If we ned to include additional attribute, sizing will be S</text>
  </threadedComment>
  <threadedComment ref="BH58" dT="2021-06-08T22:03:17.64" personId="{AF1F4E8A-DFFC-4C41-AF3A-59BF8F249B41}" id="{6427E434-EE33-4378-992A-FD565E0DD554}">
    <text>Consume the new attributes included in offer meta data &amp; send it to EPE
Consume the updated grocery order bod definition from Cart &amp; Checkout, OMS &amp; Echo.</text>
  </threadedComment>
  <threadedComment ref="BL58" dT="2021-06-15T16:26:18.61" personId="{5E348928-30A6-4741-8DF5-CE6DE660D167}" id="{B150F768-62D8-4033-913C-D5AF9CAEB5FE}">
    <text>Based on the discussion with @Patrick Harvey  change is going to be a config change to add the new savings category to be considered as J4U savings</text>
    <mentions>
      <mention mentionpersonId="{C1621877-6648-4E52-A893-F6C55EAFF4CD}" mentionId="{9D9A9C4C-57E6-4BFE-B933-6574EF846158}" startIndex="29" length="15"/>
    </mentions>
  </threadedComment>
  <threadedComment ref="P59" dT="2021-06-26T01:17:24.91" personId="{EAC3399F-772B-4AF2-898D-2DD73A68DC97}" id="{BEE6A5DB-7F33-4454-B294-7B5A7AD4F99D}">
    <text xml:space="preserve">@Kathy Doissans Need more clarity on this one. Can you help? </text>
    <mentions>
      <mention mentionpersonId="{DB919352-1683-4E40-9690-9A1C1FA61597}" mentionId="{AB709C21-437D-4156-8C4E-20BCC28BB8A7}" startIndex="0" length="15"/>
    </mentions>
  </threadedComment>
  <threadedComment ref="X59" dT="2021-06-08T22:58:45.05" personId="{AF1F4E8A-DFFC-4C41-AF3A-59BF8F249B41}" id="{A64978F5-B511-40AB-AFD0-C8BA6BCF4EA0}">
    <text>Display UI for customers to gift subscription. Capture sender and recipient email id, Personalized message.
Call subscription API once user gifts subscription
Associate perk: enhance UI with personalized welcome message for employees</text>
  </threadedComment>
  <threadedComment ref="AC59" dT="2021-06-08T23:21:02.75" personId="{AF1F4E8A-DFFC-4C41-AF3A-59BF8F249B41}" id="{DEDD1C43-A66E-447B-9416-B61BD57D7C68}">
    <text xml:space="preserve">Display Gifting subscription on UMA- app. </text>
  </threadedComment>
  <threadedComment ref="AF59" dT="2021-06-08T23:18:28.88" personId="{AF1F4E8A-DFFC-4C41-AF3A-59BF8F249B41}" id="{D97936E1-BF00-44BD-B250-081952105EF9}">
    <text>Display gifting subscription on FreshPass landing &amp; subscribed page</text>
  </threadedComment>
  <threadedComment ref="AG59" dT="2021-06-08T23:16:01.72" personId="{AF1F4E8A-DFFC-4C41-AF3A-59BF8F249B41}" id="{9587E4AF-E2DC-4E45-AA8C-1ABF2E58DA42}">
    <text>UCA to send identifier  if certain GUID is employee or not. (one of the existing or new API)</text>
  </threadedComment>
  <threadedComment ref="AW59" dT="2021-06-08T22:48:11.47" personId="{AF1F4E8A-DFFC-4C41-AF3A-59BF8F249B41}" id="{77EFB6BA-D89D-43E1-BF1A-0E0931F28B2C}">
    <text>1. Consume the audience the audience from CDP and provide the plan accordingly.
2. Subscription events to be generated for the above enrolled customers so that consumers like comms, UCA can behave accordingly.
Comms- subscription event with additional identifier to support email.
3. Payment &amp; tax call TBD for company gifted audience.
4. UI - FP subscribed or benefits page &amp; account settings page- provide capability to extend subscription.
5. Customers gift subscription- Consume gifted customers data from L&amp;N or FP subscribed page and send appropriate event to comms to trigger email for sender &amp; recipient.
6. Associate perk: Provide subscription for employees at discounted price and renew subscription at discounted price for active employees.</text>
  </threadedComment>
  <threadedComment ref="BI59" dT="2021-06-08T22:30:57.37" personId="{AF1F4E8A-DFFC-4C41-AF3A-59BF8F249B41}" id="{CAD7501F-091A-42CA-8EB5-3D1AFFF1A0B1}">
    <text xml:space="preserve">1. create new audience based on the rules defined.
2. Data to be ingested to identify the right audience.
</text>
  </threadedComment>
  <threadedComment ref="AC60" dT="2021-06-08T16:23:48.49" personId="{AF1F4E8A-DFFC-4C41-AF3A-59BF8F249B41}" id="{DA9F8C96-1828-4342-ABC7-4C8721B76813}">
    <text xml:space="preserve">Hide 5% off on O Organics and Open Nature auto-clipped offer and instead display banner on FreshPass subscribed page. </text>
  </threadedComment>
  <threadedComment ref="AW60" dT="2021-06-08T23:28:28.85" personId="{AF1F4E8A-DFFC-4C41-AF3A-59BF8F249B41}" id="{D5F196C3-D79F-4E2B-B283-62A72001757E}">
    <text xml:space="preserve">Hide 5% off on O Organics and Open Nature auto-clipped offer and instead display banner on FreshPass subscribed page. </text>
  </threadedComment>
  <threadedComment ref="AZ60" dT="2021-06-08T23:27:46.43" personId="{AF1F4E8A-DFFC-4C41-AF3A-59BF8F249B41}" id="{4B190BD4-F99F-4FC6-B31E-7A4FACB38E3A}">
    <text>Enable Autoclip for supported offer events (based on allocation file coming from CDP)</text>
  </threadedComment>
  <threadedComment ref="BI60" dT="2021-06-08T23:26:49.43" personId="{AF1F4E8A-DFFC-4C41-AF3A-59BF8F249B41}" id="{4CC14B7A-2A89-4062-99E4-A42FEA06E176}">
    <text>Identify the audience on UDC subscription data (Eligible: all active FreshPass customers).
allocation file generated based on Primary store</text>
  </threadedComment>
  <threadedComment ref="AB61" dT="2021-06-08T23:31:22.55" personId="{AF1F4E8A-DFFC-4C41-AF3A-59BF8F249B41}" id="{3391E97B-85FF-4CBF-9C1E-F4A97BAA7CB6}">
    <text>Enable FreshpAss checkout for all delivery enabled stores in web &amp; UMA</text>
  </threadedComment>
  <threadedComment ref="AB61" dT="2021-06-18T18:42:36.41" personId="{C61C866D-9EED-43BF-B491-8BF54AF17E9E}" id="{F8D434FC-C2D3-4481-B53E-CE654588E899}" parentId="{3391E97B-85FF-4CBF-9C1E-F4A97BAA7CB6}">
    <text xml:space="preserve">@Mrudula Nallamothu , Not sure why we have been asked for having a kill switch for UMA. FYI @Kent Perry </text>
    <mentions>
      <mention mentionpersonId="{D1D5C301-786E-4870-953F-CE6A521DDD73}" mentionId="{48172599-39B1-4450-81F1-0CC861BA294D}" startIndex="0" length="19"/>
      <mention mentionpersonId="{31EF47E9-C184-004B-99F3-494F0EA65CD2}" mentionId="{706B5DFD-6E2B-45FB-B479-7494366A12CA}" startIndex="92" length="11"/>
    </mentions>
  </threadedComment>
  <threadedComment ref="AB61" dT="2021-06-22T22:31:27.60" personId="{AF1F4E8A-DFFC-4C41-AF3A-59BF8F249B41}" id="{D4270AD0-0E74-4A49-A69E-FC2DAC6031FC}" parentId="{3391E97B-85FF-4CBF-9C1E-F4A97BAA7CB6}">
    <text xml:space="preserve">@Mamatha Sachidanandamurthy  Got it updated, flag switch is requirement for UMA </text>
    <mentions>
      <mention mentionpersonId="{3E0B16B3-260F-4D08-93AC-2A858BD4F8BA}" mentionId="{791FA845-6B51-4DB8-838C-1737DF7B28A1}" startIndex="0" length="27"/>
    </mentions>
  </threadedComment>
  <threadedComment ref="AB61" dT="2021-06-23T06:20:31.82" personId="{C61C866D-9EED-43BF-B491-8BF54AF17E9E}" id="{D9F0FBEB-1B6E-4F39-B422-5A5184385340}" parentId="{3391E97B-85FF-4CBF-9C1E-F4A97BAA7CB6}">
    <text xml:space="preserve">In that case, we have no scope.. Is that right? @Mrudula Nallamothu </text>
    <mentions>
      <mention mentionpersonId="{D1D5C301-786E-4870-953F-CE6A521DDD73}" mentionId="{BE2750AC-D4DE-496A-BB38-97E0060FEB97}" startIndex="48" length="19"/>
    </mentions>
  </threadedComment>
  <threadedComment ref="AB61" dT="2021-06-23T06:28:30.75" personId="{AF1F4E8A-DFFC-4C41-AF3A-59BF8F249B41}" id="{DE0D0614-FA5A-42F6-8002-1908D82E9757}" parentId="{3391E97B-85FF-4CBF-9C1E-F4A97BAA7CB6}">
    <text>Scope:  Enable FreshPasss on all delivery enabled stores and remove feature flag by store logic</text>
  </threadedComment>
  <threadedComment ref="AB61" dT="2021-06-25T18:57:43.97" personId="{F46CB7BC-10E9-40C3-A8B3-84E3084A1175}" id="{EB44BCB6-D8D5-4841-B63C-250E1167290A}" parentId="{3391E97B-85FF-4CBF-9C1E-F4A97BAA7CB6}">
    <text>@Mrudula Nallamothu Sorry, we still aren't following you as to why you think we have scope for C&amp;C. I'll set up time to chat with you.</text>
    <mentions>
      <mention mentionpersonId="{D1D5C301-786E-4870-953F-CE6A521DDD73}" mentionId="{ACCC3988-7D62-4231-B486-03F4E94D9779}" startIndex="0" length="19"/>
    </mentions>
  </threadedComment>
  <threadedComment ref="AB61" dT="2021-06-28T20:32:11.76" personId="{F46CB7BC-10E9-40C3-A8B3-84E3084A1175}" id="{B1EE6D6C-2933-4BCD-9CFF-87DA3115C7CC}" parentId="{3391E97B-85FF-4CBF-9C1E-F4A97BAA7CB6}">
    <text>After speaking with Mrudula on 6/28, the scope of work for C&amp;C is to support this initiative with b/e code changes to move from store-level flag to enable FP offer at Checkout (current) to instead enable FreshPass offer with logic in C&amp;C that looks at API (future). This will support full rollout to all stores.</text>
  </threadedComment>
  <threadedComment ref="AC61" dT="2021-06-08T23:30:11.72" personId="{AF1F4E8A-DFFC-4C41-AF3A-59BF8F249B41}" id="{6779EA75-F328-401D-BC84-EEF46FE3F678}">
    <text>Provide capability for customers to enroll into FreshPass from checkout page.</text>
  </threadedComment>
  <threadedComment ref="AC61" dT="2021-06-22T22:31:35.21" personId="{AF1F4E8A-DFFC-4C41-AF3A-59BF8F249B41}" id="{2E15635B-E342-4803-9B88-D34BCAEEC196}" parentId="{6779EA75-F328-401D-BC84-EEF46FE3F678}">
    <text>Kill switch to turn ON &amp; OFF FreshPass checkout for UMA-App.</text>
  </threadedComment>
  <threadedComment ref="AI63" dT="2021-06-22T21:58:33.32" personId="{7F032CAB-E635-4516-AFBA-89BCC60AA3EE}" id="{DDDF8425-AD35-43DE-9C53-CF930288A17E}">
    <text>TBD ongoing discussions going on</text>
  </threadedComment>
  <threadedComment ref="AJ63" dT="2021-06-25T00:10:13.22" personId="{5B630986-E7E7-4668-A510-58FC802578BC}" id="{2D7B9419-39DA-45BA-91DA-CD0149B96089}">
    <text xml:space="preserve">IS this same as channel based multiplier? marking RED </text>
  </threadedComment>
  <threadedComment ref="BD63" dT="2021-06-15T00:04:34.48" personId="{16E567DE-21AE-41E2-A482-E38F5E8C7ACC}" id="{4B1AE492-587F-4F02-96F1-4D919EAA1703}">
    <text>Need details</text>
  </threadedComment>
  <threadedComment ref="BI64" dT="2021-06-22T16:27:13.69" personId="{24A71361-96A7-4184-B040-A32426105B52}" id="{B639C549-5F86-4C6E-85AF-7BABD7BF39D3}">
    <text>@Sankett Deshpande
apparently this is CDP work. 
I think we should have this in Marketing if we are the driving pillar. 
@Subha Burela</text>
    <mentions>
      <mention mentionpersonId="{DC37B630-3BE3-418E-A661-F3988CB6D761}" mentionId="{6DD16938-4C77-4D72-956F-E87BAAECD722}" startIndex="0" length="18"/>
      <mention mentionpersonId="{5F21F651-021E-4E69-8634-C269F842A46C}" mentionId="{28ED45AD-660B-4599-814D-C26901E80473}" startIndex="122" length="13"/>
    </mentions>
  </threadedComment>
  <threadedComment ref="O68" dT="2021-06-09T00:04:10.08" personId="{AF1F4E8A-DFFC-4C41-AF3A-59BF8F249B41}" id="{719291A4-72A9-4515-BC5A-CCE8A421ACB2}">
    <text>new email template for referrer and referee.</text>
  </threadedComment>
  <threadedComment ref="AC68" dT="2021-06-09T00:06:02.43" personId="{AF1F4E8A-DFFC-4C41-AF3A-59BF8F249B41}" id="{544A9A2F-E950-457F-9E09-F00806AA817A}">
    <text>FP Subscribed - FreshPass enrolled active customer can refer FreshPass to his/her friends. Support UI</text>
  </threadedComment>
  <threadedComment ref="AF68" dT="2021-06-09T00:04:48.49" personId="{AF1F4E8A-DFFC-4C41-AF3A-59BF8F249B41}" id="{F9E62775-5FB7-4437-9004-0A84F14CF463}">
    <text>CX required for Refer Freshpass program to a friend</text>
  </threadedComment>
  <threadedComment ref="AW68" dT="2021-06-09T00:12:59.80" personId="{AF1F4E8A-DFFC-4C41-AF3A-59BF8F249B41}" id="{5FFA5D1A-6004-47D3-8CD6-D37735DC64A9}">
    <text xml:space="preserve">Enable subscription to support referrals and referees and publish event accordingly
</text>
  </threadedComment>
  <threadedComment ref="AZ68" dT="2021-06-09T00:12:18.50" personId="{AF1F4E8A-DFFC-4C41-AF3A-59BF8F249B41}" id="{59E926E1-2E4F-4FC4-9B04-412C4AE07EDD}">
    <text xml:space="preserve">Process the allocation files &amp; update the ranking for these offers
</text>
  </threadedComment>
  <threadedComment ref="BH68" dT="2021-06-09T00:11:12.53" personId="{AF1F4E8A-DFFC-4C41-AF3A-59BF8F249B41}" id="{93D06890-D3D4-4485-948C-893048F9C976}">
    <text xml:space="preserve">Subscription data to be consumed in real time in EDM instead of EDW.
Any additional attributes in subscription should be consumed in EDM
</text>
  </threadedComment>
  <threadedComment ref="BI68" dT="2021-06-09T00:10:22.55" personId="{AF1F4E8A-DFFC-4C41-AF3A-59BF8F249B41}" id="{848534C2-285C-4057-8A97-33E0CD1FD9EF}">
    <text>identify the right audience for FreshpAss referrals and generate allocation file out of it.</text>
  </threadedComment>
  <threadedComment ref="N69" dT="2021-06-08T23:53:02.76" personId="{AF1F4E8A-DFFC-4C41-AF3A-59BF8F249B41}" id="{1BCE6DD1-C68A-4E02-945F-0A0DA8306810}">
    <text>New email template featuring subscription benefits, celebrating milestones, accrued rewards etc to engage with existing customers</text>
  </threadedComment>
  <threadedComment ref="BI69" dT="2021-06-08T23:54:23.38" personId="{AF1F4E8A-DFFC-4C41-AF3A-59BF8F249B41}" id="{E073CC85-C2F2-4B4B-98ED-4DE9C2165D96}">
    <text>Identify the right UDC segment to trigger retention communication and integrate with ACS</text>
  </threadedComment>
  <threadedComment ref="AI71" dT="2021-06-22T21:58:59.12" personId="{7F032CAB-E635-4516-AFBA-89BCC60AA3EE}" id="{9FA6E5AD-1B3B-4B0C-BCFB-3222755D6D1B}">
    <text>EPE involved in end to end testing only</text>
  </threadedComment>
  <threadedComment ref="BF71" dT="2021-06-15T00:09:55.64" personId="{16E567DE-21AE-41E2-A482-E38F5E8C7ACC}" id="{47C1FDBD-F6A6-44A6-B487-E0CD87038704}">
    <text>@Paras Dhariwal, please add details</text>
    <mentions>
      <mention mentionpersonId="{2BCACF74-A6EB-497C-966D-F8FB802084D4}" mentionId="{968B765D-2AB4-4FAD-8EBC-4D366B58FA92}" startIndex="0" length="15"/>
    </mentions>
  </threadedComment>
  <threadedComment ref="BH71" dT="2021-06-11T18:46:42.41" personId="{E48C16CA-BFD7-4699-804D-6AA7F7A2D58C}" id="{5A875567-A837-42B5-9B03-55EBFB98A5E6}">
    <text>Please, can you add the data that needs to be incorporated from Source and data needed by the consumption team</text>
  </threadedComment>
  <threadedComment ref="BH71" dT="2021-06-15T17:10:57.72" personId="{E48C16CA-BFD7-4699-804D-6AA7F7A2D58C}" id="{DC58EF12-AB29-43F9-BF02-A22D26BB71C3}" parentId="{5A875567-A837-42B5-9B03-55EBFB98A5E6}">
    <text>Paras to provide info</text>
  </threadedComment>
  <threadedComment ref="O73" dT="2021-06-10T19:35:56.20" personId="{2B27C64D-9C90-4653-8C95-F221AE5BD96E}" id="{B636515E-511F-441C-B8E2-F1488CABE59B}">
    <text>Notification to customers that would be involved in games. 
Training for in-store staff</text>
  </threadedComment>
  <threadedComment ref="O73" dT="2021-06-14T17:51:27.57" personId="{2B27C64D-9C90-4653-8C95-F221AE5BD96E}" id="{D84A126E-DF18-4A4D-8345-CA9E544C4050}" parentId="{B636515E-511F-441C-B8E2-F1488CABE59B}">
    <text>@Michelle Tonkovich  can you help with high level effort estimate for this? Please let me know if any questions.</text>
    <mentions>
      <mention mentionpersonId="{72AC5FDE-FCD6-447A-922E-C51C62BACC68}" mentionId="{FBCC72BE-9D7A-4B4A-8BFD-B3CFC40E9F91}" startIndex="0" length="19"/>
    </mentions>
  </threadedComment>
  <threadedComment ref="O73" dT="2021-06-22T16:28:28.86" personId="{24A71361-96A7-4184-B040-A32426105B52}" id="{EDD0B065-3F41-4BC4-8ED4-EC579313F81F}" parentId="{B636515E-511F-441C-B8E2-F1488CABE59B}">
    <text>@Tim Harms @Jeet Patel
Because this is not till later quarter, we call out as potential plan for sometime in Q3/q4 for inception.</text>
    <mentions>
      <mention mentionpersonId="{5FADB4C0-D127-4CE6-A615-237DF34EDC22}" mentionId="{5E95D3A6-807C-4C47-A09D-53B840197FD6}" startIndex="0" length="10"/>
      <mention mentionpersonId="{0BEA7CA9-DED1-4AA1-870E-8ECDE0382AAA}" mentionId="{822C99B1-BB4A-47B5-9B42-49620641EFC6}" startIndex="11" length="11"/>
    </mentions>
  </threadedComment>
  <threadedComment ref="AG73" dT="2021-06-09T17:37:21.36" personId="{2B27C64D-9C90-4653-8C95-F221AE5BD96E}" id="{15C37CD0-A3BB-48B3-9756-EE443183FC2D}">
    <text xml:space="preserve">1) Reusable UI component to support registrations triggered from third party vendor.
2) Expect some modifications to existing API or new APIs
</text>
  </threadedComment>
  <threadedComment ref="AJ73" dT="2021-06-09T17:38:21.61" personId="{2B27C64D-9C90-4653-8C95-F221AE5BD96E}" id="{C8269007-2DC6-4F61-9717-59E6C60F6352}">
    <text xml:space="preserve">1) Create and Manage Offers that need to be given to customers as part of gamification platform on third party site.
2) Integrate offers with third party vendors via EDM or API route.
</text>
  </threadedComment>
  <threadedComment ref="AJ73" dT="2021-06-10T19:33:30.45" personId="{2B27C64D-9C90-4653-8C95-F221AE5BD96E}" id="{DF248CF2-2DAD-493F-809D-3EC147E375F1}" parentId="{C8269007-2DC6-4F61-9717-59E6C60F6352}">
    <text xml:space="preserve">OMS does not send metadata to third party vendors throug integration. Will need to connect with EDM.
</text>
  </threadedComment>
  <threadedComment ref="AJ73" dT="2021-06-10T19:36:35.98" personId="{2B27C64D-9C90-4653-8C95-F221AE5BD96E}" id="{F9C5A386-9E62-4982-96D1-4449A24F124C}" parentId="{C8269007-2DC6-4F61-9717-59E6C60F6352}">
    <text xml:space="preserve">Enhancing offer metadata as needed.
</text>
  </threadedComment>
  <threadedComment ref="AX73" dT="2021-06-09T17:38:40.10" personId="{2B27C64D-9C90-4653-8C95-F221AE5BD96E}" id="{35F3ABE6-6A70-402F-B5C8-8177CFB8376F}">
    <text>1) Expose APIs to third party platform to support gamification
2) Security guards to ensure no miss-use of API</text>
  </threadedComment>
  <threadedComment ref="AX73" dT="2021-06-14T18:01:57.82" personId="{2B27C64D-9C90-4653-8C95-F221AE5BD96E}" id="{1AB8F943-4603-41B9-B7FA-470FDBE2A52C}" parentId="{35F3ABE6-6A70-402F-B5C8-8177CFB8376F}">
    <text>@Brant Rouse can you help with high level effort estimate for this? Please let me know if any questions.</text>
    <mentions>
      <mention mentionpersonId="{084B41D7-266B-4644-8F0B-245F3504FACE}" mentionId="{CC4C1A09-F79A-4D81-B439-6D78BCC23DE1}" startIndex="0" length="12"/>
    </mentions>
  </threadedComment>
  <threadedComment ref="AZ73" dT="2021-06-09T17:42:42.70" personId="{2B27C64D-9C90-4653-8C95-F221AE5BD96E}" id="{B71D42E2-824E-43C3-9BBF-0F2CEFB7D12B}">
    <text xml:space="preserve">1) Modify or create clipping APIs to support offer gallery or clipping from third party vendor
2) Will need to implement stop limits
3) Add security guard rails for clipping.
</text>
  </threadedComment>
  <threadedComment ref="BH73" dT="2021-06-10T19:38:39.36" personId="{2B27C64D-9C90-4653-8C95-F221AE5BD96E}" id="{2967C2C5-9377-4B25-8536-10A61F048291}">
    <text>Integration with vendors to publish offer metadata to them.</text>
  </threadedComment>
  <threadedComment ref="BH73" dT="2021-06-14T18:03:18.25" personId="{2B27C64D-9C90-4653-8C95-F221AE5BD96E}" id="{A2814CC2-111E-4101-B55E-1753DACD6842}" parentId="{2967C2C5-9377-4B25-8536-10A61F048291}">
    <text>@Raj Sriram Can you help with high level effort estimate for this? Please let me know if any questions.</text>
    <mentions>
      <mention mentionpersonId="{DC39458D-603C-4B24-B1AB-E2982AF585F6}" mentionId="{4EA89F4D-6994-4DF7-9239-FA1FB2F2346B}" startIndex="0" length="11"/>
    </mentions>
  </threadedComment>
  <threadedComment ref="BI73" dT="2021-06-10T19:38:17.59" personId="{2B27C64D-9C90-4653-8C95-F221AE5BD96E}" id="{76EF92F7-857E-411E-8FE3-616F844DB08F}">
    <text>In the case of marketing email, this would be a small lift from CDP.</text>
  </threadedComment>
  <threadedComment ref="AC79" dT="2021-06-09T17:45:56.98" personId="{2B27C64D-9C90-4653-8C95-F221AE5BD96E}" id="{ECA255FB-D501-4A07-B9A8-DC9CAD6052EE}">
    <text>Support new logic of latest gallery response based out of free sort.</text>
  </threadedComment>
  <threadedComment ref="AZ79" dT="2021-06-09T17:49:27.97" personId="{2B27C64D-9C90-4653-8C95-F221AE5BD96E}" id="{3D6D5D38-3E52-4D9E-A388-4FD2766DD6C4}">
    <text>Enhance J4U API to support new free sort logic.</text>
  </threadedComment>
  <threadedComment ref="BE79" dT="2021-06-09T18:19:53.56" personId="{2B27C64D-9C90-4653-8C95-F221AE5BD96E}" id="{FACD5DEF-01BD-4C72-9D75-44005E68D44D}">
    <text xml:space="preserve">1) Regression test support
2) Modifications to existing API consumption
</text>
  </threadedComment>
  <threadedComment ref="BE79" dT="2021-06-14T18:02:39.90" personId="{2B27C64D-9C90-4653-8C95-F221AE5BD96E}" id="{BB9D4935-A2FF-4DDD-AA68-EBFE6B500984}" parentId="{FACD5DEF-01BD-4C72-9D75-44005E68D44D}">
    <text>@Sanjay Biswas  Can you help with high level effort estimate for this? Please let me know if any questions.</text>
    <mentions>
      <mention mentionpersonId="{4AFC2AD6-4547-40F3-A7D6-4E2CB3244772}" mentionId="{A3252A5E-031D-46E1-98DC-6DFB2DD7C3C4}" startIndex="0" length="14"/>
    </mentions>
  </threadedComment>
  <threadedComment ref="K85" dT="2021-06-15T18:44:06.80" personId="{2B27C64D-9C90-4653-8C95-F221AE5BD96E}" id="{4CD90DA4-24A1-4148-AB3B-34EA850A0906}">
    <text>@Siva Yenamareddy  Who will own this from IT.</text>
    <mentions>
      <mention mentionpersonId="{665EA657-96F6-4B72-B20B-D91266C3BB48}" mentionId="{44A061B3-1AEE-4B25-A07B-3B717E17645E}" startIndex="0" length="17"/>
    </mentions>
  </threadedComment>
  <threadedComment ref="K85" dT="2021-06-15T18:59:30.58" personId="{A962AF47-9C23-428E-A74E-29FFA9C68067}" id="{6D2ED103-5FD6-49A1-8993-C3779DD07453}" parentId="{4CD90DA4-24A1-4148-AB3B-34EA850A0906}">
    <text>@Bryanna Lamour not sure where this would land. Need to wait and see.</text>
    <mentions>
      <mention mentionpersonId="{878024F6-A25B-43C8-8328-D8F57018795E}" mentionId="{656CD3F8-4EB8-4346-A831-91B1F0C69798}" startIndex="0" length="15"/>
    </mentions>
  </threadedComment>
  <threadedComment ref="N90" dT="2021-06-10T16:55:07.31" personId="{90E76B7C-5FC6-44EF-8F79-11A63BF9B8F9}" id="{3EFD0A04-4045-41E2-B684-4733982BC2AD}">
    <text xml:space="preserve">@Tophe Enerio need more details (is there functionality required for Marketing.  This is existing funcitonality)  </text>
    <mentions>
      <mention mentionpersonId="{6CE22FA9-2E47-42DF-B1AA-888F9D0E1138}" mentionId="{44956586-331E-4921-B3D4-6E2F9048FB44}" startIndex="0" length="13"/>
    </mentions>
  </threadedComment>
  <threadedComment ref="N90" dT="2021-06-10T18:10:15.34" personId="{24A71361-96A7-4184-B040-A32426105B52}" id="{EE97B195-589B-46F0-B9EA-2E398347B472}" parentId="{3EFD0A04-4045-41E2-B684-4733982BC2AD}">
    <text xml:space="preserve">only CDP is needed. </text>
  </threadedComment>
  <threadedComment ref="N90" dT="2021-06-10T19:03:05.24" personId="{955F98D5-B40E-4C20-8548-BE3456A2C681}" id="{79209601-F596-4729-99DE-58DAC7C2B268}" parentId="{3EFD0A04-4045-41E2-B684-4733982BC2AD}">
    <text>Assumptions :Reusing existing templates, components
 Small enhancement for auto cliping Fresh Pass offers
 Workflow enhancement to support Fresh pass audience via existing feed file
 Standard reporting</text>
  </threadedComment>
  <threadedComment ref="AZ90" dT="2021-06-09T17:53:09.52" personId="{2B27C64D-9C90-4653-8C95-F221AE5BD96E}" id="{020959C4-274C-4307-A700-E88F41CB0D42}">
    <text xml:space="preserve">1)Extending the allocation job to consume additional properties like auto clip yes or no from CDP.
2) Add Audit capabilities. 
</text>
  </threadedComment>
  <threadedComment ref="BI90" dT="2021-06-09T17:53:31.30" personId="{2B27C64D-9C90-4653-8C95-F221AE5BD96E}" id="{F7C82B17-D27E-4AEA-8B93-F26ADD3DE6A8}">
    <text xml:space="preserve">1) UI Configuration on CDP UI 
2) Extend to pass additional UI capability to J4U
</text>
  </threadedComment>
  <threadedComment ref="BI90" dT="2021-06-10T18:10:46.03" personId="{24A71361-96A7-4184-B040-A32426105B52}" id="{D61371C7-24A0-459A-9B37-60AED507AB25}" parentId="{F7C82B17-D27E-4AEA-8B93-F26ADD3DE6A8}">
    <text xml:space="preserve">@Sankett Deshpande </text>
    <mentions>
      <mention mentionpersonId="{254A94F9-1B26-4158-9708-D1969A011840}" mentionId="{24FD0896-97ED-4B52-A1FD-44832D9DC3A5}" startIndex="0" length="18"/>
    </mentions>
  </threadedComment>
  <threadedComment ref="D91" dT="2021-06-08T23:32:35.66" personId="{8BF2C8FD-162F-44B7-A678-28BAA11AC06B}" id="{600A8A23-68BA-41D8-B30F-EAB10611527A}" done="1">
    <text>@Mandar Joshi  is this yours?</text>
    <mentions>
      <mention mentionpersonId="{7CE033ED-60CB-42BB-8DA1-0D78B0E7B968}" mentionId="{6EACBFF9-42B5-4BBC-BE10-1CB24C9DFE6B}" startIndex="0" length="13"/>
    </mentions>
  </threadedComment>
  <threadedComment ref="D91" dT="2021-06-09T00:48:37.65" personId="{1EE0E9A8-3EC1-4BC4-AE8A-677A85DF9B2A}" id="{88729238-E41B-4CA7-BCBA-7F126C722F92}" parentId="{600A8A23-68BA-41D8-B30F-EAB10611527A}">
    <text>@Jackie Ocampo Yes it is Dynamic start and end dates for offers post instant allocation for e.g 10 days from joining, 7 days before anniversary etc. But it has hard dependency on EPE going live across all stores. Hence cannot be prioritized for Q2.  </text>
    <mentions>
      <mention mentionpersonId="{13912D2A-E8A0-4D81-95CC-A0126E4ABC92}" mentionId="{E6EEB667-FA62-431C-96ED-12715A7BE94E}" startIndex="0" length="14"/>
    </mentions>
  </threadedComment>
  <threadedComment ref="L91" dT="2021-06-09T18:24:38.32" personId="{2B27C64D-9C90-4653-8C95-F221AE5BD96E}" id="{36992BBB-582E-445F-972E-072057A994CD}">
    <text xml:space="preserve">Copient is going to get retired.
</text>
  </threadedComment>
  <threadedComment ref="AI91" dT="2021-06-09T17:59:34.45" personId="{2B27C64D-9C90-4653-8C95-F221AE5BD96E}" id="{B4058A3F-4940-4614-ADDE-C070844BDA7D}">
    <text>1) Support offer clip start/end dates instead of just offer start and end date.
2) Accommodate multiple clips for same offer.</text>
  </threadedComment>
  <threadedComment ref="AI91" dT="2021-06-17T20:25:45.82" personId="{2B27C64D-9C90-4653-8C95-F221AE5BD96E}" id="{C3005F0C-B495-427F-B957-B07D8D3A3098}" parentId="{B4058A3F-4940-4614-ADDE-C070844BDA7D}">
    <text>Confirmed with Vidhya
[1:19 PM] Vidhya Raman
Bryanna, this involves implementation of multi clip..And Loyalty business prev said they want multi clip for rewards offers only but looks like this expands beyond that..
​
[1:20 PM] Vidhya Raman
1) Support offer clip start/end dates instead of just offer start and end date. Sizing S
2) Accommodate multiple clips for same offer. Sizing L
​
[1:20 PM] Vidhya Raman
Together L to XL
(1 liked)</text>
  </threadedComment>
  <threadedComment ref="AZ91" dT="2021-06-09T18:00:02.65" personId="{2B27C64D-9C90-4653-8C95-F221AE5BD96E}" id="{63912429-95E3-47B3-9C5F-498AED5A984A}">
    <text xml:space="preserve">1) Capture offer allocation by dates.
2) Send allocated dates as part of clip
3) Enhance and migrate existing batch allocation into new format which is allocation by date.
4) Clip validations to use allocation dates as well, and clip to perform allocation validation.
5) Support multi-clip capabilities for all offer types. (Consider allocations, clips, redemption) 
6) Ensure idempotency is considered.
7) Weekly allocation by Julie Thompson
VM
Vijay Maddu
Send Instant allocations to EDM
</text>
  </threadedComment>
  <threadedComment ref="BH91" dT="2021-06-09T18:00:27.30" personId="{2B27C64D-9C90-4653-8C95-F221AE5BD96E}" id="{B9342757-E30D-4C89-96BC-8CC744B5BBA1}">
    <text>consume allocations feed from J4U</text>
  </threadedComment>
  <threadedComment ref="BI91" dT="2021-06-09T18:00:40.91" personId="{2B27C64D-9C90-4653-8C95-F221AE5BD96E}" id="{E5A50D85-327C-40FB-9A45-F3D4B625A510}">
    <text xml:space="preserve">1) UI Configuration on CDP UI 
2) Extend to pass additional UI capability to J4U
</text>
  </threadedComment>
  <threadedComment ref="BI91" dT="2021-06-15T22:29:25.63" personId="{2B27C64D-9C90-4653-8C95-F221AE5BD96E}" id="{9F28A6AD-F698-4F4D-818C-C25B76EF7D8E}" parentId="{E5A50D85-327C-40FB-9A45-F3D4B625A510}">
    <text>Confirmed with Sankett this is a XS
[1:59 PM] Sankett Deshpande
XS
(1 liked)</text>
  </threadedComment>
  <threadedComment ref="D92" dT="2021-06-08T23:33:25.50" personId="{8BF2C8FD-162F-44B7-A678-28BAA11AC06B}" id="{955E918B-334D-4DF6-9C7B-E7CA3FC3492A}">
    <text>@Ada Cen  Do you have details on this project?</text>
    <mentions>
      <mention mentionpersonId="{397604A9-026E-47FD-9BAE-7B041D89DE9D}" mentionId="{869E0ECD-8893-4F58-926E-E516476C22E6}" startIndex="0" length="8"/>
    </mentions>
  </threadedComment>
  <threadedComment ref="D92" dT="2021-06-08T23:44:07.69" personId="{5FBE7F8B-3B48-40D0-8033-42AB3EE37A47}" id="{100D366A-6AF8-454C-9202-36ED1D699D25}" parentId="{955E918B-334D-4DF6-9C7B-E7CA3FC3492A}">
    <text>Updated</text>
  </threadedComment>
  <threadedComment ref="AF92" dT="2021-06-09T17:48:18.96" personId="{2B27C64D-9C90-4653-8C95-F221AE5BD96E}" id="{AFA014F2-5B87-4524-A23D-519734BC3E09}">
    <text>1) New J4U Pod UX Design</text>
  </threadedComment>
  <threadedComment ref="AF92" dT="2021-06-14T17:59:32.93" personId="{2B27C64D-9C90-4653-8C95-F221AE5BD96E}" id="{8C9C49BF-DBC8-463D-94D4-FD5EA08A14C1}" parentId="{AFA014F2-5B87-4524-A23D-519734BC3E09}">
    <text>@Zachery Baker   can you help with high level effort estimate for this? Please let me know if any questions.</text>
    <mentions>
      <mention mentionpersonId="{EC1D16FA-40A8-4C9C-AF48-DA5918FF7640}" mentionId="{BB4B4E67-45E8-42DF-862A-6D8FBBA47B57}" startIndex="0" length="14"/>
    </mentions>
  </threadedComment>
  <threadedComment ref="AJ92" dT="2021-06-09T17:48:34.75" personId="{2B27C64D-9C90-4653-8C95-F221AE5BD96E}" id="{14631A9C-47EB-48A6-869A-ED7A792E5CEC}">
    <text>1) Enhance Offer Management and or Preview to use new offer pod component.</text>
  </threadedComment>
  <threadedComment ref="AZ92" dT="2021-06-16T05:58:31.56" personId="{53482734-DE4D-4047-8A39-305A5215A2F4}" id="{3EDADA38-AC56-4262-B550-CDC81FD9A056}">
    <text>Use component built by UI platform team</text>
  </threadedComment>
  <threadedComment ref="AK94" dT="2021-06-15T04:13:58.40" personId="{A962AF47-9C23-428E-A74E-29FFA9C68067}" id="{A5C33C7C-3412-4D84-B5E6-236900E2B110}">
    <text xml:space="preserve">Is this Copient? if Yes would this exist in Q3-Q4? </text>
  </threadedComment>
  <threadedComment ref="AZ94" dT="2021-06-21T20:35:11.03" personId="{5E348928-30A6-4741-8DF5-CE6DE660D167}" id="{3C8FA116-95B9-4B24-930B-81329364033C}">
    <text>Assumption:
1. GR Multi-clip
2. Other offer multi-clips
3. Redemptions to be considered
4. multi clips based on offer metadata</text>
  </threadedComment>
  <threadedComment ref="BH94" dT="2021-06-11T18:47:38.87" personId="{E48C16CA-BFD7-4699-804D-6AA7F7A2D58C}" id="{AF119FA1-17A0-4BAB-BB03-CFCA3F977555}">
    <text>Please, can you add the data that needs to be incorporated from Source and data needed by the consumption team</text>
  </threadedComment>
  <threadedComment ref="AZ97" dT="2021-06-21T20:10:51.93" personId="{5E348928-30A6-4741-8DF5-CE6DE660D167}" id="{7F682093-77C2-48E5-9EE4-AE07C4B846F1}">
    <text>Assumptions:
1. Publish additional attributes for to GR Clip. 
2. validate the user has Alaska membership by UCA call and show Alaska offers only accordingly</text>
  </threadedComment>
  <threadedComment ref="N98" dT="2021-06-10T16:52:53.77" personId="{90E76B7C-5FC6-44EF-8F79-11A63BF9B8F9}" id="{43F59081-BB3F-459A-827B-0F33545042A5}">
    <text xml:space="preserve">Need more details
</text>
  </threadedComment>
  <threadedComment ref="N98" dT="2021-06-10T16:53:14.77" personId="{90E76B7C-5FC6-44EF-8F79-11A63BF9B8F9}" id="{BF863951-2EC8-4D37-AB2B-303388AC18F8}" parentId="{43F59081-BB3F-459A-827B-0F33545042A5}">
    <text xml:space="preserve">@Tophe Enerio </text>
    <mentions>
      <mention mentionpersonId="{6CE22FA9-2E47-42DF-B1AA-888F9D0E1138}" mentionId="{950E6EB0-900A-4079-B82C-C35DDEC85635}" startIndex="0" length="13"/>
    </mentions>
  </threadedComment>
  <threadedComment ref="N98" dT="2021-06-10T17:57:54.17" personId="{24A71361-96A7-4184-B040-A32426105B52}" id="{6E6892BC-355B-4594-A956-749913F2B8B9}" parentId="{43F59081-BB3F-459A-827B-0F33545042A5}">
    <text>@Kartika Tangirala can you provide reqs. 
@Subha Burela</text>
    <mentions>
      <mention mentionpersonId="{CD3204F0-FEAA-4AF2-9105-F0C09A1132A0}" mentionId="{F8139A30-5023-4890-AB96-0D8E28833A59}" startIndex="0" length="18"/>
      <mention mentionpersonId="{5F21F651-021E-4E69-8634-C269F842A46C}" mentionId="{2B24864E-D9AD-4071-846E-7D8BE7FE6F86}" startIndex="42" length="13"/>
    </mentions>
  </threadedComment>
  <threadedComment ref="AS98" dT="2021-06-14T18:18:07.26" personId="{8391F23D-3E21-624A-BB97-09ED6AF0B07E}" id="{7025AA45-FB3C-4BED-9225-4372E3C0C45E}">
    <text>Thanks. Is there a timeline by when we should assimilate and a detailed doc/link outlining the reqs. Regards.</text>
  </threadedComment>
  <threadedComment ref="V100" dT="2021-06-16T05:56:45.37" personId="{53482734-DE4D-4047-8A39-305A5215A2F4}" id="{83690569-9543-4ADE-B2DE-D2CCCC0839C7}">
    <text>New reusable component to be developed for J4U Offer POD</text>
  </threadedComment>
  <threadedComment ref="V100" dT="2021-06-17T20:01:48.67" personId="{2B27C64D-9C90-4653-8C95-F221AE5BD96E}" id="{3A17D112-C192-4C1C-AE4B-542864E5F181}" parentId="{83690569-9543-4ADE-B2DE-D2CCCC0839C7}">
    <text>Talked with Vijay T covering for Veronica. 
[Yesterday 3:46 PM] Vijay Tandel
if it's just setting up preset in S7 it would be XS
(1 liked)</text>
  </threadedComment>
  <threadedComment ref="AZ100" dT="2021-06-09T17:55:03.97" personId="{2B27C64D-9C90-4653-8C95-F221AE5BD96E}" id="{1DBC3D2C-EE78-47B1-BF26-C20A02B4B436}">
    <text xml:space="preserve">1) Develop on demand batch jobs to populate redis cache structures
2) Regression test all of J4U
Vijay Maddu
1. Update apis and batch jobs to point to new redis cluster. Regression test all J4U api's , batch jobs
2. retire an instance of redis which is being used for clipid and implement an alternate solve.
3. Regression and Performance testing
</text>
  </threadedComment>
  <threadedComment ref="AZ101" dT="2021-06-09T17:55:46.12" personId="{2B27C64D-9C90-4653-8C95-F221AE5BD96E}" id="{06E44B6D-FD4C-48BF-B2B3-409A8E4176D8}">
    <text xml:space="preserve">1. Producers and consumers to talk to new subscription
2. ensure data inflight is not missed out. Producers can go upfront with a new subscription and consumers and point to the new ones as a follow on step once the old subscription messages are drained out
3. Regression and performance testing
</text>
  </threadedComment>
  <threadedComment ref="AZ102" dT="2021-06-09T17:56:19.98" personId="{2B27C64D-9C90-4653-8C95-F221AE5BD96E}" id="{253281FB-A5D5-467C-BA2A-34EE5FB6EA72}">
    <text>1. POC for a gallery/clip data model
a. Data model changes (if any)
b. Data migration
c. Functional and Performance test
d. index SAI (storage attached index) evaluation for search queries currently in use</text>
  </threadedComment>
  <threadedComment ref="AZ104" dT="2021-06-09T17:56:49.21" personId="{2B27C64D-9C90-4653-8C95-F221AE5BD96E}" id="{79941CE9-DCEB-4542-B471-EE92CC5FBC54}">
    <text>support for functional and performance testing to EDM team</text>
  </threadedComment>
  <threadedComment ref="BH104" dT="2021-06-09T17:57:01.82" personId="{2B27C64D-9C90-4653-8C95-F221AE5BD96E}" id="{DF9B816E-2DFC-4E6F-8590-A4BA192622CD}">
    <text>consume clips from existing Kafka topic</text>
  </threadedComment>
  <threadedComment ref="BH104" dT="2021-06-14T18:03:22.82" personId="{2B27C64D-9C90-4653-8C95-F221AE5BD96E}" id="{84F39025-0226-49B7-A776-E4A549F3905D}" parentId="{DF9B816E-2DFC-4E6F-8590-A4BA192622CD}">
    <text>@Raj Sriram Can you help with high level effort estimate for this? Please let me know if any questions.</text>
    <mentions>
      <mention mentionpersonId="{DC39458D-603C-4B24-B1AB-E2982AF585F6}" mentionId="{22BE121D-6D44-4505-8333-C7168B949197}" startIndex="0" length="11"/>
    </mentions>
  </threadedComment>
  <threadedComment ref="AL105" dT="2021-06-09T21:26:31.11" personId="{4178E3D8-F26A-4B62-A1FA-B3D7E60782D7}" id="{B3D0EB52-98C8-4CD3-9BC1-46DF46084789}">
    <text>Unclear what role Payments will play for this initiative.</text>
  </threadedComment>
  <threadedComment ref="AL105" dT="2021-06-10T22:16:50.79" personId="{2B27C64D-9C90-4653-8C95-F221AE5BD96E}" id="{9BD73075-7E76-4F66-9F3C-57D24EBCF613}" parentId="{B3D0EB52-98C8-4CD3-9BC1-46DF46084789}">
    <text xml:space="preserve">@Michael Redgrave @Ada Cen  would you be able to provide guidance on this? </text>
    <mentions>
      <mention mentionpersonId="{141E7BCE-26B4-4842-8F60-58845F2E73BD}" mentionId="{26BA8530-0D38-4F8C-B191-A5A0AEC9CD91}" startIndex="0" length="17"/>
      <mention mentionpersonId="{397604A9-026E-47FD-9BAE-7B041D89DE9D}" mentionId="{24DEA87F-520E-42D1-AF7A-BA63D915A0D1}" startIndex="18" length="8"/>
    </mentions>
  </threadedComment>
  <threadedComment ref="AL105" dT="2021-06-10T22:25:32.58" personId="{9BCC0EFF-73CE-4C36-BE04-C0FD39B351D1}" id="{727E07D1-C71F-4ED6-B8D6-9B61DFADBC80}" parentId="{B3D0EB52-98C8-4CD3-9BC1-46DF46084789}">
    <text>@Ada Cen I don't think we need payments for pricing tool.  Was there something you had in mind there?</text>
    <mentions>
      <mention mentionpersonId="{397604A9-026E-47FD-9BAE-7B041D89DE9D}" mentionId="{78A914A0-ABD4-4D77-ABC2-E63E59E8F9A2}" startIndex="0" length="8"/>
    </mentions>
  </threadedComment>
  <threadedComment ref="AL105" dT="2021-06-10T22:31:40.30" personId="{5FBE7F8B-3B48-40D0-8033-42AB3EE37A47}" id="{A31568D5-7162-41FB-ABA2-0FB545FD43DD}" parentId="{B3D0EB52-98C8-4CD3-9BC1-46DF46084789}">
    <text>@Bryanna Lamour  @Michael Redgrave I think this was marked by mistake. We didn't list any dependent teams in L113 since it's TBD if we are owning this initiative.</text>
    <mentions>
      <mention mentionpersonId="{878024F6-A25B-43C8-8328-D8F57018795E}" mentionId="{8D49FBFB-26EC-4A6F-A774-814EA776B476}" startIndex="0" length="15"/>
      <mention mentionpersonId="{141E7BCE-26B4-4842-8F60-58845F2E73BD}" mentionId="{B577EB6E-4EF3-4B2D-B94A-2BD3FF0AD132}" startIndex="17" length="17"/>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J4" dT="2021-06-17T21:07:08.58" personId="{2D3CB133-5EF0-4324-9A64-ABE6C4302ABB}" id="{5E5D6831-CB54-4004-96EE-154131B1F6FC}">
    <text>@Sunil to sync up with Kimberly Kingston on the details and Sizing</text>
  </threadedComment>
  <threadedComment ref="AJ4" dT="2021-06-21T18:13:07.97" personId="{2D3CB133-5EF0-4324-9A64-ABE6C4302ABB}" id="{C2790DFE-9620-4CFA-9628-F041B588F8E4}" parentId="{5E5D6831-CB54-4004-96EE-154131B1F6FC}">
    <text>@Sunil J Ramchandani Please, can you confirm if you could connect with the Payments team and clarify for estimates with @Kimberly Kingston</text>
    <mentions>
      <mention mentionpersonId="{3D645966-4557-4999-8695-086CABCA13E7}" mentionId="{2C651593-C7FD-4A05-BF32-88941DD133E9}" startIndex="0" length="20"/>
      <mention mentionpersonId="{3C2BB43D-110B-41B3-88B4-48004A84C2C4}" mentionId="{D761CA82-D903-496C-AD7A-AF6FF3F82D5F}" startIndex="120" length="18"/>
    </mentions>
  </threadedComment>
  <threadedComment ref="AJ4" dT="2021-06-22T20:03:20.10" personId="{2D3CB133-5EF0-4324-9A64-ABE6C4302ABB}" id="{41232261-850B-42BD-BC57-5FC0ACC9D4B3}" parentId="{5E5D6831-CB54-4004-96EE-154131B1F6FC}">
    <text>@Kimberly Kingston please can you size this. @Lisa Kinney</text>
    <mentions>
      <mention mentionpersonId="{3C2BB43D-110B-41B3-88B4-48004A84C2C4}" mentionId="{5094DBCD-C5DD-4B34-B120-D05C51AB247B}" startIndex="0" length="18"/>
      <mention mentionpersonId="{681926AF-51D4-49AD-8FE6-7CD7F1F98844}" mentionId="{0C9E3C79-00A0-4520-A27B-AE86DD21DE20}" startIndex="45" length="12"/>
    </mentions>
  </threadedComment>
  <threadedComment ref="AJ4" dT="2021-06-22T22:09:07.85" personId="{4178E3D8-F26A-4B62-A1FA-B3D7E60782D7}" id="{536A7202-7209-44A4-A5F7-01D487FDBD94}" parentId="{5E5D6831-CB54-4004-96EE-154131B1F6FC}">
    <text xml:space="preserve">@Sunil J Ramchandani - What is the expected work for payments team? 
</text>
    <mentions>
      <mention mentionpersonId="{A28241BA-83EA-4CF4-B3A6-216A29647389}" mentionId="{EFECFDA5-2716-4FD0-91A8-835FEA6A8C73}" startIndex="0" length="20"/>
    </mentions>
  </threadedComment>
  <threadedComment ref="AJ4" dT="2021-06-22T22:19:16.15" personId="{F62F7C60-7181-476D-8587-766EAFE3554F}" id="{305E81AC-EAEE-4ECB-A473-B392B76696D3}" parentId="{5E5D6831-CB54-4004-96EE-154131B1F6FC}">
    <text>Hello Kimberly, Lubna, I am not sure I the right contact . I don't believe we need any assistance from the Payments team</text>
  </threadedComment>
  <threadedComment ref="AJ4" dT="2021-06-24T03:16:45.49" personId="{2D3CB133-5EF0-4324-9A64-ABE6C4302ABB}" id="{1FE33F67-323A-414E-9D71-A48BE1687E80}" parentId="{5E5D6831-CB54-4004-96EE-154131B1F6FC}">
    <text>No Changes needed on Payments</text>
  </threadedComment>
  <threadedComment ref="BG4" dT="2021-06-21T18:18:16.99" personId="{2D3CB133-5EF0-4324-9A64-ABE6C4302ABB}" id="{C02B060E-8DDC-4820-84A0-FC3A751CF51D}">
    <text>@Lisa Kinney Please, confirm if CDP has all the requirements to estimate
@Sankett Deshpande Please, let us know if you have all needed for estimation</text>
    <mentions>
      <mention mentionpersonId="{681926AF-51D4-49AD-8FE6-7CD7F1F98844}" mentionId="{F4092CDF-7181-40D2-A52E-62724640A41E}" startIndex="0" length="12"/>
      <mention mentionpersonId="{DC37B630-3BE3-418E-A661-F3988CB6D761}" mentionId="{C109D773-88B7-4E2E-9A77-97DCD6D3A719}" startIndex="73" length="18"/>
    </mentions>
  </threadedComment>
  <threadedComment ref="BG4" dT="2021-06-21T18:21:33.66" personId="{5F93D078-3A85-4834-B449-66B12A5FE412}" id="{66A93875-5C3E-4D06-8622-E32958066F61}" parentId="{C02B060E-8DDC-4820-84A0-FC3A751CF51D}">
    <text xml:space="preserve">Lubna, I am not sure I can comment on CDP. I am unclear where this sits or will sit in the business this year. Can you reach out to Naren or Danielle? Thanks </text>
  </threadedComment>
  <threadedComment ref="BG4" dT="2021-06-22T20:04:05.99" personId="{2D3CB133-5EF0-4324-9A64-ABE6C4302ABB}" id="{435E47EA-DE31-4721-91CC-453F2934D295}" parentId="{C02B060E-8DDC-4820-84A0-FC3A751CF51D}">
    <text>@Naren Visvanathan</text>
    <mentions>
      <mention mentionpersonId="{529110FE-A81F-42DA-8B7B-DB7D454DBB74}" mentionId="{73309A53-A9B1-41D1-A441-BF02907F6569}" startIndex="0" length="18"/>
    </mentions>
  </threadedComment>
  <threadedComment ref="O5" dT="2021-06-17T21:13:24.25" personId="{2D3CB133-5EF0-4324-9A64-ABE6C4302ABB}" id="{D6788C25-5E9D-4961-B46B-1C5F3D519730}">
    <text>Need the Dependency and requirements identified for Adtech teams</text>
  </threadedComment>
  <threadedComment ref="O5" dT="2021-06-21T17:57:35.69" personId="{2D3CB133-5EF0-4324-9A64-ABE6C4302ABB}" id="{689496CB-1B65-44B0-B944-AD27FEE2777E}" parentId="{D6788C25-5E9D-4961-B46B-1C5F3D519730}">
    <text>@Bryanna Lamour and @Chasity Jones Please can you let the teams Know if there are any depenedency</text>
    <mentions>
      <mention mentionpersonId="{F66756CF-4645-45A5-9B39-6BD3CCAC099B}" mentionId="{3FF6A978-CC4A-4A47-94D3-E9C1677FEF62}" startIndex="0" length="15"/>
      <mention mentionpersonId="{6E701BE5-A52C-4D70-B17C-5750976C7143}" mentionId="{5A323CD9-918C-4811-A0BF-69D27876E75E}" startIndex="20" length="14"/>
    </mentions>
  </threadedComment>
  <threadedComment ref="O5" dT="2021-06-22T20:04:40.57" personId="{2D3CB133-5EF0-4324-9A64-ABE6C4302ABB}" id="{12CC0793-8F7C-4A54-83CB-7E8F65B4F067}" parentId="{D6788C25-5E9D-4961-B46B-1C5F3D519730}">
    <text>No dependecny on adtech for Q2</text>
  </threadedComment>
  <threadedComment ref="T5" dT="2021-06-09T19:03:34.17" personId="{8A887BB8-0DDF-4FFA-858C-492AAA24058C}" id="{B0ADA0DC-85BF-4878-920F-50ED76142150}">
    <text>Platform Response: XS (given 3rd party plug n play)</text>
  </threadedComment>
  <threadedComment ref="AA5" dT="2021-06-17T21:11:50.64" personId="{2D3CB133-5EF0-4324-9A64-ABE6C4302ABB}" id="{550380D9-7CE1-4EB2-AC40-76581E20CC4E}">
    <text>Need the details on what is required on mobile</text>
  </threadedComment>
  <threadedComment ref="AA5" dT="2021-06-21T17:58:18.58" personId="{2D3CB133-5EF0-4324-9A64-ABE6C4302ABB}" id="{FB6B57CA-6E85-4858-9066-4BF71E8A06C8}" parentId="{550380D9-7CE1-4EB2-AC40-76581E20CC4E}">
    <text>@Bryanna Lamour and @Chasity please can you share the NPS details With the Mobile so that we can get their estimates</text>
    <mentions>
      <mention mentionpersonId="{F66756CF-4645-45A5-9B39-6BD3CCAC099B}" mentionId="{A8F115BC-D19D-4E9A-8547-ED2155CF8760}" startIndex="0" length="15"/>
    </mentions>
  </threadedComment>
  <threadedComment ref="AA5" dT="2021-06-22T20:05:55.98" personId="{2D3CB133-5EF0-4324-9A64-ABE6C4302ABB}" id="{8E736873-DE22-49D6-B21A-1ECEF51A6E4F}" parentId="{550380D9-7CE1-4EB2-AC40-76581E20CC4E}">
    <text>Mobile depedency for Q3 and teams will reachout to @Neetu Sultan once the reqs are finalized. @Bryanna Lamour and @Chasity Jones FYI..</text>
    <mentions>
      <mention mentionpersonId="{96F74914-616D-43A6-B6DC-622953FE20CA}" mentionId="{5FDACECC-0C06-4129-A8C0-06C4361866CB}" startIndex="51" length="13"/>
      <mention mentionpersonId="{F66756CF-4645-45A5-9B39-6BD3CCAC099B}" mentionId="{507F3FD7-A513-4EF6-9FA4-FE6CA67B23FE}" startIndex="94" length="15"/>
      <mention mentionpersonId="{6E701BE5-A52C-4D70-B17C-5750976C7143}" mentionId="{A1F89BB1-F37C-4FC2-8C59-1C558487A28C}" startIndex="114" length="14"/>
    </mentions>
  </threadedComment>
  <threadedComment ref="AY5" dT="2021-06-21T18:22:56.89" personId="{2D3CB133-5EF0-4324-9A64-ABE6C4302ABB}" id="{D9CA1BC1-93C6-4CD3-90EB-B3BAD43F685E}">
    <text>@Lisa Kinney have these requirements been reviewed with partnership rewards team</text>
    <mentions>
      <mention mentionpersonId="{681926AF-51D4-49AD-8FE6-7CD7F1F98844}" mentionId="{2C8D78DA-4402-4D0A-B380-FB88A66C6A96}" startIndex="0" length="12"/>
    </mentions>
  </threadedComment>
  <threadedComment ref="AY5" dT="2021-06-21T18:57:46.01" personId="{5F93D078-3A85-4834-B449-66B12A5FE412}" id="{41CE7117-5819-4D7F-AD34-D84EFA12DD29}" parentId="{D9CA1BC1-93C6-4CD3-90EB-B3BAD43F685E}">
    <text>@Lubna - I have not been invovled in the requirements process for CDP.</text>
  </threadedComment>
  <threadedComment ref="AY5" dT="2021-06-21T23:32:20.66" personId="{2D3CB133-5EF0-4324-9A64-ABE6C4302ABB}" id="{EDA34512-A0E8-4257-AD6B-8F529865741D}" parentId="{D9CA1BC1-93C6-4CD3-90EB-B3BAD43F685E}">
    <text>@Bryanna Lamour and @Chasity Jones please can you work with Partership on sizing and estimating these</text>
    <mentions>
      <mention mentionpersonId="{F66756CF-4645-45A5-9B39-6BD3CCAC099B}" mentionId="{67340AC7-63AC-4B20-B58C-B0997A1ADE0E}" startIndex="0" length="15"/>
      <mention mentionpersonId="{6E701BE5-A52C-4D70-B17C-5750976C7143}" mentionId="{E89210AE-DE94-4332-B360-5572B7D5B496}" startIndex="20" length="14"/>
    </mentions>
  </threadedComment>
  <threadedComment ref="AY5" dT="2021-06-21T23:37:36.20" personId="{2B27C64D-9C90-4653-8C95-F221AE5BD96E}" id="{A823164D-6BF8-4AA1-A5A6-FFD3D8C978A6}" parentId="{D9CA1BC1-93C6-4CD3-90EB-B3BAD43F685E}">
    <text xml:space="preserve">@Lubna Lasne  we do not have Partnership rewards called out as a dependent team for phase 2. </text>
    <mentions>
      <mention mentionpersonId="{44147660-CB82-43AA-8528-04C5F86E09EC}" mentionId="{23346764-EB96-4A11-9669-10A94FC347CB}" startIndex="0" length="12"/>
    </mentions>
  </threadedComment>
  <threadedComment ref="AY5" dT="2021-06-24T03:17:35.72" personId="{2D3CB133-5EF0-4324-9A64-ABE6C4302ABB}" id="{3C5F6D63-063A-4DD4-88EB-82DFFB87ED40}" parentId="{D9CA1BC1-93C6-4CD3-90EB-B3BAD43F685E}">
    <text>NO NPS dependency on partnership rewards team</text>
  </threadedComment>
  <threadedComment ref="BG5" dT="2021-06-21T18:18:31.99" personId="{2D3CB133-5EF0-4324-9A64-ABE6C4302ABB}" id="{09AB3554-79A6-4130-8F23-CD2623761F30}">
    <text>@Lisa Kinney Please, confirm if CDP has all the requirements to estimate
@Sankett Deshpande Please, let us know if you have all needed for estimation</text>
    <mentions>
      <mention mentionpersonId="{681926AF-51D4-49AD-8FE6-7CD7F1F98844}" mentionId="{DBC2DE7A-467E-40CF-96EB-EA8DED94C57D}" startIndex="0" length="12"/>
      <mention mentionpersonId="{DC37B630-3BE3-418E-A661-F3988CB6D761}" mentionId="{5E913532-6493-4129-A51F-41119C247CB5}" startIndex="73" length="18"/>
    </mentions>
  </threadedComment>
  <threadedComment ref="BG5" dT="2021-06-21T18:58:34.89" personId="{5F93D078-3A85-4834-B449-66B12A5FE412}" id="{5EDB1B98-D46A-4D39-BD48-2FDFD786BDCC}" parentId="{09AB3554-79A6-4130-8F23-CD2623761F30}">
    <text xml:space="preserve">NPS does not have anything to do with CDP. Please advise
</text>
  </threadedComment>
  <threadedComment ref="BG5" dT="2021-06-21T19:47:39.40" personId="{2D3CB133-5EF0-4324-9A64-ABE6C4302ABB}" id="{FC7F0CFA-97C2-49DB-9249-9CC34265090C}" parentId="{09AB3554-79A6-4130-8F23-CD2623761F30}">
    <text>Thanks Lisa, removing the dependency from CDP</text>
  </threadedComment>
  <threadedComment ref="D7" dT="2021-06-17T21:18:58.69" personId="{2D3CB133-5EF0-4324-9A64-ABE6C4302ABB}" id="{372928FE-BC42-4C2E-9214-845A2F832A93}">
    <text>Any impact on CPG media needs to be shared and discussed with Angel and team</text>
  </threadedComment>
  <threadedComment ref="BH10" dT="2021-06-21T21:07:33.72" personId="{2D3CB133-5EF0-4324-9A64-ABE6C4302ABB}" id="{592B105B-61FC-4B2E-AC36-EA81531700A9}">
    <text>@Terry Singla is analytics a dependency ?? Please confirm</text>
    <mentions>
      <mention mentionpersonId="{5919CBD7-FB4B-482C-87D5-E52BC61E5059}" mentionId="{95A3766C-E1C5-48C1-9328-013EFCDBD88A}" startIndex="0" length="13"/>
    </mentions>
  </threadedComment>
  <threadedComment ref="BH10" dT="2021-06-22T20:10:21.31" personId="{2D3CB133-5EF0-4324-9A64-ABE6C4302ABB}" id="{8E6D9FC4-646B-4D1F-BA93-7DA4E9F04D4C}" parentId="{592B105B-61FC-4B2E-AC36-EA81531700A9}">
    <text>Not needed</text>
  </threadedComment>
  <threadedComment ref="C11" dT="2021-06-17T21:23:35.57" personId="{2D3CB133-5EF0-4324-9A64-ABE6C4302ABB}" id="{BD6D482B-888E-4FF6-AD46-527DA0DA5D6C}">
    <text>Sync up with lisa on dependent teams</text>
  </threadedComment>
  <threadedComment ref="BH11" dT="2021-06-18T20:15:13.97" personId="{1CA540FB-883D-8D47-9465-AF03E04CC16C}" id="{97DB9950-0076-46A0-98BA-3B14F8F9AA70}">
    <text>Need more info in order to size</text>
  </threadedComment>
  <threadedComment ref="BH11" dT="2021-06-21T21:08:29.73" personId="{2D3CB133-5EF0-4324-9A64-ABE6C4302ABB}" id="{99CBF094-7906-45E0-9C36-5BB1A07B9162}" parentId="{97DB9950-0076-46A0-98BA-3B14F8F9AA70}">
    <text>@Terry Singla is analytics a dependency??</text>
    <mentions>
      <mention mentionpersonId="{5919CBD7-FB4B-482C-87D5-E52BC61E5059}" mentionId="{CB2707FD-9B19-4DFE-9896-CF62F9471AEB}" startIndex="0" length="13"/>
    </mentions>
  </threadedComment>
  <threadedComment ref="BH11" dT="2021-06-24T03:19:30.76" personId="{2D3CB133-5EF0-4324-9A64-ABE6C4302ABB}" id="{DB90572D-E54B-48B1-B473-8F30C11DAD6E}" parentId="{97DB9950-0076-46A0-98BA-3B14F8F9AA70}">
    <text>Analytics is not a dependency</text>
  </threadedComment>
  <threadedComment ref="BH12" dT="2021-06-18T20:18:51.91" personId="{1CA540FB-883D-8D47-9465-AF03E04CC16C}" id="{5D09B8B2-11C7-4942-96FF-31B3551519C9}">
    <text>Need more info on Analytics scope to size the effort</text>
  </threadedComment>
  <threadedComment ref="BH13" dT="2021-06-18T21:10:23.46" personId="{1CA540FB-883D-8D47-9465-AF03E04CC16C}" id="{74E19AAA-F783-4A6E-9524-6D1F8292E0AC}">
    <text>This is offline data related to stores so Analytics (Clickstream data) is not a dependent team. Removing the "x"</text>
  </threadedComment>
  <threadedComment ref="T16" dT="2021-06-21T18:26:03.51" personId="{2D3CB133-5EF0-4324-9A64-ABE6C4302ABB}" id="{2D57F4A4-BB67-4046-8242-F78339B07634}">
    <text>@Fred Lopez Please can you let us know what is missing to get this project sized</text>
    <mentions>
      <mention mentionpersonId="{E9A9EC4E-382C-4342-B36D-1A5BDB846A80}" mentionId="{E0610083-FF1A-4061-B0AA-40F38990BE60}" startIndex="0" length="11"/>
    </mentions>
  </threadedComment>
  <threadedComment ref="T16" dT="2021-06-22T20:24:22.57" personId="{2D3CB133-5EF0-4324-9A64-ABE6C4302ABB}" id="{9BE2180F-E61E-43CA-97F9-F002B7325E46}" parentId="{2D57F4A4-BB67-4046-8242-F78339B07634}">
    <text>No longer needed</text>
  </threadedComment>
  <threadedComment ref="AF18" dT="2021-06-22T20:29:21.46" personId="{2D3CB133-5EF0-4324-9A64-ABE6C4302ABB}" id="{047264D9-852D-4348-B603-9C68914CC1E4}">
    <text>@Laura Higgins please can you help size and estimate</text>
    <mentions>
      <mention mentionpersonId="{ED94524F-55F5-4041-A0BA-AAF8C998A549}" mentionId="{2011D961-EA09-4495-B8BE-E6AB94CB354A}" startIndex="0" length="14"/>
    </mentions>
  </threadedComment>
  <threadedComment ref="AF18" dT="2021-06-24T03:08:06.68" personId="{75076F8D-C9DD-4073-A32D-ED5229A15C7D}" id="{A568C81C-E2AB-4541-B2EB-5893A73A7656}" parentId="{047264D9-852D-4348-B603-9C68914CC1E4}">
    <text>@Lubna Lasne - you have the wrong contact for this assignment.</text>
    <mentions>
      <mention mentionpersonId="{44147660-CB82-43AA-8528-04C5F86E09EC}" mentionId="{1051EDC7-9824-4603-BE08-7A39D013E5A7}" startIndex="0" length="12"/>
    </mentions>
  </threadedComment>
  <threadedComment ref="AN18" dT="2021-06-15T21:28:56.38" personId="{3861ABAA-B7D1-7B44-9656-2455C4F3C3C6}" id="{BF04DA7C-B4C6-498F-A66E-608DEE16893D}">
    <text xml:space="preserve">Need more details as what is expected from AcuPick Team - Namrata
</text>
  </threadedComment>
  <threadedComment ref="AN18" dT="2021-06-17T21:31:57.72" personId="{2D3CB133-5EF0-4324-9A64-ABE6C4302ABB}" id="{C215DB1F-BDA9-4808-AE96-B6E01A9FDC85}" parentId="{BF04DA7C-B4C6-498F-A66E-608DEE16893D}">
    <text>No dependency on Accupick</text>
  </threadedComment>
  <threadedComment ref="BH18" dT="2021-06-18T20:25:22.56" personId="{1CA540FB-883D-8D47-9465-AF03E04CC16C}" id="{334E428D-1242-4FAE-A41E-6B8C89DFBDDB}">
    <text>Fulfillment data is offline not Clickstream, not sure why Digital Analytics has been marked as dependent</text>
  </threadedComment>
  <threadedComment ref="BH18" dT="2021-06-22T20:31:58.60" personId="{2D3CB133-5EF0-4324-9A64-ABE6C4302ABB}" id="{585FE516-1977-4C66-90EE-AD11B146E186}" parentId="{334E428D-1242-4FAE-A41E-6B8C89DFBDDB}">
    <text>Not needed</text>
  </threadedComment>
  <threadedComment ref="BF20" dT="2021-06-14T17:37:42.71" personId="{2D3CB133-5EF0-4324-9A64-ABE6C4302ABB}" id="{0BEB3DE7-9868-4FF9-979E-DED58B8499E6}">
    <text>@SunilSanku this is an internal Data teams dependency</text>
  </threadedComment>
  <threadedComment ref="BF23" dT="2021-06-14T17:39:03.32" personId="{2D3CB133-5EF0-4324-9A64-ABE6C4302ABB}" id="{640CCDDF-74CA-4BDE-8A63-21782CBA41AD}">
    <text>@RajSriram and @Sunilsanku need Data modeler support for data lineage build out</text>
  </threadedComment>
  <threadedComment ref="T29" dT="2021-06-09T19:05:16.08" personId="{8A887BB8-0DDF-4FFA-858C-492AAA24058C}" id="{39189E2D-2CBB-45FB-B8E7-D89678F9AF30}">
    <text>Platform Response: M</text>
  </threadedComment>
  <threadedComment ref="BF35" dT="2021-06-14T17:48:14.87" personId="{2D3CB133-5EF0-4324-9A64-ABE6C4302ABB}" id="{79BE002B-4DE3-4238-B42D-40811E522128}">
    <text>@Al Sonnichsen team to size</text>
    <mentions>
      <mention mentionpersonId="{84459F7B-597C-479C-B8BD-559F1A102B3B}" mentionId="{91DBFE70-D56D-41CA-B5CF-03531ECB317D}" startIndex="0" length="14"/>
    </mentions>
  </threadedComment>
  <threadedComment ref="B40" dT="2021-06-09T03:14:48.78" personId="{5F93D078-3A85-4834-B449-66B12A5FE412}" id="{1AC05F61-151D-45AB-9CC9-0C0B76F34C9C}">
    <text>@Terry Singla not sure if this sits here as this is really something that should be part of the  Customer 360 prioritization right?</text>
    <mentions>
      <mention mentionpersonId="{5919CBD7-FB4B-482C-87D5-E52BC61E5059}" mentionId="{9650336B-E8D2-4DA7-B55A-657A332FCDC7}" startIndex="0" length="13"/>
    </mentions>
  </threadedComment>
  <threadedComment ref="B40" dT="2021-06-14T17:54:26.51" personId="{2D3CB133-5EF0-4324-9A64-ABE6C4302ABB}" id="{34AD055A-546E-46A5-A53B-D57E8F085AFB}" parentId="{1AC05F61-151D-45AB-9CC9-0C0B76F34C9C}">
    <text>This line item is for historical static data</text>
  </threadedComment>
  <threadedComment ref="BF56" dT="2021-06-23T19:33:37.33" personId="{16F85CC7-7066-4A01-9D56-8FCB1936C324}" id="{D0DEE5E8-2D32-457A-AC85-7327F65C7F59}">
    <text>DE team has started building the VendorCostArea BOD</text>
  </threadedComment>
  <threadedComment ref="BF57" dT="2021-06-23T19:35:03.37" personId="{16F85CC7-7066-4A01-9D56-8FCB1936C324}" id="{FAA0C1E6-707B-4619-ABDE-7DE0F68A5187}">
    <text>DE team is working with EDIS team analysing the data issue</text>
  </threadedComment>
  <threadedComment ref="BF58" dT="2021-06-23T19:35:29.39" personId="{16F85CC7-7066-4A01-9D56-8FCB1936C324}" id="{CCAE37B9-18DC-429B-8879-1A8379A90A68}">
    <text>DE team is working with EDIS team analysing the data issue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1-06-01T16:23:13.79" personId="{16E567DE-21AE-41E2-A482-E38F5E8C7ACC}" id="{028C8E82-D620-4505-A4F5-17095B4B45F1}">
    <text>https://confluence.safeway.com/pages/viewpage.action?spaceKey=ET&amp;title=Self-Service+Roadmap</text>
  </threadedComment>
  <threadedComment ref="C5" dT="2021-06-01T16:23:30.87" personId="{16E567DE-21AE-41E2-A482-E38F5E8C7ACC}" id="{9DFA1B86-FDED-42FB-B6D1-BD2C6F0B08C1}">
    <text>https://confluence.safeway.com/display/ET/Rewards</text>
  </threadedComment>
  <threadedComment ref="T5" dT="2021-06-14T23:33:30.42" personId="{5F1C75E8-0893-4AF2-A641-26C4A53DFE1C}" id="{3F7D713A-303B-4786-8CD8-D8FB41BB526B}">
    <text>Self service will have landing and navigation from contact us page</text>
  </threadedComment>
  <threadedComment ref="T5" dT="2021-06-15T23:37:42.36" personId="{8A887BB8-0DDF-4FFA-858C-492AAA24058C}" id="{500F47D2-501D-4EF4-9655-22A6D5A89B3D}" parentId="{3F7D713A-303B-4786-8CD8-D8FB41BB526B}">
    <text>Platform Response: Should be digital production to author link to 'claim rewards' page.</text>
  </threadedComment>
  <threadedComment ref="V5" dT="2021-06-11T17:33:04.12" personId="{D61FD2F1-7959-B741-A9C7-9D055139CEA9}" id="{F0D6E50E-8CD4-4C06-9B03-42641B0ADE4E}">
    <text>For all these rewards related IN, not sure what the effort is needed from L&amp;N</text>
  </threadedComment>
  <threadedComment ref="V5" dT="2021-06-11T17:33:19.93" personId="{D61FD2F1-7959-B741-A9C7-9D055139CEA9}" id="{33F6F974-83B0-4178-BED8-5BDF117113C9}" parentId="{F0D6E50E-8CD4-4C06-9B03-42641B0ADE4E}">
    <text>@Gayle Millington - Pls help</text>
    <mentions>
      <mention mentionpersonId="{D9445AAE-543E-47CF-AD68-6CE6065FCEEE}" mentionId="{EE1D5244-ACB9-4477-B6B4-F97DD4039B70}" startIndex="0" length="17"/>
    </mentions>
  </threadedComment>
  <threadedComment ref="V5" dT="2021-06-15T22:58:17.63" personId="{D61FD2F1-7959-B741-A9C7-9D055139CEA9}" id="{0C60FEA9-4D84-437E-A7B8-D2CFA0549BDA}" parentId="{F0D6E50E-8CD4-4C06-9B03-42641B0ADE4E}">
    <text xml:space="preserve">@Meena Visht , @Brittany Gigliotti </text>
    <mentions>
      <mention mentionpersonId="{A3DC2301-8F7D-4932-BC4F-4C1F43DC52DE}" mentionId="{E9EAFB35-5205-465C-BC50-973E1E006ED3}" startIndex="0" length="12"/>
      <mention mentionpersonId="{9E2C21D1-AA62-4292-8ECD-4804CA7DF89C}" mentionId="{F313F0F9-7206-4AB3-9071-7E4BAA2EB784}" startIndex="15" length="19"/>
    </mentions>
  </threadedComment>
  <threadedComment ref="V5" dT="2021-06-15T22:59:18.93" personId="{D61FD2F1-7959-B741-A9C7-9D055139CEA9}" id="{997ABD06-DBC1-4877-9664-8DCEEE282663}" parentId="{F0D6E50E-8CD4-4C06-9B03-42641B0ADE4E}">
    <text>Can you please set a context and scope for Landing &amp; Nav?</text>
  </threadedComment>
  <threadedComment ref="V5" dT="2021-06-16T17:28:06.41" personId="{78637E35-C9BA-4724-8FB2-4F7310A5B659}" id="{9BEB9EEB-D220-4C8D-BF2C-5399502B7776}" parentId="{F0D6E50E-8CD4-4C06-9B03-42641B0ADE4E}">
    <text xml:space="preserve">@Gururaj Shanmugasundaram no effort needed for the Chat or IVR. </text>
    <mentions>
      <mention mentionpersonId="{00330917-1150-4C52-A1A7-C4426DA73A6F}" mentionId="{A9406467-9469-43BB-9379-2345223613BF}" startIndex="0" length="25"/>
    </mentions>
  </threadedComment>
  <threadedComment ref="AW5" dT="2021-06-12T05:14:28.18" personId="{D7F93D48-2C7F-4100-8081-4D5300425E9F}" id="{5736C630-E93C-452A-AD25-071EAC913C0C}">
    <text>Would be leveraging Rewards Services exposed by the OCRP platform</text>
  </threadedComment>
  <threadedComment ref="BA5" dT="2021-06-12T05:13:19.77" personId="{D7F93D48-2C7F-4100-8081-4D5300425E9F}" id="{2A77FECF-1283-4538-9DEE-10C8D1A2968A}">
    <text>Extra development effort needed to set up the new platform with this use case. Also UI development scope for dev team.</text>
  </threadedComment>
  <threadedComment ref="C6" dT="2021-06-01T16:23:48.23" personId="{16E567DE-21AE-41E2-A482-E38F5E8C7ACC}" id="{7DBA0126-95A0-4C5A-9F39-232A6B7EAFA4}">
    <text>https://confluence.safeway.com/display/ET/Rewards</text>
  </threadedComment>
  <threadedComment ref="T6" dT="2021-06-14T23:33:30.42" personId="{5F1C75E8-0893-4AF2-A641-26C4A53DFE1C}" id="{B4CC83D5-C450-433E-A84D-3780C8864587}">
    <text>Self service will have landing and navigation from contact us page</text>
  </threadedComment>
  <threadedComment ref="T6" dT="2021-06-15T23:37:42.36" personId="{8A887BB8-0DDF-4FFA-858C-492AAA24058C}" id="{C65299F4-549B-4AC9-B8B5-60E7E6E7A235}" parentId="{B4CC83D5-C450-433E-A84D-3780C8864587}">
    <text>Platform Response: Should be digital production to author link to 'claim rewards' page.</text>
  </threadedComment>
  <threadedComment ref="AW6" dT="2021-06-12T05:14:43.69" personId="{D7F93D48-2C7F-4100-8081-4D5300425E9F}" id="{55A5F174-33B6-48A2-A71B-BC1B16A87E75}">
    <text>Would be leveraging Rewards Services exposed by the OCRP platform</text>
  </threadedComment>
  <threadedComment ref="C7" dT="2021-06-01T16:24:09.34" personId="{16E567DE-21AE-41E2-A482-E38F5E8C7ACC}" id="{BD73B8DC-0585-40B4-944D-5E8A830AB9D9}">
    <text>https://confluence.safeway.com/display/ET/Rewards</text>
  </threadedComment>
  <threadedComment ref="T7" dT="2021-06-14T23:33:30.42" personId="{5F1C75E8-0893-4AF2-A641-26C4A53DFE1C}" id="{8072B50F-FF8E-4D84-913B-1DA951DEB398}">
    <text>Self service will have landing and navigation from contact us page</text>
  </threadedComment>
  <threadedComment ref="T7" dT="2021-06-15T23:37:42.36" personId="{8A887BB8-0DDF-4FFA-858C-492AAA24058C}" id="{46DD1B5F-A1AF-44B7-A7D1-68CCD3FCEA6E}" parentId="{8072B50F-FF8E-4D84-913B-1DA951DEB398}">
    <text>Platform Response: Should be digital production to author link to 'claim rewards' page.</text>
  </threadedComment>
  <threadedComment ref="AW7" dT="2021-06-12T05:14:52.22" personId="{D7F93D48-2C7F-4100-8081-4D5300425E9F}" id="{8EEE84A2-EF9E-4A4A-8BC4-F5C54F43F53B}">
    <text>Would be leveraging Rewards Services exposed by the OCRP platform</text>
  </threadedComment>
  <threadedComment ref="C8" dT="2021-06-01T16:24:25.28" personId="{16E567DE-21AE-41E2-A482-E38F5E8C7ACC}" id="{FF85503C-28FE-4D8B-8CCF-E1B754FF733A}">
    <text>https://confluence.safeway.com/display/ET/J4U</text>
  </threadedComment>
  <threadedComment ref="T8" dT="2021-06-14T23:33:30.42" personId="{5F1C75E8-0893-4AF2-A641-26C4A53DFE1C}" id="{72150213-9598-4279-B5E2-068711365A3F}">
    <text>Self service will have landing and navigation from contact us page</text>
  </threadedComment>
  <threadedComment ref="T8" dT="2021-06-15T23:37:42.36" personId="{8A887BB8-0DDF-4FFA-858C-492AAA24058C}" id="{7EA91762-4AA9-40FF-9808-969B930ED7C9}" parentId="{72150213-9598-4279-B5E2-068711365A3F}">
    <text>Platform Response: Should be digital production to author link to 'claim rewards' page.</text>
  </threadedComment>
  <threadedComment ref="AH8" dT="2021-06-24T06:16:40.63" personId="{7F032CAB-E635-4516-AFBA-89BCC60AA3EE}" id="{E754201A-F0FC-47EF-81C0-4346B14457C3}">
    <text xml:space="preserve">What data do you need from EPE? Needs more discussion @Subha Burela </text>
    <mentions>
      <mention mentionpersonId="{1EFCF314-842C-4137-AC1C-2EE4C848EC90}" mentionId="{D84586D5-1ABA-4B62-A466-990F5F827124}" startIndex="54" length="13"/>
    </mentions>
  </threadedComment>
  <threadedComment ref="AH8" dT="2021-06-24T06:23:46.10" personId="{16E567DE-21AE-41E2-A482-E38F5E8C7ACC}" id="{5693B0A6-7B37-478A-9E89-336944B24AB5}" parentId="{E754201A-F0FC-47EF-81C0-4346B14457C3}">
    <text>@Meena Visht, please add in details</text>
    <mentions>
      <mention mentionpersonId="{A3DC2301-8F7D-4932-BC4F-4C1F43DC52DE}" mentionId="{B4752080-6EFD-4A3D-8BE5-176B975A6A47}" startIndex="0" length="12"/>
    </mentions>
  </threadedComment>
  <threadedComment ref="AH8" dT="2021-06-24T22:37:46.27" personId="{5F1C75E8-0893-4AF2-A641-26C4A53DFE1C}" id="{F2B1B193-2BD0-4543-A283-89A8AABD4AB4}" parentId="{E754201A-F0FC-47EF-81C0-4346B14457C3}">
    <text>Need consultation suport from EPE. Self service will mostly be reusing existing API</text>
  </threadedComment>
  <threadedComment ref="AY8" dT="2021-06-12T05:17:16.83" personId="{D7F93D48-2C7F-4100-8081-4D5300425E9F}" id="{9F89F9D6-C6DE-4730-BBDB-C6B712740BCE}">
    <text>Would be leveraging existing J4U/Loyalty APIs.</text>
  </threadedComment>
  <threadedComment ref="C9" dT="2021-06-01T16:25:52.79" personId="{16E567DE-21AE-41E2-A482-E38F5E8C7ACC}" id="{03DA81CB-9E4F-42D0-8DF5-DA4206A9DA4B}">
    <text>https://confluence.safeway.com/display/ET/J4</text>
  </threadedComment>
  <threadedComment ref="C9" dT="2021-06-07T19:32:49.98" personId="{24A71361-96A7-4184-B040-A32426105B52}" id="{5921EB3E-8BD0-431B-8F74-63C040D538DB}" parentId="{03DA81CB-9E4F-42D0-8DF5-DA4206A9DA4B}">
    <text>is this the correct link?</text>
  </threadedComment>
  <threadedComment ref="C9" dT="2021-06-24T19:07:13.34" personId="{90E76B7C-5FC6-44EF-8F79-11A63BF9B8F9}" id="{4EF19A39-1E29-4873-A28F-C7D257422FDA}" parentId="{03DA81CB-9E4F-42D0-8DF5-DA4206A9DA4B}">
    <text xml:space="preserve">missing a 'u' </text>
  </threadedComment>
  <threadedComment ref="C9" dT="2021-06-24T19:07:24.51" personId="{90E76B7C-5FC6-44EF-8F79-11A63BF9B8F9}" id="{8B8DDE23-E507-40D9-9CF9-35B283642FE8}" parentId="{03DA81CB-9E4F-42D0-8DF5-DA4206A9DA4B}">
    <text xml:space="preserve">https://confluence.safeway.com/display/ET/J4U
</text>
  </threadedComment>
  <threadedComment ref="T9" dT="2021-06-14T23:33:30.42" personId="{5F1C75E8-0893-4AF2-A641-26C4A53DFE1C}" id="{39FA6049-676A-44CB-9A0E-ABDD6F096D73}">
    <text>Self service will have landing and navigation from contact us page</text>
  </threadedComment>
  <threadedComment ref="T9" dT="2021-06-15T23:37:42.36" personId="{8A887BB8-0DDF-4FFA-858C-492AAA24058C}" id="{4685F4DC-9F05-41E4-A22B-9399B121E968}" parentId="{39FA6049-676A-44CB-9A0E-ABDD6F096D73}">
    <text>Platform Response: Should be digital production to author link to 'claim rewards' page.</text>
  </threadedComment>
  <threadedComment ref="AH9" dT="2021-06-23T18:51:34.28" personId="{9D4D3DF0-A0E0-44F7-9FAD-C656412467B3}" id="{649CC1F3-C055-404C-BCFC-659C02E7224E}">
    <text>@Subha Burela - What is the expectation from EPE</text>
    <mentions>
      <mention mentionpersonId="{5F21F651-021E-4E69-8634-C269F842A46C}" mentionId="{2C5C5963-0830-449D-9C61-08F148F8DA19}" startIndex="0" length="13"/>
    </mentions>
  </threadedComment>
  <threadedComment ref="AH9" dT="2021-06-24T06:21:49.88" personId="{16E567DE-21AE-41E2-A482-E38F5E8C7ACC}" id="{63870A46-E5AD-49AF-A102-65E9F6613421}" parentId="{649CC1F3-C055-404C-BCFC-659C02E7224E}">
    <text>@Sanjay Biswas, please add in details for EPE team</text>
    <mentions>
      <mention mentionpersonId="{4AFC2AD6-4547-40F3-A7D6-4E2CB3244772}" mentionId="{7FB8C758-D44D-4DC7-8B84-309DD384711D}" startIndex="0" length="14"/>
    </mentions>
  </threadedComment>
  <threadedComment ref="AI9" dT="2021-06-23T18:51:45.39" personId="{9D4D3DF0-A0E0-44F7-9FAD-C656412467B3}" id="{8B519A95-733B-4193-9163-B9DD8A2777D7}">
    <text>@Subha Burela -  What is the expectation from OMS</text>
    <mentions>
      <mention mentionpersonId="{5F21F651-021E-4E69-8634-C269F842A46C}" mentionId="{D1E1D9C4-F1C2-468D-BB17-14736E0F9E03}" startIndex="0" length="13"/>
    </mentions>
  </threadedComment>
  <threadedComment ref="AI9" dT="2021-06-24T06:24:12.24" personId="{16E567DE-21AE-41E2-A482-E38F5E8C7ACC}" id="{3E362E56-9F26-49CC-9254-3BACFBDB47A4}" parentId="{8B519A95-733B-4193-9163-B9DD8A2777D7}">
    <text>@Sanjay Biswas to add in details</text>
    <mentions>
      <mention mentionpersonId="{4AFC2AD6-4547-40F3-A7D6-4E2CB3244772}" mentionId="{AA903864-51C8-4910-834D-35F6C8991873}" startIndex="0" length="14"/>
    </mentions>
  </threadedComment>
  <threadedComment ref="AY9" dT="2021-06-12T05:17:23.89" personId="{D7F93D48-2C7F-4100-8081-4D5300425E9F}" id="{9E630B0A-85C7-4384-ABFF-5B803B3FB334}">
    <text>Would be leveraging existing J4U/Loyalty APIs.</text>
  </threadedComment>
  <threadedComment ref="C10" dT="2021-06-01T16:25:35.68" personId="{16E567DE-21AE-41E2-A482-E38F5E8C7ACC}" id="{46AFAB5C-BABA-4478-8524-0CF22AE9D4A2}">
    <text>https://confluence.safeway.com/display/ET/Myaccount-Householding</text>
  </threadedComment>
  <threadedComment ref="AF10" dT="2021-06-12T05:19:01.76" personId="{D7F93D48-2C7F-4100-8081-4D5300425E9F}" id="{34F21369-3DDF-4F6A-A6D7-0355920E2A53}">
    <text>Would be leveraging existing UCA API integration.</text>
  </threadedComment>
  <threadedComment ref="C11" dT="2021-06-01T16:25:15.43" personId="{16E567DE-21AE-41E2-A482-E38F5E8C7ACC}" id="{3A0AAE43-BD55-4B97-AD2C-E3D3E4DA9638}">
    <text>https://confluence.safeway.com/pages/viewpage.action?pageId=91025395</text>
  </threadedComment>
  <threadedComment ref="M11" dT="2021-06-24T21:32:21.83" personId="{BD514F7D-2FFC-4DDA-8435-F7A773598246}" id="{8DDC0642-2ABE-47FD-9492-32B05F5C3D5F}">
    <text>Assumption -- using existing emails, Refund, Cancel. Updates to upstream payload and POD3 would QA.
POD3, Martech</text>
  </threadedComment>
  <threadedComment ref="M11" dT="2021-06-30T17:25:06.77" personId="{90E76B7C-5FC6-44EF-8F79-11A63BF9B8F9}" id="{A7182B0D-3D0D-461F-8386-7393D72D8B82}" parentId="{8DDC0642-2ABE-47FD-9492-32B05F5C3D5F}">
    <text>Missed pickup behaves similar to resched email/cancellation email, w/ OMS/OSS</text>
  </threadedComment>
  <threadedComment ref="M11" dT="2021-06-30T22:55:00.12" personId="{BD514F7D-2FFC-4DDA-8435-F7A773598246}" id="{BB301638-7984-40A1-8F67-F66BE1250213}" parentId="{8DDC0642-2ABE-47FD-9492-32B05F5C3D5F}">
    <text>Bumping up from XS to S based on new assumption all variations of DUG, WUG are in scope (Kiosk, Locker, Counter)</text>
  </threadedComment>
  <threadedComment ref="N11" dT="2021-06-30T22:49:46.05" personId="{0E6D452F-0036-469F-B217-97F76650F600}" id="{606CEDA0-7C2F-4A4B-BD43-5D4507AD20CC}">
    <text>Assuming all variations of DUG, WUG are in scope (Kiosk, Locker, Counter), it will be "S" for back end Comms.</text>
  </threadedComment>
  <threadedComment ref="AM11" dT="2021-06-11T19:20:35.61" personId="{6BA1D379-A285-7846-8C05-686ABE17959C}" id="{C16CFDF2-EC34-43DD-8B82-3BAF33F28A61}">
    <text>Pls provide the details on DOMS requirement</text>
  </threadedComment>
  <threadedComment ref="AM11" dT="2021-06-16T00:43:56.52" personId="{07D8E72E-364D-1749-BC72-9CEC99127811}" id="{53FA8DA1-2422-014F-A518-2C1EE047E234}" parentId="{C16CFDF2-EC34-43DD-8B82-3BAF33F28A61}">
    <text>This should be driven by Fulfillment team.
@Michael Austin Tong Can you take a look at this.</text>
    <mentions>
      <mention mentionpersonId="{4497A9BB-6841-5145-8A3A-36444125C6E7}" mentionId="{AE78E748-BCF7-6842-98B0-3905CE7F28FD}" startIndex="43" length="20"/>
    </mentions>
  </threadedComment>
  <threadedComment ref="AM11" dT="2021-06-18T04:36:39.40" personId="{4ED32DAE-426C-0341-AD6A-0345D42EEB00}" id="{BE794D3F-6832-4148-B930-2DDA1183A02E}" parentId="{C16CFDF2-EC34-43DD-8B82-3BAF33F28A61}">
    <text>I have this covered</text>
  </threadedComment>
  <threadedComment ref="C12" dT="2021-06-01T16:26:22.03" personId="{16E567DE-21AE-41E2-A482-E38F5E8C7ACC}" id="{2CA6FFBC-110B-45E1-817B-387F5F50AE94}">
    <text>https://confluence.safeway.com/pages/viewpage.action?pageId=91025395</text>
  </threadedComment>
  <threadedComment ref="AM12" dT="2021-06-11T19:20:53.06" personId="{6BA1D379-A285-7846-8C05-686ABE17959C}" id="{81E02ED0-C561-4254-BC8E-52130FB24874}">
    <text>Pls provide the details on DOMS requirement</text>
  </threadedComment>
  <threadedComment ref="AM12" dT="2021-06-16T00:39:25.38" personId="{07D8E72E-364D-1749-BC72-9CEC99127811}" id="{2076D515-EC97-5146-8648-098F0E9A58CB}" parentId="{81E02ED0-C561-4254-BC8E-52130FB24874}">
    <text xml:space="preserve">@Meena Visht This is already being driven by Fulfillment team. </text>
    <mentions>
      <mention mentionpersonId="{A3DC2301-8F7D-4932-BC4F-4C1F43DC52DE}" mentionId="{7E18E135-7031-1945-9F05-BC470F6CEE6C}" startIndex="0" length="12"/>
    </mentions>
  </threadedComment>
  <threadedComment ref="AN12" dT="2021-06-15T22:56:28.59" personId="{C96B11AB-48CD-DF4A-8CD2-378DF379A3DF}" id="{A796FF78-7B23-48DB-BFA3-A39D365377A6}">
    <text>Please let us know why MFC is impacted?</text>
  </threadedComment>
  <threadedComment ref="AP12" dT="2021-06-14T23:12:40.86" personId="{83C3F91D-7FE8-41AD-A5F9-EB1565A3DBC6}" id="{082AA817-A781-4383-9BD8-304E167F8400}">
    <text>Need more details to provide sizing</text>
  </threadedComment>
  <threadedComment ref="AQ12" dT="2021-06-14T23:13:02.43" personId="{83C3F91D-7FE8-41AD-A5F9-EB1565A3DBC6}" id="{84AF9F96-4BFA-4BFE-A327-DCE38198013C}">
    <text>Need more details to provide sizing</text>
  </threadedComment>
  <threadedComment ref="AR12" dT="2021-06-14T18:12:22.41" personId="{8391F23D-3E21-624A-BB97-09ED6AF0B07E}" id="{A6F4AB9B-5B20-4391-9029-11A30E3C0579}">
    <text>Can we please be more specific here. What do you NEED and WHEN do you need it by. Thanks.</text>
  </threadedComment>
  <threadedComment ref="C15" dT="2021-06-02T14:20:46.39" personId="{78637E35-C9BA-4724-8FB2-4F7310A5B659}" id="{89C8DDB8-BCC1-492C-9C59-3DB99C8EF0CE}">
    <text>https://confluence.safeway.com/pages/viewpage.action?pageId=71090829</text>
  </threadedComment>
  <threadedComment ref="C15" dT="2021-06-02T14:22:01.47" personId="{78637E35-C9BA-4724-8FB2-4F7310A5B659}" id="{8991370A-C9CB-48CC-AA31-24A1D65F9227}" parentId="{89C8DDB8-BCC1-492C-9C59-3DB99C8EF0CE}">
    <text>https://confluence.safeway.com/display/ET/Rewards</text>
  </threadedComment>
  <threadedComment ref="AA15" dT="2021-06-15T17:27:25.28" personId="{78637E35-C9BA-4724-8FB2-4F7310A5B659}" id="{B670A8EF-3DCE-435D-BDE4-BB4F336AEBDA}">
    <text xml:space="preserve">Integrate Missing/points rewards in mobile app chat. Redirect customers to rewards page for self service handling. </text>
  </threadedComment>
  <threadedComment ref="AE15" dT="2021-06-15T16:29:37.89" personId="{78637E35-C9BA-4724-8FB2-4F7310A5B659}" id="{CDC1B93D-4226-4325-9804-2E25862E9F65}">
    <text>UX and Copywrite for missing points/rewards through Chat.</text>
  </threadedComment>
  <threadedComment ref="AW15" dT="2021-06-21T14:07:45.54" personId="{78637E35-C9BA-4724-8FB2-4F7310A5B659}" id="{EF347F2C-17B7-4BBD-8CD5-09F72590F963}">
    <text>Would be leveraging Rewards Services exposed by the OCRP platform</text>
  </threadedComment>
  <threadedComment ref="C16" dT="2021-06-02T14:21:14.61" personId="{78637E35-C9BA-4724-8FB2-4F7310A5B659}" id="{E60286E3-C84E-4F91-86E9-7BF1143DE6BE}">
    <text>https://confluence.safeway.com/display/ET/Chat+-+Store+Locator+Integration</text>
  </threadedComment>
  <threadedComment ref="AA16" dT="2021-06-15T17:27:41.33" personId="{78637E35-C9BA-4724-8FB2-4F7310A5B659}" id="{C83D752C-094C-40E0-B558-DDB39FACE2BB}">
    <text xml:space="preserve">AF links </text>
  </threadedComment>
  <threadedComment ref="AC16" dT="2021-06-09T20:30:05.42" personId="{8A887BB8-0DDF-4FFA-858C-492AAA24058C}" id="{8FCF2A26-8861-4548-A92C-777EC6FA1B82}">
    <text xml:space="preserve"> NCBE-459: SLOC Generic API - add Pharmacy services filter
• NCBE-460: SLOC Generic API - add Fuel services filter</text>
  </threadedComment>
  <threadedComment ref="AD16" personId="{ED939228-D014-474A-AFAC-1094F3FD7AE3}" id="{0B530C22-AEC7-42DD-83EC-02845BD15835}">
    <text xml:space="preserve">• NCBE-459: SLOC Generic API - add Pharmacy services filter
• NCBE-460: SLOC Generic API - add Fuel services filter
</text>
  </threadedComment>
  <threadedComment ref="AD16" dT="2021-06-09T20:29:12.55" personId="{8A887BB8-0DDF-4FFA-858C-492AAA24058C}" id="{08391FD1-17DF-4491-A8EE-C6211CB23F8B}" parentId="{0B530C22-AEC7-42DD-83EC-02845BD15835}">
    <text>Platform Response: should be moved to catalog.</text>
  </threadedComment>
  <threadedComment ref="AD16" dT="2021-06-25T23:22:01.23" personId="{8A887BB8-0DDF-4FFA-858C-492AAA24058C}" id="{E2DC8DB5-FE25-4E3B-938B-2A9B1A0A7B7B}" parentId="{0B530C22-AEC7-42DD-83EC-02845BD15835}">
    <text>SLOC response providced</text>
  </threadedComment>
  <threadedComment ref="AE16" dT="2021-06-15T16:29:55.84" personId="{78637E35-C9BA-4724-8FB2-4F7310A5B659}" id="{BFA8BF1D-D3A8-4E3C-ABB7-EEFBC2FC453C}">
    <text>Copywrite only to review content</text>
  </threadedComment>
  <threadedComment ref="C17" dT="2021-06-02T14:21:21.19" personId="{78637E35-C9BA-4724-8FB2-4F7310A5B659}" id="{E7450A41-6C4E-4D36-92C8-0EA204C88BFC}">
    <text>https://confluence.safeway.com/display/ET/Chat+-+Store+Locator+Integration</text>
  </threadedComment>
  <threadedComment ref="AA17" dT="2021-06-15T17:27:50.95" personId="{78637E35-C9BA-4724-8FB2-4F7310A5B659}" id="{5EFFD49A-0371-49CD-8F2D-05F92772B65C}">
    <text>AF Links</text>
  </threadedComment>
  <threadedComment ref="AC17" dT="2021-06-09T20:31:09.74" personId="{8A887BB8-0DDF-4FFA-858C-492AAA24058C}" id="{D82F99A0-C012-4130-A84A-EF2ACADCA3FD}">
    <text>• NCBE-420:  SLOC Bakery &amp; Deli Hours</text>
  </threadedComment>
  <threadedComment ref="AD17" personId="{ED939228-D014-474A-AFAC-1094F3FD7AE3}" id="{B29DCB01-FAD0-4BD0-B606-F513AB802C97}">
    <text xml:space="preserve">• NCBE-420:  SLOC Bakery &amp; Deli Hours
</text>
  </threadedComment>
  <threadedComment ref="AD17" dT="2021-06-09T20:30:49.21" personId="{8A887BB8-0DDF-4FFA-858C-492AAA24058C}" id="{E28796F3-3C0E-46F1-8EA1-32C3BFB5956D}" parentId="{B29DCB01-FAD0-4BD0-B606-F513AB802C97}">
    <text>Platform Response: should be moved to catalog.</text>
  </threadedComment>
  <threadedComment ref="AD17" dT="2021-06-25T23:22:11.42" personId="{8A887BB8-0DDF-4FFA-858C-492AAA24058C}" id="{13ACEDDB-0CF2-460F-9563-82E0CF8932D3}" parentId="{B29DCB01-FAD0-4BD0-B606-F513AB802C97}">
    <text>SLOC response provided</text>
  </threadedComment>
  <threadedComment ref="AE17" dT="2021-06-15T16:30:11.30" personId="{78637E35-C9BA-4724-8FB2-4F7310A5B659}" id="{15A2ACDC-144B-4677-A378-251C652B980A}">
    <text>Copywrite only to review content</text>
  </threadedComment>
  <threadedComment ref="C18" dT="2021-06-01T16:26:45.48" personId="{16E567DE-21AE-41E2-A482-E38F5E8C7ACC}" id="{8E7ABAB5-4BBC-4A4B-8B33-922BECC2E4CC}">
    <text>Dependency on self service J4U missed discounts</text>
  </threadedComment>
  <threadedComment ref="C18" dT="2021-06-02T14:21:44.41" personId="{78637E35-C9BA-4724-8FB2-4F7310A5B659}" id="{F4C7F8DE-4AFF-4B73-A08A-45F550F2BCE7}" parentId="{8E7ABAB5-4BBC-4A4B-8B33-922BECC2E4CC}">
    <text>https://confluence.safeway.com/display/ET/J4U</text>
  </threadedComment>
  <threadedComment ref="AA18" dT="2021-06-15T17:28:37.49" personId="{78637E35-C9BA-4724-8FB2-4F7310A5B659}" id="{1D0DCE09-A2E0-4F6C-AD07-192577479C1F}">
    <text xml:space="preserve">Integrate J4U missed discount in mobile app chat. Redirect customers to J4U app page for self service handling. </text>
  </threadedComment>
  <threadedComment ref="AE18" dT="2021-06-15T16:30:25.67" personId="{78637E35-C9BA-4724-8FB2-4F7310A5B659}" id="{247180BF-B94D-4D7A-971E-FB9E4E376383}">
    <text>UX and Copywrite for J4U Missed discount integration.</text>
  </threadedComment>
  <threadedComment ref="AH18" dT="2021-06-23T18:50:01.61" personId="{9D4D3DF0-A0E0-44F7-9FAD-C656412467B3}" id="{E72631B7-E5AE-4BBA-A184-51483CE22754}">
    <text>@Subha Burela - What response do you need from EPE to handle missed discount requests. Whatare the reasons that we're trying to sahowcase to our customers</text>
    <mentions>
      <mention mentionpersonId="{5F21F651-021E-4E69-8634-C269F842A46C}" mentionId="{0B60F32B-0266-486D-9162-87C95204F33A}" startIndex="0" length="13"/>
    </mentions>
  </threadedComment>
  <threadedComment ref="AI18" dT="2021-06-23T18:50:23.35" personId="{9D4D3DF0-A0E0-44F7-9FAD-C656412467B3}" id="{126328EF-0423-458A-BD62-8689B7D72271}">
    <text>@Subha Burela -  What response do you need from OMS to handle missed discount requests. Whatare the reasons that we're trying to sahowcase to our customers</text>
    <mentions>
      <mention mentionpersonId="{5F21F651-021E-4E69-8634-C269F842A46C}" mentionId="{D599BD77-1C31-4742-8DB8-6C70F2E4D597}" startIndex="0" length="13"/>
    </mentions>
  </threadedComment>
  <threadedComment ref="AY18" dT="2021-06-21T14:08:07.35" personId="{78637E35-C9BA-4724-8FB2-4F7310A5B659}" id="{AB5C0984-990A-4DE2-ADED-9461C41879A9}">
    <text>Would be leveraging existing J4U/Loyalty APIs.</text>
  </threadedComment>
  <threadedComment ref="C19" dT="2021-06-01T16:27:03.22" personId="{16E567DE-21AE-41E2-A482-E38F5E8C7ACC}" id="{97A7738D-A78A-4F92-AA9D-17C614F5A4C0}">
    <text>(dependency on OTP web)</text>
  </threadedComment>
  <threadedComment ref="T19" dT="2021-06-09T20:32:19.57" personId="{8A887BB8-0DDF-4FFA-858C-492AAA24058C}" id="{3EB16C0F-FEB4-4146-9201-7B629A59BE75}">
    <text>Platform Response: should be UCA team for Chat integration.</text>
  </threadedComment>
  <threadedComment ref="AA19" dT="2021-06-15T17:28:59.86" personId="{78637E35-C9BA-4724-8FB2-4F7310A5B659}" id="{510F92E4-71B6-4A82-918B-21361A308F12}">
    <text xml:space="preserve">Assist customer with resetting password, OTP generation or unlocking account. </text>
  </threadedComment>
  <threadedComment ref="AE19" dT="2021-06-15T16:31:09.21" personId="{78637E35-C9BA-4724-8FB2-4F7310A5B659}" id="{12EC6BED-98B1-4283-95FF-40E6B5786FCA}">
    <text>UX and Copywrite for J4U Password  Reset and Login issues.</text>
  </threadedComment>
  <threadedComment ref="C20" dT="2021-06-02T14:22:28.20" personId="{78637E35-C9BA-4724-8FB2-4F7310A5B659}" id="{65C2B18C-80B0-4626-8307-A182868927DD}">
    <text>https://confluence.safeway.com/display/ET/Chat+-+Householding</text>
  </threadedComment>
  <threadedComment ref="AF20" dT="2021-06-12T00:09:54.58" personId="{D7F93D48-2C7F-4100-8081-4D5300425E9F}" id="{82B04334-178C-4F06-8DD9-8D0BD68E146B}">
    <text>Implement concurrent linking of multiple club cards to a single online profile in UCA</text>
  </threadedComment>
  <threadedComment ref="C21" dT="2021-06-02T14:20:14.30" personId="{78637E35-C9BA-4724-8FB2-4F7310A5B659}" id="{0CD5EA84-9C3B-4C3C-8ABA-B2CF4ADE9C6E}">
    <text>https://confluence.safeway.com/display/ET/Chat+-+Catalog+Integration</text>
  </threadedComment>
  <threadedComment ref="T21" dT="2021-06-09T18:59:28.20" personId="{8A887BB8-0DDF-4FFA-858C-492AAA24058C}" id="{DB4CA52E-374E-426A-9968-D4588B79CCDB}">
    <text>Platform Response: should be S&amp;B /Catalog team for Chat integration.</text>
  </threadedComment>
  <threadedComment ref="V21" dT="2021-06-21T14:10:09.18" personId="{78637E35-C9BA-4724-8FB2-4F7310A5B659}" id="{25CAF3AE-4410-4B64-915C-6D22953320A1}">
    <text>@Gururaj Shanmugasundaram  leveraging existing APIs to expose search details and alt location for products. Can you please provide an estimate?</text>
    <mentions>
      <mention mentionpersonId="{00330917-1150-4C52-A1A7-C4426DA73A6F}" mentionId="{3A0B5220-3BA6-42A9-B504-FA3B81EF879F}" startIndex="0" length="25"/>
    </mentions>
  </threadedComment>
  <threadedComment ref="X21" dT="2021-06-21T14:10:37.65" personId="{78637E35-C9BA-4724-8FB2-4F7310A5B659}" id="{069DBD24-C6AF-4BB9-A1BA-C5675E20B785}">
    <text>Surface recommended products and Own Brands as well as alternative locations/fulfillment.</text>
  </threadedComment>
  <threadedComment ref="AD21" dT="2021-06-15T17:25:39.82" personId="{78637E35-C9BA-4724-8FB2-4F7310A5B659}" id="{7E217248-BFB1-4EB9-9E81-A78FA2AA3B68}">
    <text>Surface recommended products and Own Brands as well as alternative locations/fulfillment.</text>
  </threadedComment>
  <threadedComment ref="C23" dT="2021-06-02T14:22:49.38" personId="{78637E35-C9BA-4724-8FB2-4F7310A5B659}" id="{1DA9BE80-38A2-4F97-A16E-C757BD853175}">
    <text>https://confluence.safeway.com/display/CDT/IVR+-+Covid+19+Vaccine</text>
  </threadedComment>
  <threadedComment ref="AC23" dT="2021-06-15T17:26:09.98" personId="{78637E35-C9BA-4724-8FB2-4F7310A5B659}" id="{2CD00E07-19F0-41B3-9235-D59C516116CD}">
    <text>Consume SLOC API to surface Pharmacy stores for appt scheduling.</text>
  </threadedComment>
  <threadedComment ref="AC23" dT="2021-06-21T14:03:40.12" personId="{78637E35-C9BA-4724-8FB2-4F7310A5B659}" id="{534233C7-9A91-4772-A478-0B30B48B2368}" parentId="{2CD00E07-19F0-41B3-9235-D59C516116CD}">
    <text>@Fred Lopez - can you help size this?</text>
    <mentions>
      <mention mentionpersonId="{717FE23E-0021-442A-B253-463F2D3DB290}" mentionId="{081F9CB5-79C8-4A9A-961E-22AD434A965F}" startIndex="0" length="11"/>
    </mentions>
  </threadedComment>
  <threadedComment ref="AC23" dT="2021-06-21T17:19:22.95" personId="{8A887BB8-0DDF-4FFA-858C-492AAA24058C}" id="{FD3AE66A-3CA0-4570-9498-72241AE1080A}" parentId="{2CD00E07-19F0-41B3-9235-D59C516116CD}">
    <text xml:space="preserve">@Brittany Gigliotti  - We have an api to get pharmacies based on zip or lat/long? Can you provide more info? If the data needed is similar to our online Rx scheduler, than you should reach out to @Jason Lim who was covering that project for guidance. </text>
    <mentions>
      <mention mentionpersonId="{9E2C21D1-AA62-4292-8ECD-4804CA7DF89C}" mentionId="{7014DC0E-9BA8-483A-B095-9D5B891E03F3}" startIndex="0" length="19"/>
      <mention mentionpersonId="{1684EA37-21BC-4341-8575-F004A13AECB9}" mentionId="{9561B7E5-D36C-4FFA-B43F-3CD71412D74A}" startIndex="196" length="10"/>
    </mentions>
  </threadedComment>
  <threadedComment ref="AC23" dT="2021-06-21T17:55:51.26" personId="{78637E35-C9BA-4724-8FB2-4F7310A5B659}" id="{DADC5B4D-FC87-4F11-8644-1613FF01832A}" parentId="{2CD00E07-19F0-41B3-9235-D59C516116CD}">
    <text xml:space="preserve">@Fred Lopez - Our intent is to use the same API services in the RX scheduler. I don't anticipate any major work for this initiative. This is more a call out in case minor enhancements are needed to the API to get pharmacies. </text>
    <mentions>
      <mention mentionpersonId="{717FE23E-0021-442A-B253-463F2D3DB290}" mentionId="{DAE934EC-E465-4E87-BD3F-3B527F6F6960}" startIndex="0" length="11"/>
    </mentions>
  </threadedComment>
  <threadedComment ref="AC23" dT="2021-06-21T18:05:20.44" personId="{8A887BB8-0DDF-4FFA-858C-492AAA24058C}" id="{6BC11093-700F-4541-B524-D4F864C56D9A}" parentId="{2CD00E07-19F0-41B3-9235-D59C516116CD}">
    <text>Let's put XS than...</text>
  </threadedComment>
  <threadedComment ref="BA23" dT="2021-06-12T00:19:32.41" personId="{D7F93D48-2C7F-4100-8081-4D5300425E9F}" id="{2B896E4C-A6F0-4F62-8BBB-5DCF26287237}">
    <text xml:space="preserve">Dependent on Pharmacy APIs as well as Nuance integration after that. </text>
  </threadedComment>
  <threadedComment ref="C24" dT="2021-06-02T14:23:09.29" personId="{78637E35-C9BA-4724-8FB2-4F7310A5B659}" id="{881BC312-6A4C-4253-9C10-D8110B6491EB}">
    <text>https://confluence.safeway.com/display/CDT/IVR+Enhancements</text>
  </threadedComment>
  <threadedComment ref="Z24" dT="2021-06-08T14:45:10.22" personId="{78637E35-C9BA-4724-8FB2-4F7310A5B659}" id="{20698B81-82C5-4FA1-8C64-9866FC8F08D6}">
    <text>To offer ability to cancel orders through IVR. Need to expose API for B2B and consumption. Phase 2 ability to cancel orders after being released- logic change may be required.</text>
  </threadedComment>
  <threadedComment ref="Z24" dT="2021-06-18T19:27:10.24" personId="{C61C866D-9EED-43BF-B491-8BF54AF17E9E}" id="{8D3245BA-AD57-4144-9297-98F772DCAFBB}" parentId="{20698B81-82C5-4FA1-8C64-9866FC8F08D6}">
    <text>@Subha Burela Seems there is another initiative to create a centralized cancel order API in fulfillment pillar Row #89 (Order Cancellation) which is ideal case.. Would this initiative be using same? If yes, there is no change on Cart n Checkout.</text>
    <mentions>
      <mention mentionpersonId="{1EFCF314-842C-4137-AC1C-2EE4C848EC90}" mentionId="{A1C3289D-D3DC-4A19-B643-D0C79B019E8F}" startIndex="0" length="13"/>
    </mentions>
  </threadedComment>
  <threadedComment ref="Z24" dT="2021-06-18T21:13:14.32" personId="{78637E35-C9BA-4724-8FB2-4F7310A5B659}" id="{E1E4A0AD-41BD-4E76-8CDF-73B7ADBB3A56}" parentId="{20698B81-82C5-4FA1-8C64-9866FC8F08D6}">
    <text>@Mamatha Sachidanandamurthy - we'd like to implement current functionality into IVR for order cancellation and then expand upon capabilites with Fullfillment initative mentioned above. We need access B2B for order cancellation exposer for the IVR to consume the APIs.</text>
    <mentions>
      <mention mentionpersonId="{F7E5197A-D855-7046-9375-E567B3E42AE6}" mentionId="{7E76BD0A-3A2A-4FBA-9D08-F29A38B6ADBC}" startIndex="0" length="27"/>
    </mentions>
  </threadedComment>
  <threadedComment ref="Z24" dT="2021-06-21T14:04:18.19" personId="{78637E35-C9BA-4724-8FB2-4F7310A5B659}" id="{DAB16213-1E42-4078-A7F0-CF3049C13DA7}" parentId="{20698B81-82C5-4FA1-8C64-9866FC8F08D6}">
    <text>@Mamatha Sachidanandamurthy  - Can you please provide an estimate?</text>
    <mentions>
      <mention mentionpersonId="{3E0B16B3-260F-4D08-93AC-2A858BD4F8BA}" mentionId="{14687410-BF1B-4304-99BD-0EEBD0CC4295}" startIndex="0" length="27"/>
    </mentions>
  </threadedComment>
  <threadedComment ref="AE24" dT="2021-06-08T14:45:21.64" personId="{78637E35-C9BA-4724-8FB2-4F7310A5B659}" id="{52D03302-2134-4078-B3C7-EEC4DBC91B7D}">
    <text>To offer ability to cancel orders through IVR. Need to expose API for B2B and consumption. Phase 2 ability to cancel orders after being released- logic change may be required.</text>
  </threadedComment>
  <threadedComment ref="AE24" dT="2021-06-11T16:28:59.08" personId="{78637E35-C9BA-4724-8FB2-4F7310A5B659}" id="{811B13CB-4601-4EEF-BB1E-E5681E934B90}" parentId="{52D03302-2134-4078-B3C7-EEC4DBC91B7D}">
    <text>Need copywrite and scripting assistance for call flow.</text>
  </threadedComment>
  <threadedComment ref="AM24" dT="2021-06-11T16:23:48.88" personId="{78637E35-C9BA-4724-8FB2-4F7310A5B659}" id="{1272E1B3-EB2D-4594-A90F-DC38C7503C91}">
    <text>Consume backend services to allow customers to cancel order through IVR. Send updats to OSS to update Orders page.</text>
  </threadedComment>
  <threadedComment ref="AM24" dT="2021-06-16T00:45:02.30" personId="{07D8E72E-364D-1749-BC72-9CEC99127811}" id="{84CBFF34-D58A-EF49-AE88-D63874D5BC09}" parentId="{1272E1B3-EB2D-4594-A90F-DC38C7503C91}">
    <text>Assumption- No separate development required.</text>
  </threadedComment>
  <threadedComment ref="AO24" dT="2021-06-11T16:23:48.88" personId="{78637E35-C9BA-4724-8FB2-4F7310A5B659}" id="{56645F0B-EE32-41D9-8601-E2A2966343F5}">
    <text>Consume backend services to allow customers to cancel order through IVR. Send updats to OSS to update Orders page.</text>
  </threadedComment>
  <threadedComment ref="AU24" dT="2021-06-11T16:23:48.88" personId="{78637E35-C9BA-4724-8FB2-4F7310A5B659}" id="{B9B33442-6A5A-474F-B0DA-6136EA4E8BDE}">
    <text>Consume backend services to allow customers to cancel order through IVR. Send updats to OSS to update Orders page.</text>
  </threadedComment>
  <threadedComment ref="AU24" dT="2021-06-15T17:59:32.11" personId="{87C6E681-F050-7B43-95C6-A8A82CB194BA}" id="{5748B49E-76B6-4CD1-BE8E-4A5189C6CD04}" parentId="{B9B33442-6A5A-474F-B0DA-6136EA4E8BDE}">
    <text>OSS needs a meeting with Cart &amp; Checkout to identify the C&amp;C Cancellation API to be used. Sizing will be based on the API requirements.</text>
  </threadedComment>
  <threadedComment ref="AU24" dT="2021-06-21T14:06:00.55" personId="{78637E35-C9BA-4724-8FB2-4F7310A5B659}" id="{E55ECF62-EAC1-4992-8D3B-F216F0C7E336}" parentId="{B9B33442-6A5A-474F-B0DA-6136EA4E8BDE}">
    <text>@Ritu Agarwal - have you been able to meet with cart and checkout to size this effort?</text>
    <mentions>
      <mention mentionpersonId="{03026124-C837-4617-A091-745C35D44257}" mentionId="{2C728A33-F9B4-4A55-8040-5765597F3605}" startIndex="0" length="13"/>
    </mentions>
  </threadedComment>
  <threadedComment ref="C25" dT="2021-06-02T14:23:13.46" personId="{78637E35-C9BA-4724-8FB2-4F7310A5B659}" id="{C3F655B9-CBA5-4491-8B99-1841AAA9A10A}">
    <text>https://confluence.safeway.com/display/CDT/IVR+Enhancements</text>
  </threadedComment>
  <threadedComment ref="Z25" dT="2021-06-16T17:25:26.99" personId="{78637E35-C9BA-4724-8FB2-4F7310A5B659}" id="{0957EEE1-0606-488D-B92A-9EF9398AA877}">
    <text xml:space="preserve">If order is late, picking behind schedule or cancelled we want customers to be able to perform Order Reschedule, Cancellation or other actions within the IVR to self serve. </text>
  </threadedComment>
  <threadedComment ref="AE25" dT="2021-06-11T16:28:31.13" personId="{78637E35-C9BA-4724-8FB2-4F7310A5B659}" id="{60F1EFA9-3C5E-4081-B02D-A1CC27080193}">
    <text>Copywrite for call flow and scripting.</text>
  </threadedComment>
  <threadedComment ref="AM25" dT="2021-06-11T16:27:14.26" personId="{78637E35-C9BA-4724-8FB2-4F7310A5B659}" id="{F38B333A-D496-4A3C-8793-5117E7D69FDD}">
    <text>Update IVR scripting for the following status to improve the customer journey and give customer more actionable tasks to complete when order is: Behind Schedule, Picking Behind Schedule or Delivery Missed.</text>
  </threadedComment>
  <threadedComment ref="AM25" dT="2021-06-16T00:50:35.42" personId="{07D8E72E-364D-1749-BC72-9CEC99127811}" id="{B3F45A77-6DCD-0543-B251-497B514A6C6D}" parentId="{F38B333A-D496-4A3C-8793-5117E7D69FDD}">
    <text>@Brittany Gigliotti There might be more work from Cart&amp;Checkout to support rescheduling/editing etc.. DOMS can provide cancellation service.</text>
    <mentions>
      <mention mentionpersonId="{9E2C21D1-AA62-4292-8ECD-4804CA7DF89C}" mentionId="{5998B495-886F-7544-A2AE-791B4D92D0F0}" startIndex="0" length="19"/>
    </mentions>
  </threadedComment>
  <threadedComment ref="AM25" dT="2021-06-16T17:25:49.15" personId="{78637E35-C9BA-4724-8FB2-4F7310A5B659}" id="{30AB4382-0C9D-46DF-80DD-266EC74BEF6E}" parentId="{F38B333A-D496-4A3C-8793-5117E7D69FDD}">
    <text>Added cart and checkout as dependency.</text>
  </threadedComment>
  <threadedComment ref="AO25" dT="2021-06-11T16:27:14.26" personId="{78637E35-C9BA-4724-8FB2-4F7310A5B659}" id="{5E90529C-E66B-44AA-AA3D-4939C6CE0458}">
    <text>Update IVR scripting for the following status to improve the customer journey and give customer more actionable tasks to complete when order is: Behind Schedule, Picking Behind Schedule or Delivery Missed.</text>
  </threadedComment>
  <threadedComment ref="AU25" dT="2021-06-11T16:27:14.26" personId="{78637E35-C9BA-4724-8FB2-4F7310A5B659}" id="{8D2846F3-EE07-4F66-B59A-29D296A7B796}">
    <text>Update IVR scripting for the following status to improve the customer journey and give customer more actionable tasks to complete when order is: Behind Schedule, Picking Behind Schedule or Delivery Missed.</text>
  </threadedComment>
  <threadedComment ref="C27" dT="2021-06-02T14:23:33.34" personId="{78637E35-C9BA-4724-8FB2-4F7310A5B659}" id="{363C2AFF-3A25-4351-AE0A-F7558D9BD6AF}">
    <text>https://confluence.safeway.com/display/ET/Rewards</text>
  </threadedComment>
  <threadedComment ref="AE27" dT="2021-06-11T16:28:31.13" personId="{78637E35-C9BA-4724-8FB2-4F7310A5B659}" id="{8470FE53-9162-436A-9099-36ACDEED705C}">
    <text>Copywrite for call flow and scripting.</text>
  </threadedComment>
  <threadedComment ref="C28" dT="2021-06-02T14:23:51.99" personId="{78637E35-C9BA-4724-8FB2-4F7310A5B659}" id="{40A11128-A222-41D5-9D3B-F33C7698679C}">
    <text>https://confluence.safeway.com/display/CDT/IVR+Enhancements</text>
  </threadedComment>
  <threadedComment ref="AE28" dT="2021-06-11T16:28:31.13" personId="{78637E35-C9BA-4724-8FB2-4F7310A5B659}" id="{04B6E3FF-B733-4292-8890-61D39CB84BEF}">
    <text>Copywrite for call flow and scripting.</text>
  </threadedComment>
  <threadedComment ref="AR28" dT="2021-06-14T18:12:27.82" personId="{8391F23D-3E21-624A-BB97-09ED6AF0B07E}" id="{CF0B740C-6099-4578-8FEF-618FB3EDAB78}">
    <text>Can we please be more specific here. What do you NEED and WHEN do you need it by. Thanks.</text>
  </threadedComment>
  <threadedComment ref="AC30" dT="2021-06-13T22:07:14.10" personId="{D7F93D48-2C7F-4100-8081-4D5300425E9F}" id="{BC24D2A8-BAE3-4879-8A41-1E82C5C2C9C2}">
    <text>Need Azure AD token authentication/authorization in the SLOC API</text>
  </threadedComment>
  <threadedComment ref="AF30" dT="2021-06-13T22:09:43.75" personId="{D7F93D48-2C7F-4100-8081-4D5300425E9F}" id="{EB538180-2091-4A13-B4BD-6F744BBF2092}">
    <text>Various UCA Customer Search and Profile APIs support only</text>
  </threadedComment>
  <threadedComment ref="BG30" dT="2021-06-13T22:17:18.63" personId="{D7F93D48-2C7F-4100-8081-4D5300425E9F}" id="{6B372BA1-2D39-4DF4-9257-EAE116967AD4}">
    <text>Development of Salesforce-Snowflake Data Integration and new tables needed in Snowflake.</text>
  </threadedComment>
  <threadedComment ref="BI30" dT="2021-06-13T22:18:55.76" personId="{D7F93D48-2C7F-4100-8081-4D5300425E9F}" id="{C87F3F95-AF85-4F6B-ACF0-F9D8659C00A5}">
    <text>Development of Power BI Reports from Snowflake for CSC - Own Brands Agent business line.</text>
  </threadedComment>
  <threadedComment ref="BJ30" dT="2021-06-13T22:19:38.61" personId="{D7F93D48-2C7F-4100-8081-4D5300425E9F}" id="{B4A7B02D-1571-4BAB-88F9-0F9F1918AC9D}">
    <text>Development of new Product APIs to support Salesforce Product Lookup screens</text>
  </threadedComment>
  <threadedComment ref="AF31" dT="2021-06-13T22:22:36.83" personId="{D7F93D48-2C7F-4100-8081-4D5300425E9F}" id="{A2BD723F-C971-4FD5-9611-2B4F0AB3CD1A}">
    <text>UCA APIs integration across environments support from UCA team</text>
  </threadedComment>
  <threadedComment ref="AH31" dT="2021-06-13T22:24:21.81" personId="{D7F93D48-2C7F-4100-8081-4D5300425E9F}" id="{E579B1B6-59F5-4745-A7FE-C63FC275446A}">
    <text>EPE integrations and services development needed that would replace the current Copient/Logix integrations.</text>
  </threadedComment>
  <threadedComment ref="AI31" dT="2021-06-13T22:25:36.20" personId="{D7F93D48-2C7F-4100-8081-4D5300425E9F}" id="{C0C6747E-D8FC-419C-9239-C3203DB736A0}">
    <text>API Integrations for Offer related integrations from Salesforce Service Cloud.</text>
  </threadedComment>
  <threadedComment ref="AJ31" dT="2021-06-13T22:26:39.52" personId="{D7F93D48-2C7F-4100-8081-4D5300425E9F}" id="{EF82A865-CA84-4C22-B952-384420C8339B}">
    <text>API integrations for Offer Redemption function used by Agents from Salesforce Service Cloud.</text>
  </threadedComment>
  <threadedComment ref="AV31" dT="2021-06-13T22:28:30.42" personId="{D7F93D48-2C7F-4100-8081-4D5300425E9F}" id="{9BC5D283-F829-4A52-ACAE-4F1DD9B1E7B3}">
    <text>Any subscriptions related API integrations needed by the Loyalty Agent functionality</text>
  </threadedComment>
  <threadedComment ref="AW31" dT="2021-06-13T22:27:50.18" personId="{D7F93D48-2C7F-4100-8081-4D5300425E9F}" id="{BD89C208-F9BA-447E-AAED-CE13C0C9B7AC}">
    <text>API integrations with Rewards (OCRP) from Salesforce Service Cloud.</text>
  </threadedComment>
  <threadedComment ref="AY31" dT="2021-06-13T22:29:29.75" personId="{D7F93D48-2C7F-4100-8081-4D5300425E9F}" id="{F31B6BB3-BDF2-4A3D-BC95-6973C288EBCA}">
    <text>J4U Clipping API integration from Salesforce Service Cloud needed by Loyalty Agents.</text>
  </threadedComment>
  <threadedComment ref="AZ31" dT="2021-06-13T22:30:21.08" personId="{D7F93D48-2C7F-4100-8081-4D5300425E9F}" id="{59ADE874-C913-4518-A0EF-2A991C68CD37}">
    <text>Any potential Partnership Rewards related integrations needed by Loyalty Agents.</text>
  </threadedComment>
  <threadedComment ref="BG31" dT="2021-06-13T22:32:16.31" personId="{D7F93D48-2C7F-4100-8081-4D5300425E9F}" id="{F64A70B3-1FDA-4924-AAEF-4FFE7324E4B3}">
    <text>Salesforce-Snowflake integration and new tables in Snowflake</text>
  </threadedComment>
  <threadedComment ref="BG31" dT="2021-06-18T21:23:53.52" personId="{6F5009D9-596D-9A47-882F-4BD073A2BDF3}" id="{AF1F2D9A-E858-4700-A60C-8B4C5DC30077}" parentId="{F64A70B3-1FDA-4924-AAEF-4FFE7324E4B3}">
    <text>Pending data requirement for sizing</text>
  </threadedComment>
  <threadedComment ref="BI31" dT="2021-06-13T22:33:51.56" personId="{D7F93D48-2C7F-4100-8081-4D5300425E9F}" id="{D6105992-4D46-4C17-B015-60C760E3C3E5}">
    <text>Development of Power BI Reports from Snowflake for CSC - Loyalty Agent business line.</text>
  </threadedComment>
  <threadedComment ref="AF32" dT="2021-06-13T22:42:27.54" personId="{D7F93D48-2C7F-4100-8081-4D5300425E9F}" id="{4AB835AF-A9EE-4139-A78B-BF0F7E48C152}">
    <text>UCA APIs integration support from UCA team</text>
  </threadedComment>
  <threadedComment ref="AI32" dT="2021-06-13T22:43:51.91" personId="{D7F93D48-2C7F-4100-8081-4D5300425E9F}" id="{F4BA20F3-B7A4-4FF2-9734-616A1020CBD6}">
    <text>API Integrations for Offer related integrations from Salesforce Service Cloud for eComm CSC agents</text>
  </threadedComment>
  <threadedComment ref="AK32" dT="2021-06-09T21:24:13.58" personId="{4178E3D8-F26A-4B62-A1FA-B3D7E60782D7}" id="{4FF1686A-42C9-415A-8224-5796D6CB7462}">
    <text>Expect all integrations supported in ECHO will be duplicated for CRM</text>
  </threadedComment>
  <threadedComment ref="AK32" dT="2021-06-13T22:45:04.08" personId="{D7F93D48-2C7F-4100-8081-4D5300425E9F}" id="{8F2A39BF-30EF-4E80-B3CB-E199A4EABE81}" parentId="{4FF1686A-42C9-415A-8224-5796D6CB7462}">
    <text>Need Payments Integration with Salesforce Service Cloud</text>
  </threadedComment>
  <threadedComment ref="AK32" dT="2021-06-14T17:55:34.05" personId="{4178E3D8-F26A-4B62-A1FA-B3D7E60782D7}" id="{A6918864-67E0-4C0B-9231-570EBA64AE79}" parentId="{4FF1686A-42C9-415A-8224-5796D6CB7462}">
    <text xml:space="preserve">Understood. We expect the services will remain the same without any changes. </text>
  </threadedComment>
  <threadedComment ref="AM32" dT="2021-06-11T19:21:22.26" personId="{6BA1D379-A285-7846-8C05-686ABE17959C}" id="{B4F15A22-88A7-4BDF-9F3D-38EC41987AC5}">
    <text>Pls provide the details on DOMS requirement</text>
  </threadedComment>
  <threadedComment ref="AM32" dT="2021-06-13T22:48:23.52" personId="{D7F93D48-2C7F-4100-8081-4D5300425E9F}" id="{697C8DEC-FA49-48ED-A3B7-911AEB7F16E4}" parentId="{B4F15A22-88A7-4BDF-9F3D-38EC41987AC5}">
    <text>All current integration from ECHO would  move to Salesforce Service Cloud platform. DOMS team would need to align with the timeline for the Salesforce Service Cloud migration in terms of any work needed in DOMS.</text>
  </threadedComment>
  <threadedComment ref="AM32" dT="2021-06-16T00:53:46.41" personId="{6BA1D379-A285-7846-8C05-686ABE17959C}" id="{80FF1CBC-387D-4589-89A9-F69A000AE363}" parentId="{B4F15A22-88A7-4BDF-9F3D-38EC41987AC5}">
    <text>Effort may reduce if team can use existing integrations</text>
  </threadedComment>
  <threadedComment ref="AN32" dT="2021-06-13T22:49:57.83" personId="{D7F93D48-2C7F-4100-8081-4D5300425E9F}" id="{E00267D9-8F27-4585-95E0-9D547991ECDE}">
    <text>MFC team would need to support any potential integration with Salesforce Service Cloud.</text>
  </threadedComment>
  <threadedComment ref="AN32" dT="2021-06-15T23:00:26.09" personId="{C96B11AB-48CD-DF4A-8CD2-378DF379A3DF}" id="{C46D8F37-CFB3-47A2-8CB1-8519CFF81ECB}" parentId="{E00267D9-8F27-4585-95E0-9D547991ECDE}">
    <text>@Sanjay Biswas - can you let us know the MFC work here?</text>
    <mentions>
      <mention mentionpersonId="{5147FC8D-70EC-4F81-B4B8-776D95F018EF}" mentionId="{14ED647E-FFDB-4303-A8EE-C211C517B728}" startIndex="0" length="14"/>
    </mentions>
  </threadedComment>
  <threadedComment ref="AO32" dT="2021-06-13T22:49:37.00" personId="{D7F93D48-2C7F-4100-8081-4D5300425E9F}" id="{680910FC-53E6-471A-A667-B71EB0513A41}">
    <text>Acupick team would need to support any potential integration with Salesforce Service Cloud.</text>
  </threadedComment>
  <threadedComment ref="AR32" dT="2021-06-13T22:51:45.54" personId="{D7F93D48-2C7F-4100-8081-4D5300425E9F}" id="{0954BE23-9C94-4AB3-9E12-D6B3F7E89F49}">
    <text xml:space="preserve">All current integrations from ECHO would be moving to Salesforce Service Cloud. VPOS Team would need to support and align with this migration timeline. </text>
  </threadedComment>
  <threadedComment ref="AR32" dT="2021-06-14T18:13:59.99" personId="{8391F23D-3E21-624A-BB97-09ED6AF0B07E}" id="{E02775D6-C8A3-4771-8310-6AA1A9D64E38}" parentId="{0954BE23-9C94-4AB3-9E12-D6B3F7E89F49}">
    <text xml:space="preserve">Thanks @Sanjay Biswas for this info. But would request for what kind of info is required and when that's required by. Regards.
</text>
    <mentions>
      <mention mentionpersonId="{4AFC2AD6-4547-40F3-A7D6-4E2CB3244772}" mentionId="{C26A1BEE-CACF-46CB-9BA2-6D42871FCA81}" startIndex="7" length="14"/>
    </mentions>
  </threadedComment>
  <threadedComment ref="AU32" dT="2021-06-13T22:53:02.28" personId="{D7F93D48-2C7F-4100-8081-4D5300425E9F}" id="{7C1647AE-28D3-4892-9E78-03292C4693B6}">
    <text>All current integrations from ECHO would be moving to Salesforce Service Cloud. OSS team would need to support and align with the Service Cloud timeline.</text>
  </threadedComment>
  <threadedComment ref="BE32" dT="2021-06-13T22:38:29.73" personId="{D7F93D48-2C7F-4100-8081-4D5300425E9F}" id="{E9CB237C-B01A-4465-901C-896B14AF18B9}">
    <text>API Integration for T&amp;S functions may be needed</text>
  </threadedComment>
  <threadedComment ref="BG32" dT="2021-06-13T22:36:22.14" personId="{D7F93D48-2C7F-4100-8081-4D5300425E9F}" id="{E288F514-62C3-4C9E-8F39-4C99E24FB104}">
    <text>Salesforce-Snowflake integration and new tables in Snowflake</text>
  </threadedComment>
  <threadedComment ref="BI32" dT="2021-06-13T22:36:49.93" personId="{D7F93D48-2C7F-4100-8081-4D5300425E9F}" id="{C89C4AD2-FE15-40E7-A87E-3A37884427FA}">
    <text xml:space="preserve">Development of Power BI Reports from Snowflake for CSC - eComm Agents </text>
  </threadedComment>
  <threadedComment ref="N33" dT="2021-06-13T22:54:44.33" personId="{D7F93D48-2C7F-4100-8081-4D5300425E9F}" id="{4CD7253D-0626-4587-9C86-5DBA3041F6C0}">
    <text xml:space="preserve">Any integration with Communications platform from Service Cloud. </text>
  </threadedComment>
  <threadedComment ref="N40" dT="2021-06-13T23:49:31.23" personId="{D7F93D48-2C7F-4100-8081-4D5300425E9F}" id="{3A4F9896-3E1D-4EDB-89D5-AB6BC33DD9A2}">
    <text>Integration with Adobe Communication Platform for Order Receipt emails from ECHO</text>
  </threadedComment>
  <threadedComment ref="N40" dT="2021-06-30T17:31:34.60" personId="{90E76B7C-5FC6-44EF-8F79-11A63BF9B8F9}" id="{ED684B5E-E7A5-4589-A73F-DC42E08250D1}" parentId="{3A4F9896-3E1D-4EDB-89D5-AB6BC33DD9A2}">
    <text xml:space="preserve">Per Lavanya, in Q1Q2 existing scope
</text>
  </threadedComment>
  <threadedComment ref="AM41" dT="2021-06-11T19:21:59.56" personId="{6BA1D379-A285-7846-8C05-686ABE17959C}" id="{BE377586-B5AF-4714-B861-C21080D9820E}">
    <text>Pls provide the details on DOMS requirement</text>
  </threadedComment>
  <threadedComment ref="AM42" dT="2021-06-11T19:22:09.06" personId="{6BA1D379-A285-7846-8C05-686ABE17959C}" id="{2717F1C6-5012-460A-A99D-776F2DEA2A2F}">
    <text>Pls provide the details on DOMS requirement</text>
  </threadedComment>
  <threadedComment ref="AO42" dT="2021-06-15T21:29:52.95" personId="{3861ABAA-B7D1-7B44-9656-2455C4F3C3C6}" id="{260BFDF7-7A14-4668-B577-D5F934E14749}">
    <text>Need more information as what is needed from AcuPick Team - Namrata</text>
  </threadedComment>
  <threadedComment ref="AO42" dT="2021-06-16T18:40:51.55" personId="{3861ABAA-B7D1-7B44-9656-2455C4F3C3C6}" id="{1BF44315-3AC3-4741-91C3-75CFAAE09388}" parentId="{260BFDF7-7A14-4668-B577-D5F934E14749}">
    <text xml:space="preserve">@Sharat Babu Mandala 
</text>
    <mentions>
      <mention mentionpersonId="{D5979A81-5A1F-4E2A-878B-ACAC93C6D71A}" mentionId="{0932E973-A6F8-4F01-98A9-17371A6CB996}" startIndex="0" length="20"/>
    </mentions>
  </threadedComment>
  <threadedComment ref="AQ42" dT="2021-06-14T23:18:06.76" personId="{83C3F91D-7FE8-41AD-A5F9-EB1565A3DBC6}" id="{9979684C-1754-4C7C-8055-19F50D845DB8}">
    <text>Need more details to provide sizing</text>
  </threadedComment>
  <threadedComment ref="AR43" dT="2021-06-13T23:57:34.77" personId="{D7F93D48-2C7F-4100-8081-4D5300425E9F}" id="{DF1765B9-6AA8-4AE1-80EA-5FA87E6DBF28}">
    <text xml:space="preserve">Dependent on Refund Engine API integration with VPOS. </text>
  </threadedComment>
  <threadedComment ref="AM44" dT="2021-06-13T23:55:43.37" personId="{D7F93D48-2C7F-4100-8081-4D5300425E9F}" id="{5D28F09A-FA86-4EE5-BF92-99F3F412FAA3}">
    <text>Would need to support all needed integrations with Salesforce Service Cloud which are currently with ECHO</text>
  </threadedComment>
  <threadedComment ref="AO44" dT="2021-06-13T23:55:29.09" personId="{D7F93D48-2C7F-4100-8081-4D5300425E9F}" id="{2D2116A5-DB20-4340-8F0C-A6C0B2FBFAD6}">
    <text>Would need to support all needed integrations with Salesforce Service Cloud which are currently with ECHO</text>
  </threadedComment>
  <threadedComment ref="AR44" dT="2021-06-13T23:55:05.96" personId="{D7F93D48-2C7F-4100-8081-4D5300425E9F}" id="{52F5804E-30F1-41F2-BEF1-FC4B08AC2CAC}">
    <text xml:space="preserve">Would need to support all needed integrations with Salesforce Service Cloud which are currently with ECHO </text>
  </threadedComment>
  <threadedComment ref="AU44" dT="2021-06-13T23:54:46.65" personId="{D7F93D48-2C7F-4100-8081-4D5300425E9F}" id="{2550971E-9DE6-49A7-BE11-5E5600115D86}">
    <text xml:space="preserve">Would need to support all needed integrations with Salesforce Service Cloud which are currently with ECHO </text>
  </threadedComment>
  <threadedComment ref="M45" dT="2021-06-03T21:33:53.52" personId="{85096C60-B153-2C48-928F-406B52963007}" id="{8EA05CFA-6E8C-4904-A732-C64AAA2027CD}">
    <text>Will need help to track engagement on the new Online Help Center</text>
  </threadedComment>
  <threadedComment ref="N45" dT="2021-06-03T21:33:18.85" personId="{85096C60-B153-2C48-928F-406B52963007}" id="{DBBABD54-A356-4653-AD72-58723E84AEB7}">
    <text xml:space="preserve">Will need MarCom help to inform our customers as the Contact US and FAQ pages are replaced with the new Online Help Center. </text>
  </threadedComment>
  <threadedComment ref="BA55" dT="2021-06-22T23:29:13.63" personId="{16E567DE-21AE-41E2-A482-E38F5E8C7ACC}" id="{2DB55F71-6FEB-4AB6-9471-413E160A53B7}">
    <text>In Progress</text>
  </threadedComment>
  <threadedComment ref="S59" dT="2021-06-11T20:38:16.42" personId="{5A188798-D402-4852-B9CD-F09C5F4262F0}" id="{61C9BB0D-F29F-4911-83EA-3A9CA2B57068}">
    <text>Device Finger print via Java Script</text>
  </threadedComment>
  <threadedComment ref="X59" dT="2021-06-11T20:38:43.96" personId="{5A188798-D402-4852-B9CD-F09C5F4262F0}" id="{A15DDDC5-382C-4413-A539-835FD1FE3A52}">
    <text>Device finger print java script</text>
  </threadedComment>
  <threadedComment ref="Z59" dT="2021-06-11T20:40:03.41" personId="{5A188798-D402-4852-B9CD-F09C5F4262F0}" id="{DE7CE4AD-A54A-4597-A184-E01F74EB95E7}">
    <text xml:space="preserve">API integration,Decision making-preauth ,post auth integrations with Signifyd
Device finger print identification on cart and checkout pages.
Messaging </text>
  </threadedComment>
  <threadedComment ref="AA59" dT="2021-06-11T20:42:25.47" personId="{5A188798-D402-4852-B9CD-F09C5F4262F0}" id="{ACACFC8E-62E2-4F95-8C07-9DFE97195E82}">
    <text>Device finger print identification via signifyd SDK</text>
  </threadedComment>
  <threadedComment ref="AK59" dT="2021-06-09T21:19:28.70" personId="{4178E3D8-F26A-4B62-A1FA-B3D7E60782D7}" id="{1E31E41B-852D-4E5F-ABB9-65C63A3C7A26}">
    <text>Require more details on the amount of integration needed for Payments.</text>
  </threadedComment>
  <threadedComment ref="AM59" dT="2021-06-11T19:23:31.89" personId="{6BA1D379-A285-7846-8C05-686ABE17959C}" id="{0F35AB37-7E43-47C4-BCD4-F8A453C1EBDB}">
    <text>Pls provide the details on DOMS requirement</text>
  </threadedComment>
  <threadedComment ref="AM59" dT="2021-06-16T01:00:51.56" personId="{07D8E72E-364D-1749-BC72-9CEC99127811}" id="{B72695EB-8F3E-EC4B-B254-DD0A5F78B425}" parentId="{0F35AB37-7E43-47C4-BCD4-F8A453C1EBDB}">
    <text>When the scope becomes clear, this effort might change.</text>
  </threadedComment>
  <threadedComment ref="BC59" dT="2021-06-11T20:51:09.36" personId="{5A188798-D402-4852-B9CD-F09C5F4262F0}" id="{5B089B7B-35A5-451F-A0A0-D6FC1578FF21}">
    <text>Training on Signifyd portals</text>
  </threadedComment>
  <threadedComment ref="BG59" dT="2021-06-08T20:57:19.72" personId="{2D3CB133-5EF0-4324-9A64-ABE6C4302ABB}" id="{6550403B-84B3-451A-B5A2-DEEFD6A9385A}">
    <text>Please, can you put in the data needed from source and for consumption</text>
  </threadedComment>
  <threadedComment ref="BG59" dT="2021-06-11T20:54:42.35" personId="{5A188798-D402-4852-B9CD-F09C5F4262F0}" id="{2824AA68-1121-424A-A22B-5E03ADDDF3B1}" parentId="{6550403B-84B3-451A-B5A2-DEEFD6A9385A}">
    <text>Signifyd Caseid in the grocery order Bod (EDIS/EDM)
Chargeback extract and post to Signifyd.</text>
  </threadedComment>
  <threadedComment ref="BG59" dT="2021-06-11T20:56:28.77" personId="{5A188798-D402-4852-B9CD-F09C5F4262F0}" id="{F0DEF350-08F5-4476-85A6-1354760FB37B}" parentId="{6550403B-84B3-451A-B5A2-DEEFD6A9385A}">
    <text>Case intelligence analytics ingestion into snowflake</text>
  </threadedComment>
  <threadedComment ref="BG59" dT="2021-06-11T21:00:03.20" personId="{5A188798-D402-4852-B9CD-F09C5F4262F0}" id="{940CF9B8-5958-4229-BFF0-753D0CE84012}" parentId="{6550403B-84B3-451A-B5A2-DEEFD6A9385A}">
    <text>Historical orders and charge back feed to signifyd</text>
  </threadedComment>
  <threadedComment ref="BK59" dT="2021-06-11T20:59:32.04" personId="{5A188798-D402-4852-B9CD-F09C5F4262F0}" id="{D17E4CAD-E410-4512-89F1-300BBFB211DC}">
    <text xml:space="preserve">case intelligence analysis
</text>
  </threadedComment>
  <threadedComment ref="Z64" dT="2021-06-11T21:04:47.72" personId="{5A188798-D402-4852-B9CD-F09C5F4262F0}" id="{516AA100-0B16-4F29-A809-73FFB6890886}">
    <text xml:space="preserve">if a customer retries with different payment methods in  x times in x minutes  block that order </text>
  </threadedComment>
  <threadedComment ref="AK64" dT="2021-06-11T21:05:19.95" personId="{5A188798-D402-4852-B9CD-F09C5F4262F0}" id="{13F39F46-0AB0-4857-B692-E1E750E1B2DF}">
    <text>TBD</text>
  </threadedComment>
  <threadedComment ref="T75" dT="2021-06-09T19:00:04.43" personId="{8A887BB8-0DDF-4FFA-858C-492AAA24058C}" id="{E0C4CAF4-5D13-4EDA-9301-F8953C7AF584}">
    <text>Platform Respose: ? - need more info/requirements. Are we leaving Nuance for Salesforce chat solution?</text>
  </threadedComment>
  <threadedComment ref="BA76" dT="2021-06-14T23:50:52.81" personId="{16E567DE-21AE-41E2-A482-E38F5E8C7ACC}" id="{E11B4DF5-1E71-4839-ABF4-A67DB2005538}">
    <text>Testing effort only</text>
  </threadedComment>
  <threadedComment ref="T77" dT="2021-06-09T19:00:40.98" personId="{8A887BB8-0DDF-4FFA-858C-492AAA24058C}" id="{AEB55467-5218-4C19-9E41-C4C7D895DA32}">
    <text>Platform Response: should be P13 team for Chat integration.</text>
  </threadedComment>
  <threadedComment ref="AH77" dT="2021-06-23T18:47:54.38" personId="{9D4D3DF0-A0E0-44F7-9FAD-C656412467B3}" id="{431AFE6A-9543-4933-86B2-AFBA2BA8FBBD}">
    <text>What response do you need from EPE in order to answer customer queries on chatbot</text>
  </threadedComment>
  <threadedComment ref="AI77" dT="2021-06-23T18:48:20.39" personId="{9D4D3DF0-A0E0-44F7-9FAD-C656412467B3}" id="{2DD2D32E-4A15-4880-8121-C3549102F7A3}">
    <text>@Subha Burela - What response do you need from OMS in order to answer customer queries on chatbot</text>
    <mentions>
      <mention mentionpersonId="{5F21F651-021E-4E69-8634-C269F842A46C}" mentionId="{2265039A-4E22-4F9D-992B-DDDD695B1521}" startIndex="0" length="13"/>
    </mentions>
  </threadedComment>
  <threadedComment ref="AN77" dT="2021-06-15T22:58:08.47" personId="{C96B11AB-48CD-DF4A-8CD2-378DF379A3DF}" id="{FDDA98CE-4994-411F-B964-C07ED1EC522B}">
    <text>Please let us know why MFC is impacted?</text>
  </threadedComment>
  <threadedComment ref="AR77" dT="2021-06-14T18:14:32.68" personId="{8391F23D-3E21-624A-BB97-09ED6AF0B07E}" id="{75BA92A7-63AD-4C18-9B14-A261FDA24D52}">
    <text>Can we please be more specific here. What do you NEED and WHEN do you need it by. Thanks.</text>
  </threadedComment>
  <threadedComment ref="BA79" dT="2021-06-14T23:51:13.59" personId="{16E567DE-21AE-41E2-A482-E38F5E8C7ACC}" id="{C58BE374-D227-4F91-B073-784CBF848ADF}">
    <text>Testing effort only</text>
  </threadedComment>
  <threadedComment ref="C80" dT="2021-06-02T15:03:26.94" personId="{78637E35-C9BA-4724-8FB2-4F7310A5B659}" id="{BB5DC3FB-3454-4D86-A3C6-70D868680B47}">
    <text>https://confluence.safeway.com/display/CDT/Calabrio+Implementation</text>
  </threadedComment>
  <threadedComment ref="Z82" dT="2021-06-18T23:54:38.36" personId="{C61C866D-9EED-43BF-B491-8BF54AF17E9E}" id="{8995BB0A-B3B0-4DBD-BA22-C34CD3B0AE92}">
    <text>Need more details to size it.</text>
  </threadedComment>
</ThreadedComments>
</file>

<file path=xl/threadedComments/threadedComment5.xml><?xml version="1.0" encoding="utf-8"?>
<ThreadedComments xmlns="http://schemas.microsoft.com/office/spreadsheetml/2018/threadedcomments" xmlns:x="http://schemas.openxmlformats.org/spreadsheetml/2006/main">
  <threadedComment ref="W3" dT="2021-06-14T17:08:02.56" personId="{FB8D5DDF-E5D3-4872-814B-7DEB1FC8C45E}" id="{69342CE9-CD6E-43EF-82B5-29B998008398}">
    <text>@Subha Burela is this Pharmacy Org we are referring to here?</text>
    <mentions>
      <mention mentionpersonId="{1EFCF314-842C-4137-AC1C-2EE4C848EC90}" mentionId="{A2E62F99-DBEB-4F5F-BC3D-BCF8A058DDDB}" startIndex="0" length="13"/>
    </mentions>
  </threadedComment>
  <threadedComment ref="W3" dT="2021-06-14T17:20:35.03" personId="{16E567DE-21AE-41E2-A482-E38F5E8C7ACC}" id="{31A97BBD-6A36-4359-95BF-3573C9FAD48F}" parentId="{69342CE9-CD6E-43EF-82B5-29B998008398}">
    <text>@Pawni Singh Pharmacy is not a shopper Experience team. Not sure who added this column. To be deleted</text>
    <mentions>
      <mention mentionpersonId="{7E1D0513-A3AF-4FC5-8ABD-F321AB2F78E1}" mentionId="{8AA20B43-9761-486D-8B1B-5A4F3AF94FF1}" startIndex="0" length="12"/>
    </mentions>
  </threadedComment>
  <threadedComment ref="W3" dT="2021-06-14T17:40:15.25" personId="{FB8D5DDF-E5D3-4872-814B-7DEB1FC8C45E}" id="{9EC2AD13-B945-464E-B199-C460C91562D7}" parentId="{69342CE9-CD6E-43EF-82B5-29B998008398}">
    <text xml:space="preserve">@subha in that case we would need core Pharmacy team </text>
  </threadedComment>
  <threadedComment ref="W3" dT="2021-06-17T23:17:44.16" personId="{FB8D5DDF-E5D3-4872-814B-7DEB1FC8C45E}" id="{921A52FB-4C37-4363-BEB5-7725101B5BB7}" parentId="{69342CE9-CD6E-43EF-82B5-29B998008398}">
    <text>@Subha Burela following up if we plan to add core pharmacy org into teh spreadsheet</text>
    <mentions>
      <mention mentionpersonId="{1EFCF314-842C-4137-AC1C-2EE4C848EC90}" mentionId="{70D63F25-1D07-41C6-A0DD-D28BDFCFF01A}" startIndex="0" length="13"/>
    </mentions>
  </threadedComment>
  <threadedComment ref="N4" dT="2021-06-15T04:16:24.58" personId="{98B66EFD-0CA3-4540-A378-8A472C529845}" id="{5354D1B8-C597-4F33-9AFE-E18315CCCEB9}">
    <text>Need customer invite emails for trying out this new program</text>
  </threadedComment>
  <threadedComment ref="O4" dT="2021-06-15T04:16:24.58" personId="{98B66EFD-0CA3-4540-A378-8A472C529845}" id="{28CF34BE-3173-4CCA-8CBB-081F24F06915}">
    <text>Need customer invite emails for trying out this new program</text>
  </threadedComment>
  <threadedComment ref="AF4" dT="2021-06-15T04:17:36.81" personId="{98B66EFD-0CA3-4540-A378-8A472C529845}" id="{C56E07C1-3F50-4CE3-9ADB-9A045104A833}">
    <text>We need some review of UX from the team. Development will be done by Scan &amp; Pay team</text>
  </threadedComment>
  <threadedComment ref="AI4" dT="2021-06-15T04:18:45.78" personId="{98B66EFD-0CA3-4540-A378-8A472C529845}" id="{30B96B24-4074-47DC-B4B4-4FBA419781D0}">
    <text>We will be using EPE to get Club coupons / Offers, will be using existing EPE services, need help in integrating the services</text>
  </threadedComment>
  <threadedComment ref="AM4" dT="2021-06-15T04:19:29.21" personId="{98B66EFD-0CA3-4540-A378-8A472C529845}" id="{185216CF-2725-4110-BB05-B9E019E77CA4}">
    <text>Driving team which is adding new features to Scan &amp; Pay</text>
  </threadedComment>
  <threadedComment ref="BJ4" dT="2021-06-15T04:20:08.71" personId="{98B66EFD-0CA3-4540-A378-8A472C529845}" id="{224D25D3-F0A4-42F5-B5FF-51E5D97A81F2}">
    <text>Need help in creating PowerBI Analytics dashboard</text>
  </threadedComment>
  <threadedComment ref="BL4" dT="2021-06-15T04:20:25.76" personId="{98B66EFD-0CA3-4540-A378-8A472C529845}" id="{7405D62F-8D20-47DA-BA94-308408C3E7B3}">
    <text>Integrating the transaction to store using UPOS</text>
  </threadedComment>
  <threadedComment ref="N5" dT="2021-06-15T04:21:14.20" personId="{98B66EFD-0CA3-4540-A378-8A472C529845}" id="{62B2F75C-1CDF-4114-BDA9-220B6B913401}">
    <text>Customer Invite email / Marketing materials</text>
  </threadedComment>
  <threadedComment ref="O5" dT="2021-06-15T04:21:14.20" personId="{98B66EFD-0CA3-4540-A378-8A472C529845}" id="{0FD3F593-6C7F-448D-84A0-BF9A181D367F}">
    <text>Customer Invite email / Marketing materials</text>
  </threadedComment>
  <threadedComment ref="N7" dT="2021-06-16T18:35:17.06" personId="{BD514F7D-2FFC-4DDA-8435-F7A773598246}" id="{8352A6CC-451F-4B12-8396-A03880016526}">
    <text>Potentially new email to let customers know about their home store and let them know that there are new things coming in the store that they can use
After they sign up, let the customer know about other similar products after they sign up for free email</text>
  </threadedComment>
  <threadedComment ref="AV7" dT="2021-06-28T09:16:24.56" personId="{87C6E681-F050-7B43-95C6-A8A82CB194BA}" id="{9F7DBC0A-2B34-684F-A3E2-B55DDC090960}">
    <text>Please add details on OSS changes required.</text>
  </threadedComment>
  <threadedComment ref="BH7" dT="2021-06-23T20:52:52.33" personId="{BD4FDE85-B46B-6944-B51B-DE3A6386D148}" id="{C1B89D08-6FD4-4767-8FC1-06A478744F1A}">
    <text>If any work is needed for EDM Data Ingestion team for this - team is not having capacity in Q2 based on current work projections</text>
  </threadedComment>
  <threadedComment ref="O8" dT="2021-06-16T18:37:28.33" personId="{BD514F7D-2FFC-4DDA-8435-F7A773598246}" id="{C4B07407-828F-40B5-8937-33ED5C468CF6}">
    <text>re-vist this usecase and see if comms/martech are really needed</text>
  </threadedComment>
  <threadedComment ref="R8" dT="2021-06-17T23:19:05.85" personId="{6F2AE3BE-1F79-40FA-B9AC-2CD7DBA59B98}" id="{99D97CF8-A6B8-488E-986C-E298617A6E01}">
    <text>Can we please get some more information on the requirements and what is the dependency on CPG?</text>
  </threadedComment>
  <threadedComment ref="AV8" dT="2021-06-28T09:16:14.14" personId="{87C6E681-F050-7B43-95C6-A8A82CB194BA}" id="{7F5EE7BE-5FFD-7A48-987D-218697653C98}">
    <text>Please add details on OSS changes required.</text>
  </threadedComment>
  <threadedComment ref="BH8" dT="2021-06-09T21:55:14.63" personId="{BD4FDE85-B46B-6944-B51B-DE3A6386D148}" id="{B7D29470-C7D7-4CE9-BC91-692C92583E64}">
    <text>Need source team team for EDM and consumption team.  What teams the data will need to flow through prior to coming to EDM.  What data transformations are expected at EDM to meet the needs?</text>
  </threadedComment>
  <threadedComment ref="BH8" dT="2021-06-23T20:53:09.99" personId="{BD4FDE85-B46B-6944-B51B-DE3A6386D148}" id="{488443B1-5AFF-4618-9E8A-96E69B4CC73C}" parentId="{B7D29470-C7D7-4CE9-BC91-692C92583E64}">
    <text>If any work is needed for EDM Data Ingestion team for this - team is not having capacity in Q2 based on current work projections</text>
  </threadedComment>
  <threadedComment ref="BJ8" dT="2021-06-18T21:25:39.57" personId="{1CA540FB-883D-8D47-9465-AF03E04CC16C}" id="{59030805-F9BD-4E1B-A88C-BCDCFBECA57C}">
    <text>If its a new App then its Medium otherwise its small</text>
  </threadedComment>
  <threadedComment ref="N9" dT="2021-06-16T18:40:39.86" personId="{BD514F7D-2FFC-4DDA-8435-F7A773598246}" id="{85BF2D48-6F26-47C3-AC8B-E2FE2E3F9B38}">
    <text xml:space="preserve">new campaigns (emails, sms, etc) and potentially with digital media platform. </text>
  </threadedComment>
  <threadedComment ref="N9" dT="2021-06-16T18:41:38.05" personId="{BD514F7D-2FFC-4DDA-8435-F7A773598246}" id="{2597BD7F-7273-49A2-874A-E634C6625DC4}" parentId="{85BF2D48-6F26-47C3-AC8B-E2FE2E3F9B38}">
    <text xml:space="preserve">Since we'll have batch &amp; transactional, this will be multiple pods
</text>
  </threadedComment>
  <threadedComment ref="N9" dT="2021-06-16T19:21:47.73" personId="{BD514F7D-2FFC-4DDA-8435-F7A773598246}" id="{5526B129-2153-42A5-9A6B-BB284E0F8941}" parentId="{85BF2D48-6F26-47C3-AC8B-E2FE2E3F9B38}">
    <text xml:space="preserve">Revisit estimates once scope has been defined but as its not Q2, there room </text>
  </threadedComment>
  <threadedComment ref="N9" dT="2021-06-16T19:24:31.54" personId="{BD514F7D-2FFC-4DDA-8435-F7A773598246}" id="{C6F42856-42FE-4B94-94FE-15B4E1D5A71B}" parentId="{85BF2D48-6F26-47C3-AC8B-E2FE2E3F9B38}">
    <text xml:space="preserve">@Tophe Enerio -- leaving this as X since the scope hasn't been defined yet. There will be a lot of martech/comms work based on the N number of emails
June 16 - we had a discussion with Digital Labs team, will need more details
</text>
    <mentions>
      <mention mentionpersonId="{6CE22FA9-2E47-42DF-B1AA-888F9D0E1138}" mentionId="{CCD92FE6-E333-449C-A964-0695DA29F5D0}" startIndex="0" length="13"/>
    </mentions>
  </threadedComment>
  <threadedComment ref="N9" dT="2021-06-16T19:35:53.25" personId="{24A71361-96A7-4184-B040-A32426105B52}" id="{F4951449-E1FD-4E3D-85A2-3A59B3287FA9}" parentId="{85BF2D48-6F26-47C3-AC8B-E2FE2E3F9B38}">
    <text xml:space="preserve">@Subha Burela 
we should move this to either Q3 or q4 if team is not ready with requirements. </text>
    <mentions>
      <mention mentionpersonId="{1EFCF314-842C-4137-AC1C-2EE4C848EC90}" mentionId="{69E6F5F1-7975-4209-883B-F6B9D22DBE4A}" startIndex="0" length="13"/>
    </mentions>
  </threadedComment>
  <threadedComment ref="O9" dT="2021-06-16T19:23:58.25" personId="{BD514F7D-2FFC-4DDA-8435-F7A773598246}" id="{EA7DE810-3B73-4FFB-956E-2994F5FB4A8E}">
    <text>@Tophe Enerio -- leaving this as X since the scope hasn't been defined yet. There will be a lot of martech/comms work based on the N number of emails
June 16 - we had a discussion with Digital Labs team, will need more details</text>
    <mentions>
      <mention mentionpersonId="{6CE22FA9-2E47-42DF-B1AA-888F9D0E1138}" mentionId="{76B8A69E-B7E2-4C0C-8D8F-A7ACF06AA709}" startIndex="0" length="13"/>
    </mentions>
  </threadedComment>
  <threadedComment ref="O9" dT="2021-06-16T19:28:06.03" personId="{24A71361-96A7-4184-B040-A32426105B52}" id="{AF547145-696E-4C98-B608-00ABE245CD7B}" parentId="{EA7DE810-3B73-4FFB-956E-2994F5FB4A8E}">
    <text xml:space="preserve">@Subha Burela for FYI
if we still don't have any scope then it will not be Q2. The team can put it under Q3 or Q4. </text>
    <mentions>
      <mention mentionpersonId="{1EFCF314-842C-4137-AC1C-2EE4C848EC90}" mentionId="{6EDB55DC-AE01-4238-B045-7AA1EFF9DBC9}" startIndex="0" length="13"/>
    </mentions>
  </threadedComment>
  <threadedComment ref="BH9" dT="2021-06-23T20:53:29.18" personId="{BD4FDE85-B46B-6944-B51B-DE3A6386D148}" id="{3C1C3830-7290-4DA9-A5FB-98DB0F36A75D}">
    <text>If any work is needed for EDM Data Ingestion team for this - team is not having capacity in Q2 based on current work projections</text>
  </threadedComment>
  <threadedComment ref="N11" dT="2021-06-16T18:43:20.98" personId="{BD514F7D-2FFC-4DDA-8435-F7A773598246}" id="{88B856AF-144D-4EE9-BAF9-97F7AADEBD63}">
    <text xml:space="preserve">Once rolled out -- looking to target local customers to let them know what trucks will be at the store and link to the menus </text>
  </threadedComment>
  <threadedComment ref="N11" dT="2021-06-16T18:45:35.86" personId="{BD514F7D-2FFC-4DDA-8435-F7A773598246}" id="{349E656A-5771-427F-B64E-415D3A0358E1}" parentId="{88B856AF-144D-4EE9-BAF9-97F7AADEBD63}">
    <text>Pilot will focus to 2 locations -- at some point expand to more locations</text>
  </threadedComment>
  <threadedComment ref="N11" dT="2021-06-16T19:31:12.95" personId="{BD514F7D-2FFC-4DDA-8435-F7A773598246}" id="{88D02EAD-91F5-46C5-9FC4-F4E466CED22E}" parentId="{88B856AF-144D-4EE9-BAF9-97F7AADEBD63}">
    <text xml:space="preserve">We need to have a specific meeeting about this use case as it is a Q2 item. Will be able to size afterwards
@Tophe Enerio -- leaving this as X since the scope hasn't been defined yet. There will be a lot of martech/comms work based on the N number of emails
June 16 - we had a discussion with Digital Labs team, will need more details
</text>
    <mentions>
      <mention mentionpersonId="{6CE22FA9-2E47-42DF-B1AA-888F9D0E1138}" mentionId="{BC8CF0ED-8E7C-46CC-B0A2-AD9B89ACC78A}" startIndex="109" length="13"/>
    </mentions>
  </threadedComment>
  <threadedComment ref="V11" dT="2021-06-09T22:26:23.97" personId="{8A887BB8-0DDF-4FFA-858C-492AAA24058C}" id="{2E9FEF4F-9FE6-4500-AD21-231BC97F25B2}">
    <text>Platform Response: 
XS - Assuming it mobile app xapi changes</text>
  </threadedComment>
  <threadedComment ref="X11" dT="2021-06-09T22:36:35.98" personId="{D61FD2F1-7959-B741-A9C7-9D055139CEA9}" id="{78D06FBD-0A92-4C34-AB91-29B06061AF4C}">
    <text>Don't have enough detail.  Estimating L.</text>
  </threadedComment>
  <threadedComment ref="AB11" dT="2021-06-14T23:57:32.88" personId="{C61C866D-9EED-43BF-B491-8BF54AF17E9E}" id="{4C55DF7A-1DC1-463F-861D-432DA1C336A9}">
    <text xml:space="preserve">when will Cart and Checkout be impacted? Phase 1 or phase 2? </text>
  </threadedComment>
  <threadedComment ref="AB11" dT="2021-06-14T23:58:34.28" personId="{C61C866D-9EED-43BF-B491-8BF54AF17E9E}" id="{A4847737-D022-43FC-B718-4C44BF00E0F2}" parentId="{4C55DF7A-1DC1-463F-861D-432DA1C336A9}">
    <text xml:space="preserve">@Sara Hailey </text>
    <mentions>
      <mention mentionpersonId="{89720FEA-A1DC-4A7C-BEEF-A5DD72055053}" mentionId="{550B7709-CB53-4E11-B845-5D5AFC18CBA2}" startIndex="0" length="12"/>
    </mentions>
  </threadedComment>
  <threadedComment ref="AB11" dT="2021-06-15T00:18:03.12" personId="{D3617701-C475-4DE4-AB37-E0E7E5459DB1}" id="{7AD4B734-2C89-45FB-852B-69DE3F78143A}" parentId="{4C55DF7A-1DC1-463F-861D-432DA1C336A9}">
    <text>@Mamatha Sachidanandamurthy  Phase 2</text>
    <mentions>
      <mention mentionpersonId="{3E0B16B3-260F-4D08-93AC-2A858BD4F8BA}" mentionId="{21D5D624-3BDA-43A3-BE19-8E4D8A03FDF5}" startIndex="0" length="27"/>
    </mentions>
  </threadedComment>
  <threadedComment ref="AB11" dT="2021-06-28T18:13:25.38" personId="{C61C866D-9EED-43BF-B491-8BF54AF17E9E}" id="{78917970-4697-47DB-99F0-6048CA8E420C}" parentId="{4C55DF7A-1DC1-463F-861D-432DA1C336A9}">
    <text>Cart n Checkout is not impacted for phase 1 (mobile only impacted) but will be  for phase 2.. @Jeff Bordes please confirm on the timeline for phase 2?</text>
    <mentions>
      <mention mentionpersonId="{682E8D72-5ECB-44BC-B14B-D5639ABDA181}" mentionId="{FB4C19DB-4336-480C-826D-FF58E23C3F47}" startIndex="94" length="12"/>
    </mentions>
  </threadedComment>
  <threadedComment ref="AK11" dT="2021-06-21T18:24:11.93" personId="{7F032CAB-E635-4516-AFBA-89BCC60AA3EE}" id="{511F359E-7B7B-47CC-8067-6185D17E2CC3}">
    <text xml:space="preserve">Assuming efforts in integration testing only. </text>
  </threadedComment>
  <threadedComment ref="N12" dT="2021-06-16T18:48:03.42" personId="{BD514F7D-2FFC-4DDA-8435-F7A773598246}" id="{822B50A7-488F-4053-9BD1-9A9B4F99C995}">
    <text>User fills out a profile based on eating habits.
At the start of program -- email blast to see if we can get customers to go to user preferences page to fill in their profile.
Then do 1-2 tests with emails to people who have filled in profiles and provide recommendations based on what was filled in (look at previous purchase history)</text>
  </threadedComment>
  <threadedComment ref="N12" dT="2021-06-16T18:50:20.08" personId="{BD514F7D-2FFC-4DDA-8435-F7A773598246}" id="{3B84C963-8F65-451B-A20A-2C61F02E9503}" parentId="{822B50A7-488F-4053-9BD1-9A9B4F99C995}">
    <text>For onset, this will be part of Web only and not part of UMA</text>
  </threadedComment>
  <threadedComment ref="N12" dT="2021-06-16T19:35:10.78" personId="{BD514F7D-2FFC-4DDA-8435-F7A773598246}" id="{E523788C-D659-409A-8C0D-37724FFF676D}" parentId="{822B50A7-488F-4053-9BD1-9A9B4F99C995}">
    <text>@Michelle Tonkovich we need to decide if this would be Batch campaigns.
@Tophe Enerio we'll need to have a meeting on this use case as need some more clarity esp since it is a Q2 item.
We had 1 session with Digital Labs already</text>
    <mentions>
      <mention mentionpersonId="{72AC5FDE-FCD6-447A-922E-C51C62BACC68}" mentionId="{2BAF19A1-9B77-426C-8BCC-EAB7844F6A5C}" startIndex="0" length="19"/>
      <mention mentionpersonId="{6CE22FA9-2E47-42DF-B1AA-888F9D0E1138}" mentionId="{3C8608BA-4C1C-4F26-8C93-8CFDD4F37ED9}" startIndex="73" length="13"/>
    </mentions>
  </threadedComment>
  <threadedComment ref="V12" dT="2021-06-09T18:16:59.18" personId="{8A887BB8-0DDF-4FFA-858C-492AAA24058C}" id="{0C9974AB-E954-4740-B64D-405414DBD78D}">
    <text xml:space="preserve">Platform Response: S - Please provide detail to expected UI Platform support. </text>
  </threadedComment>
  <threadedComment ref="V12" dT="2021-06-09T22:27:40.86" personId="{8A887BB8-0DDF-4FFA-858C-492AAA24058C}" id="{53D2C9F1-1ABE-4E8A-BD41-158743471D20}" parentId="{0C9974AB-E954-4740-B64D-405414DBD78D}">
    <text>login and profile session related</text>
  </threadedComment>
  <threadedComment ref="X12" dT="2021-06-09T22:40:33.13" personId="{D61FD2F1-7959-B741-A9C7-9D055139CEA9}" id="{F3EF5D15-B123-4D20-A76A-D9F82763B856}">
    <text>Don't have enough detail.  Estimating L.</text>
  </threadedComment>
  <threadedComment ref="AG12" dT="2021-06-17T21:13:56.22" personId="{1E81E438-7BA8-415B-A046-0A20BB48CF99}" id="{BD8732B0-4B81-4962-A92E-1C18B7179540}">
    <text>Is this same (/conflicting) as dietary preference initiative driven by P13N team ?</text>
  </threadedComment>
  <threadedComment ref="AG12" dT="2021-06-17T22:28:02.94" personId="{16E567DE-21AE-41E2-A482-E38F5E8C7ACC}" id="{E9B57565-E19C-4517-8790-BEA67D09A9AF}" parentId="{BD8732B0-4B81-4962-A92E-1C18B7179540}">
    <text xml:space="preserve">This is a web only test. </text>
  </threadedComment>
  <threadedComment ref="BH12" dT="2021-06-23T20:53:43.93" personId="{BD4FDE85-B46B-6944-B51B-DE3A6386D148}" id="{ECBEE746-3B05-482E-8FDA-7029BD507A2A}">
    <text>If any work is needed for EDM Data Ingestion team for this - team is not having capacity in Q2 based on current work projections</text>
  </threadedComment>
  <threadedComment ref="N13" dT="2021-06-16T18:52:49.17" personId="{BD514F7D-2FFC-4DDA-8435-F7A773598246}" id="{86A1D2C4-5EBD-4E84-8D4A-238F0EF6F301}">
    <text xml:space="preserve">Large project, will touch many teams. There will be several marketing communications around -- how to tell customers about the new tools, how to use them.
A lot of this will touch Preference Center.
This ties into Meals &amp; Recipes that is already on martech roadmap </text>
  </threadedComment>
  <threadedComment ref="O13" dT="2021-06-16T19:42:19.72" personId="{BD514F7D-2FFC-4DDA-8435-F7A773598246}" id="{F70C83C1-F000-4BC9-AD82-C577680D821C}">
    <text>@Tophe Enerio - we looked at this with Digital Labs, but need more clarity on requirements. Can re-size after Q2 inception</text>
    <mentions>
      <mention mentionpersonId="{6CE22FA9-2E47-42DF-B1AA-888F9D0E1138}" mentionId="{BCA54787-4FCE-43CB-980A-0F6386E94EF1}" startIndex="0" length="13"/>
    </mentions>
  </threadedComment>
  <threadedComment ref="V13" dT="2021-06-15T22:57:55.61" personId="{8A887BB8-0DDF-4FFA-858C-492AAA24058C}" id="{4C43AAA6-7731-4F9E-B6C5-EF975723BDC9}">
    <text>Platform Response: L - Assumes replacement for recipes &amp; meals.</text>
  </threadedComment>
  <threadedComment ref="AB13" dT="2021-06-15T00:00:27.25" personId="{C61C866D-9EED-43BF-B491-8BF54AF17E9E}" id="{86771525-E7F2-4FE4-8C9D-D9147D01F4E8}">
    <text>Not sure of the scope for Cart &amp; Checkout</text>
  </threadedComment>
  <threadedComment ref="BH13" dT="2021-06-09T21:53:00.23" personId="{BD4FDE85-B46B-6944-B51B-DE3A6386D148}" id="{8EF83E1E-A95D-4A24-9FF1-29214DAB932D}">
    <text>Need source team team for EDM and consumption team.  What teams the data will need to flow through prior to coming to EDM.  What data transformations are expected at EDM?</text>
  </threadedComment>
  <threadedComment ref="BH13" dT="2021-06-23T20:54:18.89" personId="{BD4FDE85-B46B-6944-B51B-DE3A6386D148}" id="{45AC4EB8-EF58-429C-A1D7-3EFAAF1E63B3}" parentId="{8EF83E1E-A95D-4A24-9FF1-29214DAB932D}">
    <text>If any work is needed for EDM Data Ingestion team for this - team is not having capacity in Q2 based on current work projections</text>
  </threadedComment>
  <threadedComment ref="AL14" dT="2021-06-09T21:36:50.15" personId="{4178E3D8-F26A-4B62-A1FA-B3D7E60782D7}" id="{CC16A82E-420D-4EBC-A9B3-5459FA96DAD6}">
    <text>This initiative is duplicate of Payment initative row 11 as we are driving this initiative. Recommend strking through this row.</text>
  </threadedComment>
  <threadedComment ref="M16" dT="2021-06-16T19:46:54.78" personId="{BD514F7D-2FFC-4DDA-8435-F7A773598246}" id="{41E9A0AD-C071-461B-A7B9-8A78D9D8252B}">
    <text>@Tophe Enerio -- this is a huge initiative and will need some clarity on what is needed for Q2 at least for sizing purpose</text>
    <mentions>
      <mention mentionpersonId="{6CE22FA9-2E47-42DF-B1AA-888F9D0E1138}" mentionId="{AC13BD58-D075-4EDB-8E2E-F7738CC19603}" startIndex="0" length="13"/>
    </mentions>
  </threadedComment>
  <threadedComment ref="N16" dT="2021-06-16T18:57:06.97" personId="{BD514F7D-2FFC-4DDA-8435-F7A773598246}" id="{A80B9695-DEFA-48FD-9AF0-3E02D22B16E3}">
    <text>Location services, smart cart among other initiatives --
Emails around receipts, letting customers know to come use functionality 
There will be an impact on Digital Receipts</text>
  </threadedComment>
  <threadedComment ref="AO16" dT="2021-06-16T00:07:00.05" personId="{C96B11AB-48CD-DF4A-8CD2-378DF379A3DF}" id="{BEA1F71A-7AB2-45DD-95FD-20F4FA532544}">
    <text>Can you explain how MFC is imapcted?</text>
  </threadedComment>
  <threadedComment ref="N17" dT="2021-06-16T18:58:40.76" personId="{BD514F7D-2FFC-4DDA-8435-F7A773598246}" id="{A0E39A9B-269E-4CF1-BAAA-0FFC59545CB5}">
    <text>This is off platform -- being built on Shopify platform. Will focus only on NorCal.
Once ready to launch, will need marketing support to announce the store front</text>
  </threadedComment>
  <threadedComment ref="N17" dT="2021-06-16T19:00:15.05" personId="{BD514F7D-2FFC-4DDA-8435-F7A773598246}" id="{AE824CD1-838B-467F-AEC5-9F343A44C17A}" parentId="{A0E39A9B-269E-4CF1-BAAA-0FFC59545CB5}">
    <text>Assume: we can look at what we sized on Add new marketing on transactional emails (recommendations) as part of Order Revamp work.
We were looking at Product recs but in this case it would be Offer recs (data, API involved)</text>
  </threadedComment>
  <threadedComment ref="N18" dT="2021-06-17T22:07:25.10" personId="{F46CB7BC-10E9-40C3-A8B3-84E3084A1175}" id="{B1F59687-915D-4052-B0D6-BADB846CE0F7}">
    <text xml:space="preserve">@Kathy Doissans Please reference communications team comment and let us know if we need to have a follow up conversation around impact. @Priyanka Chaudhary Please provide additional context upon your return Monday. </text>
    <mentions>
      <mention mentionpersonId="{DB919352-1683-4E40-9690-9A1C1FA61597}" mentionId="{4B70B40D-0B8A-427D-BF36-566BC34BDF34}" startIndex="0" length="15"/>
      <mention mentionpersonId="{4CB2BC53-E952-4D45-B12D-A8A9BF63D499}" mentionId="{CABDE4B8-D614-40DF-8646-31EF9FEE963A}" startIndex="136" length="19"/>
    </mentions>
  </threadedComment>
  <threadedComment ref="O18" dT="2021-06-17T21:56:16.48" personId="{F46CB7BC-10E9-40C3-A8B3-84E3084A1175}" id="{C6B97FEF-EDB8-429D-AD8B-CB110088F6BA}">
    <text xml:space="preserve">We may want to communicate slightly differently around the slot selected by customer (eg. Express, Free &amp; Flexible, etc). As soon as we have further direction from UX, we will provide details. </text>
  </threadedComment>
  <threadedComment ref="X18" dT="2021-06-17T22:09:34.83" personId="{F46CB7BC-10E9-40C3-A8B3-84E3084A1175}" id="{1F712920-2C45-41E5-B1C6-ED73D39099BB}">
    <text xml:space="preserve">Changes to prebook by merging prebook and store location /DUG &amp; delivery selection into one. We will share updated UX comps in about 2 weeks. </text>
  </threadedComment>
  <threadedComment ref="AF18" dT="2021-06-17T22:11:54.19" personId="{F46CB7BC-10E9-40C3-A8B3-84E3084A1175}" id="{EC916529-AE8F-4E6F-B042-22E9F13399CB}">
    <text>New design for date &amp; time selection 
Providing customers with more convenient and efficient date/time selection options for delivery/pickup</text>
  </threadedComment>
  <threadedComment ref="AG18" dT="2021-06-17T21:16:15.18" personId="{1E81E438-7BA8-415B-A046-0A20BB48CF99}" id="{1B0ACF12-1CD5-4B8E-B929-33E24DC163A1}">
    <text>Steph / Pawni to confirm back if there is UCA impact.</text>
  </threadedComment>
  <threadedComment ref="AG18" dT="2021-06-17T21:52:30.84" personId="{F46CB7BC-10E9-40C3-A8B3-84E3084A1175}" id="{44F99740-21AE-4306-99E7-DA62C7B09947}" parentId="{1B0ACF12-1CD5-4B8E-B929-33E24DC163A1}">
    <text xml:space="preserve">@Priya Sugathan we are not anticipating impact but will reconfirm once we have high-level comps. @Priyanka Chaudhary Please correct us Monday when you return from vacation if you feel otherwise. </text>
    <mentions>
      <mention mentionpersonId="{882D8905-E85B-4916-B40C-EBEE4C759D13}" mentionId="{54020018-938E-4DBD-9F06-FFC88946A185}" startIndex="0" length="15"/>
      <mention mentionpersonId="{4CB2BC53-E952-4D45-B12D-A8A9BF63D499}" mentionId="{24B0B694-F0D3-4C0A-822E-9A33F5B174BA}" startIndex="97" length="19"/>
    </mentions>
  </threadedComment>
  <threadedComment ref="AN18" dT="2021-06-15T23:35:09.67" personId="{07D8E72E-364D-1749-BC72-9CEC99127811}" id="{FB95881E-E8EC-4306-83DF-4F33984B281F}">
    <text xml:space="preserve">@Pawni Singh Not clear on the scope.  </text>
    <mentions>
      <mention mentionpersonId="{7E1D0513-A3AF-4FC5-8ABD-F321AB2F78E1}" mentionId="{D6E5F823-03C7-43EF-8327-D3CCE4FD03E9}" startIndex="0" length="12"/>
    </mentions>
  </threadedComment>
  <threadedComment ref="AN18" dT="2021-06-17T21:58:54.23" personId="{F46CB7BC-10E9-40C3-A8B3-84E3084A1175}" id="{E0829FDE-C365-48C1-89DD-6DC3D602E90A}" parentId="{FB95881E-E8EC-4306-83DF-4F33984B281F}">
    <text>@Sumit Chharia We may need to pass down different types of slots and/or different slot pricing. Will confirm once we have further details. @Priyanka Chaudhary Please provide additional context when you return from vacation on Monday. thanks.</text>
    <mentions>
      <mention mentionpersonId="{E4F72B98-6C2E-40CA-96D0-D08889A78607}" mentionId="{B4BCC2CE-DC6F-4B50-8AD6-2350E29A8233}" startIndex="0" length="14"/>
      <mention mentionpersonId="{4CB2BC53-E952-4D45-B12D-A8A9BF63D499}" mentionId="{027A5566-88F3-423F-B2C1-35294BAEAD16}" startIndex="139" length="19"/>
    </mentions>
  </threadedComment>
  <threadedComment ref="AT18" dT="2021-06-11T21:53:08.06" personId="{7E67A875-4A6E-D64B-841C-667BFAEAC215}" id="{C447768F-19D7-4179-A305-A301CC678007}">
    <text>Since the request is generic , we would resort to Large  LOE</text>
  </threadedComment>
  <threadedComment ref="AT18" dT="2021-06-12T00:47:59.10" personId="{A08B6418-6F95-49A4-A738-CBED603CEBB8}" id="{2840144D-26C3-4D71-970E-5F3C405634DC}" parentId="{C447768F-19D7-4179-A305-A301CC678007}">
    <text xml:space="preserve">@Sureshkumar Ganesa - one of the changes will be to merge prebook &amp; Store location and DUG &amp; Delivery selection on home page -API may not change much but will share final designs in 2 weeks
</text>
    <mentions>
      <mention mentionpersonId="{25F7A293-0354-457E-AF6C-DF3DEEADBA30}" mentionId="{1AC60815-9046-4AFA-BF0B-C4C17451ED77}" startIndex="0" length="19"/>
    </mentions>
  </threadedComment>
  <threadedComment ref="AV18" dT="2021-06-15T23:27:54.12" personId="{87C6E681-F050-7B43-95C6-A8A82CB194BA}" id="{0D3AEDAC-7198-4DA3-8B38-C0701204F4D7}">
    <text>Please add details on OSS changes required.</text>
  </threadedComment>
  <threadedComment ref="AV18" dT="2021-06-17T22:02:48.66" personId="{F46CB7BC-10E9-40C3-A8B3-84E3084A1175}" id="{60368D35-CF4F-4351-812C-FF4F685E8598}" parentId="{0D3AEDAC-7198-4DA3-8B38-C0701204F4D7}">
    <text>@Ritu Agarwal We may want to communicate differently around the type of slot selected by customer (eg. Express, Free&amp;Flexible, etc.) We will provide additional details once we have firm comps from UX in about 2 weeks. @Priyanka Chaudhary Please provide additional context for sizing upon your return Monday.</text>
    <mentions>
      <mention mentionpersonId="{03026124-C837-4617-A091-745C35D44257}" mentionId="{28CD8FBB-FD14-4153-9AFA-F30B8B0397F8}" startIndex="0" length="13"/>
      <mention mentionpersonId="{4CB2BC53-E952-4D45-B12D-A8A9BF63D499}" mentionId="{F043BDA1-2AC9-4025-9B9B-7DF6146C87DF}" startIndex="218" length="19"/>
    </mentions>
  </threadedComment>
  <threadedComment ref="AV18" dT="2021-06-28T17:53:13.49" personId="{87C6E681-F050-7B43-95C6-A8A82CB194BA}" id="{511A6D3F-3035-5E4D-9377-D6A7C5592EF5}" parentId="{0D3AEDAC-7198-4DA3-8B38-C0701204F4D7}">
    <text xml:space="preserve">@Priyanka Chaudhary - Can you please list out the scope for any OSS changes required?
</text>
    <mentions>
      <mention mentionpersonId="{4CB2BC53-E952-4D45-B12D-A8A9BF63D499}" mentionId="{0BFA5B56-303C-4642-BC06-FEA70863AEAC}" startIndex="0" length="19"/>
    </mentions>
  </threadedComment>
  <threadedComment ref="AV18" dT="2021-06-28T20:02:48.75" personId="{A08B6418-6F95-49A4-A738-CBED603CEBB8}" id="{E7900581-1759-4C4A-9EE7-ECE1E6A9F47A}" parentId="{0D3AEDAC-7198-4DA3-8B38-C0701204F4D7}">
    <text>@Ritu Agrawal - we are reviewing the final designs with UI team, based on the designes finalization i will be in position to provide you the scope - will keep you posted</text>
  </threadedComment>
  <threadedComment ref="BB18" dT="2021-06-12T00:11:08.99" personId="{A08B6418-6F95-49A4-A738-CBED603CEBB8}" id="{E58F58D8-42DB-4121-8F63-FD99879B1C97}">
    <text>CSS may not be directly impacted but keeping loop as designs of date and time selection will change to provide customer customers with more convenient and efficient date/time selection options for delivery/pickup</text>
  </threadedComment>
  <threadedComment ref="BD18" dT="2021-06-17T22:12:42.64" personId="{F46CB7BC-10E9-40C3-A8B3-84E3084A1175}" id="{25FC6C94-CA77-4CD0-9DFE-DF020A568BE4}">
    <text>ECHO may not be directly impacted but keeping loop as designs of date and time selection will change to provide customer customers with more convenient and efficient date/time selection options for delivery/pickup</text>
  </threadedComment>
  <threadedComment ref="BH18" dT="2021-06-09T21:58:03.49" personId="{BD4FDE85-B46B-6944-B51B-DE3A6386D148}" id="{5806E5AA-E3F0-4FBB-B27A-19E02B564F74}">
    <text xml:space="preserve">What is scope of work for EDM to meet this need?  New source/existing source/who is the source team/what are the teams through which data will flow to EDM/who will consume this data from EDM?  What are expected data transformations to be handled at EDM?  </text>
  </threadedComment>
  <threadedComment ref="BH18" dT="2021-06-17T22:05:52.47" personId="{F46CB7BC-10E9-40C3-A8B3-84E3084A1175}" id="{6612143D-D53F-4163-837B-7CE6851C28A6}" parentId="{5806E5AA-E3F0-4FBB-B27A-19E02B564F74}">
    <text xml:space="preserve">@Suganthi Subramanian Once we have high level comps in 2 weeks and better understand architectural changes, we will loop you back in.  @Priyanka Chaudhary Please provide additional context upon your return Monday. </text>
    <mentions>
      <mention mentionpersonId="{A9E9EBB3-50C4-4E2F-9E96-393CE7CEB84B}" mentionId="{01A1B574-70CD-4D8A-8939-B0DF883799CD}" startIndex="0" length="21"/>
      <mention mentionpersonId="{4CB2BC53-E952-4D45-B12D-A8A9BF63D499}" mentionId="{501285BA-CA70-4936-98A1-DCCD724AAF59}" startIndex="135" length="19"/>
    </mentions>
  </threadedComment>
  <threadedComment ref="BH18" dT="2021-06-17T22:13:30.25" personId="{F46CB7BC-10E9-40C3-A8B3-84E3084A1175}" id="{F0260A08-05B4-4519-BDB0-4F2FBD62255F}" parentId="{5806E5AA-E3F0-4FBB-B27A-19E02B564F74}">
    <text>New design for date &amp; time selection 
Providing customers with more convenient and efficient date/time selection options for delivery/pickup is what we plan for in Q2 - Just keeping the dependency so that we don't miss out any impact on Data engineering team</text>
  </threadedComment>
  <threadedComment ref="BH18" dT="2021-06-17T22:14:04.20" personId="{F46CB7BC-10E9-40C3-A8B3-84E3084A1175}" id="{39E29DA0-9644-4FCE-A70B-9E8879622BD1}" parentId="{5806E5AA-E3F0-4FBB-B27A-19E02B564F74}">
    <text>data source may not change. it will be same C&amp;C and slots team.</text>
  </threadedComment>
  <threadedComment ref="BH18" dT="2021-06-23T20:57:25.85" personId="{BD4FDE85-B46B-6944-B51B-DE3A6386D148}" id="{3379F392-2D31-45B9-B634-258033693ED7}" parentId="{5806E5AA-E3F0-4FBB-B27A-19E02B564F74}">
    <text>Assuming the major chunk of work needed for this is will be done by EDM API Team and there is negligible to no work for EDM Data ingestion team - this can be considered for EDM API Team</text>
  </threadedComment>
  <threadedComment ref="AV20" dT="2021-06-15T23:27:54.12" personId="{87C6E681-F050-7B43-95C6-A8A82CB194BA}" id="{43000610-109F-4C9C-9276-5F13869FF94F}">
    <text>Please add details on OSS changes required.</text>
  </threadedComment>
  <threadedComment ref="AV20" dT="2021-06-28T17:51:36.82" personId="{87C6E681-F050-7B43-95C6-A8A82CB194BA}" id="{71F2D7B1-E82B-E74D-90CD-4929A2B4D9D2}" parentId="{43000610-109F-4C9C-9276-5F13869FF94F}">
    <text xml:space="preserve">Is only QA effort required?
</text>
  </threadedComment>
  <threadedComment ref="N22" dT="2021-06-16T00:30:08.05" personId="{C61C866D-9EED-43BF-B491-8BF54AF17E9E}" id="{618D3183-39D0-408F-85BE-9B23022792A0}">
    <text>Testing scope only</text>
  </threadedComment>
  <threadedComment ref="O22" dT="2021-06-16T00:29:56.06" personId="{C61C866D-9EED-43BF-B491-8BF54AF17E9E}" id="{A372142B-5B31-4AEE-B382-48AD77A57CFF}">
    <text>Testing scope only</text>
  </threadedComment>
  <threadedComment ref="V22" dT="2021-06-09T22:28:48.11" personId="{8A887BB8-0DDF-4FFA-858C-492AAA24058C}" id="{BE29056C-49DE-46C3-AB10-FCB53A1088E4}">
    <text>mini cart is S&amp;B work</text>
  </threadedComment>
  <threadedComment ref="V22" dT="2021-06-11T22:37:42.82" personId="{FB8D5DDF-E5D3-4872-814B-7DEB1FC8C45E}" id="{60602FD9-91B8-481D-B033-F83259A930C2}" parentId="{BE29056C-49DE-46C3-AB10-FCB53A1088E4}">
    <text>got it</text>
  </threadedComment>
  <threadedComment ref="Z22" dT="2021-06-11T22:33:19.60" personId="{FB8D5DDF-E5D3-4872-814B-7DEB1FC8C45E}" id="{26B26588-CADD-4E2A-818E-42C2BDF62F2F}">
    <text>@Uma Rathinasabapathy  as discussed estimating it to be M effort based on what we know</text>
    <mentions>
      <mention mentionpersonId="{E0182FEE-237F-44FD-B7AC-BC6519ABF903}" mentionId="{029B8401-6965-43AA-82EE-7179531BDBB2}" startIndex="0" length="21"/>
    </mentions>
  </threadedComment>
  <threadedComment ref="AA22" dT="2021-06-11T22:37:34.96" personId="{FB8D5DDF-E5D3-4872-814B-7DEB1FC8C45E}" id="{02812D17-3A6A-47B6-83EC-72137A7676E1}">
    <text xml:space="preserve">@Mohan Dasannacharya  we want to move away from 2 carts to single cart in web and responsive web. given the designs we come up with we would want to target and test the experience. </text>
    <mentions>
      <mention mentionpersonId="{B27CB3B2-C1BD-4269-9993-C4F00F829532}" mentionId="{C7BAE2C4-D7F0-45E8-AD98-A817631CBD63}" startIndex="0" length="20"/>
    </mentions>
  </threadedComment>
  <threadedComment ref="BJ22" dT="2021-06-11T23:44:02.24" personId="{FB8D5DDF-E5D3-4872-814B-7DEB1FC8C45E}" id="{E30D4B4D-ADDA-4BB2-B7D8-A82628E4C6ED}">
    <text>@Conor Healy  similar tracking nd some of the gaps as identified on cart tracking. Do you think it will be 'M' effort for Analytics?</text>
    <mentions>
      <mention mentionpersonId="{580476AD-63F6-47E4-AE20-2C6A4729C23C}" mentionId="{6EF03B3D-BE7F-4605-93FE-852656A8454B}" startIndex="0" length="12"/>
    </mentions>
  </threadedComment>
  <threadedComment ref="N23" dT="2021-06-16T20:27:05.12" personId="{C61C866D-9EED-43BF-B491-8BF54AF17E9E}" id="{4805D1BA-C7AB-49EA-886B-B578F89F4F2C}">
    <text>@Jeet Patel  expectation for MLP  is that we are able to communicate in order/ edit confirmation email that Rx will be in the DUG order you placed. since grocery order and Rx refill order will be in sequence I anticipate we would want to update edit order confirmation email. to me its 'S' effort. thoughts?</text>
    <mentions>
      <mention mentionpersonId="{EFBD44D5-1581-4427-A83A-EEAFA1FD6B92}" mentionId="{AF45DB68-0C44-43D7-8B8A-B785EBB323A9}" startIndex="0" length="11"/>
    </mentions>
  </threadedComment>
  <threadedComment ref="N23" dT="2021-06-17T20:00:30.73" personId="{BD514F7D-2FFC-4DDA-8435-F7A773598246}" id="{A594F284-381F-48FF-99E1-384805230BF1}" parentId="{4805D1BA-C7AB-49EA-886B-B578F89F4F2C}">
    <text>Hey Mamtha -- agreed -- I believe I had added XS yesterday but seems like something got reset on all of our Martech sizing for C&amp;C.
Any idea on that?</text>
  </threadedComment>
  <threadedComment ref="O23" dT="2021-06-11T23:46:20.19" personId="{FB8D5DDF-E5D3-4872-814B-7DEB1FC8C45E}" id="{A45F1352-553E-464B-93A1-C493800398E6}">
    <text>@Kathy Doissans expectation for MLP  is that we are able to communicate in order/ edit confirmation email that Rx will be in the DUG order you placed. since grocery order and Rx refill order will be in sequence I anticipate we would want to update edit order confirmation email. to me its 'S' effort. thoughts?</text>
    <mentions>
      <mention mentionpersonId="{DB919352-1683-4E40-9690-9A1C1FA61597}" mentionId="{1AEF38B9-125E-4709-A727-200A2726CED4}" startIndex="0" length="15"/>
    </mentions>
  </threadedComment>
  <threadedComment ref="AA23" dT="2021-06-11T23:49:39.10" personId="{FB8D5DDF-E5D3-4872-814B-7DEB1FC8C45E}" id="{F475843B-05D1-491A-9FD4-4AB2B4AC2B93}">
    <text>@Mohan Dasannacharya  as placeholder if we want to target certain audience based on parameters on confirmation page of each for marketing message. I think it should be S or M . Please confirm. Please Note- its only on UMA and not web for MLP</text>
    <mentions>
      <mention mentionpersonId="{B27CB3B2-C1BD-4269-9993-C4F00F829532}" mentionId="{7D7BB505-A91A-44E1-B642-AB5A51E4A0AF}" startIndex="0" length="20"/>
    </mentions>
  </threadedComment>
  <threadedComment ref="AC23" dT="2021-06-14T16:52:30.33" personId="{FB8D5DDF-E5D3-4872-814B-7DEB1FC8C45E}" id="{01B75948-2E5D-4721-A806-8CC6F21E38C4}">
    <text>@Mark Bradley and @Neetu Sultan   what are your thoughts? I will set some time this week to go through the ask</text>
    <mentions>
      <mention mentionpersonId="{8F59D5DA-3565-4404-A9E6-143C1A0491C6}" mentionId="{8D3E0C4D-8B95-498E-9FAA-BD57867A48C3}" startIndex="0" length="13"/>
      <mention mentionpersonId="{82EF8022-301E-496A-A22E-9E9697B835C2}" mentionId="{92AE3354-3E08-4D78-8FE5-6055E06CDB32}" startIndex="18" length="13"/>
    </mentions>
  </threadedComment>
  <threadedComment ref="AF23" dT="2021-06-11T23:51:25.69" personId="{FB8D5DDF-E5D3-4872-814B-7DEB1FC8C45E}" id="{C213040D-1326-44BC-BB7E-6EDDE58A9CEE}">
    <text>@Shruti Desai I think its L to XL effort. please confirm</text>
    <mentions>
      <mention mentionpersonId="{55CC2342-C6B2-416B-919A-2113AA0B9B27}" mentionId="{40444384-8A3D-4025-AA72-E6BA7253CA51}" startIndex="0" length="13"/>
    </mentions>
  </threadedComment>
  <threadedComment ref="AF23" dT="2021-06-14T16:12:31.66" personId="{3FF81F35-4E63-4EA4-8CE1-B76E30E182DC}" id="{CC5E219F-65A7-4756-A760-B925C8342420}" parentId="{C213040D-1326-44BC-BB7E-6EDDE58A9CEE}">
    <text xml:space="preserve">sounds about right
</text>
  </threadedComment>
  <threadedComment ref="AG23" dT="2021-06-14T16:54:07.80" personId="{FB8D5DDF-E5D3-4872-814B-7DEB1FC8C45E}" id="{A5B87CD2-8999-44C9-BBEB-B53C9993A0BD}">
    <text>@Priya Sugathan we are still thinking about the effort but anticipate UCA will be impacted</text>
    <mentions>
      <mention mentionpersonId="{882D8905-E85B-4916-B40C-EBEE4C759D13}" mentionId="{83463497-AF98-499B-9CF7-D74935724FC6}" startIndex="0" length="15"/>
    </mentions>
  </threadedComment>
  <threadedComment ref="AN23" dT="2021-06-11T23:56:01.33" personId="{FB8D5DDF-E5D3-4872-814B-7DEB1FC8C45E}" id="{387915CC-F0CC-480C-B820-456A510B96BF}">
    <text>@Sharath Chandra Edupuganti Linked Grocery and Rx Order indicator in  OMS</text>
    <mentions>
      <mention mentionpersonId="{7B5C6D4A-92E5-447C-94E9-F32CB73651DA}" mentionId="{870C7AB5-0074-429D-9468-8B8B113AB816}" startIndex="0" length="27"/>
    </mentions>
  </threadedComment>
  <threadedComment ref="AN23" dT="2021-06-15T23:37:46.97" personId="{07D8E72E-364D-1749-BC72-9CEC99127811}" id="{A91198D5-F43F-4778-AAC2-1E350FF4866C}" parentId="{387915CC-F0CC-480C-B820-456A510B96BF}">
    <text>What's the change required for this? Estimate based on assumption- there might be downstream changes required within OMS logic.</text>
  </threadedComment>
  <threadedComment ref="AP23" dT="2021-06-11T23:54:48.43" personId="{FB8D5DDF-E5D3-4872-814B-7DEB1FC8C45E}" id="{4BE028E8-322C-45A8-83BB-134A4EA652DC}">
    <text>@Amit Chaudhary Linked Grocery and Rx Order indicator in  Acupick  so HIPPA complaint picker knows that he needs to walk into pharmacy and pick the prescription for customer</text>
    <mentions>
      <mention mentionpersonId="{B7309592-D940-4C47-AB71-3F4D42E6FF2C}" mentionId="{02F05F94-05CA-46B6-8DCA-20C38F3A152D}" startIndex="0" length="15"/>
    </mentions>
  </threadedComment>
  <threadedComment ref="AP23" dT="2021-06-16T18:46:59.81" personId="{3861ABAA-B7D1-7B44-9656-2455C4F3C3C6}" id="{CF19624E-7351-4802-BFEC-3A51C34BB12F}" parentId="{4BE028E8-322C-45A8-83BB-134A4EA652DC}">
    <text>This is estimated in Pharmacy Planning as well. Is this the same?</text>
  </threadedComment>
  <threadedComment ref="AP23" dT="2021-06-18T19:41:15.09" personId="{C61C866D-9EED-43BF-B491-8BF54AF17E9E}" id="{EB8EC1EA-F9BF-4F2D-ADB2-BD7D54AD438E}" parentId="{4BE028E8-322C-45A8-83BB-134A4EA652DC}">
    <text xml:space="preserve">Yes Both are driving teams. @Pawni Singh  will get back to you.@Namrata Shah </text>
    <mentions>
      <mention mentionpersonId="{7E1D0513-A3AF-4FC5-8ABD-F321AB2F78E1}" mentionId="{8D122126-C8A0-4767-AC59-5EEDA1A372A1}" startIndex="28" length="12"/>
      <mention mentionpersonId="{86A2ACFD-613E-4B34-B9C5-BEB4C8545D99}" mentionId="{354F4BE6-EFA4-49E9-8D49-720E254A1DCE}" startIndex="63" length="13"/>
    </mentions>
  </threadedComment>
  <threadedComment ref="AR23" dT="2021-06-11T23:55:17.66" personId="{FB8D5DDF-E5D3-4872-814B-7DEB1FC8C45E}" id="{CBE8986D-1BE7-41B3-B07D-0D29F738AB6A}">
    <text>@Sharath Chandra Edupuganti Linked Grocery and Rx Order indicator in  Acupick  so HIPPA complaint picker knows that he needs to walk into pharmacy and pick the prescription for customer</text>
    <mentions>
      <mention mentionpersonId="{7B5C6D4A-92E5-447C-94E9-F32CB73651DA}" mentionId="{EEB93BB2-8C78-43A0-95C2-7A9827029EAF}" startIndex="0" length="27"/>
    </mentions>
  </threadedComment>
  <threadedComment ref="AR23" dT="2021-06-18T19:44:00.92" personId="{FB8D5DDF-E5D3-4872-814B-7DEB1FC8C45E}" id="{E9DAA87E-9FA6-44BE-A06D-4D314ED7C96D}" parentId="{CBE8986D-1BE7-41B3-B07D-0D29F738AB6A}">
    <text>@Sharath Chandra Edupuganti  and @Amit Chaudhary high level teh scope in fulfillment picker experience is L is what I think. please confirm</text>
    <mentions>
      <mention mentionpersonId="{7B5C6D4A-92E5-447C-94E9-F32CB73651DA}" mentionId="{ED1BAC1C-67DD-48F5-BDC0-07B5FE2E285B}" startIndex="0" length="27"/>
      <mention mentionpersonId="{B7309592-D940-4C47-AB71-3F4D42E6FF2C}" mentionId="{823133D4-DD9D-4E49-A385-3FD220DF4BE1}" startIndex="33" length="15"/>
    </mentions>
  </threadedComment>
  <threadedComment ref="AV23" dT="2021-06-14T16:56:40.39" personId="{FB8D5DDF-E5D3-4872-814B-7DEB1FC8C45E}" id="{52E4ED78-8B04-4BC0-93A0-84F668EA6091}">
    <text xml:space="preserve">@Michael Austin Tong RX + grocery order assocaition would impact the order status messaging. </text>
    <mentions>
      <mention mentionpersonId="{4497A9BB-6841-5145-8A3A-36444125C6E7}" mentionId="{C831C780-838F-4C6C-B5CC-57ECA699F092}" startIndex="0" length="20"/>
    </mentions>
  </threadedComment>
  <threadedComment ref="BD23" dT="2021-06-11T23:57:08.29" personId="{FB8D5DDF-E5D3-4872-814B-7DEB1FC8C45E}" id="{A9315E62-8258-4662-A1DE-EF14F07111BB}">
    <text>Indicator in ECHO at an order level to know there is  Rx linked to teh order (generic info) MLP DUG Only @Michael Austin we think its 'S'. thoughts?</text>
  </threadedComment>
  <threadedComment ref="BG23" dT="2021-06-11T23:57:56.10" personId="{FB8D5DDF-E5D3-4872-814B-7DEB1FC8C45E}" id="{CE8C8AE0-A53A-4324-BD98-DF8E18C845B9}">
    <text>Updated FAQ to let customer know how they can add Rx to Order and what to expect at store (MLP DUG only). Updates to both eCOM and Pharmacy FAQs would be needed. 'S" for  eCom.</text>
  </threadedComment>
  <threadedComment ref="BH23" dT="2021-06-11T23:59:19.94" personId="{FB8D5DDF-E5D3-4872-814B-7DEB1FC8C45E}" id="{9B31A14C-1596-4D26-9897-1A39C24237F3}">
    <text>ability to track Rx and grocery household for overlapping customer within Pharmacy and Grocery in snowflake.</text>
  </threadedComment>
  <threadedComment ref="BH23" dT="2021-06-16T13:33:59.80" personId="{BD4FDE85-B46B-6944-B51B-DE3A6386D148}" id="{3A7EFA59-4246-4FBD-BB59-CFE3E137913A}" parentId="{9B31A14C-1596-4D26-9897-1A39C24237F3}">
    <text>What will be work for EDM?  All needed details are already in EDM as part of Pharmacy &amp; Grocery Order BOD - The EDM API needs to tie this information and provide to online user?</text>
  </threadedComment>
  <threadedComment ref="BH23" dT="2021-06-16T20:24:02.35" personId="{C61C866D-9EED-43BF-B491-8BF54AF17E9E}" id="{5B4AED57-ED93-4466-919D-60C6526581C3}" parentId="{9B31A14C-1596-4D26-9897-1A39C24237F3}">
    <text>@Suganthi Subramanian what we know is overlapping of grocery with ecom order/customers is not there. We would like to track that.</text>
    <mentions>
      <mention mentionpersonId="{A9E9EBB3-50C4-4E2F-9E96-393CE7CEB84B}" mentionId="{865F4654-3139-4066-9B9F-8CC567BAC319}" startIndex="0" length="21"/>
    </mentions>
  </threadedComment>
  <threadedComment ref="BH23" dT="2021-06-23T20:58:17.88" personId="{BD4FDE85-B46B-6944-B51B-DE3A6386D148}" id="{BB509BA9-5C88-4114-A05B-7E32E297B095}" parentId="{9B31A14C-1596-4D26-9897-1A39C24237F3}">
    <text>If any work is needed for EDM Data Ingestion team for this - team is not having capacity in Q2 based on current work projections</text>
  </threadedComment>
  <threadedComment ref="BJ23" dT="2021-06-16T20:22:22.91" personId="{C61C866D-9EED-43BF-B491-8BF54AF17E9E}" id="{D781697B-2B20-4F7C-B896-98C0EC95FAED}">
    <text xml:space="preserve">On confirmation page from Mobile UMA only @Suja Ramalingam </text>
    <mentions>
      <mention mentionpersonId="{18CF1E05-020C-49DE-B9F1-432AAB1AF2DF}" mentionId="{EDB9F4BB-E564-49D7-A72C-D798D37D0F18}" startIndex="42" length="16"/>
    </mentions>
  </threadedComment>
  <threadedComment ref="N24" dT="2021-06-17T20:34:09.42" personId="{BD514F7D-2FFC-4DDA-8435-F7A773598246}" id="{935AD0F2-6597-4256-9F77-19C9D81ECA5C}">
    <text xml:space="preserve">Assumption -- feedback survey will be a link added to email template
@Mamatha Sachidanandamurthy 
</text>
    <mentions>
      <mention mentionpersonId="{3E0B16B3-260F-4D08-93AC-2A858BD4F8BA}" mentionId="{D9F4A322-8FC8-4B61-9BAD-06A739AA29F6}" startIndex="70" length="27"/>
    </mentions>
  </threadedComment>
  <threadedComment ref="U26" dT="2021-06-11T22:16:06.13" personId="{D62FE0F6-4EB6-4745-8124-F8F20F380CF1}" id="{4810F324-7D11-4AD2-A279-22416DE0FB18}">
    <text>Use same backend API developed for Web release for the UMA release.</text>
  </threadedComment>
  <threadedComment ref="V26" dT="2021-06-11T22:17:05.11" personId="{D62FE0F6-4EB6-4745-8124-F8F20F380CF1}" id="{24D34C54-D0C5-45E4-8A95-586FF5FEF367}">
    <text>Use same backend API developed for Web release for the UMA release.</text>
  </threadedComment>
  <threadedComment ref="V26" dT="2021-06-15T23:00:43.88" personId="{8A887BB8-0DDF-4FFA-858C-492AAA24058C}" id="{AAABDC4D-9183-47A9-A975-47279DDC8C50}" parentId="{24D34C54-D0C5-45E4-8A95-586FF5FEF367}">
    <text>Platform Response: Should be Search &amp; Browse</text>
  </threadedComment>
  <threadedComment ref="Z26" dT="2021-06-10T23:31:46.56" personId="{8DF5E902-1FF8-47D6-8BAB-4764DFF1E091}" id="{4F227044-CD11-4BC4-B7EF-2404A1F98DD5}">
    <text>The mobile is going to reuse the end points which is already build for web.</text>
  </threadedComment>
  <threadedComment ref="Z26" dT="2021-06-11T22:21:47.63" personId="{D62FE0F6-4EB6-4745-8124-F8F20F380CF1}" id="{1AC119E4-48F8-4E34-863E-19B983440128}" parentId="{4F227044-CD11-4BC4-B7EF-2404A1F98DD5}">
    <text>Yes</text>
  </threadedComment>
  <threadedComment ref="Z26" dT="2021-06-11T22:45:29.14" personId="{D62FE0F6-4EB6-4745-8124-F8F20F380CF1}" id="{F6B86839-95CF-4853-9099-276CEEE3D895}" parentId="{4F227044-CD11-4BC4-B7EF-2404A1F98DD5}">
    <text>New interaction of qty field for subs</text>
  </threadedComment>
  <threadedComment ref="AC26" dT="2021-06-11T22:22:21.60" personId="{D62FE0F6-4EB6-4745-8124-F8F20F380CF1}" id="{B6A59DD1-BBE4-4779-BB06-4B6F58029D9B}">
    <text>UMA frontend screens for subs needed</text>
  </threadedComment>
  <threadedComment ref="AC26" dT="2021-06-17T20:51:55.67" personId="{D62FE0F6-4EB6-4745-8124-F8F20F380CF1}" id="{4B0E9149-EC46-43EA-A547-6742A1B2FD9B}" parentId="{B6A59DD1-BBE4-4779-BB06-4B6F58029D9B}">
    <text>Does this include effort for analytics tagging as well?</text>
  </threadedComment>
  <threadedComment ref="AE26" dT="2021-06-11T22:23:16.45" personId="{D62FE0F6-4EB6-4745-8124-F8F20F380CF1}" id="{6163F866-AD6C-4109-8770-F57F3C504432}">
    <text>same backend API as Web release</text>
  </threadedComment>
  <threadedComment ref="AF26" dT="2021-06-11T22:23:35.22" personId="{D62FE0F6-4EB6-4745-8124-F8F20F380CF1}" id="{2AFB3ED3-5189-4052-B319-068B29A1A50A}">
    <text>UX designs for UMA screens</text>
  </threadedComment>
  <threadedComment ref="BD26" dT="2021-06-11T22:24:37.72" personId="{D62FE0F6-4EB6-4745-8124-F8F20F380CF1}" id="{245E5AB8-6059-419B-94C9-D3EC98CFB9D4}">
    <text>CS assoc should see details of orders placed on UMA</text>
  </threadedComment>
  <threadedComment ref="BJ26" dT="2021-06-11T22:25:16.32" personId="{D62FE0F6-4EB6-4745-8124-F8F20F380CF1}" id="{EADB80ED-00C8-4C3A-9D8E-24A183176A9C}">
    <text>Analytics tagging on app for screens</text>
  </threadedComment>
  <threadedComment ref="Z27" dT="2021-06-11T22:28:00.70" personId="{D62FE0F6-4EB6-4745-8124-F8F20F380CF1}" id="{62C1A852-8113-4206-885B-CBB006685B9A}">
    <text xml:space="preserve">Need to tag the low stock indicator when  item is added. Also which page the a2c happened. </text>
  </threadedComment>
  <threadedComment ref="Z27" dT="2021-06-11T22:33:29.30" personId="{D62FE0F6-4EB6-4745-8124-F8F20F380CF1}" id="{A63A062A-485A-4847-8BA0-09313E3736E9}" parentId="{62C1A852-8113-4206-885B-CBB006685B9A}">
    <text>Pass add order at ribs down during checkout</text>
  </threadedComment>
  <threadedComment ref="AB27" dT="2021-06-11T22:29:14.32" personId="{D62FE0F6-4EB6-4745-8124-F8F20F380CF1}" id="{6A85CCE1-B707-4AAE-AB40-298B6B2B891F}">
    <text>Need to capture new attributes into Snowflake</text>
  </threadedComment>
  <threadedComment ref="BH27" dT="2021-06-11T22:29:40.52" personId="{D62FE0F6-4EB6-4745-8124-F8F20F380CF1}" id="{39737C45-D17C-4BBB-A42B-8FE24E3C6555}">
    <text>Need to capture new attributes in snowflake</text>
  </threadedComment>
  <threadedComment ref="BH27" dT="2021-06-23T20:58:48.07" personId="{BD4FDE85-B46B-6944-B51B-DE3A6386D148}" id="{B106822E-72D2-45EF-BC58-AD053E94EEC1}" parentId="{39737C45-D17C-4BBB-A42B-8FE24E3C6555}">
    <text>If any work is needed for EDM Data Ingestion team for this - team is not having capacity in Q2 based on current work projections</text>
  </threadedComment>
  <threadedComment ref="BK27" dT="2021-06-11T22:29:58.62" personId="{D62FE0F6-4EB6-4745-8124-F8F20F380CF1}" id="{25430E36-109C-41CC-AF68-E474BB13DF63}">
    <text>Algo tweaks based on new signals</text>
  </threadedComment>
  <threadedComment ref="V28" dT="2021-06-15T23:00:10.25" personId="{8A887BB8-0DDF-4FFA-858C-492AAA24058C}" id="{468AD819-D60C-4751-A252-09BC23005384}">
    <text>Platform Response: Cart features owned by Search &amp; Browse</text>
  </threadedComment>
  <threadedComment ref="Z28" dT="2021-06-11T22:31:56.67" personId="{D62FE0F6-4EB6-4745-8124-F8F20F380CF1}" id="{36E878C2-0F9D-42C6-8F6F-5BB31DAB11B6}">
    <text xml:space="preserve">Default the qty for subs. </text>
  </threadedComment>
  <threadedComment ref="AB28" dT="2021-06-11T22:32:43.72" personId="{D62FE0F6-4EB6-4745-8124-F8F20F380CF1}" id="{4179055A-6911-418A-8BE8-7F73072F78F0}">
    <text>During checkout pass add attribs</text>
  </threadedComment>
  <threadedComment ref="AN28" dT="2021-06-13T21:47:17.48" personId="{D62FE0F6-4EB6-4745-8124-F8F20F380CF1}" id="{F2724E9E-FC49-49E9-BB27-2A98BF60738C}">
    <text>New attribute for subs qty need to be passed to picker</text>
  </threadedComment>
  <threadedComment ref="AP28" dT="2021-06-13T21:48:37.26" personId="{D62FE0F6-4EB6-4745-8124-F8F20F380CF1}" id="{2E998936-50A1-474A-B7CF-54EDDE6E3901}">
    <text xml:space="preserve">yes, it is part of next release in Q2. Currently Accupick doesnt show qty of subs to pick. As part of this change, pickers will see the qty for the subs that customers chose. For the size, we should use size info to derive qty. </text>
  </threadedComment>
  <threadedComment ref="BD28" dT="2021-06-13T21:48:57.44" personId="{D62FE0F6-4EB6-4745-8124-F8F20F380CF1}" id="{1C3DE435-A69C-4281-B505-AB3D4BB7DA46}">
    <text>Associates can see what customer chose during order placement</text>
  </threadedComment>
  <threadedComment ref="BJ28" dT="2021-06-13T21:49:32.92" personId="{D62FE0F6-4EB6-4745-8124-F8F20F380CF1}" id="{211E4622-61DD-49F2-AAD5-FE351D0F7E07}">
    <text xml:space="preserve">Analytics tracking for qty field. How many customers interacted. </text>
  </threadedComment>
  <threadedComment ref="BK28" dT="2021-06-13T21:50:09.41" personId="{D62FE0F6-4EB6-4745-8124-F8F20F380CF1}" id="{8B0FBE10-7593-4217-B208-E7342B432E97}">
    <text>Need to convert between sizes. Example 1 gallon milk = 2 qty of 1/2 gallon milk</text>
  </threadedComment>
  <threadedComment ref="AN29" dT="2021-06-13T21:44:41.19" personId="{D62FE0F6-4EB6-4745-8124-F8F20F380CF1}" id="{7516A1F3-41C4-4D7D-9639-FF8FB8ABBAEC}">
    <text xml:space="preserve">During picklist gen, add backups subs to orderline.  </text>
  </threadedComment>
  <threadedComment ref="AN29" dT="2021-06-15T23:52:08.89" personId="{07D8E72E-364D-1749-BC72-9CEC99127811}" id="{2345B45B-A36C-4BD4-BF8A-F890425BB8F9}" parentId="{7516A1F3-41C4-4D7D-9639-FF8FB8ABBAEC}">
    <text>@Azizul Akbar Is this part of Smart Subs or separate?</text>
    <mentions>
      <mention mentionpersonId="{A1C6D5B9-3974-4AAC-AA5A-CFBC857BE280}" mentionId="{36CCB5A2-DA18-4589-B2D8-47BE392154DD}" startIndex="0" length="13"/>
    </mentions>
  </threadedComment>
  <threadedComment ref="AN29" dT="2021-06-15T23:55:17.03" personId="{07D8E72E-364D-1749-BC72-9CEC99127811}" id="{8892792D-712E-4A66-A10F-4375B7616B89}" parentId="{7516A1F3-41C4-4D7D-9639-FF8FB8ABBAEC}">
    <text>Estimation based on assumption- The additional substitute(s) will be sent as part of the order.</text>
  </threadedComment>
  <threadedComment ref="AN29" dT="2021-06-17T21:46:02.64" personId="{07D8E72E-364D-1749-BC72-9CEC99127811}" id="{373FFB60-2608-48AF-8E1F-3E49B85195A2}" parentId="{7516A1F3-41C4-4D7D-9639-FF8FB8ABBAEC}">
    <text>@Anupam Das @Baskar Viswanathan During discussion with Azi, he mentioned this will require either DOMS or Acupick to call a service to get another replacement product. So the work here will be more than an "S".</text>
    <mentions>
      <mention mentionpersonId="{0A895B07-6955-4106-BE45-BBCBCC7D49D2}" mentionId="{9420FE99-39D4-4327-B1C9-74B4D050F450}" startIndex="0" length="11"/>
      <mention mentionpersonId="{8788A9FB-0A2A-44A5-9AF2-5106DF48E25D}" mentionId="{6D8B2FD8-617A-435C-B516-2B3153ABF9B3}" startIndex="12" length="19"/>
    </mentions>
  </threadedComment>
  <threadedComment ref="AP29" dT="2021-06-13T21:45:04.74" personId="{D62FE0F6-4EB6-4745-8124-F8F20F380CF1}" id="{435CF81A-022A-4D15-9818-2E4B40D65ECD}">
    <text xml:space="preserve">Show backup subs in case the original is not available. </text>
  </threadedComment>
  <threadedComment ref="BH29" dT="2021-06-13T21:45:41.02" personId="{D62FE0F6-4EB6-4745-8124-F8F20F380CF1}" id="{EE0899D2-96FA-407A-BE13-5B258B3A2FA1}">
    <text xml:space="preserve">Need to track if picker had to choose backup subs or original sunb on order. </text>
  </threadedComment>
  <threadedComment ref="H30" dT="2021-06-11T17:33:06.11" personId="{C61C866D-9EED-43BF-B491-8BF54AF17E9E}" id="{D379B21A-F6EE-4A4B-A37E-CD04588C3178}">
    <text>We need to do discovery and hence need UX and product across teams. @Subha Burela , need your input here</text>
    <mentions>
      <mention mentionpersonId="{1EFCF314-842C-4137-AC1C-2EE4C848EC90}" mentionId="{6A9E6B48-213E-41A3-BAD8-F6C3D78D8534}" startIndex="68" length="13"/>
    </mentions>
  </threadedComment>
  <threadedComment ref="O30" dT="2021-06-13T21:40:37.08" personId="{D62FE0F6-4EB6-4745-8124-F8F20F380CF1}" id="{C694F5CD-BD5B-462B-8DF8-241BC7AE8E2B}">
    <text xml:space="preserve">In order to contact customer, we need to knoe their preference. Also for Web customers need to find a way to communicate.  </text>
  </threadedComment>
  <threadedComment ref="V30" dT="2021-06-15T23:00:10.25" personId="{8A887BB8-0DDF-4FFA-858C-492AAA24058C}" id="{F9B63E72-6980-4517-92E6-2A74C5C2389C}">
    <text>Platform Response: Cart features owned by Search &amp; Browse</text>
  </threadedComment>
  <threadedComment ref="AF30" dT="2021-06-13T21:41:38.80" personId="{D62FE0F6-4EB6-4745-8124-F8F20F380CF1}" id="{D1F465D8-F9C2-4160-8695-F42F4D1078E0}">
    <text>Need UX screens for WEB and app customers</text>
  </threadedComment>
  <threadedComment ref="AN30" dT="2021-06-13T21:43:01.51" personId="{D62FE0F6-4EB6-4745-8124-F8F20F380CF1}" id="{700E728A-B01E-42BB-8C0F-63B3024847FD}">
    <text xml:space="preserve">Customer choices during chat should be captured. Example customer said- get me ripe mangoes, or added a nerw item to order. </text>
  </threadedComment>
  <threadedComment ref="BJ30" dT="2021-06-13T21:43:55.37" personId="{D62FE0F6-4EB6-4745-8124-F8F20F380CF1}" id="{D6A57A6E-0A73-442F-ADA9-8EDDA6169435}">
    <text xml:space="preserve">Need tracking for teh customer comm. Example, how mnay customers respond? what is teh time to response. </text>
  </threadedComment>
  <threadedComment ref="H31" dT="2021-06-11T17:34:57.21" personId="{C61C866D-9EED-43BF-B491-8BF54AF17E9E}" id="{A75BF235-F926-4C3B-8FEE-F95F80453EC6}">
    <text xml:space="preserve">We need to do discovery and hence need UX , dev team to spike, product across teams. @Subha Burela , need your input here
</text>
    <mentions>
      <mention mentionpersonId="{1EFCF314-842C-4137-AC1C-2EE4C848EC90}" mentionId="{04C8686A-2B7C-41FA-9099-868D6C4ECEC6}" startIndex="85" length="13"/>
    </mentions>
  </threadedComment>
  <threadedComment ref="BH31" dT="2021-06-23T20:59:15.99" personId="{BD4FDE85-B46B-6944-B51B-DE3A6386D148}" id="{30D4200E-9099-48F7-85FB-B1DB85BD404C}">
    <text>If any work is needed for EDM Data Ingestion team for this - team is not having capacity in Q2 based on current work projections</text>
  </threadedComment>
  <threadedComment ref="BI31" dT="2021-06-15T23:57:25.13" personId="{24A71361-96A7-4184-B040-A32426105B52}" id="{D02701ED-8D06-4DC7-AE22-FB479BB81E34}">
    <text>@Sankett Deshpande
can you provide sizing? 
@Sheetal Kamble</text>
    <mentions>
      <mention mentionpersonId="{DC37B630-3BE3-418E-A661-F3988CB6D761}" mentionId="{AE87CA0D-6747-4BED-9710-CFF1E5D6BDC3}" startIndex="0" length="18"/>
      <mention mentionpersonId="{10FE9FAB-CFCE-4A26-BB85-E5E4DD182C87}" mentionId="{CE5F830C-78B9-4E01-A7B4-991BA96F3AA1}" startIndex="46" length="15"/>
    </mentions>
  </threadedComment>
  <threadedComment ref="AG34" dT="2021-06-17T21:38:39.27" personId="{1E81E438-7BA8-415B-A046-0A20BB48CF99}" id="{A3539A67-3CDF-4172-866D-71B31789CE4D}">
    <text>Retrieve &amp; Store the 9 digit zip &amp; pass to C&amp;C , no UI changes</text>
  </threadedComment>
  <threadedComment ref="AI34" dT="2021-06-24T05:57:03.31" personId="{7F032CAB-E635-4516-AFBA-89BCC60AA3EE}" id="{510FFC19-592F-44CA-A51D-FCAB7A3143DE}">
    <text>Confirm 9 digit zip will not impact their implementation</text>
  </threadedComment>
  <threadedComment ref="AL34" dT="2021-06-09T22:26:57.11" personId="{4178E3D8-F26A-4B62-A1FA-B3D7E60782D7}" id="{E1206C35-A009-4A76-8F6C-2419E5D682E0}">
    <text>Expect QA only and no development</text>
  </threadedComment>
  <threadedComment ref="AO34" dT="2021-06-15T22:49:04.52" personId="{C96B11AB-48CD-DF4A-8CD2-378DF379A3DF}" id="{CE586DDD-5E52-4AD9-B58A-83E3CD507C67}">
    <text>Can you explain how this would impact MFC?</text>
  </threadedComment>
  <threadedComment ref="AO34" dT="2021-06-17T20:32:24.81" personId="{4178E3D8-F26A-4B62-A1FA-B3D7E60782D7}" id="{CC21C909-8307-4877-8359-D3923A1F8FC8}" parentId="{CE586DDD-5E52-4AD9-B58A-83E3CD507C67}">
    <text>We want to test MFC with our implementation.</text>
  </threadedComment>
  <threadedComment ref="AI36" dT="2021-06-21T18:22:54.41" personId="{7F032CAB-E635-4516-AFBA-89BCC60AA3EE}" id="{E47B6483-72B1-478B-B80A-D8CFCF45198F}">
    <text>Assuming integration testing and testing for scalability</text>
  </threadedComment>
  <threadedComment ref="AO36" dT="2021-06-15T22:49:22.82" personId="{C96B11AB-48CD-DF4A-8CD2-378DF379A3DF}" id="{4689A204-1326-4C08-BEFA-410561C841CC}">
    <text>Can you explain how this would impact MFC?</text>
  </threadedComment>
  <threadedComment ref="V38" dT="2021-06-15T23:03:23.37" personId="{8A887BB8-0DDF-4FFA-858C-492AAA24058C}" id="{23223DE6-85F0-4AD8-86B6-5AE1B0613916}">
    <text>Platform Response: M</text>
  </threadedComment>
  <threadedComment ref="AB38" dT="2021-06-15T00:06:58.96" personId="{C61C866D-9EED-43BF-B491-8BF54AF17E9E}" id="{90D96CD7-2D54-42DD-90AE-6187698E9C9E}">
    <text>Need the scope for Cart and Checkout to size it. Is it web integration of OTP?</text>
  </threadedComment>
  <threadedComment ref="AB38" dT="2021-06-18T19:48:02.17" personId="{C61C866D-9EED-43BF-B491-8BF54AF17E9E}" id="{B1F40901-EA58-4022-89E5-1B2AE12C9775}" parentId="{90D96CD7-2D54-42DD-90AE-6187698E9C9E}">
    <text>@Priya Sugathan We need more details.. UMa is able to handle without cart and checkout making change so what would web need?</text>
    <mentions>
      <mention mentionpersonId="{882D8905-E85B-4916-B40C-EBEE4C759D13}" mentionId="{894809A4-4026-4A8C-90C2-B9CAA147D0EE}" startIndex="0" length="15"/>
    </mentions>
  </threadedComment>
  <threadedComment ref="O48" dT="2021-06-11T16:56:49.91" personId="{BD8FF0C0-A761-441F-B6D1-5D8DE7D20B4F}" id="{35331800-3ED3-411E-B76A-B4F00F0350A6}">
    <text>Communication to outline features and internal press releases</text>
  </threadedComment>
  <threadedComment ref="V48" dT="2021-06-11T16:01:22.89" personId="{BD8FF0C0-A761-441F-B6D1-5D8DE7D20B4F}" id="{FB95A556-113E-4A16-93B2-6FEC4D678882}">
    <text>Expected by Q2-end</text>
  </threadedComment>
  <threadedComment ref="V48" dT="2021-06-11T16:44:20.87" personId="{BD8FF0C0-A761-441F-B6D1-5D8DE7D20B4F}" id="{8125FCC9-E643-4BA1-8D80-21A4EE80FBDD}" parentId="{FB95A556-113E-4A16-93B2-6FEC4D678882}">
    <text>UX will need to addressed for search screens, fulfillment modal, feed to BR</text>
  </threadedComment>
  <threadedComment ref="V48" dT="2021-06-15T23:04:18.12" personId="{8A887BB8-0DDF-4FFA-858C-492AAA24058C}" id="{DD571234-1137-410A-ABA1-A1F15D03CB23}" parentId="{FB95A556-113E-4A16-93B2-6FEC4D678882}">
    <text>Platform Response: should be Search &amp; Browse</text>
  </threadedComment>
  <threadedComment ref="X48" dT="2021-06-11T16:01:22.89" personId="{BD8FF0C0-A761-441F-B6D1-5D8DE7D20B4F}" id="{FB99DE3D-5C7E-4634-8392-DF0A8B2BE4EA}">
    <text>Expected by Q2-end</text>
  </threadedComment>
  <threadedComment ref="X48" dT="2021-06-11T16:45:19.02" personId="{BD8FF0C0-A761-441F-B6D1-5D8DE7D20B4F}" id="{1B718EAA-72D4-4674-BE7B-F318C66BEA4F}" parentId="{FB99DE3D-5C7E-4634-8392-DF0A8B2BE4EA}">
    <text>Landing Nav pages will be impacted with the channel-based assortment-phase II changes to include ineligible items across all channels</text>
  </threadedComment>
  <threadedComment ref="Z48" dT="2021-06-11T16:01:22.89" personId="{BD8FF0C0-A761-441F-B6D1-5D8DE7D20B4F}" id="{00D2D91D-3DC4-4204-A18D-7A9F054B6635}">
    <text>Expected by Q2-end</text>
  </threadedComment>
  <threadedComment ref="Z48" dT="2021-06-11T16:46:23.59" personId="{BD8FF0C0-A761-441F-B6D1-5D8DE7D20B4F}" id="{1A9CB67D-5E1E-438B-9EA7-6CBED567EB75}" parentId="{00D2D91D-3DC4-4204-A18D-7A9F054B6635}">
    <text>Search and Browse functionality will be impacted (when customer is in delivery, their search for hot chicken should show the items though it may be ineligible for delivery). Appropriate messaging will need to be added to let customer know</text>
  </threadedComment>
  <threadedComment ref="AB48" dT="2021-06-11T16:01:22.89" personId="{BD8FF0C0-A761-441F-B6D1-5D8DE7D20B4F}" id="{F0E04717-AC7B-442E-B34D-AF598A4A51C0}">
    <text>Expected by Q2-end</text>
  </threadedComment>
  <threadedComment ref="AB48" dT="2021-06-11T16:47:27.51" personId="{BD8FF0C0-A761-441F-B6D1-5D8DE7D20B4F}" id="{756D214A-A6B5-4C87-B856-F4B6A87E3363}" parentId="{F0E04717-AC7B-442E-B34D-AF598A4A51C0}">
    <text>Cart and checkout functionality will be impacted when customers try to add ineligible items to a cart that was previously loaded. Also, customers should be able to make a single payment for multiple channels (for e.g. customer buys milk for delivery and hot chicken for pickup)</text>
  </threadedComment>
  <threadedComment ref="AB48" dT="2021-06-18T19:52:04.49" personId="{C61C866D-9EED-43BF-B491-8BF54AF17E9E}" id="{0085E8CE-6773-42CB-A578-D8DD7BA61303}" parentId="{F0E04717-AC7B-442E-B34D-AF598A4A51C0}">
    <text xml:space="preserve">For cart and checkout split cart and sub orders concept, which we are looking to solve for MTO, marketplace etc. as well. @Shrikant Subramanian </text>
    <mentions>
      <mention mentionpersonId="{5E87A966-F96A-462E-882C-10B453DB5B60}" mentionId="{40941377-5F1C-4AB6-90A5-C5741E20C9B4}" startIndex="122" length="21"/>
    </mentions>
  </threadedComment>
  <threadedComment ref="AC48" dT="2021-06-11T16:01:22.89" personId="{BD8FF0C0-A761-441F-B6D1-5D8DE7D20B4F}" id="{6AD0C0DD-B896-4E71-864E-F3C5AC41C6F4}">
    <text>Expected by Q2-end</text>
  </threadedComment>
  <threadedComment ref="AC48" dT="2021-06-11T16:48:08.04" personId="{BD8FF0C0-A761-441F-B6D1-5D8DE7D20B4F}" id="{E1F36B7F-07C2-4DF8-9312-B542F8831AFC}" parentId="{6AD0C0DD-B896-4E71-864E-F3C5AC41C6F4}">
    <text>All the customer experiences mentioned (multi-cart checkout, search for ineligible items) will need to be supported for mobile</text>
  </threadedComment>
  <threadedComment ref="AE48" dT="2021-06-11T16:01:22.89" personId="{BD8FF0C0-A761-441F-B6D1-5D8DE7D20B4F}" id="{523AE490-57DE-4E97-8BDF-E287DFBEC51F}">
    <text>Expected by Q2-end</text>
  </threadedComment>
  <threadedComment ref="AF48" dT="2021-06-11T16:01:22.89" personId="{BD8FF0C0-A761-441F-B6D1-5D8DE7D20B4F}" id="{00A22914-A5C1-4F1B-89E3-23A307F2F34D}">
    <text>Expected by Q2-end</text>
  </threadedComment>
  <threadedComment ref="AF48" dT="2021-06-11T16:49:12.87" personId="{BD8FF0C0-A761-441F-B6D1-5D8DE7D20B4F}" id="{7E796B9F-1AB9-4FD0-AEA3-F24F2733D7A4}" parentId="{00A22914-A5C1-4F1B-89E3-23A307F2F34D}">
    <text>UX screens for web, mobile, tablet will need to address ineligible items across channel with appropriate messaging, ability to perform a single transaction for multiple channels</text>
  </threadedComment>
  <threadedComment ref="AL48" dT="2021-06-11T16:01:22.89" personId="{BD8FF0C0-A761-441F-B6D1-5D8DE7D20B4F}" id="{6CA487CC-2C8E-4C2F-BF9A-804A04BEEA81}">
    <text>Expected by Q2-end</text>
  </threadedComment>
  <threadedComment ref="AM48" dT="2021-06-11T16:01:22.89" personId="{BD8FF0C0-A761-441F-B6D1-5D8DE7D20B4F}" id="{FBF105AA-D002-4A11-B494-8C6348446E9B}">
    <text>Expected by Q2-end</text>
  </threadedComment>
  <threadedComment ref="AN48" dT="2021-06-11T16:01:22.89" personId="{BD8FF0C0-A761-441F-B6D1-5D8DE7D20B4F}" id="{4AF20D06-FF0A-4FB6-8CDE-7A6E6DFCF6BC}">
    <text>Expected by Q2-end</text>
  </threadedComment>
  <threadedComment ref="AN48" dT="2021-06-11T16:49:55.77" personId="{BD8FF0C0-A761-441F-B6D1-5D8DE7D20B4F}" id="{1BE37799-AF97-472D-866D-7FEA52F0C269}" parentId="{4AF20D06-FF0A-4FB6-8CDE-7A6E6DFCF6BC}">
    <text>OMS should be able to address multiple channels in one transaction</text>
  </threadedComment>
  <threadedComment ref="AO48" dT="2021-06-11T16:01:22.89" personId="{BD8FF0C0-A761-441F-B6D1-5D8DE7D20B4F}" id="{2AFAC9B0-AC5B-4CDD-A2DB-075CBB0DD08C}">
    <text>Expected by Q2-end</text>
  </threadedComment>
  <threadedComment ref="AS48" dT="2021-06-23T18:38:21.35" personId="{A581DF9A-0864-484C-9AA7-01FEF90F4B3A}" id="{B4AE1EBA-A2BE-403C-BFCF-DE9B95A4A944}">
    <text>Subject to revision when we understand the scope of this initiate and what is planned for Q2</text>
  </threadedComment>
  <threadedComment ref="U49" dT="2021-06-11T16:03:42.04" personId="{BD8FF0C0-A761-441F-B6D1-5D8DE7D20B4F}" id="{19FC3762-0EB6-4800-8A3F-B9341D9F808B}">
    <text>Expected for end of Q4</text>
  </threadedComment>
  <threadedComment ref="V49" dT="2021-06-11T16:03:42.04" personId="{BD8FF0C0-A761-441F-B6D1-5D8DE7D20B4F}" id="{ED92CA50-7AF1-4F62-BF2F-035FF54D3A76}">
    <text>Expected for end of Q4</text>
  </threadedComment>
  <threadedComment ref="V49" dT="2021-06-11T16:52:27.27" personId="{BD8FF0C0-A761-441F-B6D1-5D8DE7D20B4F}" id="{17710FC8-7AC3-4D22-9E23-71C8F1CA3A17}" parentId="{ED92CA50-7AF1-4F62-BF2F-035FF54D3A76}">
    <text>Ability to support future transactions - while this already is supported, there will be additional changes like incorporating calendar etc.</text>
  </threadedComment>
  <threadedComment ref="V49" dT="2021-06-15T23:04:47.43" personId="{8A887BB8-0DDF-4FFA-858C-492AAA24058C}" id="{D42112E5-2DA4-4617-9C05-ACB16B854012}" parentId="{ED92CA50-7AF1-4F62-BF2F-035FF54D3A76}">
    <text>Platform Response: should be Search &amp; Browse</text>
  </threadedComment>
  <threadedComment ref="Z49" dT="2021-06-11T16:03:42.04" personId="{BD8FF0C0-A761-441F-B6D1-5D8DE7D20B4F}" id="{6529391B-040E-48F8-BA43-7F97E96835E9}">
    <text>Expected for end of Q4</text>
  </threadedComment>
  <threadedComment ref="AB49" dT="2021-06-11T16:03:42.04" personId="{BD8FF0C0-A761-441F-B6D1-5D8DE7D20B4F}" id="{9DEF2053-E559-4D11-B1BC-81ED3DF43CCA}">
    <text>Expected for end of Q4</text>
  </threadedComment>
  <threadedComment ref="AC49" dT="2021-06-11T16:03:42.04" personId="{BD8FF0C0-A761-441F-B6D1-5D8DE7D20B4F}" id="{D1FD710C-CE45-42FB-A5C4-8DAB37ADDBF6}">
    <text>Expected for end of Q4</text>
  </threadedComment>
  <threadedComment ref="AC49" dT="2021-06-11T16:53:39.28" personId="{BD8FF0C0-A761-441F-B6D1-5D8DE7D20B4F}" id="{29869909-1046-47E3-82AA-B4AF3D8CC896}" parentId="{D1FD710C-CE45-42FB-A5C4-8DAB37ADDBF6}">
    <text>Ability to support order transactions into the future - while this is supported today, additional functionality like calendar widgets and order confirmation for future orders with likelihood % will be incorporated.</text>
  </threadedComment>
  <threadedComment ref="AD49" dT="2021-06-11T16:03:42.04" personId="{BD8FF0C0-A761-441F-B6D1-5D8DE7D20B4F}" id="{274F26BD-4FB6-4567-9B66-05FAA8C91C96}">
    <text>Expected for end of Q4</text>
  </threadedComment>
  <threadedComment ref="AE49" dT="2021-06-11T16:03:42.04" personId="{BD8FF0C0-A761-441F-B6D1-5D8DE7D20B4F}" id="{EF86AF67-2378-4432-AAD3-6CEED60B299D}">
    <text>Expected for end of Q4</text>
  </threadedComment>
  <threadedComment ref="AF49" dT="2021-06-11T16:03:42.04" personId="{BD8FF0C0-A761-441F-B6D1-5D8DE7D20B4F}" id="{F731429A-CD57-4823-99AD-CAC97D64D505}">
    <text>Expected for end of Q4</text>
  </threadedComment>
  <threadedComment ref="AF49" dT="2021-06-11T16:55:57.02" personId="{BD8FF0C0-A761-441F-B6D1-5D8DE7D20B4F}" id="{28A3F390-3D79-4A2D-92C0-12643D38EE8A}" parentId="{F731429A-CD57-4823-99AD-CAC97D64D505}">
    <text>UX will need to be adjusted to incorporate messaging related to customer orders into the future, ability to receive text alerts for real time updates to future orders etc.</text>
  </threadedComment>
  <threadedComment ref="AG49" dT="2021-06-11T16:03:42.04" personId="{BD8FF0C0-A761-441F-B6D1-5D8DE7D20B4F}" id="{E0AB7300-42DC-41E9-A011-FE45D438EEEE}">
    <text>Expected for end of Q4</text>
  </threadedComment>
  <threadedComment ref="AL49" dT="2021-06-11T16:03:42.04" personId="{BD8FF0C0-A761-441F-B6D1-5D8DE7D20B4F}" id="{2254EB74-659C-480E-A22F-FDA8A735F288}">
    <text>Expected for end of Q4</text>
  </threadedComment>
  <threadedComment ref="AM49" dT="2021-06-11T16:03:42.04" personId="{BD8FF0C0-A761-441F-B6D1-5D8DE7D20B4F}" id="{FF3048FA-E115-4FAB-A930-749DFA5642BD}">
    <text>Expected for end of Q4</text>
  </threadedComment>
  <threadedComment ref="BH49" dT="2021-06-23T20:59:40.63" personId="{BD4FDE85-B46B-6944-B51B-DE3A6386D148}" id="{46A7832B-F97A-413D-A190-2CD187553776}">
    <text>I suppose this is referring to the PI Filter work that is already in progress</text>
  </threadedComment>
  <threadedComment ref="N51" dT="2021-06-15T02:25:09.45" personId="{5A43B321-6E8D-482D-8EEF-09958895C9D7}" id="{33575072-9648-4168-A4C9-0A7D0D7568F2}">
    <text>MarTech to send out targeted emails</text>
  </threadedComment>
  <threadedComment ref="N51" dT="2021-06-15T02:25:25.29" personId="{5A43B321-6E8D-482D-8EEF-09958895C9D7}" id="{72097642-5024-4059-B94C-300E388112E3}" parentId="{33575072-9648-4168-A4C9-0A7D0D7568F2}">
    <text>Q2</text>
  </threadedComment>
  <threadedComment ref="BB51" dT="2021-06-15T02:26:22.93" personId="{5A43B321-6E8D-482D-8EEF-09958895C9D7}" id="{50E9C9D2-6B50-47CC-BB2A-63DB5FAF975B}">
    <text>Respond to customer complaints</text>
  </threadedComment>
  <threadedComment ref="BB51" dT="2021-06-15T02:26:26.60" personId="{5A43B321-6E8D-482D-8EEF-09958895C9D7}" id="{FEC7AEA2-77B8-4690-86C5-31C9D88274E7}" parentId="{50E9C9D2-6B50-47CC-BB2A-63DB5FAF975B}">
    <text>Q2</text>
  </threadedComment>
  <threadedComment ref="N52" dT="2021-06-11T18:30:16.37" personId="{5A43B321-6E8D-482D-8EEF-09958895C9D7}" id="{CC83E49D-5C04-47C1-B1E0-73AFA8503134}">
    <text>Email/SMS prompt to review X days after purchase</text>
  </threadedComment>
  <threadedComment ref="N52" dT="2021-06-11T18:37:28.70" personId="{5A43B321-6E8D-482D-8EEF-09958895C9D7}" id="{C324C8F3-A091-4439-9671-C2F3A3B7BC84}" parentId="{CC83E49D-5C04-47C1-B1E0-73AFA8503134}">
    <text>Needed by beginning of Q3</text>
  </threadedComment>
  <threadedComment ref="O52" dT="2021-06-11T19:00:29.85" personId="{5A43B321-6E8D-482D-8EEF-09958895C9D7}" id="{A2B97210-2A44-4E0D-9E78-FBFFAAD8B8CF}">
    <text>Need to inform National Brands that reviews are on Albertsons now</text>
  </threadedComment>
  <threadedComment ref="O52" dT="2021-06-11T19:00:43.94" personId="{5A43B321-6E8D-482D-8EEF-09958895C9D7}" id="{A786838C-FAA0-418C-A014-F5630032BD2B}" parentId="{A2B97210-2A44-4E0D-9E78-FBFFAAD8B8CF}">
    <text>Needed in Q2</text>
  </threadedComment>
  <threadedComment ref="X52" dT="2021-06-11T18:31:24.99" personId="{5A43B321-6E8D-482D-8EEF-09958895C9D7}" id="{6552B69E-DB36-4CC2-AFFF-3652A296038D}">
    <text>- Reviews submission form
- Product details page</text>
  </threadedComment>
  <threadedComment ref="X52" dT="2021-06-11T18:39:42.16" personId="{5A43B321-6E8D-482D-8EEF-09958895C9D7}" id="{A564DAF4-47D8-4A0A-B902-34CD2FFE91F9}" parentId="{6552B69E-DB36-4CC2-AFFF-3652A296038D}">
    <text>Dev complete by Q2</text>
  </threadedComment>
  <threadedComment ref="Z52" dT="2021-06-11T18:31:53.92" personId="{5A43B321-6E8D-482D-8EEF-09958895C9D7}" id="{8C9DD4AA-DBAF-495A-8BC2-E7FBB99B8C3E}">
    <text>- 5 star rating on product cards</text>
  </threadedComment>
  <threadedComment ref="Z52" dT="2021-06-11T18:40:04.32" personId="{5A43B321-6E8D-482D-8EEF-09958895C9D7}" id="{1FA1EC6F-5B4F-48CD-B578-361F0286EC0C}" parentId="{8C9DD4AA-DBAF-495A-8BC2-E7FBB99B8C3E}">
    <text>Needed by early Q3</text>
  </threadedComment>
  <threadedComment ref="AC52" dT="2021-06-11T18:59:00.04" personId="{5A43B321-6E8D-482D-8EEF-09958895C9D7}" id="{8529B6B3-055B-40A6-A066-1DC71A3537A5}">
    <text>Get reviews on UMA</text>
  </threadedComment>
  <threadedComment ref="AC52" dT="2021-06-11T18:59:06.09" personId="{5A43B321-6E8D-482D-8EEF-09958895C9D7}" id="{A807AC2E-D462-4BC9-8BCF-2FA408C3EAAE}" parentId="{8529B6B3-055B-40A6-A066-1DC71A3537A5}">
    <text>Needed by Q3</text>
  </threadedComment>
  <threadedComment ref="AE52" dT="2021-06-11T18:32:50.42" personId="{5A43B321-6E8D-482D-8EEF-09958895C9D7}" id="{C0BB8727-4A21-4178-A031-956721332170}">
    <text>- Catalog management
- Product review database</text>
  </threadedComment>
  <threadedComment ref="AE52" dT="2021-06-11T18:40:27.04" personId="{5A43B321-6E8D-482D-8EEF-09958895C9D7}" id="{ABB3E300-FBD3-462C-8F81-48636FD4066A}" parentId="{C0BB8727-4A21-4178-A031-956721332170}">
    <text>Needed by End of Q2</text>
  </threadedComment>
  <threadedComment ref="AF52" dT="2021-06-11T18:33:42.75" personId="{5A43B321-6E8D-482D-8EEF-09958895C9D7}" id="{F5D43E19-826C-4E0B-96DC-8009034F0D05}">
    <text>- Email
- Reviews submission form
- Product details page</text>
  </threadedComment>
  <threadedComment ref="AF52" dT="2021-06-11T18:41:03.46" personId="{5A43B321-6E8D-482D-8EEF-09958895C9D7}" id="{0B7485E7-0AC8-4435-AA67-1F5A442581C9}" parentId="{F5D43E19-826C-4E0B-96DC-8009034F0D05}">
    <text>Yesterday?</text>
  </threadedComment>
  <threadedComment ref="AG52" dT="2021-06-11T18:34:09.08" personId="{5A43B321-6E8D-482D-8EEF-09958895C9D7}" id="{E736A57B-49D9-4F69-BFBD-7C42E5FC707E}">
    <text>Display name</text>
  </threadedComment>
  <threadedComment ref="AG52" dT="2021-06-11T18:42:42.61" personId="{5A43B321-6E8D-482D-8EEF-09958895C9D7}" id="{AC097FD4-E693-42E5-A87E-7E18D2E056EA}" parentId="{E736A57B-49D9-4F69-BFBD-7C42E5FC707E}">
    <text>Needed early Q3</text>
  </threadedComment>
  <threadedComment ref="AN52" dT="2021-06-11T18:56:16.82" personId="{5A43B321-6E8D-482D-8EEF-09958895C9D7}" id="{17366967-2C41-4689-B53A-92B18156DA37}">
    <text>- API to get product IDs based on order ID
- handle additional load from this new integration</text>
  </threadedComment>
  <threadedComment ref="AN52" dT="2021-06-11T18:56:25.30" personId="{5A43B321-6E8D-482D-8EEF-09958895C9D7}" id="{6E9E40AE-C606-4A1D-B4F5-E33F33DF7938}" parentId="{17366967-2C41-4689-B53A-92B18156DA37}">
    <text>Needed by end of Q2</text>
  </threadedComment>
  <threadedComment ref="BB52" dT="2021-06-15T02:32:54.05" personId="{5A43B321-6E8D-482D-8EEF-09958895C9D7}" id="{171EDE26-4479-4310-B80C-999F14B624BA}">
    <text>Address CS issues and publish responses on website</text>
  </threadedComment>
  <threadedComment ref="BD52" dT="2021-06-11T18:35:48.60" personId="{5A43B321-6E8D-482D-8EEF-09958895C9D7}" id="{075483CA-2404-4D4D-B283-C7C3A6B5ACE7}">
    <text>Address CS issues and publish responses on website</text>
  </threadedComment>
  <threadedComment ref="BD52" dT="2021-06-11T18:45:27.74" personId="{5A43B321-6E8D-482D-8EEF-09958895C9D7}" id="{CCA5DFE8-DA6B-4F17-AF8D-DEB66B84670B}" parentId="{075483CA-2404-4D4D-B283-C7C3A6B5ACE7}">
    <text>Started early support 6/1 - more needed when we launch on 9/27 and roll out from there</text>
  </threadedComment>
  <threadedComment ref="BH52" dT="2021-06-11T18:46:48.74" personId="{5A43B321-6E8D-482D-8EEF-09958895C9D7}" id="{8FA04617-60B5-47D8-ACD7-A9BE7662195D}">
    <text>Needed by end of Q2</text>
  </threadedComment>
  <threadedComment ref="BJ52" dT="2021-06-11T18:46:16.25" personId="{5A43B321-6E8D-482D-8EEF-09958895C9D7}" id="{A8F8410D-C9E8-4A18-8DB7-76E3B9068142}">
    <text>Needed by beginning of Q3</text>
  </threadedComment>
  <threadedComment ref="N53" dT="2021-06-15T02:28:01.16" personId="{5A43B321-6E8D-482D-8EEF-09958895C9D7}" id="{687A7855-DF95-4B0A-AAD7-07AA17E8F799}">
    <text>Email/SMS prompt to review X days after purchase</text>
  </threadedComment>
  <threadedComment ref="O53" dT="2021-06-15T02:28:24.30" personId="{5A43B321-6E8D-482D-8EEF-09958895C9D7}" id="{BF38891A-C3DD-4F1E-922E-E2C941294F86}">
    <text>Need to inform National Brands that reviews are on Albertsons now</text>
  </threadedComment>
  <threadedComment ref="X53" dT="2021-06-15T02:28:40.95" personId="{5A43B321-6E8D-482D-8EEF-09958895C9D7}" id="{3815C25B-449D-4F38-9473-89E939A23407}">
    <text>- Reviews submission form
- Product details page</text>
  </threadedComment>
  <threadedComment ref="Z53" dT="2021-06-15T02:29:01.96" personId="{5A43B321-6E8D-482D-8EEF-09958895C9D7}" id="{0F9AC17A-CE26-4812-8AC0-F28C255AA3AF}">
    <text>- review summary on product cards</text>
  </threadedComment>
  <threadedComment ref="AC53" dT="2021-06-15T02:29:19.06" personId="{5A43B321-6E8D-482D-8EEF-09958895C9D7}" id="{EE28DFFD-5FC5-4DA0-B47A-0A260BE9FA05}">
    <text>Get Reviews Phase 2 on UMA</text>
  </threadedComment>
  <threadedComment ref="AE53" dT="2021-06-15T02:29:34.79" personId="{5A43B321-6E8D-482D-8EEF-09958895C9D7}" id="{C91FEB6F-1064-40B8-A77E-995EF6D86C0F}">
    <text>- Catalog management
- Product review database</text>
  </threadedComment>
  <threadedComment ref="AF53" dT="2021-06-15T02:31:53.38" personId="{5A43B321-6E8D-482D-8EEF-09958895C9D7}" id="{19458758-B34A-490A-B050-B224631F910C}">
    <text>- Email
- Reviews submission form
- Product details page</text>
  </threadedComment>
  <threadedComment ref="AG53" dT="2021-06-15T02:32:07.84" personId="{5A43B321-6E8D-482D-8EEF-09958895C9D7}" id="{77C902AB-3D4E-497D-963E-D9FD44752B39}">
    <text>Display Name</text>
  </threadedComment>
  <threadedComment ref="AN53" dT="2021-06-15T02:32:23.47" personId="{5A43B321-6E8D-482D-8EEF-09958895C9D7}" id="{15041E55-DA56-4B09-A333-FC2ACAB2B771}">
    <text>- API to get product IDs based on order ID
- handle additional load from this new integration</text>
  </threadedComment>
  <threadedComment ref="BB53" dT="2021-06-15T02:32:48.50" personId="{5A43B321-6E8D-482D-8EEF-09958895C9D7}" id="{09B95B38-1314-40CB-90D9-074E3A9C6929}">
    <text>Address CS issues and publish responses on website</text>
  </threadedComment>
  <threadedComment ref="O54" dT="2021-06-10T23:06:25.04" personId="{90E76B7C-5FC6-44EF-8F79-11A63BF9B8F9}" id="{D4DF9A4C-F63E-4140-A5D1-CE751364DEA7}">
    <text>@Tophe Enerio need additional information (who is PM)</text>
    <mentions>
      <mention mentionpersonId="{6CE22FA9-2E47-42DF-B1AA-888F9D0E1138}" mentionId="{EFD7D28F-0126-4F11-A215-599773578D10}" startIndex="0" length="13"/>
    </mentions>
  </threadedComment>
  <threadedComment ref="O54" dT="2021-06-10T23:17:01.63" personId="{24A71361-96A7-4184-B040-A32426105B52}" id="{114DA712-7544-4F0C-8F93-52EF3BF084D3}" parentId="{D4DF9A4C-F63E-4140-A5D1-CE751364DEA7}">
    <text xml:space="preserve">@Edoardo Croce  @Shanti Vellanki  @Subha Burela 
</text>
    <mentions>
      <mention mentionpersonId="{162D24A9-AD0F-471B-ADBA-8B46D009DCCC}" mentionId="{70DE6EFB-C3BF-4246-9694-29450215CFAB}" startIndex="0" length="14"/>
      <mention mentionpersonId="{6DA37A8A-B5B7-4CE4-8D80-63F77E406A18}" mentionId="{836CB763-7DA9-4058-9214-2C9562F79D07}" startIndex="16" length="16"/>
      <mention mentionpersonId="{1EFCF314-842C-4137-AC1C-2EE4C848EC90}" mentionId="{9B5397AD-A34B-4B29-835C-E45931DDF37B}" startIndex="34" length="13"/>
    </mentions>
  </threadedComment>
  <threadedComment ref="O54" dT="2021-06-11T00:03:47.21" personId="{FEBCA239-3A3E-4D78-A858-FE9D4319C435}" id="{AAD0DEEF-8A64-469E-BCB3-EF7473F1AF2C}" parentId="{D4DF9A4C-F63E-4140-A5D1-CE751364DEA7}">
    <text xml:space="preserve">@Sheetal Kamble </text>
    <mentions>
      <mention mentionpersonId="{30BEE801-BC36-4F5D-A11E-98EB12423509}" mentionId="{2E33B136-0396-4FD5-BD13-0E80BAF570B5}" startIndex="0" length="15"/>
    </mentions>
  </threadedComment>
  <threadedComment ref="O54" dT="2021-06-12T00:00:33.25" personId="{C719060F-F6E9-4EC2-B38F-3228A0B324E8}" id="{28DCF4A5-3480-427D-9481-DA5E93E76A01}" parentId="{D4DF9A4C-F63E-4140-A5D1-CE751364DEA7}">
    <text>Q2 - customization information in comm to customer</text>
  </threadedComment>
  <threadedComment ref="V54" dT="2021-06-12T00:02:43.33" personId="{C719060F-F6E9-4EC2-B38F-3228A0B324E8}" id="{F35A4B01-0AE8-4213-B1D6-B09A5D648AE5}">
    <text>Q2 - Ability to customize items</text>
  </threadedComment>
  <threadedComment ref="V54" dT="2021-06-15T23:05:16.84" personId="{8A887BB8-0DDF-4FFA-858C-492AAA24058C}" id="{EFC0343F-66A3-4FA3-846D-E9203B39DAD1}" parentId="{F35A4B01-0AE8-4213-B1D6-B09A5D648AE5}">
    <text>Platform Response: should be Search &amp; Browse/L&amp;N</text>
  </threadedComment>
  <threadedComment ref="X54" dT="2021-06-12T00:03:13.73" personId="{C719060F-F6E9-4EC2-B38F-3228A0B324E8}" id="{5C3EA39A-57B6-4D97-9452-884E341C7803}">
    <text xml:space="preserve">Q2 - Ability to customize items
</text>
  </threadedComment>
  <threadedComment ref="X54" dT="2021-06-12T00:03:30.75" personId="{C719060F-F6E9-4EC2-B38F-3228A0B324E8}" id="{AF141CC1-0501-40BE-A2F7-82AC3D8CD800}" parentId="{5C3EA39A-57B6-4D97-9452-884E341C7803}">
    <text>Q2 - Index customization information</text>
  </threadedComment>
  <threadedComment ref="Y54" dT="2021-06-12T00:04:01.56" personId="{C719060F-F6E9-4EC2-B38F-3228A0B324E8}" id="{F7AF1292-74BB-48B6-916A-10B27513C13F}">
    <text>Q2 - Index customization information</text>
  </threadedComment>
  <threadedComment ref="Z54" dT="2021-06-12T00:04:33.76" personId="{C719060F-F6E9-4EC2-B38F-3228A0B324E8}" id="{60126EB8-855A-4232-B1A1-391ACC3A2792}">
    <text>Q2 - index customization information</text>
  </threadedComment>
  <threadedComment ref="AB54" dT="2021-06-12T00:05:33.10" personId="{C719060F-F6E9-4EC2-B38F-3228A0B324E8}" id="{EDCECE9C-50D1-4E38-83ED-9C4A73489BF0}">
    <text xml:space="preserve">Q2- show customization information, price to reflect additional pricing of customizations </text>
  </threadedComment>
  <threadedComment ref="AB54" dT="2021-06-15T00:13:10.13" personId="{C61C866D-9EED-43BF-B491-8BF54AF17E9E}" id="{1CBC8CD1-71AB-49D3-BECF-D050F3BFC1DE}" parentId="{EDCECE9C-50D1-4E38-83ED-9C4A73489BF0}">
    <text>@Edoardo Croce , do we have comps? We need additional details to size it.</text>
    <mentions>
      <mention mentionpersonId="{162D24A9-AD0F-471B-ADBA-8B46D009DCCC}" mentionId="{A69092F3-E3B3-4FCC-8206-1BD270AAA11A}" startIndex="0" length="14"/>
    </mentions>
  </threadedComment>
  <threadedComment ref="AC54" dT="2021-06-12T00:06:38.46" personId="{C719060F-F6E9-4EC2-B38F-3228A0B324E8}" id="{CA124D25-8D2E-4896-B61B-080D3F983EAB}">
    <text>Q2 - Web is letting me customize my cake please mobile don’t let me down</text>
  </threadedComment>
  <threadedComment ref="AD54" dT="2021-06-12T00:07:15.02" personId="{C719060F-F6E9-4EC2-B38F-3228A0B324E8}" id="{5C756756-6F84-496A-9FAF-F66ECDB9C9D7}">
    <text>Q2 - Please Kim tax my MTO items correctly so that the IRS doesn’t come after me</text>
  </threadedComment>
  <threadedComment ref="AD54" dT="2021-06-14T20:12:13.89" personId="{4178E3D8-F26A-4B62-A1FA-B3D7E60782D7}" id="{CCFBB335-1718-41FB-9F06-7DB4A5CFDAF2}" parentId="{5C756756-6F84-496A-9FAF-F66ECDB9C9D7}">
    <text xml:space="preserve">Assume only new items are being introduced. So this will be handled through SIMs, Avalara, and Support processes. Expect no Tax dev work or testing support. Assume order placed will be fulfilled in one day and not split across days. </text>
  </threadedComment>
  <threadedComment ref="AE54" dT="2021-06-12T00:07:51.87" personId="{C719060F-F6E9-4EC2-B38F-3228A0B324E8}" id="{FAF44616-3856-4BE6-AF03-BA280620C0ED}">
    <text>Q2 - Ingest base variants, customization in catalog, allow catalog admin to build MTO items</text>
  </threadedComment>
  <threadedComment ref="AI54" dT="2021-06-12T00:10:35.49" personId="{C719060F-F6E9-4EC2-B38F-3228A0B324E8}" id="{14CBFFD9-4754-404B-97AD-5B16E109B4FC}">
    <text>Q2 - Make sure MTO items promotions are applied</text>
  </threadedComment>
  <threadedComment ref="AI54" dT="2021-06-23T18:44:12.37" personId="{9D4D3DF0-A0E0-44F7-9FAD-C656412467B3}" id="{EC91CF80-B2C4-48CA-9710-E1FC86539667}" parentId="{14CBFFD9-4754-404B-97AD-5B16E109B4FC}">
    <text>@Edoardo Croce - EPE will execute a promotion, if an offer is created through OMS for MTO items. This works like offer for any other items. EPE does not have a way to identify MTO items without having an offer specifically created for MTO items</text>
    <mentions>
      <mention mentionpersonId="{AAEDE08B-E905-4757-BF7C-B4FF87514396}" mentionId="{DADD9D06-BB55-4F17-9AA2-7BFE6FCFD7D1}" startIndex="0" length="14"/>
    </mentions>
  </threadedComment>
  <threadedComment ref="AJ54" dT="2021-06-12T00:10:48.38" personId="{C719060F-F6E9-4EC2-B38F-3228A0B324E8}" id="{074BD84A-1014-45E7-8361-A46872C80210}">
    <text>Q2 - Make sure MTO items promotions are applied</text>
  </threadedComment>
  <threadedComment ref="AJ54" dT="2021-06-23T18:44:47.88" personId="{9D4D3DF0-A0E0-44F7-9FAD-C656412467B3}" id="{4C87CBE2-AB97-47D7-A6A1-3074E92C7466}" parentId="{074BD84A-1014-45E7-8361-A46872C80210}">
    <text>@Edoardo Croce -OMS already has capability to create an offer for any item. offer for MTO items will work the same way. Do you need anythign else?</text>
  </threadedComment>
  <threadedComment ref="AK54" dT="2021-06-12T00:10:57.32" personId="{C719060F-F6E9-4EC2-B38F-3228A0B324E8}" id="{711B8B63-B200-482B-8677-73E92CBC4C60}">
    <text>Q2 - Make sure MTO items promotions are applied</text>
  </threadedComment>
  <threadedComment ref="AK54" dT="2021-06-23T18:45:22.88" personId="{9D4D3DF0-A0E0-44F7-9FAD-C656412467B3}" id="{C003B071-0F3D-4645-B2EA-A114E6C8B233}" parentId="{711B8B63-B200-482B-8677-73E92CBC4C60}">
    <text>@Edoardo Croce - EPE will execute a promotion, if an offer is created through OMS for MTO items. This works like offer for any other items. EPE does not have a way to identify MTO items without having an offer specifically created for MTO items</text>
    <mentions>
      <mention mentionpersonId="{AAEDE08B-E905-4757-BF7C-B4FF87514396}" mentionId="{89196CC8-AEE9-4FE0-98E9-C3E47BD2D1AD}" startIndex="0" length="14"/>
    </mentions>
  </threadedComment>
  <threadedComment ref="AN54" dT="2021-06-12T00:11:34.72" personId="{C719060F-F6E9-4EC2-B38F-3228A0B324E8}" id="{A2D8350F-78D4-4262-9702-7F5382F969CE}">
    <text>Q2 - Reflect customization information</text>
  </threadedComment>
  <threadedComment ref="AO54" dT="2021-06-12T00:11:53.84" personId="{C719060F-F6E9-4EC2-B38F-3228A0B324E8}" id="{C04C7C15-3DD3-43A8-810C-13D17C817F43}">
    <text xml:space="preserve">Q2 - Reflect customization information
</text>
  </threadedComment>
  <threadedComment ref="AP54" dT="2021-06-12T00:12:35.95" personId="{C719060F-F6E9-4EC2-B38F-3228A0B324E8}" id="{13CA17AF-437C-42A6-BE2C-3B3EA524CC98}">
    <text>Q2 - Reflect customization information</text>
  </threadedComment>
  <threadedComment ref="AP54" dT="2021-06-16T00:10:24.56" personId="{3861ABAA-B7D1-7B44-9656-2455C4F3C3C6}" id="{3B225BD7-B8E7-4425-B283-4475D3025652}" parentId="{13CA17AF-437C-42A6-BE2C-3B3EA524CC98}">
    <text xml:space="preserve">Is this MTO Phase1?
</text>
  </threadedComment>
  <threadedComment ref="AR54" dT="2021-06-12T00:13:14.94" personId="{C719060F-F6E9-4EC2-B38F-3228A0B324E8}" id="{CF29B3E5-5437-4779-B6BD-95BD484B9EB6}">
    <text>Q2 - Please don’t squash my MTO cake when you pick it up for me</text>
  </threadedComment>
  <threadedComment ref="AS54" dT="2021-06-12T00:13:40.39" personId="{C719060F-F6E9-4EC2-B38F-3228A0B324E8}" id="{C63755B5-6506-481C-A080-6CCBDDC1481C}">
    <text xml:space="preserve">Q2 - Reflect additional cost of customizations
</text>
  </threadedComment>
  <threadedComment ref="AT54" dT="2021-06-11T21:59:13.39" personId="{7E67A875-4A6E-D64B-841C-667BFAEAC215}" id="{692C100F-C1DB-4DF1-BEA7-2C2255A23043}">
    <text xml:space="preserve">Slot API  impact ,  </text>
  </threadedComment>
  <threadedComment ref="AT54" dT="2021-06-12T00:14:29.40" personId="{C719060F-F6E9-4EC2-B38F-3228A0B324E8}" id="{4E227E5E-4E79-49A7-A9C6-109609529DFC}" parentId="{692C100F-C1DB-4DF1-BEA7-2C2255A23043}">
    <text>Q2 - Include MTO assortment in demand planning</text>
  </threadedComment>
  <threadedComment ref="AU54" dT="2021-06-12T00:15:20.51" personId="{C719060F-F6E9-4EC2-B38F-3228A0B324E8}" id="{891F8780-1328-4C94-A72C-59860D9C8764}">
    <text>Q2 - MTO orders on new store mobility tablet at full service counter</text>
  </threadedComment>
  <threadedComment ref="AV54" dT="2021-06-12T00:15:51.67" personId="{C719060F-F6E9-4EC2-B38F-3228A0B324E8}" id="{2EE042B3-3C0C-48E2-8DBD-18C1FCFB7371}">
    <text>Q2 - Reflect customization information</text>
  </threadedComment>
  <threadedComment ref="AV54" dT="2021-06-16T01:06:47.31" personId="{87C6E681-F050-7B43-95C6-A8A82CB194BA}" id="{89FA357C-4E89-4A11-BF3D-74C3B49F08AA}" parentId="{2EE042B3-3C0C-48E2-8DBD-18C1FCFB7371}">
    <text>Please provide more details on OSS changes required.</text>
  </threadedComment>
  <threadedComment ref="BB54" dT="2021-06-12T00:16:19.24" personId="{C719060F-F6E9-4EC2-B38F-3228A0B324E8}" id="{A343EF56-F03D-471D-9405-EE169197DC7F}">
    <text>Q2 - Reflect customization information</text>
  </threadedComment>
  <threadedComment ref="BD54" dT="2021-06-12T00:16:28.50" personId="{C719060F-F6E9-4EC2-B38F-3228A0B324E8}" id="{66403123-AD66-4064-A698-29C35B474E31}">
    <text xml:space="preserve">Q2 - Reflect customization information
</text>
  </threadedComment>
  <threadedComment ref="BH54" dT="2021-06-12T00:16:54.76" personId="{C719060F-F6E9-4EC2-B38F-3228A0B324E8}" id="{C79CB648-0F3E-42F0-9E93-EDD990ED083F}">
    <text>Q2 - Ingest customization information</text>
  </threadedComment>
  <threadedComment ref="BH54" dT="2021-06-23T21:00:08.94" personId="{BD4FDE85-B46B-6944-B51B-DE3A6386D148}" id="{8C1BB81A-B7D7-4CE7-9266-43FDA3F946F4}" parentId="{C79CB648-0F3E-42F0-9E93-EDD990ED083F}">
    <text>If any work is needed for EDM DSE Data Ingestion team for this - team is not having capacity in Q2 based on current work projections</text>
  </threadedComment>
  <threadedComment ref="BI54" dT="2021-06-12T00:17:03.00" personId="{C719060F-F6E9-4EC2-B38F-3228A0B324E8}" id="{2257023A-BBDA-4B31-9945-8868C3F57C5C}">
    <text>Q2 - Ingest customization information</text>
  </threadedComment>
  <threadedComment ref="BI54" dT="2021-06-15T23:57:31.75" personId="{24A71361-96A7-4184-B040-A32426105B52}" id="{A96CB270-1E61-4A5A-8BD0-34D45D02DE5A}" parentId="{2257023A-BBDA-4B31-9945-8868C3F57C5C}">
    <text>@Sankett Deshpande</text>
    <mentions>
      <mention mentionpersonId="{DC37B630-3BE3-418E-A661-F3988CB6D761}" mentionId="{4DFE28FB-49BD-4857-A6B9-626EA7203FB7}" startIndex="0" length="18"/>
    </mentions>
  </threadedComment>
  <threadedComment ref="BJ54" dT="2021-06-12T00:17:10.37" personId="{C719060F-F6E9-4EC2-B38F-3228A0B324E8}" id="{CBEBD1FF-A7A6-493D-B7BF-B71FEF307C3A}">
    <text>Q2 - Ingest customization information</text>
  </threadedComment>
  <threadedComment ref="V55" dT="2021-06-12T00:02:43.33" personId="{C719060F-F6E9-4EC2-B38F-3228A0B324E8}" id="{DC0E78BF-9C76-44B1-9D88-D40C7A8EA5A5}">
    <text>Q2 - Ability to customize items</text>
  </threadedComment>
  <threadedComment ref="V55" dT="2021-06-15T23:05:50.67" personId="{8A887BB8-0DDF-4FFA-858C-492AAA24058C}" id="{B2EBF0B4-9DC8-420C-A07D-A144A2E8FB75}" parentId="{DC0E78BF-9C76-44B1-9D88-D40C7A8EA5A5}">
    <text>Platform Response: should be Search &amp; Browse/L&amp;N</text>
  </threadedComment>
  <threadedComment ref="X55" dT="2021-06-12T00:03:13.73" personId="{C719060F-F6E9-4EC2-B38F-3228A0B324E8}" id="{B3C7523B-9AB4-45BF-B085-5C76464476A7}">
    <text xml:space="preserve">Q2 - Ability to customize items
</text>
  </threadedComment>
  <threadedComment ref="X55" dT="2021-06-12T00:03:30.75" personId="{C719060F-F6E9-4EC2-B38F-3228A0B324E8}" id="{9B7E54B5-8E2E-4E10-BF4C-D66CD4EB81EA}" parentId="{B3C7523B-9AB4-45BF-B085-5C76464476A7}">
    <text>Q2 - Index customization information</text>
  </threadedComment>
  <threadedComment ref="Y55" dT="2021-06-12T00:04:01.56" personId="{C719060F-F6E9-4EC2-B38F-3228A0B324E8}" id="{07DB073A-AB4D-46AE-A5EF-AE0BEFD6C246}">
    <text>Q2 - Index customization information</text>
  </threadedComment>
  <threadedComment ref="Z55" dT="2021-06-12T00:04:33.76" personId="{C719060F-F6E9-4EC2-B38F-3228A0B324E8}" id="{D825F6AA-C883-4E32-982E-3A7543613947}">
    <text>Q2 - index customization information</text>
  </threadedComment>
  <threadedComment ref="AB55" dT="2021-06-12T00:05:33.10" personId="{C719060F-F6E9-4EC2-B38F-3228A0B324E8}" id="{2478B760-731D-4830-B327-2BD04DED7DD4}">
    <text xml:space="preserve">Q2- show customization information, price to reflect additional pricing of customizations </text>
  </threadedComment>
  <threadedComment ref="AB55" dT="2021-06-15T00:16:08.03" personId="{C61C866D-9EED-43BF-B491-8BF54AF17E9E}" id="{B6393C85-9E1B-42F3-A909-8ABB963B1F29}" parentId="{2478B760-731D-4830-B327-2BD04DED7DD4}">
    <text xml:space="preserve">Need additional details to size it. @Edoardo Croce </text>
    <mentions>
      <mention mentionpersonId="{162D24A9-AD0F-471B-ADBA-8B46D009DCCC}" mentionId="{910E3612-A63A-487B-A9D7-79535BB422C9}" startIndex="36" length="14"/>
    </mentions>
  </threadedComment>
  <threadedComment ref="AC55" dT="2021-06-12T00:06:38.46" personId="{C719060F-F6E9-4EC2-B38F-3228A0B324E8}" id="{A144A01E-25ED-45B9-9FC3-27DF2F4451CA}">
    <text>Q2 - Web is letting me customize my cake please mobile don’t let me down</text>
  </threadedComment>
  <threadedComment ref="AD55" dT="2021-06-12T00:07:15.02" personId="{C719060F-F6E9-4EC2-B38F-3228A0B324E8}" id="{8D7FA071-32B6-4157-B2CD-D055806F26BA}">
    <text>Q2 - Please Kim tax my MTO items correctly so that the IRS doesn’t come after me</text>
  </threadedComment>
  <threadedComment ref="AD55" dT="2021-06-14T20:13:02.36" personId="{4178E3D8-F26A-4B62-A1FA-B3D7E60782D7}" id="{F1F883BE-14F9-45FB-8987-81C6F43E40FD}" parentId="{8D7FA071-32B6-4157-B2CD-D055806F26BA}">
    <text xml:space="preserve">Assume only new items are being introduced. So this will be handled through SIMs, Avalara, and Support processes. Expect no Tax dev work or testing support. Assume order placed will be fulfilled in one day and not split across days. </text>
  </threadedComment>
  <threadedComment ref="AE55" dT="2021-06-12T00:07:51.87" personId="{C719060F-F6E9-4EC2-B38F-3228A0B324E8}" id="{4FBE6B47-D02D-40F2-833F-C476305F1B09}">
    <text>Q2 - Ingest base variants, customization in catalog, allow catalog admin to build MTO items</text>
  </threadedComment>
  <threadedComment ref="AI55" dT="2021-06-12T00:10:35.49" personId="{C719060F-F6E9-4EC2-B38F-3228A0B324E8}" id="{39B73648-ABEE-456E-95C3-DBAFB2F668BA}">
    <text>Q2 - Make sure MTO items promotions are applied</text>
  </threadedComment>
  <threadedComment ref="AJ55" dT="2021-06-12T00:10:48.38" personId="{C719060F-F6E9-4EC2-B38F-3228A0B324E8}" id="{B66ABCA5-0148-4F03-9EA1-615D470E6884}">
    <text>Q2 - Make sure MTO items promotions are applied</text>
  </threadedComment>
  <threadedComment ref="AK55" dT="2021-06-12T00:10:57.32" personId="{C719060F-F6E9-4EC2-B38F-3228A0B324E8}" id="{BB0B4C41-8CFF-4DE9-B91E-2D2C1B50ED73}">
    <text>Q2 - Make sure MTO items promotions are applied</text>
  </threadedComment>
  <threadedComment ref="AN55" dT="2021-06-12T00:11:34.72" personId="{C719060F-F6E9-4EC2-B38F-3228A0B324E8}" id="{60A10971-9872-44FB-85B3-2048069AA84B}">
    <text>Q2 - Reflect customization information</text>
  </threadedComment>
  <threadedComment ref="AO55" dT="2021-06-12T00:11:53.84" personId="{C719060F-F6E9-4EC2-B38F-3228A0B324E8}" id="{485608B8-5B22-4518-A14B-D676A7F9B1EF}">
    <text xml:space="preserve">Q2 - Reflect customization information
</text>
  </threadedComment>
  <threadedComment ref="AP55" dT="2021-06-12T00:12:35.95" personId="{C719060F-F6E9-4EC2-B38F-3228A0B324E8}" id="{9AA7EEDB-E8B9-4507-91DF-A569F44A432F}">
    <text>Q2 - Reflect customization information</text>
  </threadedComment>
  <threadedComment ref="AP55" dT="2021-06-16T00:10:38.43" personId="{3861ABAA-B7D1-7B44-9656-2455C4F3C3C6}" id="{BF682122-C668-417C-AB87-EFF7E9874590}" parentId="{9AA7EEDB-E8B9-4507-91DF-A569F44A432F}">
    <text>Is this MTO Phase2?</text>
  </threadedComment>
  <threadedComment ref="AR55" dT="2021-06-12T00:13:14.94" personId="{C719060F-F6E9-4EC2-B38F-3228A0B324E8}" id="{A9C677FB-5BE9-4397-BA2A-BB70C9B8964D}">
    <text>Q2 - Please don’t squash my MTO cake when you pick it up for me</text>
  </threadedComment>
  <threadedComment ref="AS55" dT="2021-06-12T00:13:40.39" personId="{C719060F-F6E9-4EC2-B38F-3228A0B324E8}" id="{2AEB0CEE-9596-4B40-8410-5EA213C58554}">
    <text xml:space="preserve">Q2 - Reflect additional cost of customizations
</text>
  </threadedComment>
  <threadedComment ref="AT55" dT="2021-06-11T21:59:13.39" personId="{7E67A875-4A6E-D64B-841C-667BFAEAC215}" id="{6E19DE9B-E48B-448B-994F-BD7AEB7D184D}">
    <text xml:space="preserve">Slot API  impact ,  </text>
  </threadedComment>
  <threadedComment ref="AT55" dT="2021-06-12T00:14:29.40" personId="{C719060F-F6E9-4EC2-B38F-3228A0B324E8}" id="{A8F7E575-9DA7-49CE-B7C2-9F72DDCEF1FE}" parentId="{6E19DE9B-E48B-448B-994F-BD7AEB7D184D}">
    <text>Q2 - Include MTO assortment in demand planning</text>
  </threadedComment>
  <threadedComment ref="AU55" dT="2021-06-12T00:15:20.51" personId="{C719060F-F6E9-4EC2-B38F-3228A0B324E8}" id="{6478C63A-9830-40C7-82D8-F82606295F5E}">
    <text>Q2 - MTO orders on new store mobility tablet at full service counter</text>
  </threadedComment>
  <threadedComment ref="AV55" dT="2021-06-12T00:15:51.67" personId="{C719060F-F6E9-4EC2-B38F-3228A0B324E8}" id="{4D50E7E6-4905-4418-A124-72140E87D1FA}">
    <text>Q2 - Reflect customization information</text>
  </threadedComment>
  <threadedComment ref="AV55" dT="2021-06-16T01:07:18.87" personId="{87C6E681-F050-7B43-95C6-A8A82CB194BA}" id="{F271EA17-FB3F-4CC4-9470-DF1F36C63171}" parentId="{4D50E7E6-4905-4418-A124-72140E87D1FA}">
    <text>Please provide more details on OSS changes required.</text>
  </threadedComment>
  <threadedComment ref="BB55" dT="2021-06-12T00:16:19.24" personId="{C719060F-F6E9-4EC2-B38F-3228A0B324E8}" id="{70E2BB98-BDBE-4E1D-A6C8-B99F2363FB34}">
    <text>Q2 - Reflect customization information</text>
  </threadedComment>
  <threadedComment ref="BD55" dT="2021-06-12T00:16:28.50" personId="{C719060F-F6E9-4EC2-B38F-3228A0B324E8}" id="{951F0836-2153-4E39-8C7E-28B0176CD9DB}">
    <text xml:space="preserve">Q2 - Reflect customization information
</text>
  </threadedComment>
  <threadedComment ref="BH55" dT="2021-06-12T00:16:54.76" personId="{C719060F-F6E9-4EC2-B38F-3228A0B324E8}" id="{083613D6-BE14-477A-8BCA-85BA218EA966}">
    <text>Q2 - Ingest customization information</text>
  </threadedComment>
  <threadedComment ref="BH55" dT="2021-06-23T21:00:18.10" personId="{BD4FDE85-B46B-6944-B51B-DE3A6386D148}" id="{9D1F0382-DF65-481C-B474-CF4A56AE2099}" parentId="{083613D6-BE14-477A-8BCA-85BA218EA966}">
    <text>If any work is needed for EDM DSE Data Ingestion team for this - team is not having capacity in Q2 based on current work projections</text>
  </threadedComment>
  <threadedComment ref="BI55" dT="2021-06-12T00:17:03.00" personId="{C719060F-F6E9-4EC2-B38F-3228A0B324E8}" id="{01A78D33-CC48-4A9E-9E57-6B55EB554303}">
    <text>Q2 - Ingest customization information</text>
  </threadedComment>
  <threadedComment ref="BI55" dT="2021-06-15T23:57:47.91" personId="{24A71361-96A7-4184-B040-A32426105B52}" id="{D9731951-E607-4ECA-AD00-6AF535B7D6FA}" parentId="{01A78D33-CC48-4A9E-9E57-6B55EB554303}">
    <text>@Sankett Deshpande</text>
    <mentions>
      <mention mentionpersonId="{DC37B630-3BE3-418E-A661-F3988CB6D761}" mentionId="{DA2BD7B5-9506-4CD0-BDA9-3F54F7DB3C5A}" startIndex="0" length="18"/>
    </mentions>
  </threadedComment>
  <threadedComment ref="BJ55" dT="2021-06-12T00:17:10.37" personId="{C719060F-F6E9-4EC2-B38F-3228A0B324E8}" id="{9175C9AE-F088-47A3-8150-92BC64B692A1}">
    <text>Q2 - Ingest customization information</text>
  </threadedComment>
  <threadedComment ref="V56" dT="2021-06-12T00:19:32.59" personId="{C719060F-F6E9-4EC2-B38F-3228A0B324E8}" id="{D5D390D4-46AC-46C4-AD37-837F83113467}">
    <text>Q2 - Enable MTO for delivery</text>
  </threadedComment>
  <threadedComment ref="V56" dT="2021-06-15T23:06:16.48" personId="{8A887BB8-0DDF-4FFA-858C-492AAA24058C}" id="{69EFB0A7-D0F7-456D-A991-75A69B473679}" parentId="{D5D390D4-46AC-46C4-AD37-837F83113467}">
    <text>Platform Response: should be Search &amp; Browse/L&amp;N</text>
  </threadedComment>
  <threadedComment ref="X56" dT="2021-06-12T00:21:09.17" personId="{C719060F-F6E9-4EC2-B38F-3228A0B324E8}" id="{F275DBCE-B19D-49B8-BA69-AC8745073BCF}">
    <text xml:space="preserve">Q2 - Enable MTO for delivery
</text>
  </threadedComment>
  <threadedComment ref="Y56" dT="2021-06-12T00:21:25.05" personId="{C719060F-F6E9-4EC2-B38F-3228A0B324E8}" id="{1E2EC839-653F-4B68-970B-8DFF203DBF66}">
    <text>Q2 - Enable MTO for delivery</text>
  </threadedComment>
  <threadedComment ref="Z56" dT="2021-06-12T00:21:25.05" personId="{C719060F-F6E9-4EC2-B38F-3228A0B324E8}" id="{BB308469-EE54-4D06-B634-0C077798130F}">
    <text>Q2 - Enable MTO for delivery</text>
  </threadedComment>
  <threadedComment ref="AA56" dT="2021-06-12T00:21:25.05" personId="{C719060F-F6E9-4EC2-B38F-3228A0B324E8}" id="{0ED1361D-2E45-4DB1-A354-9C9692779728}">
    <text>Q2 - Enable MTO for delivery</text>
  </threadedComment>
  <threadedComment ref="AB56" dT="2021-06-12T00:21:25.05" personId="{C719060F-F6E9-4EC2-B38F-3228A0B324E8}" id="{1851C8A3-AF79-4866-89CA-FED2612248C5}" done="1">
    <text>Q2 - Enable MTO for delivery</text>
  </threadedComment>
  <threadedComment ref="AB56" dT="2021-06-15T00:19:26.04" personId="{C61C866D-9EED-43BF-B491-8BF54AF17E9E}" id="{4CBB6C9A-D1BE-46E3-8FEB-A9E4C0239560}" parentId="{1851C8A3-AF79-4866-89CA-FED2612248C5}">
    <text xml:space="preserve">Need more details to size as we are already doing certain items for delivery. Guessing Multicart is the only one pending. @Edoardo Croce </text>
    <mentions>
      <mention mentionpersonId="{162D24A9-AD0F-471B-ADBA-8B46D009DCCC}" mentionId="{388418D9-4DD8-4342-AFCD-EA3214685515}" startIndex="122" length="14"/>
    </mentions>
  </threadedComment>
  <threadedComment ref="AC56" dT="2021-06-12T00:21:25.05" personId="{C719060F-F6E9-4EC2-B38F-3228A0B324E8}" id="{81E57CBF-7A93-43BD-9D5B-86978F068DED}">
    <text>Q2 - Enable MTO for delivery</text>
  </threadedComment>
  <threadedComment ref="AD56" dT="2021-06-12T00:21:25.05" personId="{C719060F-F6E9-4EC2-B38F-3228A0B324E8}" id="{0EDD1E12-7A0F-4C00-B0BC-07B8E828AAFC}">
    <text>Q2 - Enable MTO for delivery</text>
  </threadedComment>
  <threadedComment ref="AD56" dT="2021-06-14T20:14:02.28" personId="{4178E3D8-F26A-4B62-A1FA-B3D7E60782D7}" id="{686F5760-EAC7-4255-B74A-D787AAEB826E}" parentId="{0EDD1E12-7A0F-4C00-B0BC-07B8E828AAFC}">
    <text xml:space="preserve">Assume only new items are being introduced. So this will be handled through SIMs, Avalara, and Support processes. Expect no Tax dev work or testing support. Assume order placed will be fulfilled in one day and not split across days. </text>
  </threadedComment>
  <threadedComment ref="AE56" dT="2021-06-12T00:21:25.05" personId="{C719060F-F6E9-4EC2-B38F-3228A0B324E8}" id="{EF218487-4B07-47D4-8565-89AB457F88FB}">
    <text>Q2 - Enable MTO for delivery</text>
  </threadedComment>
  <threadedComment ref="AF56" dT="2021-06-12T00:21:25.05" personId="{C719060F-F6E9-4EC2-B38F-3228A0B324E8}" id="{753F5A23-D69A-426C-B115-302E999A6F8F}">
    <text>Q2 - Enable MTO for delivery</text>
  </threadedComment>
  <threadedComment ref="AI56" dT="2021-06-12T00:21:25.05" personId="{C719060F-F6E9-4EC2-B38F-3228A0B324E8}" id="{9C710545-120E-439A-8498-AD539E1879E3}">
    <text>Q2 - Enable MTO for delivery</text>
  </threadedComment>
  <threadedComment ref="AJ56" dT="2021-06-12T00:21:25.05" personId="{C719060F-F6E9-4EC2-B38F-3228A0B324E8}" id="{B1284C65-6CCE-4D74-9D9F-DBBC5B22B020}">
    <text>Q2 - Enable MTO for delivery</text>
  </threadedComment>
  <threadedComment ref="AK56" dT="2021-06-12T00:21:25.05" personId="{C719060F-F6E9-4EC2-B38F-3228A0B324E8}" id="{55961734-89E5-4C06-801A-E0ADAB70684C}">
    <text>Q2 - Enable MTO for delivery</text>
  </threadedComment>
  <threadedComment ref="AN56" dT="2021-06-12T00:21:25.05" personId="{C719060F-F6E9-4EC2-B38F-3228A0B324E8}" id="{3F7E6A6B-F039-4C11-944D-23894980574C}">
    <text>Q2 - Enable MTO for delivery</text>
  </threadedComment>
  <threadedComment ref="AN56" dT="2021-06-16T00:22:36.43" personId="{07D8E72E-364D-1749-BC72-9CEC99127811}" id="{1E143AFA-1201-436E-8F4C-4F96D801E912}" parentId="{3F7E6A6B-F039-4C11-944D-23894980574C}">
    <text>Assumption- We don't have to make any order model changes to support this, and its only the additional fulfillment type.
Only testing support needed.</text>
  </threadedComment>
  <threadedComment ref="AO56" dT="2021-06-12T00:21:25.05" personId="{C719060F-F6E9-4EC2-B38F-3228A0B324E8}" id="{608882A2-8B46-475B-85AA-F061483B01B3}">
    <text>Q2 - Enable MTO for delivery</text>
  </threadedComment>
  <threadedComment ref="AP56" dT="2021-06-12T00:21:25.05" personId="{C719060F-F6E9-4EC2-B38F-3228A0B324E8}" id="{A59C86F4-A8CF-45F8-9A9F-FD562098FA68}">
    <text>Q2 - Enable MTO for delivery</text>
  </threadedComment>
  <threadedComment ref="AT56" dT="2021-06-12T00:21:25.05" personId="{C719060F-F6E9-4EC2-B38F-3228A0B324E8}" id="{452E43C1-AE68-4EB4-9DB5-55EBFB6697CB}">
    <text>Q2 - Enable MTO for delivery</text>
  </threadedComment>
  <threadedComment ref="AU56" dT="2021-06-12T00:21:25.05" personId="{C719060F-F6E9-4EC2-B38F-3228A0B324E8}" id="{9E749FFC-B8BE-41EA-A8F5-024F7EBF859C}">
    <text>Q2 - Enable MTO for delivery</text>
  </threadedComment>
  <threadedComment ref="AV56" dT="2021-06-12T00:21:25.05" personId="{C719060F-F6E9-4EC2-B38F-3228A0B324E8}" id="{EBDCA592-3297-4166-85A0-9E42C9BCA43B}">
    <text>Q2 - Enable MTO for delivery</text>
  </threadedComment>
  <threadedComment ref="AV56" dT="2021-06-16T01:07:43.34" personId="{87C6E681-F050-7B43-95C6-A8A82CB194BA}" id="{2E73B81A-16AB-45D2-95DE-D5B39E7870A7}" parentId="{EBDCA592-3297-4166-85A0-9E42C9BCA43B}">
    <text>Please provide more details on OSS changes required.</text>
  </threadedComment>
  <threadedComment ref="BB56" dT="2021-06-12T00:21:25.05" personId="{C719060F-F6E9-4EC2-B38F-3228A0B324E8}" id="{586C6CCE-F97D-4C1A-A955-8DC4C4585DE0}">
    <text>Q2 - Enable MTO for delivery</text>
  </threadedComment>
  <threadedComment ref="BD56" dT="2021-06-12T00:21:25.05" personId="{C719060F-F6E9-4EC2-B38F-3228A0B324E8}" id="{DB1A5DA0-F67E-4769-80D9-C64497EE9A46}">
    <text>Q2 - Enable MTO for delivery</text>
  </threadedComment>
  <threadedComment ref="BH56" dT="2021-06-12T00:21:25.05" personId="{C719060F-F6E9-4EC2-B38F-3228A0B324E8}" id="{867B0F58-C4C1-402F-AC73-D79B31F9A5C5}">
    <text>Q2 - Enable MTO for delivery</text>
  </threadedComment>
  <threadedComment ref="BH56" dT="2021-06-23T21:00:26.11" personId="{BD4FDE85-B46B-6944-B51B-DE3A6386D148}" id="{BB43ED5E-20AE-435A-8DC8-C7063A9BFCC6}" parentId="{867B0F58-C4C1-402F-AC73-D79B31F9A5C5}">
    <text>If any work is needed for EDM DSE Data Ingestion team for this - team is not having capacity in Q2 based on current work projections</text>
  </threadedComment>
  <threadedComment ref="BI56" dT="2021-06-12T00:21:25.05" personId="{C719060F-F6E9-4EC2-B38F-3228A0B324E8}" id="{91AE587C-A187-4DD2-B8A5-3890C204DBE0}">
    <text>Q2 - Enable MTO for delivery</text>
  </threadedComment>
  <threadedComment ref="BI56" dT="2021-06-15T23:57:58.06" personId="{24A71361-96A7-4184-B040-A32426105B52}" id="{65564E21-30C3-40E4-A9F8-7E76BB61BE6C}" parentId="{91AE587C-A187-4DD2-B8A5-3890C204DBE0}">
    <text>@Sankett Deshpande</text>
    <mentions>
      <mention mentionpersonId="{DC37B630-3BE3-418E-A661-F3988CB6D761}" mentionId="{7D5A88C6-7ED7-43D5-8953-67C0D86978E9}" startIndex="0" length="18"/>
    </mentions>
  </threadedComment>
  <threadedComment ref="BJ56" dT="2021-06-12T00:21:25.05" personId="{C719060F-F6E9-4EC2-B38F-3228A0B324E8}" id="{E9AA3F2E-427C-467B-BF59-DAA7288F5D4B}">
    <text>Q2 - Enable MTO for delivery</text>
  </threadedComment>
  <threadedComment ref="AB57" dT="2021-06-12T00:25:01.43" personId="{C719060F-F6E9-4EC2-B38F-3228A0B324E8}" id="{ADA5FCB0-559D-4A39-8CDC-23E275DF1423}">
    <text>Q2 - Order capture of 3rd party marketplace orders</text>
  </threadedComment>
  <threadedComment ref="AB57" dT="2021-06-15T00:22:22.77" personId="{C61C866D-9EED-43BF-B491-8BF54AF17E9E}" id="{19FB6FFF-6499-4E18-B26F-F3594EB1A99F}" parentId="{ADA5FCB0-559D-4A39-8CDC-23E275DF1423}">
    <text xml:space="preserve">what is the build and launch quarter? @Edoardo Croce </text>
    <mentions>
      <mention mentionpersonId="{162D24A9-AD0F-471B-ADBA-8B46D009DCCC}" mentionId="{8A89B8D7-5F84-45BB-B3D7-6FB6B302B61E}" startIndex="38" length="14"/>
    </mentions>
  </threadedComment>
  <threadedComment ref="AB57" dT="2021-06-25T22:07:00.40" personId="{C719060F-F6E9-4EC2-B38F-3228A0B324E8}" id="{F5A9D0C0-4B03-AF47-B597-3C3450ED8478}" parentId="{ADA5FCB0-559D-4A39-8CDC-23E275DF1423}">
    <text>Desired launch is Q3</text>
  </threadedComment>
  <threadedComment ref="AE57" dT="2021-06-12T00:26:00.65" personId="{C719060F-F6E9-4EC2-B38F-3228A0B324E8}" id="{68CA5A6C-3602-4FAC-B020-64C3835CA1F9}">
    <text>Q3 - Digital Catalog integration with 3rd party meals marketplaces, catalog management via store mobility tablets</text>
  </threadedComment>
  <threadedComment ref="AN57" dT="2021-06-12T00:26:50.52" personId="{C719060F-F6E9-4EC2-B38F-3228A0B324E8}" id="{4FF23CB1-0EB1-4845-B4C5-E04CEBE1525F}">
    <text>Q2 - order management at full service counter</text>
  </threadedComment>
  <threadedComment ref="AO57" dT="2021-06-12T00:26:50.52" personId="{C719060F-F6E9-4EC2-B38F-3228A0B324E8}" id="{41F8FAAC-A819-426D-B742-3C6D63C36FBF}">
    <text>Q2 - order management at full service counter</text>
  </threadedComment>
  <threadedComment ref="AP57" dT="2021-06-12T00:26:50.52" personId="{C719060F-F6E9-4EC2-B38F-3228A0B324E8}" id="{DFADD8A2-EBE6-4CF5-96F4-1B5C30A6C876}">
    <text>Q2 - order management at full service counter</text>
  </threadedComment>
  <threadedComment ref="AP57" dT="2021-06-16T18:51:41.67" personId="{3861ABAA-B7D1-7B44-9656-2455C4F3C3C6}" id="{337CB348-C7D2-4192-A420-A3BAD80B72D8}" parentId="{DFADD8A2-EBE6-4CF5-96F4-1B5C30A6C876}">
    <text xml:space="preserve">We are assuming that AcuPick will not fulfill this order but Mobility will
@Edoardo Croce </text>
    <mentions>
      <mention mentionpersonId="{162D24A9-AD0F-471B-ADBA-8B46D009DCCC}" mentionId="{A22FA9AB-94DA-429E-BDE5-F93C73A7FFBD}" startIndex="75" length="14"/>
    </mentions>
  </threadedComment>
  <threadedComment ref="AT57" dT="2021-06-11T22:02:44.77" personId="{7E67A875-4A6E-D64B-841C-667BFAEAC215}" id="{AC3C5B8A-4816-4B6C-80AE-CEEDEA1DE8A3}">
    <text xml:space="preserve">Require  details about the request  for estimation </text>
  </threadedComment>
  <threadedComment ref="AT57" dT="2021-06-12T00:28:14.66" personId="{C719060F-F6E9-4EC2-B38F-3228A0B324E8}" id="{4F22F174-3A67-4667-8EED-2E9EA683D765}" parentId="{AC3C5B8A-4816-4B6C-80AE-CEEDEA1DE8A3}">
    <text>Q3 - full service counter demand/capacity planning, throttle orders by marketplace</text>
  </threadedComment>
  <threadedComment ref="AU57" dT="2021-06-12T00:29:59.44" personId="{C719060F-F6E9-4EC2-B38F-3228A0B324E8}" id="{38933742-6530-46DC-8095-9547F6BD2A58}">
    <text>Q2 - Order management at full service counter</text>
  </threadedComment>
  <threadedComment ref="BH57" dT="2021-06-12T00:31:07.22" personId="{C719060F-F6E9-4EC2-B38F-3228A0B324E8}" id="{E225CBB4-AB45-4BFD-8162-0CC735C44552}">
    <text>Q2 - ingest 3rd party order information</text>
  </threadedComment>
  <threadedComment ref="BH57" dT="2021-06-23T21:00:40.16" personId="{BD4FDE85-B46B-6944-B51B-DE3A6386D148}" id="{424337C9-9AF9-4458-8A65-4897E2C1D776}" parentId="{E225CBB4-AB45-4BFD-8162-0CC735C44552}">
    <text>If any work is needed for EDM DSE Data Ingestion team for this - team is not having capacity in Q2 based on current work projections</text>
  </threadedComment>
  <threadedComment ref="BI57" dT="2021-06-12T00:31:15.56" personId="{C719060F-F6E9-4EC2-B38F-3228A0B324E8}" id="{A777C4FC-3243-443F-B46A-C95C2BA176F4}">
    <text>Q2 - ingest 3rd party order information</text>
  </threadedComment>
  <threadedComment ref="BI57" dT="2021-06-15T23:58:07.46" personId="{24A71361-96A7-4184-B040-A32426105B52}" id="{7FA54294-9CF6-45E9-92ED-04F6D34459B3}" parentId="{A777C4FC-3243-443F-B46A-C95C2BA176F4}">
    <text>@Sankett Deshpande</text>
    <mentions>
      <mention mentionpersonId="{DC37B630-3BE3-418E-A661-F3988CB6D761}" mentionId="{EE5E3F66-91C8-40D7-B6D3-39EC2671FAFB}" startIndex="0" length="18"/>
    </mentions>
  </threadedComment>
  <threadedComment ref="BJ57" dT="2021-06-12T00:31:23.05" personId="{C719060F-F6E9-4EC2-B38F-3228A0B324E8}" id="{A9B8E6D1-2426-4268-8E21-ED2E3917722A}">
    <text>Q2 - ingest 3rd party order information</text>
  </threadedComment>
  <threadedComment ref="V58" dT="2021-06-12T00:45:04.68" personId="{C719060F-F6E9-4EC2-B38F-3228A0B324E8}" id="{DA1B6F9F-551E-44ED-89CD-89B912AFC31A}">
    <text>Q3 - Full service assortment Order Ahead experience</text>
  </threadedComment>
  <threadedComment ref="V58" dT="2021-06-15T23:06:43.65" personId="{8A887BB8-0DDF-4FFA-858C-492AAA24058C}" id="{4E25C35F-A5B4-4DFC-BFE4-F708D1D7F7C4}" parentId="{DA1B6F9F-551E-44ED-89CD-89B912AFC31A}">
    <text>Platform Response: should be Search &amp; Browse/L&amp;N</text>
  </threadedComment>
  <threadedComment ref="X58" dT="2021-06-12T00:45:04.68" personId="{C719060F-F6E9-4EC2-B38F-3228A0B324E8}" id="{505F2601-5BFE-4161-86B4-52671AD8EDC3}">
    <text>Q3 - Full service assortment Order Ahead experience</text>
  </threadedComment>
  <threadedComment ref="Y58" dT="2021-06-12T00:45:04.68" personId="{C719060F-F6E9-4EC2-B38F-3228A0B324E8}" id="{C108ED26-3220-432A-BF85-10031E0861C4}">
    <text>Q3 - Full service assortment Order Ahead experience</text>
  </threadedComment>
  <threadedComment ref="Z58" dT="2021-06-12T00:45:04.68" personId="{C719060F-F6E9-4EC2-B38F-3228A0B324E8}" id="{FB8E31C4-5C57-4B53-BC9D-B1198948E6F7}">
    <text>Q3 - Full service assortment Order Ahead experience</text>
  </threadedComment>
  <threadedComment ref="AA58" dT="2021-06-12T00:45:04.68" personId="{C719060F-F6E9-4EC2-B38F-3228A0B324E8}" id="{8567D359-DF06-4C66-B604-69EFD7D67A05}">
    <text>Q3 - Full service assortment Order Ahead experience</text>
  </threadedComment>
  <threadedComment ref="AB58" dT="2021-06-12T00:45:04.68" personId="{C719060F-F6E9-4EC2-B38F-3228A0B324E8}" id="{BE4D07A5-22DD-4E98-A77E-74DD74666D22}">
    <text>Q3 - Payment in store OR pay ahead OR either (TBD)</text>
  </threadedComment>
  <threadedComment ref="AC58" dT="2021-06-12T00:45:04.68" personId="{C719060F-F6E9-4EC2-B38F-3228A0B324E8}" id="{8A818CD0-BB5B-4D9A-B6FA-6FF50B6BC070}">
    <text>Q3 - Full service assortment Order Ahead experience</text>
  </threadedComment>
  <threadedComment ref="AC58" dT="2021-06-17T23:12:16.35" personId="{B6D3990C-57AB-4DCD-86ED-F2FC15330C87}" id="{FDA5CEDF-49C3-461A-B530-393446A0E476}" parentId="{8A818CD0-BB5B-4D9A-B6FA-6FF50B6BC070}">
    <text>Is this a Q2 build?</text>
  </threadedComment>
  <threadedComment ref="AD58" dT="2021-06-12T00:47:42.00" personId="{C719060F-F6E9-4EC2-B38F-3228A0B324E8}" id="{F79AD2F8-BF3B-44A8-8A6F-4AF140A4A738}">
    <text>Q3 - Taxation of full service assortment ordered ahead, picked up in store</text>
  </threadedComment>
  <threadedComment ref="AE58" dT="2021-06-12T00:48:13.70" personId="{C719060F-F6E9-4EC2-B38F-3228A0B324E8}" id="{773756E0-BB72-424A-BE30-3082C6C97B32}">
    <text>Q3 - New fulfillment channel (pick up at counter)</text>
  </threadedComment>
  <threadedComment ref="AF58" dT="2021-06-12T00:48:42.57" personId="{C719060F-F6E9-4EC2-B38F-3228A0B324E8}" id="{F515DF52-6131-4F57-A8D9-1C091032D503}">
    <text>Q2 - UX design</text>
  </threadedComment>
  <threadedComment ref="AI58" dT="2021-06-12T00:10:35.49" personId="{C719060F-F6E9-4EC2-B38F-3228A0B324E8}" id="{906E5BAF-961D-47B7-A8BF-80E7C95867F3}">
    <text>Q2 - Make sure MTO items promotions are applied</text>
  </threadedComment>
  <threadedComment ref="AJ58" dT="2021-06-12T00:10:35.49" personId="{C719060F-F6E9-4EC2-B38F-3228A0B324E8}" id="{A21CDA85-1E21-4A72-9139-EC426942FAF8}">
    <text>Q2 - Make sure MTO items promotions are applied</text>
  </threadedComment>
  <threadedComment ref="AK58" dT="2021-06-12T00:10:35.49" personId="{C719060F-F6E9-4EC2-B38F-3228A0B324E8}" id="{EE946471-E261-40BF-A1D0-83BD1CF2B5B8}">
    <text>Q2 - Make sure MTO items promotions are applied</text>
  </threadedComment>
  <threadedComment ref="AN58" dT="2021-06-12T00:50:14.93" personId="{C719060F-F6E9-4EC2-B38F-3228A0B324E8}" id="{7A3E4C43-461B-47C5-A7C3-7B183A6A3A52}">
    <text>Q3 - Management at counter of orders placed via 1st party apps</text>
  </threadedComment>
  <threadedComment ref="AN58" dT="2021-06-16T19:06:40.15" personId="{3861ABAA-B7D1-7B44-9656-2455C4F3C3C6}" id="{BF4213BF-08DC-46C5-8C19-DA7FC41776BF}" parentId="{7A3E4C43-461B-47C5-A7C3-7B183A6A3A52}">
    <text>This is assuming that line item 
65 will be done before this</text>
  </threadedComment>
  <threadedComment ref="AO58" dT="2021-06-12T00:50:14.93" personId="{C719060F-F6E9-4EC2-B38F-3228A0B324E8}" id="{7CEC3947-60ED-4385-AC55-A35E19980E09}">
    <text>Q3 - Management at counter of orders placed via 1st party apps</text>
  </threadedComment>
  <threadedComment ref="AP58" dT="2021-06-12T00:50:14.93" personId="{C719060F-F6E9-4EC2-B38F-3228A0B324E8}" id="{25F5DD7D-28E8-4E8A-9590-1E56C359C8F9}">
    <text>Q3 - Management at counter of orders placed via 1st party apps</text>
  </threadedComment>
  <threadedComment ref="AP58" dT="2021-06-16T19:04:21.01" personId="{3861ABAA-B7D1-7B44-9656-2455C4F3C3C6}" id="{B646942B-9A8B-4A9C-9333-CC86D7A253E9}" parentId="{25F5DD7D-28E8-4E8A-9590-1E56C359C8F9}">
    <text xml:space="preserve">Will this is be like Express Deli order?
</text>
  </threadedComment>
  <threadedComment ref="AP58" dT="2021-06-16T19:05:56.43" personId="{3861ABAA-B7D1-7B44-9656-2455C4F3C3C6}" id="{9005F5E0-8979-4EF1-A662-80EC692C47BC}" parentId="{25F5DD7D-28E8-4E8A-9590-1E56C359C8F9}">
    <text>This is assuming that line item 
65 will be done before this</text>
  </threadedComment>
  <threadedComment ref="AS58" dT="2021-06-23T18:59:51.32" personId="{A581DF9A-0864-484C-9AA7-01FEF90F4B3A}" id="{52D0E31A-22C8-474E-9755-84D50D83ABFD}">
    <text>Need to know the scope</text>
  </threadedComment>
  <threadedComment ref="AU58" dT="2021-06-12T00:50:14.93" personId="{C719060F-F6E9-4EC2-B38F-3228A0B324E8}" id="{5788BA1E-54A3-499F-A747-2160819EDCF9}">
    <text>Q3 - Management at counter of orders placed via 1st party apps</text>
  </threadedComment>
  <threadedComment ref="AV58" dT="2021-06-12T00:50:14.93" personId="{C719060F-F6E9-4EC2-B38F-3228A0B324E8}" id="{03517EC2-EF39-481C-B3B3-A4A5E538C0CF}">
    <text>Q3 - Management at counter of orders placed via 1st party apps</text>
  </threadedComment>
  <threadedComment ref="AV58" dT="2021-06-16T01:08:36.51" personId="{87C6E681-F050-7B43-95C6-A8A82CB194BA}" id="{8FA41340-CB55-4C77-8CB8-E3E9356E8DEA}" parentId="{03517EC2-EF39-481C-B3B3-A4A5E538C0CF}">
    <text>Please provide more details on OSS changes required.</text>
  </threadedComment>
  <threadedComment ref="BB58" dT="2021-06-12T00:51:18.17" personId="{C719060F-F6E9-4EC2-B38F-3228A0B324E8}" id="{C9342109-C807-4235-B7B8-F11243264F23}">
    <text>Q3 - Ability to view/manage Order Ahead orders</text>
  </threadedComment>
  <threadedComment ref="BC58" dT="2021-06-12T00:51:18.17" personId="{C719060F-F6E9-4EC2-B38F-3228A0B324E8}" id="{1FF24F3F-CE3B-4E11-B0EF-04ACD33142FE}">
    <text>Q3 - Ability to view/manage Order Ahead orders</text>
  </threadedComment>
  <threadedComment ref="BD58" dT="2021-06-12T00:51:26.77" personId="{C719060F-F6E9-4EC2-B38F-3228A0B324E8}" id="{AE220484-0B8B-468C-8FF5-530871032DCB}">
    <text>Q3 - Ability to view/manage Order Ahead orders</text>
  </threadedComment>
  <threadedComment ref="BH58" dT="2021-06-12T00:51:40.64" personId="{C719060F-F6E9-4EC2-B38F-3228A0B324E8}" id="{1C633492-395C-4D96-B579-ACCD5400FFEB}">
    <text>Ingest Order Ahead orders</text>
  </threadedComment>
  <threadedComment ref="BI58" dT="2021-06-12T00:51:40.64" personId="{C719060F-F6E9-4EC2-B38F-3228A0B324E8}" id="{3D08D5DC-516B-410E-BEC6-EF79DA3434C8}">
    <text>Ingest Order Ahead orders</text>
  </threadedComment>
  <threadedComment ref="BI58" dT="2021-06-15T23:58:14.37" personId="{24A71361-96A7-4184-B040-A32426105B52}" id="{DD8CF872-2C49-442F-9D74-4EDA08455406}" parentId="{3D08D5DC-516B-410E-BEC6-EF79DA3434C8}">
    <text>@Sankett Deshpande</text>
    <mentions>
      <mention mentionpersonId="{DC37B630-3BE3-418E-A661-F3988CB6D761}" mentionId="{F0D46C67-D4DC-4E8E-A8F6-1AA221681561}" startIndex="0" length="18"/>
    </mentions>
  </threadedComment>
  <threadedComment ref="BJ58" dT="2021-06-12T00:51:40.64" personId="{C719060F-F6E9-4EC2-B38F-3228A0B324E8}" id="{72D92807-00C7-4B52-987A-07A75274547B}">
    <text>Ingest Order Ahead orders</text>
  </threadedComment>
  <threadedComment ref="V59" dT="2021-06-12T00:55:19.24" personId="{C719060F-F6E9-4EC2-B38F-3228A0B324E8}" id="{2C6606F7-7ED3-4AE0-8675-6415A2F378CC}">
    <text>Q3 - Express meal 1P ordering experience</text>
  </threadedComment>
  <threadedComment ref="V59" dT="2021-06-15T23:07:12.54" personId="{8A887BB8-0DDF-4FFA-858C-492AAA24058C}" id="{BFDB703A-918B-44BF-9449-A172AE61010C}" parentId="{2C6606F7-7ED3-4AE0-8675-6415A2F378CC}">
    <text>Platform Response: should be Search &amp; Browse/L&amp;N</text>
  </threadedComment>
  <threadedComment ref="W59" dT="2021-06-12T00:55:19.24" personId="{C719060F-F6E9-4EC2-B38F-3228A0B324E8}" id="{5E0E2C96-301F-4E69-B678-9B431ED03187}">
    <text>Q3 - Express meal 1P ordering experience</text>
  </threadedComment>
  <threadedComment ref="X59" dT="2021-06-12T00:55:19.24" personId="{C719060F-F6E9-4EC2-B38F-3228A0B324E8}" id="{AFBA8629-6CC5-4C61-9D1E-A05D22178F8A}">
    <text>Q3 - Express meal 1P ordering experience</text>
  </threadedComment>
  <threadedComment ref="Y59" dT="2021-06-12T00:55:19.24" personId="{C719060F-F6E9-4EC2-B38F-3228A0B324E8}" id="{8BF72FAB-F247-40C4-80E9-E46919A5C5DC}">
    <text>Q3 - Express meal 1P ordering experience</text>
  </threadedComment>
  <threadedComment ref="Z59" dT="2021-06-12T00:55:19.24" personId="{C719060F-F6E9-4EC2-B38F-3228A0B324E8}" id="{B1DEC4CA-D74B-4269-9948-927679080302}">
    <text>Q3 - Express meal 1P ordering experience</text>
  </threadedComment>
  <threadedComment ref="AA59" dT="2021-06-12T00:55:19.24" personId="{C719060F-F6E9-4EC2-B38F-3228A0B324E8}" id="{2F6C4653-F016-432C-881A-E116D600F485}">
    <text>Q3 - Express meal 1P ordering experience</text>
  </threadedComment>
  <threadedComment ref="AB59" dT="2021-06-12T00:56:19.96" personId="{C719060F-F6E9-4EC2-B38F-3228A0B324E8}" id="{F57E2484-E2D4-4915-B98F-39A2E1BE23AA}">
    <text>Q3 - Split cart?</text>
  </threadedComment>
  <threadedComment ref="AB59" dT="2021-06-15T00:27:55.76" personId="{C61C866D-9EED-43BF-B491-8BF54AF17E9E}" id="{28F924D4-EB73-4262-90F5-916770B82E2A}" parentId="{F57E2484-E2D4-4915-B98F-39A2E1BE23AA}">
    <text xml:space="preserve">Need more details .. Build quarter?
@Edoardo Croce </text>
    <mentions>
      <mention mentionpersonId="{162D24A9-AD0F-471B-ADBA-8B46D009DCCC}" mentionId="{17F7D27E-E8FC-497C-AF9F-A19EFF6FB8D1}" startIndex="36" length="14"/>
    </mentions>
  </threadedComment>
  <threadedComment ref="AC59" dT="2021-06-12T00:55:19.24" personId="{C719060F-F6E9-4EC2-B38F-3228A0B324E8}" id="{815A28FD-0E9E-4855-891F-F8A3F509F27D}">
    <text>Q3 - Express meal 1P ordering experience</text>
  </threadedComment>
  <threadedComment ref="AD59" dT="2021-06-12T00:55:19.24" personId="{C719060F-F6E9-4EC2-B38F-3228A0B324E8}" id="{7DBB5C59-583D-4393-9EBF-45BE90AA035F}">
    <text>Q3 - Express meal 1P ordering experience, assume additional assortment</text>
  </threadedComment>
  <threadedComment ref="AE59" dT="2021-06-12T00:55:19.24" personId="{C719060F-F6E9-4EC2-B38F-3228A0B324E8}" id="{90ED6BF3-3825-4EF8-A800-0177C6EF2883}">
    <text>Q3 - Express meal 1P ordering experience</text>
  </threadedComment>
  <threadedComment ref="AF59" dT="2021-06-12T00:55:19.24" personId="{C719060F-F6E9-4EC2-B38F-3228A0B324E8}" id="{931D022E-1A08-4497-A290-058724C66E2C}">
    <text>Q3 - Express meal 1P ordering experience</text>
  </threadedComment>
  <threadedComment ref="AN59" dT="2021-06-12T00:50:14.93" personId="{C719060F-F6E9-4EC2-B38F-3228A0B324E8}" id="{29B1B13B-C9C8-40D4-8AB1-6FB6EC6189C3}">
    <text>Q3 - Management at counter of orders placed via 1st party apps</text>
  </threadedComment>
  <threadedComment ref="AN59" dT="2021-06-16T19:10:11.36" personId="{3861ABAA-B7D1-7B44-9656-2455C4F3C3C6}" id="{D562F0B6-A903-4286-AEF0-BB218DCB6240}" parentId="{29B1B13B-C9C8-40D4-8AB1-6FB6EC6189C3}">
    <text>This is assuming that line item 
65 will be done before this</text>
  </threadedComment>
  <threadedComment ref="AO59" dT="2021-06-12T00:50:14.93" personId="{C719060F-F6E9-4EC2-B38F-3228A0B324E8}" id="{B4CE3927-D662-499A-A7BF-86C2B5DCD128}">
    <text>Q3 - Management at counter of orders placed via 1st party apps</text>
  </threadedComment>
  <threadedComment ref="AP59" dT="2021-06-12T00:50:14.93" personId="{C719060F-F6E9-4EC2-B38F-3228A0B324E8}" id="{0CF83D50-5AF7-460D-9681-36DAF3D5D954}">
    <text>Q3 - Management at counter of orders placed via 1st party apps</text>
  </threadedComment>
  <threadedComment ref="AP59" dT="2021-06-16T19:07:38.62" personId="{3861ABAA-B7D1-7B44-9656-2455C4F3C3C6}" id="{383613D4-E188-44CC-9685-C0C0632D655E}" parentId="{0CF83D50-5AF7-460D-9681-36DAF3D5D954}">
    <text>This is assuming that line item 
65 will be done before this</text>
  </threadedComment>
  <threadedComment ref="AQ59" dT="2021-06-12T00:57:45.83" personId="{C719060F-F6E9-4EC2-B38F-3228A0B324E8}" id="{03C0CC14-4204-44E0-AC2A-438B3112A456}">
    <text>Q3 - Express delivery (&lt;45 mins) of meals ordered via 1P</text>
  </threadedComment>
  <threadedComment ref="AU59" dT="2021-06-12T00:50:14.93" personId="{C719060F-F6E9-4EC2-B38F-3228A0B324E8}" id="{8B05D5A4-6045-4518-AFE3-76D153B586F7}">
    <text>Q3 - Management at counter of orders placed via 1st party apps</text>
  </threadedComment>
  <threadedComment ref="AV59" dT="2021-06-12T00:50:14.93" personId="{C719060F-F6E9-4EC2-B38F-3228A0B324E8}" id="{6115E901-FF12-4F5D-B808-D2DE0622C4BE}">
    <text>Q3 - Management at counter of orders placed via 1st party apps</text>
  </threadedComment>
  <threadedComment ref="AV59" dT="2021-06-16T01:08:23.53" personId="{87C6E681-F050-7B43-95C6-A8A82CB194BA}" id="{FAD2BB50-FCC8-4D5B-A927-41F1E875F112}" parentId="{6115E901-FF12-4F5D-B808-D2DE0622C4BE}">
    <text>Please provide more details on OSS changes required.</text>
  </threadedComment>
  <threadedComment ref="BB59" dT="2021-06-12T00:59:03.82" personId="{C719060F-F6E9-4EC2-B38F-3228A0B324E8}" id="{A5E4921B-A057-4989-AD7E-A21A77BFF1C4}">
    <text>Q3 - Ability to view/manage express meals orders</text>
  </threadedComment>
  <threadedComment ref="BC59" dT="2021-06-12T00:59:03.82" personId="{C719060F-F6E9-4EC2-B38F-3228A0B324E8}" id="{4F34C2E6-F676-4F74-B2E3-324F174F4A50}">
    <text>Q3 - Ability to view/manage express meals orders</text>
  </threadedComment>
  <threadedComment ref="BD59" dT="2021-06-12T00:59:03.82" personId="{C719060F-F6E9-4EC2-B38F-3228A0B324E8}" id="{592B324A-2BD3-46C1-BF59-1883E243814A}">
    <text>Q3 - Ability to view/manage express meals orders</text>
  </threadedComment>
  <threadedComment ref="BH59" dT="2021-06-12T00:51:40.64" personId="{C719060F-F6E9-4EC2-B38F-3228A0B324E8}" id="{84D8F5FB-D24B-409B-B75F-3FE888510012}">
    <text>Ingest express meals orders</text>
  </threadedComment>
  <threadedComment ref="BI59" dT="2021-06-12T00:51:40.64" personId="{C719060F-F6E9-4EC2-B38F-3228A0B324E8}" id="{73FAD51B-C3F6-4A83-9384-72D1D5665F2A}">
    <text>Ingest express meals orders</text>
  </threadedComment>
  <threadedComment ref="BI59" dT="2021-06-15T23:58:32.43" personId="{24A71361-96A7-4184-B040-A32426105B52}" id="{7331CA57-DAD6-4795-8F68-80508829B885}" parentId="{73FAD51B-C3F6-4A83-9384-72D1D5665F2A}">
    <text>@Sankett Deshpande</text>
    <mentions>
      <mention mentionpersonId="{DC37B630-3BE3-418E-A661-F3988CB6D761}" mentionId="{885EB462-A790-4FC0-A065-35C97AE56640}" startIndex="0" length="18"/>
    </mentions>
  </threadedComment>
  <threadedComment ref="BJ59" dT="2021-06-12T00:51:40.64" personId="{C719060F-F6E9-4EC2-B38F-3228A0B324E8}" id="{084514BE-50C5-42E5-AC6D-56144669D79D}">
    <text>Ingest express meals orders</text>
  </threadedComment>
  <threadedComment ref="V60" dT="2021-06-09T22:47:21.24" personId="{8A887BB8-0DDF-4FFA-858C-492AAA24058C}" id="{3492505E-2CF7-48DB-8D08-D154F9010CA8}">
    <text>Small - need more context - is it new components</text>
  </threadedComment>
  <threadedComment ref="V60" dT="2021-06-11T18:31:54.91" personId="{3609E9CB-5162-4F51-B75D-90F6D609B834}" id="{B6E14064-F7E7-4DB6-8BCE-B662EF74D999}" parentId="{3492505E-2CF7-48DB-8D08-D154F9010CA8}">
    <text>New attributes will be passed to aem to to pushed to the PDP. Marketing copy and feature bullets.</text>
  </threadedComment>
  <threadedComment ref="V60" dT="2021-06-15T23:07:47.48" personId="{8A887BB8-0DDF-4FFA-858C-492AAA24058C}" id="{EC8AE7BF-E7A1-46D9-81EF-978DACD533AA}" parentId="{3492505E-2CF7-48DB-8D08-D154F9010CA8}">
    <text>Platform Response: Small - assuming change in product importer process.</text>
  </threadedComment>
  <threadedComment ref="X60" dT="2021-06-11T18:34:24.63" personId="{3609E9CB-5162-4F51-B75D-90F6D609B834}" id="{A5257D8B-D7C1-4992-813F-1365F472508C}">
    <text>New attributes will be passed from catalog to aem to be pushed to the PDP. Marketing copy and feature bullets.</text>
  </threadedComment>
  <threadedComment ref="AC60" dT="2021-06-11T18:35:29.30" personId="{3609E9CB-5162-4F51-B75D-90F6D609B834}" id="{DD197B80-CC53-43AE-A147-B79E74CFA125}">
    <text>New attributes will be passed through the Catalog service to display below attributes on the pdp. . Marketing copy and feature bullets.</text>
  </threadedComment>
  <threadedComment ref="AE60" dT="2021-06-11T18:53:52.44" personId="{3609E9CB-5162-4F51-B75D-90F6D609B834}" id="{F1C1B9AC-954D-4DE0-897F-EC8682CC1C31}">
    <text>Send two new attributes to the PDP page (web and Mobile). Apply priority rule engine.</text>
  </threadedComment>
  <threadedComment ref="V61" dT="2021-06-09T22:48:17.34" personId="{8A887BB8-0DDF-4FFA-858C-492AAA24058C}" id="{375C6E7D-DC16-48B8-8DE0-77AB338E7462}">
    <text>Platform Response: should be L&amp;N</text>
  </threadedComment>
  <threadedComment ref="V62" dT="2021-06-09T22:48:17.34" personId="{8A887BB8-0DDF-4FFA-858C-492AAA24058C}" id="{BE3A341B-4106-4998-AE0A-A38E0689265E}">
    <text>Platform Response: should be L&amp;N</text>
  </threadedComment>
  <threadedComment ref="V63" dT="2021-06-09T22:48:17.34" personId="{8A887BB8-0DDF-4FFA-858C-492AAA24058C}" id="{E702C70E-BF54-4984-85F4-17968544281E}">
    <text>Platform Response: should be L&amp;N</text>
  </threadedComment>
  <threadedComment ref="V64" dT="2021-06-15T23:10:21.39" personId="{8A887BB8-0DDF-4FFA-858C-492AAA24058C}" id="{3378EBCC-D311-4FF1-B235-7951FFFD6DBD}">
    <text>Platform Response: need more requirements</text>
  </threadedComment>
  <threadedComment ref="V64" dT="2021-06-29T16:19:42.62" personId="{8A887BB8-0DDF-4FFA-858C-492AAA24058C}" id="{96FA2FA7-5F69-4036-86F3-C6BDC9F1CF62}" parentId="{3378EBCC-D311-4FF1-B235-7951FFFD6DBD}">
    <text xml:space="preserve">Platform response. DAM currently covered by Freedom. KT for future transition - end of August. At this time, do not know the work required for video support. Estimating L for coverage. </text>
  </threadedComment>
  <threadedComment ref="BM66" dT="2021-06-11T20:51:26.71" personId="{3609E9CB-5162-4F51-B75D-90F6D609B834}" id="{68A0A968-BA5F-410E-BB08-33E67D8F9F9F}">
    <text>Implement SSO for Catalog UI</text>
  </threadedComment>
  <threadedComment ref="O69" dT="2021-06-11T16:56:49.91" personId="{BD8FF0C0-A761-441F-B6D1-5D8DE7D20B4F}" id="{BEDF896C-E1EC-4DC5-A2B5-DB9F035FD0F6}">
    <text>Communication to outline features and internal press releases</text>
  </threadedComment>
  <threadedComment ref="V69" dT="2021-06-11T16:07:54.29" personId="{BD8FF0C0-A761-441F-B6D1-5D8DE7D20B4F}" id="{5401F0B0-E2CE-4E49-B27A-94C77BE12964}">
    <text>Expected end of Q3</text>
  </threadedComment>
  <threadedComment ref="V69" dT="2021-06-11T16:57:42.31" personId="{BD8FF0C0-A761-441F-B6D1-5D8DE7D20B4F}" id="{960992D6-317C-4DEB-BDEB-8B10C62E72D6}" parentId="{5401F0B0-E2CE-4E49-B27A-94C77BE12964}">
    <text>Grouping together of related items will involve changes to search pages, product cards, cart and check out etc.</text>
  </threadedComment>
  <threadedComment ref="V69" dT="2021-06-15T23:10:47.94" personId="{8A887BB8-0DDF-4FFA-858C-492AAA24058C}" id="{287FE327-C795-4B26-B346-A54E5C7C1C3F}" parentId="{5401F0B0-E2CE-4E49-B27A-94C77BE12964}">
    <text>Platform Response: should be S&amp;B / L&amp;N</text>
  </threadedComment>
  <threadedComment ref="X69" dT="2021-06-11T16:07:54.29" personId="{BD8FF0C0-A761-441F-B6D1-5D8DE7D20B4F}" id="{BD4776CC-5843-46F2-8C73-1CB89C890DA5}">
    <text>Expected end of Q3</text>
  </threadedComment>
  <threadedComment ref="Z69" dT="2021-06-11T16:07:54.29" personId="{BD8FF0C0-A761-441F-B6D1-5D8DE7D20B4F}" id="{CCA09482-85F3-4D01-A778-DD630AC29C9A}">
    <text>Expected end of Q3</text>
  </threadedComment>
  <threadedComment ref="AB69" dT="2021-06-11T16:07:54.29" personId="{BD8FF0C0-A761-441F-B6D1-5D8DE7D20B4F}" id="{0A8210C3-00C2-4D2C-857A-EDC066714F4B}">
    <text>Expected end of Q3</text>
  </threadedComment>
  <threadedComment ref="AB69" dT="2021-06-15T00:29:44.42" personId="{C61C866D-9EED-43BF-B491-8BF54AF17E9E}" id="{1AEBEF4D-007A-43A4-8150-037B997DD7D8}" parentId="{0A8210C3-00C2-4D2C-857A-EDC066714F4B}">
    <text xml:space="preserve">Need more details to size it. Build quarter?@Shrikant Subramanian </text>
    <mentions>
      <mention mentionpersonId="{5E87A966-F96A-462E-882C-10B453DB5B60}" mentionId="{88BC854A-EF7B-4A0C-A678-29C2C388AA69}" startIndex="44" length="21"/>
    </mentions>
  </threadedComment>
  <threadedComment ref="AB69" dT="2021-06-18T20:04:19.90" personId="{C61C866D-9EED-43BF-B491-8BF54AF17E9E}" id="{30717BFF-C4F0-4B33-8CC9-9F11D35186F8}" parentId="{0A8210C3-00C2-4D2C-857A-EDC066714F4B}">
    <text xml:space="preserve">  We'll not be able to estimate without more details. @Shrikant Subramanian </text>
    <mentions>
      <mention mentionpersonId="{5E87A966-F96A-462E-882C-10B453DB5B60}" mentionId="{FB8C3F7D-6EB8-4D83-8DA8-D6D44B771D00}" startIndex="54" length="21"/>
    </mentions>
  </threadedComment>
  <threadedComment ref="AC69" dT="2021-06-11T16:07:54.29" personId="{BD8FF0C0-A761-441F-B6D1-5D8DE7D20B4F}" id="{721BB242-D12B-4F5D-A4C5-DB95220638C9}">
    <text>Expected end of Q3</text>
  </threadedComment>
  <threadedComment ref="AD69" dT="2021-06-11T16:07:54.29" personId="{BD8FF0C0-A761-441F-B6D1-5D8DE7D20B4F}" id="{0FC98DC1-E082-4D59-A4AD-B69832990C7D}">
    <text>Expected end of Q3</text>
  </threadedComment>
  <threadedComment ref="AD69" dT="2021-06-14T20:17:02.30" personId="{4178E3D8-F26A-4B62-A1FA-B3D7E60782D7}" id="{44C89608-B978-4FD9-981A-E7E896E5A4B0}" parentId="{0FC98DC1-E082-4D59-A4AD-B69832990C7D}">
    <text xml:space="preserve">Unclear how Tax is involved in this initiative. Please provide more details. As of now, we marked NA as we don't see any new Tax dev work or Tax testing support needed. </text>
  </threadedComment>
  <threadedComment ref="AE69" dT="2021-06-11T16:07:54.29" personId="{BD8FF0C0-A761-441F-B6D1-5D8DE7D20B4F}" id="{A3F9329A-1A02-4E6C-AB7B-740B3BD4D9F8}">
    <text>Expected end of Q3</text>
  </threadedComment>
  <threadedComment ref="AF69" dT="2021-06-11T16:07:54.29" personId="{BD8FF0C0-A761-441F-B6D1-5D8DE7D20B4F}" id="{4B52C325-6386-4AF9-A4E4-7F2D916CD68D}">
    <text>Expected end of Q3</text>
  </threadedComment>
  <threadedComment ref="AG69" dT="2021-06-11T16:07:54.29" personId="{BD8FF0C0-A761-441F-B6D1-5D8DE7D20B4F}" id="{EECD02B9-7E8F-4DEB-B778-A2CD95B44E98}">
    <text>Expected end of Q3</text>
  </threadedComment>
  <threadedComment ref="AL69" dT="2021-06-11T16:07:54.29" personId="{BD8FF0C0-A761-441F-B6D1-5D8DE7D20B4F}" id="{691EEA47-3797-44A6-9F19-C9FE7FD643CD}">
    <text>Expected end of Q3</text>
  </threadedComment>
  <threadedComment ref="AM69" dT="2021-06-11T16:07:54.29" personId="{BD8FF0C0-A761-441F-B6D1-5D8DE7D20B4F}" id="{30316D42-8733-453C-A1AD-67C35BEFA0D6}">
    <text>Expected end of Q3</text>
  </threadedComment>
  <threadedComment ref="AX69" dT="2021-06-11T16:07:54.29" personId="{BD8FF0C0-A761-441F-B6D1-5D8DE7D20B4F}" id="{7DD9964E-9DD4-461A-86F7-01A79E28C840}">
    <text>Expected end of Q3</text>
  </threadedComment>
  <threadedComment ref="O70" dT="2021-06-11T16:10:05.29" personId="{BD8FF0C0-A761-441F-B6D1-5D8DE7D20B4F}" id="{146E7BF2-81F8-4300-BE31-FD295D3378D1}">
    <text>Expected end of Q2</text>
  </threadedComment>
  <threadedComment ref="U70" dT="2021-06-11T16:10:05.29" personId="{BD8FF0C0-A761-441F-B6D1-5D8DE7D20B4F}" id="{538E7C4B-AEA1-4C78-AE31-4BBA5B0FF56E}">
    <text>Expected end of Q2</text>
  </threadedComment>
  <threadedComment ref="V70" dT="2021-06-11T16:10:05.29" personId="{BD8FF0C0-A761-441F-B6D1-5D8DE7D20B4F}" id="{2D67E276-7FB1-4815-9D3F-45B9BAE8682F}">
    <text>Expected end of Q2</text>
  </threadedComment>
  <threadedComment ref="V70" dT="2021-06-15T23:13:04.19" personId="{8A887BB8-0DDF-4FFA-858C-492AAA24058C}" id="{BC5E89EB-0D05-4D54-AF41-1E694442CFA6}" parentId="{2D67E276-7FB1-4815-9D3F-45B9BAE8682F}">
    <text>Platform Response: N/A - should be catalog</text>
  </threadedComment>
  <threadedComment ref="AB70" dT="2021-06-11T16:10:05.29" personId="{BD8FF0C0-A761-441F-B6D1-5D8DE7D20B4F}" id="{08238492-9F73-41FA-8C4F-BD8A7D9A7DFF}">
    <text>Expected end of Q2</text>
  </threadedComment>
  <threadedComment ref="AB70" dT="2021-06-15T00:38:53.63" personId="{C61C866D-9EED-43BF-B491-8BF54AF17E9E}" id="{268DDFC3-A758-4B1A-8272-B1600708AC48}" parentId="{08238492-9F73-41FA-8C4F-BD8A7D9A7DFF}">
    <text>Once we have comps and use cases clear, we can size it properly.</text>
  </threadedComment>
  <threadedComment ref="AC70" dT="2021-06-11T16:10:05.29" personId="{BD8FF0C0-A761-441F-B6D1-5D8DE7D20B4F}" id="{0BB3AF91-DB8E-4D51-9BA2-2D42127FEDD7}">
    <text>Expected end of Q2</text>
  </threadedComment>
  <threadedComment ref="AD70" dT="2021-06-11T16:10:05.29" personId="{BD8FF0C0-A761-441F-B6D1-5D8DE7D20B4F}" id="{7C486C68-5F69-469E-9DEF-78ED44F48383}">
    <text>Expected end of Q2</text>
  </threadedComment>
  <threadedComment ref="AD70" dT="2021-06-14T20:18:43.03" personId="{4178E3D8-F26A-4B62-A1FA-B3D7E60782D7}" id="{3387F2BD-BE6B-4E0E-AC56-D819829B52EB}" parentId="{7C486C68-5F69-469E-9DEF-78ED44F48383}">
    <text xml:space="preserve">Unclear how Tax is involved in this initiative. Please provide more details. As of now, we marked NA as we don't see any new Tax dev work or Tax testing support needed. </text>
  </threadedComment>
  <threadedComment ref="AE70" dT="2021-06-11T16:10:05.29" personId="{BD8FF0C0-A761-441F-B6D1-5D8DE7D20B4F}" id="{E21E6DFB-0912-458B-B196-87E260F44620}">
    <text>Expected end of Q2</text>
  </threadedComment>
  <threadedComment ref="AF70" dT="2021-06-11T16:10:05.29" personId="{BD8FF0C0-A761-441F-B6D1-5D8DE7D20B4F}" id="{0F04F29A-F4DF-437D-B000-A11F45A509B9}">
    <text>Expected end of Q2</text>
  </threadedComment>
  <threadedComment ref="AG70" dT="2021-06-11T16:10:05.29" personId="{BD8FF0C0-A761-441F-B6D1-5D8DE7D20B4F}" id="{D961C216-24B5-44F9-ADC1-A0F923BCCC99}">
    <text>Expected end of Q2</text>
  </threadedComment>
  <threadedComment ref="AH70" dT="2021-06-11T16:10:05.29" personId="{BD8FF0C0-A761-441F-B6D1-5D8DE7D20B4F}" id="{581DE602-D734-4F76-AC54-EEBA3DA7D0F7}">
    <text>Expected end of Q2</text>
  </threadedComment>
  <threadedComment ref="AL70" dT="2021-06-09T21:42:14.80" personId="{4178E3D8-F26A-4B62-A1FA-B3D7E60782D7}" id="{F00943CF-71FA-429E-BCE8-63B338FA1AC4}">
    <text>Need more information to know if there is any Payments development. Don't see any Payments related work.</text>
  </threadedComment>
  <threadedComment ref="AM70" dT="2021-06-11T16:10:05.29" personId="{BD8FF0C0-A761-441F-B6D1-5D8DE7D20B4F}" id="{9D40620D-49DB-4A3D-BD95-340EF27AD9F0}">
    <text>Expected end of Q2</text>
  </threadedComment>
  <threadedComment ref="O71" dT="2021-06-11T17:55:55.96" personId="{BD8FF0C0-A761-441F-B6D1-5D8DE7D20B4F}" id="{1AB1A60A-CCA3-440D-91F8-C2153FE79DAE}">
    <text>Provide communications and press releases related to variants functionality</text>
  </threadedComment>
  <threadedComment ref="V71" dT="2021-06-11T16:12:48.00" personId="{BD8FF0C0-A761-441F-B6D1-5D8DE7D20B4F}" id="{AE1A614B-D152-4254-AD4A-39CBF53292BB}">
    <text>Expected Q2 end</text>
  </threadedComment>
  <threadedComment ref="V71" dT="2021-06-11T17:56:38.85" personId="{BD8FF0C0-A761-441F-B6D1-5D8DE7D20B4F}" id="{633D239E-C218-4CBF-8B19-FABF5A78A4E8}" parentId="{AE1A614B-D152-4254-AD4A-39CBF53292BB}">
    <text>Variants functionality will involve changes to search, product pages, cart and checkout and mobile</text>
  </threadedComment>
  <threadedComment ref="V71" dT="2021-06-15T23:13:49.13" personId="{8A887BB8-0DDF-4FFA-858C-492AAA24058C}" id="{F175A093-D73D-4BCB-81D1-1A4DFAF9EA50}" parentId="{AE1A614B-D152-4254-AD4A-39CBF53292BB}">
    <text>Platform Response: should be S&amp;B / L&amp;N</text>
  </threadedComment>
  <threadedComment ref="AB71" dT="2021-06-11T16:12:48.00" personId="{BD8FF0C0-A761-441F-B6D1-5D8DE7D20B4F}" id="{A3AB8B9C-C4C7-4D95-A1D8-2BEDC93E76A3}">
    <text>Expected Q2 end</text>
  </threadedComment>
  <threadedComment ref="AB71" dT="2021-06-11T18:00:36.45" personId="{BD8FF0C0-A761-441F-B6D1-5D8DE7D20B4F}" id="{1FF08831-E9F1-423F-BD1A-7314183721F4}" parentId="{A3AB8B9C-C4C7-4D95-A1D8-2BEDC93E76A3}">
    <text>Variants functionality will have impact on cart and checkout with multiple options of an item may be checked out as an addendum to an order.</text>
  </threadedComment>
  <threadedComment ref="AB71" dT="2021-06-18T20:10:32.46" personId="{C61C866D-9EED-43BF-B491-8BF54AF17E9E}" id="{866CA18C-870B-4676-8501-66DAE47CF3FB}" parentId="{A3AB8B9C-C4C7-4D95-A1D8-2BEDC93E76A3}">
    <text>@Shrikant Subramanian  Need more details.</text>
    <mentions>
      <mention mentionpersonId="{5E87A966-F96A-462E-882C-10B453DB5B60}" mentionId="{DDFAB2F3-C0FA-4A51-9782-5EAEF5263E0A}" startIndex="0" length="21"/>
    </mentions>
  </threadedComment>
  <threadedComment ref="AC71" dT="2021-06-11T16:12:48.00" personId="{BD8FF0C0-A761-441F-B6D1-5D8DE7D20B4F}" id="{AB995C42-A23A-46B3-B4B1-FC940B4EA496}">
    <text>Expected Q2 end</text>
  </threadedComment>
  <threadedComment ref="AC71" dT="2021-06-11T18:01:38.03" personId="{BD8FF0C0-A761-441F-B6D1-5D8DE7D20B4F}" id="{814D6826-3321-4B0C-A636-569F161CE1FE}" parentId="{AB995C42-A23A-46B3-B4B1-FC940B4EA496}">
    <text>Mobile experience will have the same impact as web - variants will need to be clubbed under one umbrella and various screens like search, product pages, cart and checkout will be impacted.</text>
  </threadedComment>
  <threadedComment ref="AD71" dT="2021-06-11T16:12:48.00" personId="{BD8FF0C0-A761-441F-B6D1-5D8DE7D20B4F}" id="{C0797B05-5239-4AC0-91A3-FA746BEAE243}">
    <text>Expected Q2 end</text>
  </threadedComment>
  <threadedComment ref="AD71" dT="2021-06-14T20:22:09.27" personId="{4178E3D8-F26A-4B62-A1FA-B3D7E60782D7}" id="{21D6D243-4FF7-490A-BFBC-CA2EEAE5554D}" parentId="{C0797B05-5239-4AC0-91A3-FA746BEAE243}">
    <text xml:space="preserve">Need more information to determine if there is Tax dev work or Tax testing support. </text>
  </threadedComment>
  <threadedComment ref="AE71" dT="2021-06-11T16:12:48.00" personId="{BD8FF0C0-A761-441F-B6D1-5D8DE7D20B4F}" id="{05920A82-B955-48C2-A2D1-F7C72F7800C3}">
    <text>Expected Q2 end</text>
  </threadedComment>
  <threadedComment ref="AF71" dT="2021-06-11T16:12:48.00" personId="{BD8FF0C0-A761-441F-B6D1-5D8DE7D20B4F}" id="{8CF77B9C-2525-4770-90E9-C7CBD0C3FEF3}">
    <text>Expected Q2 end</text>
  </threadedComment>
  <threadedComment ref="AF71" dT="2021-06-11T18:03:58.09" personId="{BD8FF0C0-A761-441F-B6D1-5D8DE7D20B4F}" id="{3EBA13DC-299C-460C-B3C1-D34DF198FCE7}" parentId="{8CF77B9C-2525-4770-90E9-C7CBD0C3FEF3}">
    <text>UX screens impacted will include search, product pages etc.</text>
  </threadedComment>
  <threadedComment ref="AG71" dT="2021-06-11T16:12:48.00" personId="{BD8FF0C0-A761-441F-B6D1-5D8DE7D20B4F}" id="{A9AF7D4A-1F4B-4372-A2EF-80CF662A8BA4}">
    <text>Expected Q2 end</text>
  </threadedComment>
  <threadedComment ref="AH71" dT="2021-06-11T16:12:48.00" personId="{BD8FF0C0-A761-441F-B6D1-5D8DE7D20B4F}" id="{17491D3E-3B61-4E84-8638-3C46ECC6077F}">
    <text>Expected Q2 end</text>
  </threadedComment>
  <threadedComment ref="AL71" dT="2021-06-09T21:43:12.55" personId="{4178E3D8-F26A-4B62-A1FA-B3D7E60782D7}" id="{5CA414A7-D444-4178-8808-739ECBA07A1F}">
    <text>Need more information to know if there is any Payments development. Don't see any Payments related work.</text>
  </threadedComment>
  <threadedComment ref="AM71" dT="2021-06-11T16:12:48.00" personId="{BD8FF0C0-A761-441F-B6D1-5D8DE7D20B4F}" id="{B5660BC8-5128-4834-8890-9EED191E36EE}">
    <text>Expected Q2 end</text>
  </threadedComment>
  <threadedComment ref="O72" dT="2021-06-18T00:55:04.70" personId="{90E76B7C-5FC6-44EF-8F79-11A63BF9B8F9}" id="{21CE915A-9208-4911-8A45-C4B6A2D9C8B9}">
    <text>unclear how this relates to Martech/Comms; but will assume this entails payload work being sent from OSS</text>
  </threadedComment>
  <threadedComment ref="AL72" dT="2021-06-09T21:43:29.25" personId="{4178E3D8-F26A-4B62-A1FA-B3D7E60782D7}" id="{53DC7302-7D37-42A5-883D-7926894B7078}">
    <text>Need more information to know if there is any Payments development. Don't see any Payments related work.</text>
  </threadedComment>
  <threadedComment ref="AL73" dT="2021-06-09T21:44:11.40" personId="{4178E3D8-F26A-4B62-A1FA-B3D7E60782D7}" id="{7409B94D-B69E-4FA8-A2B7-5EB52D2CE245}">
    <text>Need more information to know if there is any Payments development. Don't see any Payments related work.</text>
  </threadedComment>
  <threadedComment ref="AL74" dT="2021-06-09T21:44:56.20" personId="{4178E3D8-F26A-4B62-A1FA-B3D7E60782D7}" id="{2F91A4A7-163C-44A2-8480-27533DDD375F}">
    <text>Need more information to know if there is any Payments development. Don't see any Payments related work.</text>
  </threadedComment>
  <threadedComment ref="AL75" dT="2021-06-09T21:45:46.23" personId="{4178E3D8-F26A-4B62-A1FA-B3D7E60782D7}" id="{1B5109D5-0C49-4D0D-A321-2C3FBCF4443F}">
    <text>Need more information to know if there is any Payments development. Don't see any Payments related work.</text>
  </threadedComment>
  <threadedComment ref="V76" dT="2021-06-11T21:54:29.68" personId="{D3617701-C475-4DE4-AB37-E0E7E5459DB1}" id="{8251EEC9-7ED1-4CD6-B5E5-2FAF219A128F}">
    <text>Marketplace items need to be visually identified by seller</text>
  </threadedComment>
  <threadedComment ref="V76" dT="2021-06-15T23:14:20.79" personId="{8A887BB8-0DDF-4FFA-858C-492AAA24058C}" id="{BAA4D78C-2417-4EAD-B665-23CE2441DD44}" parentId="{8251EEC9-7ED1-4CD6-B5E5-2FAF219A128F}">
    <text>Platform Response: assumes integration with AEM for content mgmt.</text>
  </threadedComment>
  <threadedComment ref="X76" dT="2021-06-11T21:55:11.80" personId="{D3617701-C475-4DE4-AB37-E0E7E5459DB1}" id="{B82E64E9-CB1F-4809-9CDF-2917C9397A92}">
    <text>Marketplace items need to be visually identifiable by seller.  Seller details and fulfillment options shown on PDP.</text>
  </threadedComment>
  <threadedComment ref="Z76" dT="2021-06-11T21:57:10.88" personId="{D3617701-C475-4DE4-AB37-E0E7E5459DB1}" id="{5C4B800D-6BCA-4D14-81BD-0DDDD2D7C67A}">
    <text>Marketplace items shown in-line with Albertsons items. Some sort of prioritization desired so Albertsons items always on top but gaps served by marketplace items are clearly seen.</text>
  </threadedComment>
  <threadedComment ref="AB76" dT="2021-06-11T21:57:41.53" personId="{D3617701-C475-4DE4-AB37-E0E7E5459DB1}" id="{72C457EE-78A5-470E-AEA4-730A002F9BE3}">
    <text>Single, unified cart. Delivery options based on fulfillment:
1- Items fulfilled by Albertsons (e.g. MFC) - Combined slotting options/pricing as today
2- Items directly shipped from sellers - Separated slots &amp; delivery pricing</text>
  </threadedComment>
  <threadedComment ref="AC76" dT="2021-06-11T21:58:17.40" personId="{D3617701-C475-4DE4-AB37-E0E7E5459DB1}" id="{AAD22221-0FF7-4195-B227-221F6682C7A5}">
    <text>Marketplace items identifiable while shopping. Single, unified cart. Delivery options based on fulfillment:
1- Items fulfilled by Albertsons (e.g. MFC) - Combined slotting options/pricing as today
2- Items directly shipped from sellers - Separated slots &amp; delivery pricing</text>
  </threadedComment>
  <threadedComment ref="AD76" dT="2021-06-11T22:13:00.64" personId="{D3617701-C475-4DE4-AB37-E0E7E5459DB1}" id="{ED8FE352-FDF6-41E3-BC4B-FF0122493AE4}">
    <text>Tax integration	with Marketplacer platform.</text>
  </threadedComment>
  <threadedComment ref="AD76" dT="2021-06-14T20:28:42.09" personId="{4178E3D8-F26A-4B62-A1FA-B3D7E60782D7}" id="{5C26F2CF-55D5-40F6-AB3B-8ACA26441383}" parentId="{ED8FE352-FDF6-41E3-BC4B-FF0122493AE4}">
    <text xml:space="preserve">Need more information to understand if this work includes tax integration at time of placing orders and fulfillment. Also need to understand the volume of new SKUs and use cases. </text>
  </threadedComment>
  <threadedComment ref="AE76" dT="2021-06-11T22:13:15.16" personId="{D3617701-C475-4DE4-AB37-E0E7E5459DB1}" id="{72497D74-5BF4-49C8-AB15-BBC991B7BAE4}">
    <text>Catalog integration with Marketplacer</text>
  </threadedComment>
  <threadedComment ref="AF76" dT="2021-06-11T22:13:46.95" personId="{D3617701-C475-4DE4-AB37-E0E7E5459DB1}" id="{9959F32C-588F-45B0-83DC-770BE6B2B9D8}">
    <text>Marketplace sellers/stores shown throughout the shopping process. Unified, split cart.</text>
  </threadedComment>
  <threadedComment ref="AL76" dT="2021-06-11T22:14:13.64" personId="{D3617701-C475-4DE4-AB37-E0E7E5459DB1}" id="{22923D6F-008E-4491-AA9D-2413A67DE441}">
    <text>Combined payment for Albertsons &amp; Marketplace items</text>
  </threadedComment>
  <threadedComment ref="AL76" dT="2021-06-15T16:03:40.10" personId="{4178E3D8-F26A-4B62-A1FA-B3D7E60782D7}" id="{80D5D081-9341-494E-9BE1-76F6EB0F10F1}" parentId="{22923D6F-008E-4491-AA9D-2413A67DE441}">
    <text>Need more details around checkout and fulfillment to define the scope for Payments.</text>
  </threadedComment>
  <threadedComment ref="AN76" dT="2021-06-11T22:16:03.59" personId="{D3617701-C475-4DE4-AB37-E0E7E5459DB1}" id="{F54BC49E-DD9A-4FF7-B935-3B1C25FDBCB3}">
    <text>Marketplace items will flow into the Marketplacer platform</text>
  </threadedComment>
  <threadedComment ref="AO76" dT="2021-06-11T22:16:50.93" personId="{D3617701-C475-4DE4-AB37-E0E7E5459DB1}" id="{E394B72F-C7FD-4F1E-85C1-E4A730B5D492}">
    <text>Marketplace items likely stored in MFCs</text>
  </threadedComment>
  <threadedComment ref="AS76" dT="2021-06-14T18:15:58.24" personId="{8391F23D-3E21-624A-BB97-09ED6AF0B07E}" id="{58D98229-A574-4E62-B327-844D10C1003F}">
    <text>Can we please be more specific here. What do you NEED and WHEN do you need it by. Thanks.</text>
  </threadedComment>
  <threadedComment ref="AS76" dT="2021-06-23T18:20:03.01" personId="{A581DF9A-0864-484C-9AA7-01FEF90F4B3A}" id="{D2B60A00-BC91-4154-BEAD-57DABC7F6FC2}" parentId="{58D98229-A574-4E62-B327-844D10C1003F}">
    <text xml:space="preserve">Requirements have not been defined yet. Will be giving a Medium </text>
  </threadedComment>
  <threadedComment ref="BB76" dT="2021-06-11T22:18:25.81" personId="{D3617701-C475-4DE4-AB37-E0E7E5459DB1}" id="{ECE47493-A09B-4677-9212-0C9804A7B77F}">
    <text>3P orders and status are viewable by Albertsons CS</text>
  </threadedComment>
  <threadedComment ref="BD76" dT="2021-06-11T22:18:50.37" personId="{D3617701-C475-4DE4-AB37-E0E7E5459DB1}" id="{7259BB03-810C-40A3-83E6-BA185CA42170}">
    <text>Albertsons handles refunds and returns as proxy for seller</text>
  </threadedComment>
  <threadedComment ref="V77" dT="2021-06-15T23:14:50.04" personId="{8A887BB8-0DDF-4FFA-858C-492AAA24058C}" id="{EA3A2E21-6951-428E-97CB-5C3D1D19598D}">
    <text>Platform Response: assumes integration with AEM for content mgmt</text>
  </threadedComment>
  <threadedComment ref="AD77" dT="2021-06-14T20:28:54.44" personId="{4178E3D8-F26A-4B62-A1FA-B3D7E60782D7}" id="{1FC9D8C3-E02D-4A9A-9C1E-BBB3E8BE80B9}">
    <text xml:space="preserve">Need more information to understand if this work includes tax integration at time of placing orders and fulfillment. Also need to understand the volume of new SKUs and use cases. </text>
  </threadedComment>
  <threadedComment ref="AL77" dT="2021-06-09T21:49:05.53" personId="{4178E3D8-F26A-4B62-A1FA-B3D7E60782D7}" id="{95004BA6-59A6-45B3-AF02-45D3B3CADEAC}">
    <text>Expect Payments will have development work for this initiative. Need more details to define the scope.</text>
  </threadedComment>
  <threadedComment ref="AS77" dT="2021-06-14T18:16:04.52" personId="{8391F23D-3E21-624A-BB97-09ED6AF0B07E}" id="{633D41FD-D131-492A-88D4-D3E0166C8946}">
    <text>Can we please be more specific here. What do you NEED and WHEN do you need it by. Thanks.</text>
  </threadedComment>
  <threadedComment ref="AX77" dT="2021-06-11T22:17:28.27" personId="{D3617701-C475-4DE4-AB37-E0E7E5459DB1}" id="{4E1665B4-84AF-4916-AD6C-C1DFB023F0CA}">
    <text>Offer Albertsons rewards on 3rd party Marketplace orders</text>
  </threadedComment>
  <threadedComment ref="AC79" dT="2021-06-18T21:30:51.41" personId="{B6D3990C-57AB-4DCD-86ED-F2FC15330C87}" id="{EFF3C1A2-3937-4D4E-A902-2B7A7F665D84}">
    <text>We need more details to size</text>
  </threadedComment>
  <threadedComment ref="AD79" dT="2021-06-14T20:39:00.58" personId="{4178E3D8-F26A-4B62-A1FA-B3D7E60782D7}" id="{4084744E-002F-407B-A4AF-8B1A5240D40F}">
    <text xml:space="preserve">Need finalized architecture decision. If passed by Cart &amp; Checkout (at Checkout) or Pricing Service (during Fulfillment), then effort is S. If Tax has to identify child items, then effort is M. </text>
  </threadedComment>
  <threadedComment ref="AL79" dT="2021-06-09T21:47:02.11" personId="{4178E3D8-F26A-4B62-A1FA-B3D7E60782D7}" id="{6CD932EE-A809-46BC-A73E-BC891020F9BD}">
    <text>Expect only QA support. No development work.</text>
  </threadedComment>
  <threadedComment ref="BH81" dT="2021-06-12T00:25:45.29" personId="{0FF80DCA-3A3C-4A49-B80F-EDBDBA543F6B}" id="{9CA601C8-AF1B-4B59-B69C-F101EF540F49}">
    <text>Set up EDM to recieive the Catalog data through Kafka streaming, agreegate data and make it available to consumers.</text>
  </threadedComment>
  <threadedComment ref="R89" dT="2021-06-23T20:12:36.70" personId="{24A71361-96A7-4184-B040-A32426105B52}" id="{8F92FD00-069E-4EA9-BA2B-FC31A1C3CE8A}">
    <text xml:space="preserve">@Gayle Millington  @Lauren Huynh  @Sharyu Barapatrey  @Sravanthi Muppidi 
what are the requirements tosize? </text>
    <mentions>
      <mention mentionpersonId="{D9445AAE-543E-47CF-AD68-6CE6065FCEEE}" mentionId="{8105A85F-C863-4B5C-8B24-532CFCC1AC9E}" startIndex="0" length="17"/>
      <mention mentionpersonId="{19D071B9-6B0C-47E6-87EA-CF9C748A7493}" mentionId="{DF7CC143-868D-4C19-8C19-1C80866AD09B}" startIndex="19" length="13"/>
      <mention mentionpersonId="{5E20E5AC-01F6-4958-BA44-B4833DD491EC}" mentionId="{8F817AB8-3133-43AE-9D69-364F39C82BE9}" startIndex="34" length="18"/>
      <mention mentionpersonId="{02094740-F64D-4797-86FB-8ECEDF80E28A}" mentionId="{BA4E5CFF-5164-4100-9B4F-6310D87EC288}" startIndex="54" length="18"/>
    </mentions>
  </threadedComment>
  <threadedComment ref="R89" dT="2021-06-23T20:36:46.15" personId="{F5BE5496-DCBF-4FAB-A76F-C7FFFB8874AD}" id="{196380A2-ACCC-4DDB-B36B-CC95B86A1597}" parentId="{8F92FD00-069E-4EA9-BA2B-FC31A1C3CE8A}">
    <text>@Tophe Enerio none of my teams are driving this initiative.  Please check with CPG :)</text>
    <mentions>
      <mention mentionpersonId="{6CE22FA9-2E47-42DF-B1AA-888F9D0E1138}" mentionId="{EEF5AB46-9275-414A-989D-FF1B2378ADEA}" startIndex="0" length="13"/>
    </mentions>
  </threadedComment>
  <threadedComment ref="R89" dT="2021-06-23T20:41:05.12" personId="{24A71361-96A7-4184-B040-A32426105B52}" id="{40D3A832-C49E-4EDE-A5C2-F4AF167DAD95}" parentId="{8F92FD00-069E-4EA9-BA2B-FC31A1C3CE8A}">
    <text xml:space="preserve">but they are called out as dependent.   Is this project driven by CPG? If so then this should be in Marketing sheet vs in Shop CX. let us know. </text>
  </threadedComment>
  <threadedComment ref="R89" dT="2021-06-23T20:53:14.03" personId="{F5BE5496-DCBF-4FAB-A76F-C7FFFB8874AD}" id="{9ABDFE04-38EA-448A-8BEB-C4DF72A267F8}" parentId="{8F92FD00-069E-4EA9-BA2B-FC31A1C3CE8A}">
    <text>@Tophe Enerio it shows that the CPG team is driving this initiative in column K. :)</text>
    <mentions>
      <mention mentionpersonId="{358C0749-37C9-4389-9E9E-48AF61DE9CE3}" mentionId="{E73BD34D-C2EF-4FA6-9EB5-D625ACEEFDD4}" startIndex="0" length="13"/>
    </mentions>
  </threadedComment>
  <threadedComment ref="V89" dT="2021-06-10T18:39:01.87" personId="{8A887BB8-0DDF-4FFA-858C-492AAA24058C}" id="{30FD402D-DE4D-47D5-88FF-C1409F59D789}">
    <text>Platform Response: M - Dependency new CPG Domain API</text>
  </threadedComment>
  <threadedComment ref="V93" dT="2021-06-15T23:16:03.76" personId="{8A887BB8-0DDF-4FFA-858C-492AAA24058C}" id="{EA659AE0-3E5F-4983-8F77-6618C8BE2C0E}">
    <text>Platform Response: need more requirements for Platform to provide estimate</text>
  </threadedComment>
  <threadedComment ref="BL93" dT="2021-06-12T00:39:31.21" personId="{B6D3990C-57AB-4DCD-86ED-F2FC15330C87}" id="{EC0A060F-4FBE-4B83-A426-E44E6838018D}">
    <text>Adding Signage/QR code/Banners in the stores</text>
  </threadedComment>
  <threadedComment ref="V96" dT="2021-06-15T23:16:30.98" personId="{8A887BB8-0DDF-4FFA-858C-492AAA24058C}" id="{AF5A6166-B0A8-4EDF-B3B6-8E68517EA5D2}">
    <text>Platform Response: will this include web work/web view</text>
  </threadedComment>
  <threadedComment ref="AB97" dT="2021-06-15T21:01:36.78" personId="{C61C866D-9EED-43BF-B491-8BF54AF17E9E}" id="{97EC7C56-2565-4D3A-81C5-7E1521BE07B7}">
    <text xml:space="preserve">Checkout changes with respect to SNAP will be considered a different initiative and hence the sizing given will not consider SNAP. @Prasanna Karimanickam </text>
    <mentions>
      <mention mentionpersonId="{10ACF925-48F7-4181-90AB-7B3F88A14CC1}" mentionId="{16F58BAF-A2C9-47F8-876A-30E4575D20F7}" startIndex="131" length="22"/>
    </mentions>
  </threadedComment>
  <threadedComment ref="AG97" dT="2021-06-17T21:43:52.34" personId="{1E81E438-7BA8-415B-A046-0A20BB48CF99}" id="{B5D66902-7C4B-4C80-83BC-27547E409BD6}">
    <text>Is there UCA impact ?</text>
  </threadedComment>
  <threadedComment ref="AL97" dT="2021-06-09T21:52:32.77" personId="{4178E3D8-F26A-4B62-A1FA-B3D7E60782D7}" id="{064BCFB7-9D66-4611-AFEE-D948B86224A2}">
    <text>Based on timing, not sure what is expected to change with Payeezy implementation. This is in scope for Chase Phase 2 contained within Payments tab.</text>
  </threadedComment>
  <threadedComment ref="AN97" dT="2021-06-16T00:25:50.42" personId="{07D8E72E-364D-1749-BC72-9CEC99127811}" id="{9C9EC258-21DF-43DD-96CD-13988C603854}">
    <text>Assumption: No order model changes required. Only QA support required.</text>
  </threadedComment>
  <threadedComment ref="AB98" dT="2021-06-15T21:01:36.78" personId="{C61C866D-9EED-43BF-B491-8BF54AF17E9E}" id="{B3B05FC3-3447-4F1A-B296-30FD8EC15F48}">
    <text xml:space="preserve">Checkout changes with respect to SNAP will be considered a different initiative and hence the sizing given will not consider SNAP. @Prasanna Karimanickam </text>
    <mentions>
      <mention mentionpersonId="{10ACF925-48F7-4181-90AB-7B3F88A14CC1}" mentionId="{A47F997F-37F8-4007-A609-B8C9EE988240}" startIndex="131" length="22"/>
    </mentions>
  </threadedComment>
  <threadedComment ref="AG98" dT="2021-06-17T21:43:52.34" personId="{1E81E438-7BA8-415B-A046-0A20BB48CF99}" id="{635DEB2F-C119-4164-8F3E-D754A15B753D}">
    <text>Is there UCA impact ?</text>
  </threadedComment>
  <threadedComment ref="AL98" dT="2021-06-09T21:52:32.77" personId="{4178E3D8-F26A-4B62-A1FA-B3D7E60782D7}" id="{85B32D51-0AA7-4DE6-91F9-6102EBAF0065}">
    <text>Based on timing, not sure what is expected to change with Payeezy implementation. This is in scope for Chase Phase 2 contained within Payments tab.</text>
  </threadedComment>
  <threadedComment ref="AN98" dT="2021-06-16T00:25:50.42" personId="{07D8E72E-364D-1749-BC72-9CEC99127811}" id="{2F03429C-506C-4FA8-9F93-8644C11CD51A}">
    <text>Assumption: No order model changes required. Only QA support required.</text>
  </threadedComment>
  <threadedComment ref="N99" dT="2021-06-18T01:00:52.30" personId="{90E76B7C-5FC6-44EF-8F79-11A63BF9B8F9}" id="{3BC9D227-ABB4-4877-BDAC-BFBD0EC04E71}">
    <text xml:space="preserve">assumes that we would have to make changes on multiple templates
</text>
  </threadedComment>
  <threadedComment ref="AN100" dT="2021-06-21T16:15:39.92" personId="{908A6D45-835C-4CE3-99A0-0DEE132756A1}" id="{B57851D3-DE75-40A1-BC7A-3955B673AE1E}">
    <text>It's unclear if this is separate effort around market place. Leaving this as XS to test. Market place effort for OMS is not listed here.</text>
  </threadedComment>
  <threadedComment ref="N118" dT="2021-06-18T01:04:53.47" personId="{90E76B7C-5FC6-44EF-8F79-11A63BF9B8F9}" id="{72597DB8-E032-410E-9FDD-A052B640C365}">
    <text>assumes redesigns of up to 5 substitution emails</text>
  </threadedComment>
  <threadedComment ref="V118" dT="2021-06-10T18:40:44.11" personId="{8A887BB8-0DDF-4FFA-858C-492AAA24058C}" id="{FFC7C76A-2229-42C3-B44E-3F270E5B2F73}">
    <text>Platform Response: N/A -  should be S&amp;B</text>
  </threadedComment>
  <threadedComment ref="B119" dT="2021-06-16T18:31:26.18" personId="{B47F3583-D038-45D3-9F99-FF960B3FE809}" id="{9EBE72E1-52E6-4907-B55D-DAD7F30BC8D3}">
    <text>decouple aisle templates and allow merchandising team to curate content by category, aisle and banner experience</text>
  </threadedComment>
  <threadedComment ref="B120" dT="2021-06-17T19:24:39.71" personId="{B47F3583-D038-45D3-9F99-FF960B3FE809}" id="{6D372F99-12F5-4269-AE2C-DFD842F632E9}">
    <text>@Sandhya Picardo - ability to define custom attributes at the category level.  in parallel, expand and define attribute base library that will dirve the LHN/Filter.  manual control: move facet location and ability to section titles by category and banner.  add new facet section based on pre-defined library.</text>
    <mentions>
      <mention mentionpersonId="{09EBE667-5E76-4E4D-9E35-25FA8A7EF8A9}" mentionId="{1AAE7664-FB56-4C90-8C8C-489A15D03195}" startIndex="0" length="16"/>
    </mentions>
  </threadedComment>
  <threadedComment ref="B121" dT="2021-06-17T19:29:35.75" personId="{B47F3583-D038-45D3-9F99-FF960B3FE809}" id="{7483686C-0A4E-4392-92C9-47C15EEBAB53}">
    <text>@Sandhya Picardo - ability to manual configure the visual shelf navigators/category tiles on a aisle page by category and by banner.  component will allow an author to pick from existing L2, L3, L4 or existing visual shelf navigator (image and link)</text>
    <mentions>
      <mention mentionpersonId="{09EBE667-5E76-4E4D-9E35-25FA8A7EF8A9}" mentionId="{EAD9ED23-5BFB-4E77-861F-D743B10776AA}" startIndex="0" length="16"/>
    </mentions>
  </threadedComment>
  <threadedComment ref="X127" dT="2021-06-11T17:27:45.80" personId="{D61FD2F1-7959-B741-A9C7-9D055139CEA9}" id="{8B2B98A8-24AE-4EB3-86AF-4BA3AAE2C422}">
    <text>Is this tracked under Healthy Shopping Assistant?  Who is the driving team?</text>
  </threadedComment>
  <threadedComment ref="V128" dT="2021-06-15T23:19:32.40" personId="{8A887BB8-0DDF-4FFA-858C-492AAA24058C}" id="{C215DCED-0588-46AE-AAAE-AE6E1D8A1CB9}">
    <text xml:space="preserve">Platform Response: ? - need more info, two many items listed. </text>
  </threadedComment>
  <threadedComment ref="AZ128" dT="2021-06-17T21:13:41.10" personId="{B2DE7ED5-A62E-4733-B4BA-82AD67132E6B}" id="{EEBFCC70-72A2-4380-B4D0-5EFB2F04CEBC}">
    <text>"offer POD change in J4U pages as well as the shop pages" by using a common component</text>
  </threadedComment>
  <threadedComment ref="V129" dT="2021-06-15T23:22:14.60" personId="{8A887BB8-0DDF-4FFA-858C-492AAA24058C}" id="{67DEEC1F-035C-4B53-A6F7-37462E4288D0}">
    <text>Platform Response - ? - to vague, looks just authoring exercise</text>
  </threadedComment>
  <threadedComment ref="AB129" dT="2021-06-18T20:32:01.10" personId="{C61C866D-9EED-43BF-B491-8BF54AF17E9E}" id="{A9CB4287-C47D-4D3F-956D-921F567C9590}">
    <text xml:space="preserve">Need more details </text>
  </threadedComment>
  <threadedComment ref="AL129" dT="2021-06-09T22:03:26.85" personId="{4178E3D8-F26A-4B62-A1FA-B3D7E60782D7}" id="{849ADCB5-B112-4771-8F6A-F2F996FFC4BC}">
    <text>Need more information on this initiative to determine what development is needed from Payments.</text>
  </threadedComment>
  <threadedComment ref="AZ129" dT="2021-06-17T21:13:30.74" personId="{B2DE7ED5-A62E-4733-B4BA-82AD67132E6B}" id="{EFD7486A-5DF4-4374-9A2F-0B31C6DA901B}">
    <text>What is the specific ask for J4U? Need more information in order to provide sizing.</text>
  </threadedComment>
  <threadedComment ref="AZ129" dT="2021-06-25T08:38:40.70" personId="{53482734-DE4D-4047-8A39-305A5215A2F4}" id="{1FBD067F-C5F6-4F7A-AF65-2A106D951B89}" parentId="{EFD7486A-5DF4-4374-9A2F-0B31C6DA901B}">
    <text>Assuming minimal changes and adding XS</text>
  </threadedComment>
  <threadedComment ref="V130" dT="2021-06-15T23:22:56.44" personId="{8A887BB8-0DDF-4FFA-858C-492AAA24058C}" id="{17B485F7-DB4D-49CD-BF2F-F9248C0B5954}">
    <text>Platform Response: SLOC under catalog, please move.</text>
  </threadedComment>
  <threadedComment ref="X130" dT="2021-06-09T22:54:42.73" personId="{D61FD2F1-7959-B741-A9C7-9D055139CEA9}" id="{9D4179E8-4216-4680-AA69-1A430D1851A7}">
    <text xml:space="preserve">Expecting to validate store resolvexAPI after the changes made by SLOC
</text>
  </threadedComment>
  <threadedComment ref="V131" dT="2021-06-10T18:41:21.42" personId="{8A887BB8-0DDF-4FFA-858C-492AAA24058C}" id="{1C8BE8C5-48E2-498A-BA9F-78D2EDD03F2E}">
    <text>Platform Response: M - provided by Tharun</text>
  </threadedComment>
  <threadedComment ref="AC131" dT="2021-06-09T18:25:09.55" personId="{8A887BB8-0DDF-4FFA-858C-492AAA24058C}" id="{5552209D-C43E-452D-BF6C-AA89E807399E}">
    <text xml:space="preserve">Setup of Staging mapped to phone devices for authors to view mobile content prior to publishing. </text>
  </threadedComment>
  <threadedComment ref="AC132" dT="2021-06-09T18:25:21.69" personId="{8A887BB8-0DDF-4FFA-858C-492AAA24058C}" id="{C5782385-0655-46E5-9847-E35FF4872475}">
    <text xml:space="preserve">Setup of Staging mapped to phone devices for authors to view mobile content prior to publishing. </text>
  </threadedComment>
  <threadedComment ref="V133" dT="2021-06-10T18:41:51.21" personId="{8A887BB8-0DDF-4FFA-858C-492AAA24058C}" id="{44F22423-91B7-469D-B8A2-DEF7FB22D7CF}">
    <text>Platform Response: M - provided by Tharun</text>
  </threadedComment>
  <threadedComment ref="Z133" dT="2021-06-09T18:28:06.12" personId="{8A887BB8-0DDF-4FFA-858C-492AAA24058C}" id="{5F9654C2-23A8-47A2-A41D-17A765CC3C1E}">
    <text>Support for Product Carousels API enhancements that need to work in App via AEM Content Services</text>
  </threadedComment>
  <threadedComment ref="AC133" dT="2021-06-09T18:28:45.23" personId="{8A887BB8-0DDF-4FFA-858C-492AAA24058C}" id="{B65FD628-49BA-492E-872D-ABA0E01A3C05}">
    <text>Implement updates &amp; enhancements related to AEM content services API</text>
  </threadedComment>
  <threadedComment ref="BJ133" dT="2021-06-09T18:29:24.24" personId="{8A887BB8-0DDF-4FFA-858C-492AAA24058C}" id="{0918C15C-C155-4778-9A2E-FCF085B1E321}">
    <text>Driven by App team for how they want to track engagement with components supported via AEM Content Services.</text>
  </threadedComment>
  <threadedComment ref="V134" dT="2021-06-10T18:49:39.12" personId="{8A887BB8-0DDF-4FFA-858C-492AAA24058C}" id="{BA0995D7-0C2C-4A8C-9379-37AC77CEAF01}">
    <text>Platform Response: XS - provided by Tharun</text>
  </threadedComment>
  <threadedComment ref="AA134" dT="2021-06-09T18:30:34.96" personId="{8A887BB8-0DDF-4FFA-858C-492AAA24058C}" id="{9BF8761D-09F0-4A98-9C67-0771A75422C6}">
    <text xml:space="preserve">End use of P-banner via target. </text>
  </threadedComment>
  <threadedComment ref="BJ134" dT="2021-06-09T18:31:47.57" personId="{8A887BB8-0DDF-4FFA-858C-492AAA24058C}" id="{680A8612-CDB6-4302-973B-23EC5BBAAA24}">
    <text>Tracking update to collect banners targeted to specific locations (banner, div, store, zip)</text>
  </threadedComment>
  <threadedComment ref="V135" dT="2021-06-15T23:28:40.90" personId="{8A887BB8-0DDF-4FFA-858C-492AAA24058C}" id="{90CBEE46-EB99-4E9D-B920-97DFF5202877}">
    <text>Platform Response: L - provided by Tharun</text>
  </threadedComment>
  <threadedComment ref="AB135" dT="2021-06-09T18:33:56.94" personId="{8A887BB8-0DDF-4FFA-858C-492AAA24058C}" id="{7E7F9BCD-BA5A-449E-9E8E-FE9B46335732}">
    <text xml:space="preserve">UI work on checkout pages to support new 'please note' muliple message component targeting. </text>
  </threadedComment>
  <threadedComment ref="BJ135" dT="2021-06-09T18:32:09.97" personId="{8A887BB8-0DDF-4FFA-858C-492AAA24058C}" id="{62D6FD09-E1B6-4AB1-B8BA-1DE90AB6E6FF}">
    <text>Tracking update to collect messaging in check out targeted to specific locations (banner, div, store, zip)</text>
  </threadedComment>
  <threadedComment ref="N136" dT="2021-06-18T01:08:29.54" personId="{90E76B7C-5FC6-44EF-8F79-11A63BF9B8F9}" id="{AE98CB23-B7DC-47A1-985E-63267F12F7B2}">
    <text xml:space="preserve">assumes this relates to 'add marketing (product recommendations) to tx emails'
</text>
  </threadedComment>
  <threadedComment ref="V136" dT="2021-06-15T23:29:01.92" personId="{8A887BB8-0DDF-4FFA-858C-492AAA24058C}" id="{F878CE6F-EF14-484E-AD17-8C22F56BFAA3}">
    <text>Platform Response: M - provided by Tharun</text>
  </threadedComment>
  <threadedComment ref="Z136" dT="2021-06-09T18:34:34.12" personId="{8A887BB8-0DDF-4FFA-858C-492AAA24058C}" id="{FD9ABD00-4796-4D67-9C3C-4B4A3EBB906E}">
    <text xml:space="preserve">Validation of Product Carousels being able to use AEM Session Variable targeting. </text>
  </threadedComment>
  <threadedComment ref="BJ136" dT="2021-06-09T18:32:09.97" personId="{8A887BB8-0DDF-4FFA-858C-492AAA24058C}" id="{B70349DB-8ADC-471B-882A-B48519AC6677}">
    <text>Tracking update to collect messaging in check out targeted to specific locations (banner, div, store, zip)</text>
  </threadedComment>
  <threadedComment ref="V137" dT="2021-06-10T18:49:46.78" personId="{8A887BB8-0DDF-4FFA-858C-492AAA24058C}" id="{E4D38BE1-FFAE-427F-B8DE-BAF95BDDBF9E}">
    <text>Platform Response: M</text>
  </threadedComment>
  <threadedComment ref="BJ137" dT="2021-06-09T18:32:47.33" personId="{8A887BB8-0DDF-4FFA-858C-492AAA24058C}" id="{817650CB-6B79-4E83-A602-B113A8E11C8D}">
    <text>Tracking update to collect data on components targeted to specific locations (banner, div, store, zip)</text>
  </threadedComment>
  <threadedComment ref="V138" dT="2021-06-15T23:29:46.45" personId="{8A887BB8-0DDF-4FFA-858C-492AAA24058C}" id="{5D643FFB-9E72-4633-AE56-7E7EB8CAB8DD}">
    <text>Platform Response: S</text>
  </threadedComment>
  <threadedComment ref="V140" dT="2021-06-15T23:30:23.75" personId="{8A887BB8-0DDF-4FFA-858C-492AAA24058C}" id="{546DA339-D550-40D5-823D-C034C006F265}">
    <text>Platform Response: XS - most work by catalog, S&amp;B, L&amp;N, C&amp;Checkout</text>
  </threadedComment>
  <threadedComment ref="X140" dT="2021-06-09T18:38:00.50" personId="{8A887BB8-0DDF-4FFA-858C-492AAA24058C}" id="{E5E6C5B8-7E79-4E35-8A64-DDB8DAE9F570}">
    <text xml:space="preserve">See email sent with confluence link and instructions for estimates. </text>
  </threadedComment>
  <threadedComment ref="Z140" dT="2021-06-09T18:38:09.41" personId="{8A887BB8-0DDF-4FFA-858C-492AAA24058C}" id="{35006993-67A2-4E0F-81D1-6B2B7C8934B7}">
    <text xml:space="preserve">See email sent with confluence link and instructions for estimates. </text>
  </threadedComment>
  <threadedComment ref="AB140" dT="2021-06-09T18:38:18.24" personId="{8A887BB8-0DDF-4FFA-858C-492AAA24058C}" id="{7AC8ED71-2A09-4E5A-A8BC-4AE9E3C1202A}">
    <text xml:space="preserve">See email sent with confluence link and instructions for estimates. </text>
  </threadedComment>
  <threadedComment ref="AB140" dT="2021-06-18T23:39:57.48" personId="{C61C866D-9EED-43BF-B491-8BF54AF17E9E}" id="{3612227E-702B-4109-B68B-1926C4E3909F}" parentId="{7AC8ED71-2A09-4E5A-A8BC-4AE9E3C1202A}">
    <text>@Fred Lopez  Not sure about the scope for cart and checkout. aisles is being handled by Search &amp; Browse team and regarding offers we just send it to offers engine. So please confirm!</text>
    <mentions>
      <mention mentionpersonId="{717FE23E-0021-442A-B253-463F2D3DB290}" mentionId="{CD1560FB-B07C-4466-AF4E-973940745981}" startIndex="0" length="11"/>
    </mentions>
  </threadedComment>
  <threadedComment ref="AB140" dT="2021-06-21T17:24:18.70" personId="{8A887BB8-0DDF-4FFA-858C-492AAA24058C}" id="{A2419FF0-CBD2-4BCC-A34D-A94F9B327E52}" parentId="{7AC8ED71-2A09-4E5A-A8BC-4AE9E3C1202A}">
    <text xml:space="preserve">@Mamatha Sachidanandamurthy I reviewed the project with @Pawni Singh and there will be UI work and also back-end work with pricing on how best to calculate and present savings to customer in C&amp;C.  Please check with Pawni. </text>
    <mentions>
      <mention mentionpersonId="{3E0B16B3-260F-4D08-93AC-2A858BD4F8BA}" mentionId="{8E9865A4-AAAE-43AD-96CA-B8F6A6DA6F99}" startIndex="0" length="27"/>
      <mention mentionpersonId="{7E1D0513-A3AF-4FC5-8ABD-F321AB2F78E1}" mentionId="{5AF845F0-5435-4E12-86C3-D4454F9D704B}" startIndex="56" length="12"/>
    </mentions>
  </threadedComment>
  <threadedComment ref="AC140" dT="2021-06-10T20:33:39.54" personId="{8A887BB8-0DDF-4FFA-858C-492AAA24058C}" id="{FF869137-704D-4E25-9700-7006FDAC7699}">
    <text xml:space="preserve">Reviewed w/app team. Estimate based on consuming Catalog data with weekly ad attributes. </text>
  </threadedComment>
  <threadedComment ref="AE140" dT="2021-06-09T18:38:26.69" personId="{8A887BB8-0DDF-4FFA-858C-492AAA24058C}" id="{B07BEE54-2DB8-4243-A4E8-DC06EC6C8DE2}">
    <text xml:space="preserve">See email sent with confluence link and instructions for estimates. </text>
  </threadedComment>
  <threadedComment ref="AF140" dT="2021-06-09T18:38:36.25" personId="{8A887BB8-0DDF-4FFA-858C-492AAA24058C}" id="{D5C9A1AD-0EC8-4A2D-A24D-A9567BA1EBD9}">
    <text xml:space="preserve">UX for product cards, PDP, aisle filters, ecom section that communicate product is a 'weekly ad' product and offer details. See email sent with confluence link and instructions for estimates. </text>
  </threadedComment>
  <threadedComment ref="BJ140" dT="2021-06-17T20:53:40.53" personId="{8A887BB8-0DDF-4FFA-858C-492AAA24058C}" id="{4A0C84BF-9AB8-45DB-A48E-438A259F660A}">
    <text xml:space="preserve">Track 'weekly' ad specific product cart additions/conversions. </text>
  </threadedComment>
  <threadedComment ref="BM140" dT="2021-06-17T18:55:47.05" personId="{8A887BB8-0DDF-4FFA-858C-492AAA24058C}" id="{FBB6E4E9-86FC-414F-9C2A-68E9E9CACA00}">
    <text>Meeting with Sam and Pawni, they needed to run through how WYSIWYG applies as well as the discount/savings calculations will be handled for various supported weekly ad offers.</text>
  </threadedComment>
  <threadedComment ref="X141" dT="2021-06-09T18:39:57.86" personId="{8A887BB8-0DDF-4FFA-858C-492AAA24058C}" id="{6A31FDF5-7B26-4251-9BD3-9CAB84D25E3C}">
    <text xml:space="preserve">Not needed at this time. RFP pending for new vendor. Work will be identified based on capabilities. </text>
  </threadedComment>
  <threadedComment ref="Z141" dT="2021-06-09T18:40:05.22" personId="{8A887BB8-0DDF-4FFA-858C-492AAA24058C}" id="{B6F16BDA-D7FF-4916-A4D9-A8C62DDB7810}">
    <text xml:space="preserve">Not needed at this time. RFP pending for new vendor. Work will be identified based on capabilities. </text>
  </threadedComment>
  <threadedComment ref="AB141" dT="2021-06-09T18:40:12.44" personId="{8A887BB8-0DDF-4FFA-858C-492AAA24058C}" id="{94B05D80-C350-4F87-93F0-6D1A6FC94394}">
    <text xml:space="preserve">Not needed at this time. RFP pending for new vendor. Work will be identified based on capabilities. </text>
  </threadedComment>
  <threadedComment ref="AE141" dT="2021-06-09T18:40:21.88" personId="{8A887BB8-0DDF-4FFA-858C-492AAA24058C}" id="{51873FF2-AB0B-48CC-828F-B5DB74C93736}">
    <text xml:space="preserve">Not needed at this time. RFP pending for new vendor. Work will be identified based on capabilities. </text>
  </threadedComment>
  <threadedComment ref="AF141" dT="2021-06-09T18:40:30.85" personId="{8A887BB8-0DDF-4FFA-858C-492AAA24058C}" id="{9EE957A1-D5C7-49AB-B37B-B752B8F8AF92}">
    <text xml:space="preserve">Not needed at this time. RFP pending for new vendor. Work will be identified based on capabilities. </text>
  </threadedComment>
  <threadedComment ref="AJ141" dT="2021-06-09T18:40:38.43" personId="{8A887BB8-0DDF-4FFA-858C-492AAA24058C}" id="{E86B4B06-F120-4163-A01B-2A204FF15BC8}">
    <text xml:space="preserve">Not needed at this time. RFP pending for new vendor. Work will be identified based on capabilities. </text>
  </threadedComment>
  <threadedComment ref="BJ141" dT="2021-06-09T18:40:52.40" personId="{8A887BB8-0DDF-4FFA-858C-492AAA24058C}" id="{67BBED88-AE36-4D4A-88FD-7F0BBACAA134}">
    <text xml:space="preserve">Not needed at this time. RFP pending for new vendor. Work will be identified based on capabilities. </text>
  </threadedComment>
  <threadedComment ref="V142" dT="2021-06-10T18:51:38.74" personId="{8A887BB8-0DDF-4FFA-858C-492AAA24058C}" id="{3FCD81FC-0C76-45F3-B7C6-E841223A6D50}">
    <text>Platform Response:  N/A - dependent on Weekly Ad MLP - which would lead to S&amp;B Pathways support for this feature.</text>
  </threadedComment>
  <threadedComment ref="Z142" dT="2021-06-09T18:41:41.66" personId="{8A887BB8-0DDF-4FFA-858C-492AAA24058C}" id="{5CD32F86-F23A-49AE-BF0C-636FA72838D6}">
    <text xml:space="preserve">Potential to use Pathways once Weekly Ad attributes are associated with catalog products. </text>
  </threadedComment>
  <threadedComment ref="Z142" dT="2021-06-10T23:39:43.65" personId="{8DF5E902-1FF8-47D6-8BAB-4764DFF1E091}" id="{AB61AC12-7B25-4CF0-B108-1C49DEB13FB5}" parentId="{5CD32F86-F23A-49AE-BF0C-636FA72838D6}">
    <text>We are providing an estimation as an S that we are going to reuse the Pathway tools</text>
  </threadedComment>
  <threadedComment ref="V143" dT="2021-06-10T18:52:08.41" personId="{8A887BB8-0DDF-4FFA-858C-492AAA24058C}" id="{A0DF3677-4984-421D-98EC-DDBE2AAA1B89}">
    <text>Platform Response: XS - assuming InfoSec sign-off.</text>
  </threadedComment>
  <threadedComment ref="AF143" dT="2021-06-09T19:31:04.45" personId="{8A887BB8-0DDF-4FFA-858C-492AAA24058C}" id="{C315EF57-F76D-408E-9C73-943113E4FEB6}">
    <text xml:space="preserve">Project is provide new Gift Card landing page with UI that allows user to look up their gift card balance. </text>
  </threadedComment>
  <threadedComment ref="BJ143" dT="2021-06-17T20:54:17.00" personId="{8A887BB8-0DDF-4FFA-858C-492AAA24058C}" id="{6BA36D3B-2175-4C10-85E3-D25DF0448AF5}">
    <text xml:space="preserve">Analytics for usage of new gift card balance check feature. </text>
  </threadedComment>
  <threadedComment ref="V144" dT="2021-06-10T18:52:57.70" personId="{8A887BB8-0DDF-4FFA-858C-492AAA24058C}" id="{1D417370-5091-45E8-945E-A0BE13A5A8D1}">
    <text>Platform Response: XS - coordination &amp; support with single app teams.</text>
  </threadedComment>
  <threadedComment ref="X144" dT="2021-06-17T20:57:30.27" personId="{8A887BB8-0DDF-4FFA-858C-492AAA24058C}" id="{D43EBFD1-991C-4AA8-9D82-97C5B3D3F3C2}">
    <text xml:space="preserve">Per Platform - Design Systems support provided by L&amp;N team. </text>
  </threadedComment>
  <threadedComment ref="Y144" dT="2021-06-09T18:45:00.27" personId="{8A887BB8-0DDF-4FFA-858C-492AAA24058C}" id="{381C7715-DDF3-4A3C-A185-111BD6DBED9B}">
    <text>Integrate your application with our design systems to ensure consistent use of current components designs.</text>
  </threadedComment>
  <threadedComment ref="AB144" dT="2021-06-09T18:45:18.31" personId="{8A887BB8-0DDF-4FFA-858C-492AAA24058C}" id="{4D47FF3B-5B50-4CBE-83F6-2C30E6702C79}">
    <text>Integrate your application with our design systems to ensure consistent use of current components designs.</text>
  </threadedComment>
  <threadedComment ref="AG144" dT="2021-06-09T18:45:24.81" personId="{8A887BB8-0DDF-4FFA-858C-492AAA24058C}" id="{6236E8BB-9D0C-43C5-90E5-120DC547504B}">
    <text>Integrate your application with our design systems to ensure consistent use of current components designs.</text>
  </threadedComment>
  <threadedComment ref="AV144" dT="2021-06-09T18:45:36.71" personId="{8A887BB8-0DDF-4FFA-858C-492AAA24058C}" id="{0C956B10-94FC-45D4-8EF7-58AB8C127F2B}">
    <text>Integrate your application with our design systems to ensure consistent use of current components designs.</text>
  </threadedComment>
  <threadedComment ref="AW144" dT="2021-06-09T18:45:44.82" personId="{8A887BB8-0DDF-4FFA-858C-492AAA24058C}" id="{D64BBFB9-F371-4967-B064-248C668B39FF}">
    <text>Integrate your application with our design systems to ensure consistent use of current components designs.</text>
  </threadedComment>
  <threadedComment ref="AW144" dT="2021-06-10T17:51:54.52" personId="{AF1F4E8A-DFFC-4C41-AF3A-59BF8F249B41}" id="{445CDF1F-EDC3-4BDC-881E-26B871D67454}" parentId="{D64BBFB9-F371-4967-B064-248C668B39FF}">
    <text>@Fred Lopez  need more details to provide estimates. 
Please include me &amp;@Bernardo Tavera in those conversations</text>
    <mentions>
      <mention mentionpersonId="{717FE23E-0021-442A-B253-463F2D3DB290}" mentionId="{B7C37A16-6674-4886-A4FA-E0E766C0E48D}" startIndex="0" length="11"/>
      <mention mentionpersonId="{4F4D790B-4677-4845-8D02-49EFBCB7A6D5}" mentionId="{BE37E5AC-531F-48D9-984A-CB0E73C7C3A6}" startIndex="73" length="16"/>
    </mentions>
  </threadedComment>
  <threadedComment ref="AW144" dT="2021-06-17T21:03:12.76" personId="{8A887BB8-0DDF-4FFA-858C-492AAA24058C}" id="{298533CD-92DB-4664-AA19-EA2CAB380437}" parentId="{D64BBFB9-F371-4967-B064-248C668B39FF}">
    <text xml:space="preserve">@Mrudula Nallamothu  - see https://confluence.safeway.com/display/SCX/Mocking+Framework+-+Guidelines+and+Implementation+details. Also, @Santosh A Jhingade  has been leading this effort and may be able to provide more details. </text>
    <mentions>
      <mention mentionpersonId="{D1D5C301-786E-4870-953F-CE6A521DDD73}" mentionId="{FA201EEE-05AE-4747-85FD-CA1CB860C925}" startIndex="0" length="19"/>
      <mention mentionpersonId="{E120F127-47FB-46C8-8991-71F0C33F2301}" mentionId="{3F521595-6A64-43C4-8B9D-5BED9DE6FD93}" startIndex="135" length="19"/>
    </mentions>
  </threadedComment>
  <threadedComment ref="AZ144" dT="2021-06-09T18:45:52.57" personId="{8A887BB8-0DDF-4FFA-858C-492AAA24058C}" id="{C42F582C-3356-48A4-8E2D-DC71E37794E5}">
    <text>Integrate your application with our design systems to ensure consistent use of current components designs.</text>
  </threadedComment>
  <threadedComment ref="V145" dT="2021-06-15T23:32:25.94" personId="{8A887BB8-0DDF-4FFA-858C-492AAA24058C}" id="{B1CD5274-6646-4662-AC40-F5F7718D277B}">
    <text>Platform Response: S - most work w/dev ops and AMS/Adobe</text>
  </threadedComment>
  <threadedComment ref="V146" dT="2021-06-15T23:32:52.21" personId="{8A887BB8-0DDF-4FFA-858C-492AAA24058C}" id="{216A77E7-B35E-42D1-8312-1EE32B5AB174}">
    <text>Platform Response: M (ongoing expansion to other API's to use mocking framework)</text>
  </threadedComment>
  <threadedComment ref="B147" dT="2021-06-24T16:22:49.95" personId="{62DCB571-43DD-4D53-9D69-7728ACD26804}" id="{373BEF85-471F-4402-98C6-59E04BE1E7AF}">
    <text>This project is duplicated in Shopper X and Digital pricing. Taking it out from Shopper X.</text>
  </threadedComment>
  <threadedComment ref="V149" dT="2021-06-15T23:33:21.68" personId="{8A887BB8-0DDF-4FFA-858C-492AAA24058C}" id="{8C393C75-C4EF-46B3-85CC-6BBC9F5A0A33}">
    <text>Platform Response: M (clarity on requirements needed)</text>
  </threadedComment>
  <threadedComment ref="AZ150" dT="2021-06-17T21:12:47.43" personId="{B2DE7ED5-A62E-4733-B4BA-82AD67132E6B}" id="{E6599C30-5C75-4465-BCF0-6FEA1A3F1EAE}">
    <text>What is the specific ask for J4U? Need more information in order to provide sizing.</text>
  </threadedComment>
  <threadedComment ref="AZ150" dT="2021-06-25T08:38:51.27" personId="{53482734-DE4D-4047-8A39-305A5215A2F4}" id="{91909080-52F6-45AC-9631-7965FCBD7B14}" parentId="{E6599C30-5C75-4465-BCF0-6FEA1A3F1EAE}">
    <text>Assuming minimal changes and adding XS</text>
  </threadedComment>
  <threadedComment ref="AB153" dT="2021-06-18T20:38:24.88" personId="{C61C866D-9EED-43BF-B491-8BF54AF17E9E}" id="{DD39611C-F96C-43A0-AD00-3D2C686B241A}">
    <text>Need to know our scope!</text>
  </threadedComment>
  <threadedComment ref="BI153" dT="2021-06-15T23:58:49.19" personId="{24A71361-96A7-4184-B040-A32426105B52}" id="{29135450-290D-47F6-A526-42039798CBCB}">
    <text>@Sankett Deshpande</text>
    <mentions>
      <mention mentionpersonId="{DC37B630-3BE3-418E-A661-F3988CB6D761}" mentionId="{4EF28E71-A609-4E4C-9F84-B6BB07392B6C}" startIndex="0" length="18"/>
    </mentions>
  </threadedComment>
  <threadedComment ref="BI154" dT="2021-06-15T23:59:13.90" personId="{24A71361-96A7-4184-B040-A32426105B52}" id="{F67B9B9D-B1B0-45E8-8A72-0631A1BEC177}">
    <text>@Sankett Deshpande</text>
    <mentions>
      <mention mentionpersonId="{DC37B630-3BE3-418E-A661-F3988CB6D761}" mentionId="{8B0FC8FE-C823-42C8-BE61-5760BF4907EF}" startIndex="0" length="18"/>
    </mentions>
  </threadedComment>
  <threadedComment ref="AB155" dT="2021-06-18T20:39:21.89" personId="{C61C866D-9EED-43BF-B491-8BF54AF17E9E}" id="{ED9F9C9B-F0D8-4323-ACA3-A2828FDE9FA6}">
    <text>Need to know our scope!</text>
  </threadedComment>
  <threadedComment ref="AE155" dT="2021-06-17T22:27:04.06" personId="{0FF80DCA-3A3C-4A49-B80F-EDBDBA543F6B}" id="{4FC109B7-A1EE-4279-ADBF-E863B0D54871}">
    <text>Need more details to size</text>
  </threadedComment>
  <threadedComment ref="N156" dT="2021-06-18T01:12:18.04" personId="{90E76B7C-5FC6-44EF-8F79-11A63BF9B8F9}" id="{A52AA741-C738-48FC-8B21-1BFA23F15B48}">
    <text>@Michelle Tonkovich - does this sound familiar, ie. would it have Martech/Comms component?</text>
    <mentions>
      <mention mentionpersonId="{72AC5FDE-FCD6-447A-922E-C51C62BACC68}" mentionId="{FE8BB497-A0B2-4A9C-ACBC-9A413A255F9C}" startIndex="0" length="19"/>
    </mentions>
  </threadedComment>
  <threadedComment ref="V166" dT="2021-06-15T23:36:08.56" personId="{8A887BB8-0DDF-4FFA-858C-492AAA24058C}" id="{38001735-595C-4F11-8F5B-DDC53CF1737F}">
    <text xml:space="preserve">Platform Response: ? - this epic and stories already in play. </text>
  </threadedComment>
  <threadedComment ref="BH167" dT="2021-06-14T19:38:20.31" personId="{3609E9CB-5162-4F51-B75D-90F6D609B834}" id="{99ABE2AA-8361-4953-ADF2-A3974570BA71}">
    <text>Coordinate effort with teams that manage data from vestcom, Label Insights, Syndigo etc and store it in EDM. Create a Priority rule logic to determine what should be done if different data is available for the same attribute from different sources</text>
  </threadedComment>
</ThreadedComments>
</file>

<file path=xl/threadedComments/threadedComment6.xml><?xml version="1.0" encoding="utf-8"?>
<ThreadedComments xmlns="http://schemas.microsoft.com/office/spreadsheetml/2018/threadedcomments" xmlns:x="http://schemas.openxmlformats.org/spreadsheetml/2006/main">
  <threadedComment ref="S4" dT="2021-06-14T20:40:18.03" personId="{9D4D3DF0-A0E0-44F7-9FAD-C656412467B3}" id="{04DF2B59-EB74-4DFB-A7F4-F9C1B6FE5178}">
    <text>based on updates to J4U APIs, we want to start showcasing non digital promotions as non clippable coupons on website across product cards on search</text>
  </threadedComment>
  <threadedComment ref="V4" dT="2021-06-11T17:35:17.67" personId="{D61FD2F1-7959-B741-A9C7-9D055139CEA9}" id="{DC9A503C-E30A-495C-984F-3313501AFF2E}">
    <text>Scope for L&amp;N is not clear at this point.</text>
  </threadedComment>
  <threadedComment ref="V4" dT="2021-06-14T20:38:46.68" personId="{9D4D3DF0-A0E0-44F7-9FAD-C656412467B3}" id="{E10E8BEB-BC7B-43F4-A9AE-6FC990BA4771}" parentId="{DC9A503C-E30A-495C-984F-3313501AFF2E}">
    <text>based on updates to J4U APIs, we want to start showcasing non digital pro0motions as non clippable coupons on website across shopsite
@Gururaj Shanmugasundaram</text>
    <mentions>
      <mention mentionpersonId="{FA3AA64F-6532-44FE-BABB-33AB4D21920E}" mentionId="{672F545C-E0BB-4241-9241-6B70BF32C199}" startIndex="134" length="25"/>
    </mentions>
  </threadedComment>
  <threadedComment ref="W4" dT="2021-06-14T20:41:05.75" personId="{9D4D3DF0-A0E0-44F7-9FAD-C656412467B3}" id="{C0519F92-4823-4EB2-A8CB-522A7A3848D0}">
    <text>based on updates to J4U APIs, we want to start showcasing non digital pro0motions as non clippable coupons on website across shopsite on product search</text>
  </threadedComment>
  <threadedComment ref="Z4" dT="2021-06-14T20:41:57.75" personId="{9D4D3DF0-A0E0-44F7-9FAD-C656412467B3}" id="{FE0E7D5E-5DA4-4961-95A8-D009EA722B6A}">
    <text>we want to start showcasing non digital pro0motions as non clippable coupons on cart and checkout pages. And also show them as completed as per WYSIWYG logic</text>
  </threadedComment>
  <threadedComment ref="AA4" dT="2021-06-14T20:42:17.53" personId="{9D4D3DF0-A0E0-44F7-9FAD-C656412467B3}" id="{C43CDD0D-506B-4573-BCF9-C59D6304E9BB}">
    <text>based on updates to J4U APIs, we want to start showcasing non digital pro0motions as non clippable coupons on app</text>
  </threadedComment>
  <threadedComment ref="AQ4" dT="2021-06-14T18:09:21.11" personId="{8391F23D-3E21-624A-BB97-09ED6AF0B07E}" id="{C5EB1410-BA1B-4C86-AA35-3DF001B1119E}">
    <text>Can we please be more specific here. What do you NEED and WHEN do you need it by. Thanks.</text>
  </threadedComment>
  <threadedComment ref="AQ4" dT="2021-06-14T20:46:58.31" personId="{9D4D3DF0-A0E0-44F7-9FAD-C656412467B3}" id="{0A6B6AE1-3354-471C-A1F0-7EB67D85775E}" parentId="{C5EB1410-BA1B-4C86-AA35-3DF001B1119E}">
    <text>@Biswa Karan - We will start showcasing non digital promotions on the platform so that customers can see all promos applied during checkout. No net new functionality for VPOS, Just need end to end validation</text>
    <mentions>
      <mention mentionpersonId="{1B27163A-316E-4919-874C-79509C432A98}" mentionId="{D42D6DE1-41C9-41BF-A624-9B861F468FCB}" startIndex="0" length="12"/>
    </mentions>
  </threadedComment>
  <threadedComment ref="AX4" dT="2021-06-14T23:31:16.51" personId="{5FBE7F8B-3B48-40D0-8033-42AB3EE37A47}" id="{CC177B5D-EF57-42D8-99CE-5FE221D5634C}">
    <text>Non digital offers aren't being sent to J4U so there is no work needed to ensure it does not show on gallery. Removing J4U as dependency</text>
  </threadedComment>
  <threadedComment ref="AX4" dT="2021-06-15T17:15:35.55" personId="{5E348928-30A6-4741-8DF5-CE6DE660D167}" id="{7644CFAA-8606-4C74-B31B-F66B1A44F49A}" parentId="{CC177B5D-EF57-42D8-99CE-5FE221D5634C}">
    <text xml:space="preserve">@Samarpit Mhatre can the SA/TL/EM from driving team confirm on what is the plan to get the nondigital offers in shop site as J4U doesnt have that data at all. Until this is clarified we cannot provide estimate </text>
    <mentions>
      <mention mentionpersonId="{BEA92339-B5DE-423D-B113-975E9C56D09C}" mentionId="{EF9C9E08-59CC-4E68-AF70-D62FF80052E7}" startIndex="0" length="16"/>
    </mentions>
  </threadedComment>
  <threadedComment ref="AX4" dT="2021-06-15T17:25:33.53" personId="{9D4D3DF0-A0E0-44F7-9FAD-C656412467B3}" id="{1DCAA93A-929A-4B03-AF3E-52045261F3B0}" parentId="{CC177B5D-EF57-42D8-99CE-5FE221D5634C}">
    <text>You're my favorite SA Vijay. I can check in with Kalyan and OMS team on the solution but also need your input on how to start showcasing these promos on ECOM</text>
  </threadedComment>
  <threadedComment ref="AX4" dT="2021-06-15T17:57:47.57" personId="{5E348928-30A6-4741-8DF5-CE6DE660D167}" id="{EF2CBD5B-072D-46A8-B371-366D5AC959D6}" parentId="{CC177B5D-EF57-42D8-99CE-5FE221D5634C}">
    <text xml:space="preserve">@Samarpit Mhatre you are smart :)
Here is the way the way i would like to solve this
1. Changes to Offer Mgmt to stop publishing the digital offers. Alignment need to happen with OMS operations on that.
2. J4U consume ALL the offers from Kafka topic which is being consumed by EDM and others.
3. Implementing retry capabilities
4. J4U indicating the offers as digital and non-digital
5. J4U gallery / Ecom Gallery / Erums Gallery  to send the offers as required
we have to account for redesigning the gallery api here.
</text>
    <mentions>
      <mention mentionpersonId="{BEA92339-B5DE-423D-B113-975E9C56D09C}" mentionId="{E39F8130-FA16-4677-8147-D9B5BCF51D46}" startIndex="0" length="16"/>
    </mentions>
  </threadedComment>
  <threadedComment ref="BI4" dT="2021-06-23T22:41:51.13" personId="{9D4D3DF0-A0E0-44F7-9FAD-C656412467B3}" id="{721149D6-59AE-4331-A2C1-89F8D49F4464}">
    <text>A/B testing to determine whats the uptick in product sales and overall AOV once we start displaying non digital offers on th eoplatform. Also need recommendation on which non digital offers work the best for which customers.</text>
  </threadedComment>
  <threadedComment ref="AX5" dT="2021-06-14T23:30:23.75" personId="{5FBE7F8B-3B48-40D0-8033-42AB3EE37A47}" id="{CD4BBA21-6E02-42AF-B93D-A3196F4C8F07}">
    <text>Limit of 500 UPCs - will need to think about how to expand to full list of UPCS associated to offer. Offer metadata enhancements to consider offer as WOD offer</text>
  </threadedComment>
  <threadedComment ref="AX5" dT="2021-06-15T17:16:53.48" personId="{5E348928-30A6-4741-8DF5-CE6DE660D167}" id="{59F8C561-1DAA-4A14-A9A9-1A21C61A6995}" parentId="{CD4BBA21-6E02-42AF-B93D-A3196F4C8F07}">
    <text>Validate if the WOD offers are being sent in Ecom Gallery or not</text>
  </threadedComment>
  <threadedComment ref="BB5" dT="2021-06-15T00:31:02.20" personId="{16E567DE-21AE-41E2-A482-E38F5E8C7ACC}" id="{3B401937-7145-482E-ABB6-93E9EF82F77D}">
    <text>Need info</text>
  </threadedComment>
  <threadedComment ref="BI5" dT="2021-06-23T22:46:44.24" personId="{9D4D3DF0-A0E0-44F7-9FAD-C656412467B3}" id="{7AF252E7-713F-4152-B5E0-66F8DDD84C6F}">
    <text>A/B testing to determine whats the uptick in product sales and overall AOV once we start rolling out this dynamic carousal. Also need recommendation on which threshold basket offers work the best for which customers tto increase AOV</text>
  </threadedComment>
  <threadedComment ref="BI6" dT="2021-06-23T22:52:51.38" personId="{9D4D3DF0-A0E0-44F7-9FAD-C656412467B3}" id="{A3D97DF8-1D43-42BF-A28A-CCA6E503519F}">
    <text>AB testing for new approach using simplified pricing per item and whether it increases conversion and AOV</text>
  </threadedComment>
  <threadedComment ref="AQ7" dT="2021-06-14T18:09:28.83" personId="{8391F23D-3E21-624A-BB97-09ED6AF0B07E}" id="{A523D7B2-6B45-4AAB-8389-178BF4F5DE6C}">
    <text>Can we please be more specific here. What do you NEED and WHEN do you need it by. Thanks.</text>
  </threadedComment>
  <threadedComment ref="AQ7" dT="2021-06-14T20:49:34.59" personId="{9D4D3DF0-A0E0-44F7-9FAD-C656412467B3}" id="{5ABB4416-46CE-4D0D-9A5F-AAEC95A4A188}" parentId="{A523D7B2-6B45-4AAB-8389-178BF4F5DE6C}">
    <text>@Biswa Karan - We will start showcasing basket and rewardsl promotions on the checkout flow. We're already honoring it. can remove dependency</text>
  </threadedComment>
  <threadedComment ref="BI7" dT="2021-06-23T22:54:25.74" personId="{9D4D3DF0-A0E0-44F7-9FAD-C656412467B3}" id="{B29BD93F-0E70-4AE1-BF29-20A419920709}">
    <text>AB Testing AOV change and reward redemption percentage change when we start showcasing basket and reward offer in cart</text>
  </threadedComment>
  <threadedComment ref="AL8" dT="2021-06-16T01:01:41.45" personId="{6BA1D379-A285-7846-8C05-686ABE17959C}" id="{F9D1F191-7739-4E5B-B51E-B7C15F6C2D15}">
    <text>Awaiting more info</text>
  </threadedComment>
  <threadedComment ref="AL8" dT="2021-06-21T16:21:36.92" personId="{908A6D45-835C-4CE3-99A0-0DEE132756A1}" id="{CBDF76C1-375D-4DF0-8FBF-96E11FC777A5}" parentId="{F9D1F191-7739-4E5B-B51E-B7C15F6C2D15}">
    <text>Assuming OMS Order Model change and EDM integration mapping changes. It could be M, depending on the details.</text>
  </threadedComment>
  <threadedComment ref="AN8" dT="2021-06-16T01:02:06.91" personId="{6BA1D379-A285-7846-8C05-686ABE17959C}" id="{FB4CF8A1-5FF4-4DA2-9422-0628357144D1}">
    <text>Awaiting more info</text>
  </threadedComment>
  <threadedComment ref="AQ8" dT="2021-06-14T18:09:34.44" personId="{8391F23D-3E21-624A-BB97-09ED6AF0B07E}" id="{15C25A10-927C-43C4-98BD-EA68D068B012}">
    <text>Can we please be more specific here. What do you NEED and WHEN do you need it by. Thanks.</text>
  </threadedComment>
  <threadedComment ref="AQ8" dT="2021-06-14T20:52:58.47" personId="{9D4D3DF0-A0E0-44F7-9FAD-C656412467B3}" id="{E451D776-931B-4561-B865-A49437659C8E}" parentId="{15C25A10-927C-43C4-98BD-EA68D068B012}">
    <text>@Biswa Karan - Promocode offers are not executed thru EPE on WYSIWYG. This is new offer type that going to flow from OMS to POS. Need to confirm how this new offer type impacts the overallend to end integration</text>
  </threadedComment>
  <threadedComment ref="AQ8" dT="2021-06-25T16:27:50.12" personId="{85AA5175-7E28-428F-94F4-7D8FDD31F201}" id="{34891D64-A0C2-432D-B6EF-B5CE6E08772A}" parentId="{15C25A10-927C-43C4-98BD-EA68D068B012}">
    <text>@Biswa Karan could you provide sizing?</text>
    <mentions>
      <mention mentionpersonId="{1B27163A-316E-4919-874C-79509C432A98}" mentionId="{C70947B1-91A9-485E-BC99-04ADE6D55988}" startIndex="0" length="12"/>
    </mentions>
  </threadedComment>
  <threadedComment ref="BB8" dT="2021-06-15T00:31:54.31" personId="{16E567DE-21AE-41E2-A482-E38F5E8C7ACC}" id="{E7BB7D08-9F83-413E-94A4-FFE55B36740A}">
    <text>Need details</text>
  </threadedComment>
  <threadedComment ref="BI8" dT="2021-06-23T22:54:57.35" personId="{9D4D3DF0-A0E0-44F7-9FAD-C656412467B3}" id="{E09F9AB0-CC95-4649-95DD-1DBCBE99699A}">
    <text>AB Testing redemption of promocodes once we start honoring them via EPE</text>
  </threadedComment>
  <threadedComment ref="AB9" dT="2021-06-11T18:06:16.37" personId="{4178E3D8-F26A-4B62-A1FA-B3D7E60782D7}" id="{A26B8D53-EA0A-45EE-9F08-F529983BC554}">
    <text>Tax will need to know from Cart &amp; Checkout the UPC and amount charged for Service Fee. We also need to know where Service Fee will display within Order Summary Estimated Taxes and Fees (ie under Delivery Fee and before Bag Fee). We already have the Product Class assignment so we know the taxability of Service Fee by jurisdiction.</text>
  </threadedComment>
  <threadedComment ref="AJ9" dT="2021-06-21T20:03:41.06" personId="{62DCB571-43DD-4D53-9D69-7728ACD26804}" id="{45278935-6062-4344-BBC4-F6FD9CE098EA}">
    <text>@Susie Mui-Shonk Adding dependency on payment - since if this comes after EBT, there may be service fee implications on EBY payment methods</text>
    <mentions>
      <mention mentionpersonId="{CB99602E-BBAE-483E-9339-1D5BDC224DFD}" mentionId="{CCCB39EE-0564-4911-AB72-5C1DEA387C94}" startIndex="0" length="16"/>
    </mentions>
  </threadedComment>
  <threadedComment ref="AL9" dT="2021-06-25T21:18:31.27" personId="{62DCB571-43DD-4D53-9D69-7728ACD26804}" id="{F243DAC9-5895-4A9F-86FD-D3302AD81321}">
    <text>The service fee will be passed through as a PLU similar to a delivery charge and should not need additional work from DOMS</text>
  </threadedComment>
  <threadedComment ref="AN9" dT="2021-06-22T20:25:32.54" personId="{3861ABAA-B7D1-7B44-9656-2455C4F3C3C6}" id="{73C92E48-E6BE-4CC0-A0A1-9A586BDE1240}">
    <text>Will need more details, as impact on AcuPick</text>
  </threadedComment>
  <threadedComment ref="AN9" dT="2021-06-24T15:59:46.87" personId="{85AA5175-7E28-428F-94F4-7D8FDD31F201}" id="{7E7AF267-39DB-4B22-962D-230E2DDA4F70}" parentId="{73C92E48-E6BE-4CC0-A0A1-9A586BDE1240}">
    <text>@Mohan Dasannacharya could you provide more details</text>
    <mentions>
      <mention mentionpersonId="{34FB4937-C7FD-4072-A9F4-E60617EF04E4}" mentionId="{28D4118C-209C-4BAB-AD8D-AEBF3801ACBF}" startIndex="0" length="20"/>
    </mentions>
  </threadedComment>
  <threadedComment ref="AN9" dT="2021-06-24T16:20:08.98" personId="{62DCB571-43DD-4D53-9D69-7728ACD26804}" id="{4E843D35-130D-4A90-A792-FCF08F505FCC}" parentId="{73C92E48-E6BE-4CC0-A0A1-9A586BDE1240}">
    <text>Based on discussion in the review meeting this dependency moved to demand planning, more as a long term scalability need for controlling slot options</text>
  </threadedComment>
  <threadedComment ref="AQ9" dT="2021-06-14T18:09:40.79" personId="{8391F23D-3E21-624A-BB97-09ED6AF0B07E}" id="{C4498173-ACC3-49E5-B4C1-AEDD02A860DF}">
    <text>Can we please be more specific here. What do you NEED and WHEN do you need it by. Thanks.</text>
  </threadedComment>
  <threadedComment ref="AQ9" dT="2021-06-21T20:08:07.18" personId="{62DCB571-43DD-4D53-9D69-7728ACD26804}" id="{6231EA0E-7FD0-42F8-A2F4-A9390016E153}" parentId="{C4498173-ACC3-49E5-B4C1-AEDD02A860DF}">
    <text>@Biswa Karan With this project the service fee can get added to the order depending on the size of the order. Calling it out as there could be VPOS work to ensure the fees are captured correctly. In case the order is edited and goes over the threshold prior to order fulfillment the fee should not be charged. Please see confluence for more details</text>
    <mentions>
      <mention mentionpersonId="{A253A3E2-03E9-431A-AF4C-300281DDD1C2}" mentionId="{E2BE8756-9E45-4381-8EF9-27C617756AC1}" startIndex="0" length="12"/>
    </mentions>
  </threadedComment>
  <threadedComment ref="AQ9" dT="2021-06-21T21:53:54.11" personId="{A581DF9A-0864-484C-9AA7-01FEF90F4B3A}" id="{4EB79321-8931-4F36-8BA0-3267FCE36685}" parentId="{C4498173-ACC3-49E5-B4C1-AEDD02A860DF}">
    <text xml:space="preserve">@Mohan Dasannacharya Assuming the service fee component will be determined and passed down to OMS and then to VPOS if applicable by checkout and we can process accordingly.
a. Is there a need to assess this service fee component post fulfillment in case the fulfilled amount is &lt;threshold due to OOS etc?
b.Any scenarios where this fee will be  waived off (hypothetically SNAP) </text>
    <mentions>
      <mention mentionpersonId="{B27CB3B2-C1BD-4269-9993-C4F00F829532}" mentionId="{5B45CD64-806C-48BE-ABF0-75FEAA5B53A1}" startIndex="0" length="20"/>
    </mentions>
  </threadedComment>
  <threadedComment ref="AQ9" dT="2021-06-21T22:02:05.41" personId="{62DCB571-43DD-4D53-9D69-7728ACD26804}" id="{9C07623F-BE98-4617-BB67-19D511E08B1A}" parentId="{C4498173-ACC3-49E5-B4C1-AEDD02A860DF}">
    <text>@Sindhura Sannareddy  a.No, if the service fee is applied, it should be charged if the order is fulfilled.  b. SNAP orders will also be charged the fee. The only time it would need to be waived or refunded is when the customer edits an order and their new order amount is above the threshold.</text>
    <mentions>
      <mention mentionpersonId="{F46A4362-4905-4E77-A08B-2EF5645CCE2D}" mentionId="{E58D3EE0-176B-446E-A7F4-96BB5D4664C6}" startIndex="0" length="20"/>
    </mentions>
  </threadedComment>
  <threadedComment ref="AQ9" dT="2021-06-25T21:19:49.87" personId="{62DCB571-43DD-4D53-9D69-7728ACD26804}" id="{F1A46B04-0A08-4829-B553-97AC2954A003}" parentId="{C4498173-ACC3-49E5-B4C1-AEDD02A860DF}">
    <text>The service fee will be passed through as a PLU similar to a delivery charge and should not need additional work from VPOS. So taking the X out. @Sindhura Sannareddy Please add sizing if you feel there will be support needed.</text>
    <mentions>
      <mention mentionpersonId="{F46A4362-4905-4E77-A08B-2EF5645CCE2D}" mentionId="{7DC98F6E-EF6D-4177-B75E-F50880D347F2}" startIndex="145" length="20"/>
    </mentions>
  </threadedComment>
  <threadedComment ref="AR9" dT="2021-06-21T20:10:07.93" personId="{62DCB571-43DD-4D53-9D69-7728ACD26804}" id="{72A29A53-6553-4173-A5C5-E2736E42C640}">
    <text>Initially marked as an acupick dependency - in the future there could be the option to modify slot availability for below threshold orders. This is NOT part of MLP and the current ask is to verify scalability to accommodate such an option in the future.</text>
  </threadedComment>
  <threadedComment ref="AU9" dT="2021-06-10T17:47:19.63" personId="{AF1F4E8A-DFFC-4C41-AF3A-59BF8F249B41}" id="{02B77FFE-9CFF-4E12-893B-DBEFF4CE248F}">
    <text>Assumption: Service fee will not be applied by subscription services, but by some other component.
Whether service fee will be applied to a Subscription/FreshPass order or not, will be decided by the same component which applies service fee &amp; existing subscription API will send the necessary subscription related attributes if needed.</text>
  </threadedComment>
  <threadedComment ref="AW9" dT="2021-06-23T21:48:39.42" personId="{88AB6912-7A3F-CD40-AACB-3BD6ECA754F6}" id="{694953D6-484B-425B-BA43-E5C2F9206264}">
    <text>Applying the service fee will be done by cart and checkout. However we will have work to change the payload  and to display in MSI pages and emails</text>
  </threadedComment>
  <threadedComment ref="BB9" dT="2021-06-15T00:34:00.66" personId="{16E567DE-21AE-41E2-A482-E38F5E8C7ACC}" id="{93E32460-8628-43CF-8A77-7DE4242574F7}">
    <text>Need details</text>
  </threadedComment>
  <threadedComment ref="AQ10" dT="2021-06-14T18:09:47.40" personId="{8391F23D-3E21-624A-BB97-09ED6AF0B07E}" id="{52AC47EE-E34C-444C-BE0D-90E818A2B633}">
    <text>Can we please be more specific here. What do you NEED and WHEN do you need it by. Thanks.</text>
  </threadedComment>
  <threadedComment ref="AQ10" dT="2021-06-24T15:59:01.24" personId="{85AA5175-7E28-428F-94F4-7D8FDD31F201}" id="{B1266DF5-9A72-4D20-8C00-10902D11777F}" parentId="{52AC47EE-E34C-444C-BE0D-90E818A2B633}">
    <text>@Mohan Dasannacharya could you provide more details</text>
    <mentions>
      <mention mentionpersonId="{34FB4937-C7FD-4072-A9F4-E60617EF04E4}" mentionId="{73FCBAF9-4E6F-4491-BAF5-C827D95ECFA7}" startIndex="0" length="20"/>
    </mentions>
  </threadedComment>
  <threadedComment ref="AQ10" dT="2021-06-24T16:17:01.38" personId="{62DCB571-43DD-4D53-9D69-7728ACD26804}" id="{8B76721E-F5DD-4DD6-BEE8-E9103F74C120}" parentId="{52AC47EE-E34C-444C-BE0D-90E818A2B633}">
    <text>No dependency, taking it out.</text>
  </threadedComment>
  <threadedComment ref="BB10" dT="2021-06-15T00:36:19.90" personId="{16E567DE-21AE-41E2-A482-E38F5E8C7ACC}" id="{2EC20224-1136-4711-A5A5-3F58459DE347}">
    <text>Need more details</text>
  </threadedComment>
  <threadedComment ref="S12" dT="2021-06-08T18:35:50.07" personId="{F5BE5496-DCBF-4FAB-A76F-C7FFFB8874AD}" id="{60D7EF05-E0E6-407B-9BF0-BDA6ECC97852}">
    <text>Need to know what teams are impacted in order to provide estimates</text>
  </threadedComment>
  <threadedComment ref="S12" dT="2021-06-14T20:43:27.02" personId="{9D4D3DF0-A0E0-44F7-9FAD-C656412467B3}" id="{4B7AC31E-436F-4E7E-BDB0-8A770CCD9A7F}" parentId="{60D7EF05-E0E6-407B-9BF0-BDA6ECC97852}">
    <text>removed the dependency</text>
  </threadedComment>
  <threadedComment ref="X13" dT="2021-06-11T00:18:03.50" personId="{8DF5E902-1FF8-47D6-8BAB-4764DFF1E091}" id="{D5358CE6-6D79-4DF7-8791-126CBE537281}">
    <text>In Xapi we might have to update the catalog endpoints.</text>
  </threadedComment>
  <threadedComment ref="BF14" dT="2021-06-21T18:34:49.20" personId="{2D3CB133-5EF0-4324-9A64-ABE6C4302ABB}" id="{358EF8D9-BCC8-4080-95CC-A039DB3044BD}">
    <text>This impacts Data Teams(Shopper, loyalty and SupplyChain)</text>
  </threadedComment>
  <threadedComment ref="BI14" dT="2021-06-23T22:21:38.76" personId="{061C037C-6956-403C-A054-F17257FEF3E7}" id="{C0949757-CBAE-1D41-8912-71498F524786}">
    <text>Data science would need more information on requirements for this project</text>
  </threadedComment>
</ThreadedComments>
</file>

<file path=xl/threadedComments/threadedComment7.xml><?xml version="1.0" encoding="utf-8"?>
<ThreadedComments xmlns="http://schemas.microsoft.com/office/spreadsheetml/2018/threadedcomments" xmlns:x="http://schemas.openxmlformats.org/spreadsheetml/2006/main">
  <threadedComment ref="E4" dT="2021-06-29T19:53:22.93" personId="{F5BE5496-DCBF-4FAB-A76F-C7FFFB8874AD}" id="{70E6482B-497A-4020-A925-E54AEDDA326E}">
    <text>@Tophe Enerio it looks like this impacts Pharmacy team- this team does not reside under Veronica or Santosh. Please check with the Loyalty team on this. Thank you.</text>
    <mentions>
      <mention mentionpersonId="{6CE22FA9-2E47-42DF-B1AA-888F9D0E1138}" mentionId="{DEEAAC62-5BDB-4E6C-AA89-FD8BC807473A}" startIndex="0" length="13"/>
    </mentions>
  </threadedComment>
  <threadedComment ref="L4" dT="2021-06-18T00:05:06.06" personId="{90E76B7C-5FC6-44EF-8F79-11A63BF9B8F9}" id="{8787FBAA-FEBD-442F-84D3-771DE7A64643}">
    <text xml:space="preserve">Not enough detail to size; suggest move to Q3 per Tophe's guidance. Since ACS is not HIPAA compliant, alternate approach for email would need to be determined.
</text>
  </threadedComment>
  <threadedComment ref="M4" dT="2021-06-18T00:05:06.06" personId="{90E76B7C-5FC6-44EF-8F79-11A63BF9B8F9}" id="{4326DB8C-B4CF-41DF-84DC-A21646500AF7}">
    <text xml:space="preserve">Not enough detail to size; suggest move to Q3 per Tophe's guidance. Since ACS is not HIPAA compliant, alternate approach for email would need to be determined.
</text>
  </threadedComment>
  <threadedComment ref="M4" dT="2021-06-23T18:17:12.87" personId="{90E76B7C-5FC6-44EF-8F79-11A63BF9B8F9}" id="{7B5CA8C4-C16B-4018-B79B-9D6BDA33A3A5}" parentId="{4326DB8C-B4CF-41DF-84DC-A21646500AF7}">
    <text xml:space="preserve">Assume this will not be implemented in ACS
</text>
  </threadedComment>
  <threadedComment ref="S4" dT="2021-06-25T01:03:02.56" personId="{24A71361-96A7-4184-B040-A32426105B52}" id="{9AB95F63-F54A-48CF-86EE-3AE1D657DD8F}">
    <text xml:space="preserve">@Gayle Millington  @Subha Burela 
Can we get these sized? 
FYi: @Chris Benefield  @Rohini Panjrath </text>
    <mentions>
      <mention mentionpersonId="{D9445AAE-543E-47CF-AD68-6CE6065FCEEE}" mentionId="{686CD1B3-BE7A-4BE9-9C14-D69203C3A993}" startIndex="0" length="17"/>
      <mention mentionpersonId="{1EFCF314-842C-4137-AC1C-2EE4C848EC90}" mentionId="{FB850F5E-F369-4FD3-AAA9-0F7B54F50699}" startIndex="19" length="13"/>
      <mention mentionpersonId="{E9109D20-7579-4AC2-B2CF-6CC31DC5DA8C}" mentionId="{782B6223-12DD-4948-BD4D-FDC19AB4DC13}" startIndex="66" length="16"/>
      <mention mentionpersonId="{D2FFABD5-CCB5-40ED-BC85-1FF377A2FA76}" mentionId="{16236E95-6E96-4661-BDC2-E738D8D506DC}" startIndex="84" length="16"/>
    </mentions>
  </threadedComment>
  <threadedComment ref="S4" dT="2021-06-25T01:07:16.33" personId="{24A71361-96A7-4184-B040-A32426105B52}" id="{E20DC030-C85F-4962-835D-74E3FFC5DC45}" parentId="{9AB95F63-F54A-48CF-86EE-3AE1D657DD8F}">
    <text xml:space="preserve">@Santosh A Jhingade  can you help? </text>
    <mentions>
      <mention mentionpersonId="{E120F127-47FB-46C8-8991-71F0C33F2301}" mentionId="{88F2F58B-8F4A-46BE-8053-AB68FC3A9B5C}" startIndex="0" length="19"/>
    </mentions>
  </threadedComment>
  <threadedComment ref="S4" dT="2021-06-25T04:18:27.40" personId="{26CAAFBA-F4C8-4222-A775-E8B7D66FBC8C}" id="{BA828DEB-C521-4F6A-8624-B0EE8E18ADEF}" parentId="{9AB95F63-F54A-48CF-86EE-3AE1D657DD8F}">
    <text>working on it.</text>
  </threadedComment>
  <threadedComment ref="T4" dT="2021-06-09T19:26:48.88" personId="{8A887BB8-0DDF-4FFA-858C-492AAA24058C}" id="{662DD7BA-A2C3-4AC6-A600-DAD4607CDEE1}">
    <text>Platform Response: ? - need clarity on assumed platform work.</text>
  </threadedComment>
  <threadedComment ref="T4" dT="2021-06-25T18:39:03.83" personId="{26CAAFBA-F4C8-4222-A775-E8B7D66FBC8C}" id="{647A719F-F0E9-4599-9D31-DFF0E8B3D490}" parentId="{662DD7BA-A2C3-4AC6-A600-DAD4607CDEE1}">
    <text xml:space="preserve">this is primarily a mobile experience. 
Not sure if we need any work on platform.
</text>
  </threadedComment>
  <threadedComment ref="V4" dT="2021-06-11T17:36:57.74" personId="{D61FD2F1-7959-B741-A9C7-9D055139CEA9}" id="{09EE249D-9BDE-43A3-8F1D-6A5F6C54368C}">
    <text>Scope of work is not clear</text>
  </threadedComment>
  <threadedComment ref="V4" dT="2021-06-11T17:37:09.61" personId="{D61FD2F1-7959-B741-A9C7-9D055139CEA9}" id="{EFF1FA2C-D9CD-4C73-942E-0A0984FB278E}" parentId="{09EE249D-9BDE-43A3-8F1D-6A5F6C54368C}">
    <text>@Gayle Millington - pls help</text>
    <mentions>
      <mention mentionpersonId="{D9445AAE-543E-47CF-AD68-6CE6065FCEEE}" mentionId="{D27ED977-0124-48A1-8D03-9C70A5C14F46}" startIndex="0" length="17"/>
    </mentions>
  </threadedComment>
  <threadedComment ref="V4" dT="2021-06-23T23:19:51.17" personId="{24A71361-96A7-4184-B040-A32426105B52}" id="{C17F05F7-13B4-44D4-AA7D-C09493CD6F02}" parentId="{09EE249D-9BDE-43A3-8F1D-6A5F6C54368C}">
    <text xml:space="preserve">was this resolved? 
</text>
  </threadedComment>
  <threadedComment ref="AD4" dT="2021-06-25T01:03:27.44" personId="{24A71361-96A7-4184-B040-A32426105B52}" id="{65012088-1AE6-48EF-827A-7658EACF4C10}">
    <text xml:space="preserve">@River Chan 
can we get this sized please? </text>
    <mentions>
      <mention mentionpersonId="{B36C0965-E2A1-B143-9B32-86CEDA6CC55A}" mentionId="{64643B4A-E82E-4793-B17F-244F8403EB2E}" startIndex="0" length="11"/>
    </mentions>
  </threadedComment>
  <threadedComment ref="AD4" dT="2021-06-25T15:48:26.17" personId="{EAC3399F-772B-4AF2-898D-2DD73A68DC97}" id="{CB955019-A006-47DE-BA76-6234560E334A}" parentId="{65012088-1AE6-48EF-827A-7658EACF4C10}">
    <text xml:space="preserve">@Tophe Enerio If Pharmacy needs to engage Marketing UX Team to support this project, can you please add the UX column under "Marketing"? </text>
    <mentions>
      <mention mentionpersonId="{6CE22FA9-2E47-42DF-B1AA-888F9D0E1138}" mentionId="{144808EA-18FA-422B-A416-D45D27999063}" startIndex="0" length="13"/>
    </mentions>
  </threadedComment>
  <threadedComment ref="AJ4" dT="2021-06-08T22:58:56.15" personId="{4178E3D8-F26A-4B62-A1FA-B3D7E60782D7}" id="{54D6D0A3-B6BF-41BC-8D0F-C1FCCD09C1FC}">
    <text>Will you use eCommerce payments or Retail payments to process the Pharmacy orders?</text>
  </threadedComment>
  <threadedComment ref="AJ4" dT="2021-06-08T23:03:00.32" personId="{4178E3D8-F26A-4B62-A1FA-B3D7E60782D7}" id="{5E3D8A02-8BA3-4502-91EC-52A91B5F456E}" parentId="{54D6D0A3-B6BF-41BC-8D0F-C1FCCD09C1FC}">
    <text xml:space="preserve">We need more information to understand the Pharmacy flow to determine sizing. </text>
  </threadedComment>
  <threadedComment ref="AJ4" dT="2021-06-09T21:29:58.41" personId="{4178E3D8-F26A-4B62-A1FA-B3D7E60782D7}" id="{E558C305-BE63-45F0-8A80-A4D42A60ECD1}" parentId="{54D6D0A3-B6BF-41BC-8D0F-C1FCCD09C1FC}">
    <text>Sizing entered expects that pharmacy amount auth will use the same services as Checkout and VPOS.</text>
  </threadedComment>
  <threadedComment ref="AO4" dT="2021-06-15T21:17:48.80" personId="{2DD00AB6-6FBB-4163-BCC0-F72E2BC28B8E}" id="{26AD3684-1B21-41E6-9E08-536E0224EF52}">
    <text>Are "Prescriptions" deliverable to customers? What are the restrictions of Prescriptions on Drive up and Go?</text>
  </threadedComment>
  <threadedComment ref="AZ4" dT="2021-06-25T01:05:21.10" personId="{24A71361-96A7-4184-B040-A32426105B52}" id="{86352781-CE51-486C-AD72-BC3CC5977851}">
    <text>@Sanjay Biswas 
can you get this sized? 
@Chris Benefield  or @Rohini Panjrath  to provide requirements</text>
    <mentions>
      <mention mentionpersonId="{4AFC2AD6-4547-40F3-A7D6-4E2CB3244772}" mentionId="{A98E48D0-7407-4A16-9492-39DAD0780435}" startIndex="0" length="14"/>
      <mention mentionpersonId="{E9109D20-7579-4AC2-B2CF-6CC31DC5DA8C}" mentionId="{6993E2A4-198C-44EA-A2F8-72A38C0DEB40}" startIndex="43" length="16"/>
      <mention mentionpersonId="{D2FFABD5-CCB5-40ED-BC85-1FF377A2FA76}" mentionId="{A8DCB477-2132-488D-9B0D-B94DC64976D1}" startIndex="64" length="16"/>
    </mentions>
  </threadedComment>
  <threadedComment ref="AZ4" dT="2021-06-25T01:09:44.10" personId="{24A71361-96A7-4184-B040-A32426105B52}" id="{5D55E878-3F2D-492C-BD25-CDB53F2DE757}" parentId="{86352781-CE51-486C-AD72-BC3CC5977851}">
    <text xml:space="preserve">@Sudhathmini Dalavai  @Meena Visht can you help? </text>
    <mentions>
      <mention mentionpersonId="{B0CB10E8-D836-4144-826F-EFB1F0D401CA}" mentionId="{050E97D9-1144-4E2E-8337-6824CE2ADE95}" startIndex="0" length="20"/>
      <mention mentionpersonId="{A3DC2301-8F7D-4932-BC4F-4C1F43DC52DE}" mentionId="{332DCCE1-46D9-419B-BD33-7C10BCFE9915}" startIndex="22" length="12"/>
    </mentions>
  </threadedComment>
  <threadedComment ref="AZ4" dT="2021-06-28T15:36:52.46" personId="{5F1C75E8-0893-4AF2-A641-26C4A53DFE1C}" id="{197B3A24-1513-4027-9481-88203902E465}" parentId="{86352781-CE51-486C-AD72-BC3CC5977851}">
    <text>I am not sure what is the ask from Self-service.@Brittany Gigliotti is PdM for chat/IVR</text>
    <mentions>
      <mention mentionpersonId="{9E2C21D1-AA62-4292-8ECD-4804CA7DF89C}" mentionId="{87DC33F8-E7D5-4E4E-B231-47ACB8C51CB1}" startIndex="48" length="19"/>
    </mentions>
  </threadedComment>
  <threadedComment ref="AZ4" dT="2021-06-28T16:15:30.62" personId="{78637E35-C9BA-4724-8FB2-4F7310A5B659}" id="{D0521176-C58F-42F1-B9DE-E76998DC3085}" parentId="{86352781-CE51-486C-AD72-BC3CC5977851}">
    <text xml:space="preserve">@Tophe Enerio @Chris Benefield  What's the ask for the channels to support this? Need more details. </text>
    <mentions>
      <mention mentionpersonId="{6CE22FA9-2E47-42DF-B1AA-888F9D0E1138}" mentionId="{206A1445-6FB4-4622-84C3-F415C96D74EE}" startIndex="0" length="13"/>
      <mention mentionpersonId="{E9109D20-7579-4AC2-B2CF-6CC31DC5DA8C}" mentionId="{50F9609F-6622-4821-9AF6-549069989870}" startIndex="14" length="16"/>
    </mentions>
  </threadedComment>
  <threadedComment ref="AZ4" dT="2021-06-28T18:06:53.46" personId="{24A71361-96A7-4184-B040-A32426105B52}" id="{E8A2A116-E13D-4F5D-839D-1B1C91D82707}" parentId="{86352781-CE51-486C-AD72-BC3CC5977851}">
    <text xml:space="preserve">@Rohini Panjrath 
Addining Rohini to provide additional details. </text>
    <mentions>
      <mention mentionpersonId="{D2FFABD5-CCB5-40ED-BC85-1FF377A2FA76}" mentionId="{1917A2BE-6BA2-4A82-9E16-DB6E46160B92}" startIndex="0" length="16"/>
    </mentions>
  </threadedComment>
  <threadedComment ref="BB4" dT="2021-06-25T01:05:21.10" personId="{24A71361-96A7-4184-B040-A32426105B52}" id="{154C4454-1C46-40B7-AEA2-DF9520024348}">
    <text>@Sanjay Biswas 
can you get this sized? 
@Chris Benefield  or @Rohini Panjrath  to provide requirements</text>
    <mentions>
      <mention mentionpersonId="{4AFC2AD6-4547-40F3-A7D6-4E2CB3244772}" mentionId="{EE0B4A79-2D12-41BA-9647-0C00D8EC651F}" startIndex="0" length="14"/>
      <mention mentionpersonId="{E9109D20-7579-4AC2-B2CF-6CC31DC5DA8C}" mentionId="{261BF3A3-A22D-4447-AD64-AB97AB37B263}" startIndex="43" length="16"/>
      <mention mentionpersonId="{D2FFABD5-CCB5-40ED-BC85-1FF377A2FA76}" mentionId="{339457B2-63EE-44AB-AB8C-E429E8BE98E9}" startIndex="64" length="16"/>
    </mentions>
  </threadedComment>
  <threadedComment ref="BB4" dT="2021-06-25T01:09:44.10" personId="{24A71361-96A7-4184-B040-A32426105B52}" id="{5DAA4965-E7B8-464D-AAF4-A4456D7999CE}" parentId="{154C4454-1C46-40B7-AEA2-DF9520024348}">
    <text xml:space="preserve">@Sudhathmini Dalavai  @Meena Visht can you help? </text>
    <mentions>
      <mention mentionpersonId="{B0CB10E8-D836-4144-826F-EFB1F0D401CA}" mentionId="{1F613939-2177-4FB2-A2E7-F7D86428F198}" startIndex="0" length="20"/>
      <mention mentionpersonId="{A3DC2301-8F7D-4932-BC4F-4C1F43DC52DE}" mentionId="{5A8BD928-4D5D-49B9-8614-F3ACCDC0FEE3}" startIndex="22" length="12"/>
    </mentions>
  </threadedComment>
  <threadedComment ref="BC4" dT="2021-06-25T01:05:21.10" personId="{24A71361-96A7-4184-B040-A32426105B52}" id="{707F8AC9-0128-4598-9BB3-9F518404FE77}">
    <text>@Sanjay Biswas 
can you get this sized? 
@Chris Benefield  or @Rohini Panjrath  to provide requirements</text>
    <mentions>
      <mention mentionpersonId="{4AFC2AD6-4547-40F3-A7D6-4E2CB3244772}" mentionId="{C75F15AA-B5B0-419A-9A22-D0C9D13179D1}" startIndex="0" length="14"/>
      <mention mentionpersonId="{E9109D20-7579-4AC2-B2CF-6CC31DC5DA8C}" mentionId="{4E998CBE-6B5E-463B-B987-E81A087344DF}" startIndex="43" length="16"/>
      <mention mentionpersonId="{D2FFABD5-CCB5-40ED-BC85-1FF377A2FA76}" mentionId="{B48F613A-7585-43CF-A024-4E5F6B8608E1}" startIndex="64" length="16"/>
    </mentions>
  </threadedComment>
  <threadedComment ref="BC4" dT="2021-06-25T01:09:44.10" personId="{24A71361-96A7-4184-B040-A32426105B52}" id="{4C8BF8DC-038F-4846-B2B2-18BF8D893B0D}" parentId="{707F8AC9-0128-4598-9BB3-9F518404FE77}">
    <text xml:space="preserve">@Sudhathmini Dalavai  @Meena Visht can you help? </text>
    <mentions>
      <mention mentionpersonId="{B0CB10E8-D836-4144-826F-EFB1F0D401CA}" mentionId="{EA9D6794-3AE4-455C-B798-514AA3BBC42B}" startIndex="0" length="20"/>
      <mention mentionpersonId="{A3DC2301-8F7D-4932-BC4F-4C1F43DC52DE}" mentionId="{0C8B53B3-9944-44A8-A3BF-CC82AADB04CB}" startIndex="22" length="12"/>
    </mentions>
  </threadedComment>
  <threadedComment ref="T5" dT="2021-06-09T19:26:48.88" personId="{8A887BB8-0DDF-4FFA-858C-492AAA24058C}" id="{D00C2FA8-CF9C-413E-8420-16D5BA086D88}">
    <text>Platform Response: ? - need clarity on assumed platform work.</text>
  </threadedComment>
  <threadedComment ref="AD5" dT="2021-06-25T01:03:27.44" personId="{24A71361-96A7-4184-B040-A32426105B52}" id="{FF30F8A9-65B5-4FB0-AF9D-A0F22CBFE756}">
    <text xml:space="preserve">@River Chan 
can we get this sized please? </text>
    <mentions>
      <mention mentionpersonId="{B36C0965-E2A1-B143-9B32-86CEDA6CC55A}" mentionId="{0F42FCEA-90BE-457C-B0C8-7D6049C7B504}" startIndex="0" length="11"/>
    </mentions>
  </threadedComment>
  <threadedComment ref="AD5" dT="2021-06-25T15:00:10.50" personId="{EAC3399F-772B-4AF2-898D-2DD73A68DC97}" id="{1092804C-4F50-4CB9-ABAE-BCEEC159C0AC}" parentId="{FF30F8A9-65B5-4FB0-AF9D-A0F22CBFE756}">
    <text xml:space="preserve">@Tophe Enerio - This project is under the Shopper Experience UX Team and I don't project size for them. @Zachery Baker Can you or someone from your team get this sized please? </text>
    <mentions>
      <mention mentionpersonId="{6CE22FA9-2E47-42DF-B1AA-888F9D0E1138}" mentionId="{116730AA-FA06-4493-9F3A-0CAC293E90E1}" startIndex="0" length="13"/>
      <mention mentionpersonId="{EC1D16FA-40A8-4C9C-AF48-DA5918FF7640}" mentionId="{7AF386AB-2F5A-4701-AB11-03EF03FB8E5E}" startIndex="104" length="1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AK3" dT="2021-06-08T16:06:30.30" personId="{37B62383-F938-42C0-922C-23E67D7C4DCD}" id="{2450222D-8599-0248-97A5-38EEE5FC55CF}">
    <text>One touch fuel, scan n pay, walk in walk out, smart shopping cart..</text>
  </threadedComment>
  <threadedComment ref="L4" dT="2021-06-17T21:52:32.78" personId="{4178E3D8-F26A-4B62-A1FA-B3D7E60782D7}" id="{6A5EF3CC-76CF-443A-8CF3-23F49C9D7F61}">
    <text>Expect QA support</text>
  </threadedComment>
  <threadedComment ref="L4" dT="2021-06-18T18:52:38.34" personId="{BD514F7D-2FFC-4DDA-8435-F7A773598246}" id="{D2C0AE28-C1F7-4CDD-B430-26F849D02742}" parentId="{6A5EF3CC-76CF-443A-8CF3-23F49C9D7F61}">
    <text>assumption -- no large changes to existing templates, only display updated information from source teams</text>
  </threadedComment>
  <threadedComment ref="M4" dT="2021-06-17T21:52:44.64" personId="{4178E3D8-F26A-4B62-A1FA-B3D7E60782D7}" id="{DCE5CFCA-C7B3-4DEA-9767-D0CD3E679720}">
    <text>Expect QA support</text>
  </threadedComment>
  <threadedComment ref="M4" dT="2021-06-18T18:53:02.90" personId="{BD514F7D-2FFC-4DDA-8435-F7A773598246}" id="{63B8974F-3401-4A30-B24F-30D18E2DDD7A}" parentId="{DCE5CFCA-C7B3-4DEA-9767-D0CD3E679720}">
    <text>assumption -- can use existing payloads, with addition of new attributes from source systems.</text>
  </threadedComment>
  <threadedComment ref="T4" dT="2021-06-15T22:15:39.89" personId="{8A887BB8-0DDF-4FFA-858C-492AAA24058C}" id="{AD9179BE-2E2B-4230-ADD2-5A57F3B7CE12}">
    <text>Platform Response: N/A - should be payments team.</text>
  </threadedComment>
  <threadedComment ref="Z4" dT="2021-06-17T21:53:08.43" personId="{4178E3D8-F26A-4B62-A1FA-B3D7E60782D7}" id="{BDB6C8C4-BC86-4A9E-9FA3-C2464C34AFBF}">
    <text>Expect call OSPG for tokens and transactions</text>
  </threadedComment>
  <threadedComment ref="AD4" dT="2021-06-17T21:53:27.18" personId="{4178E3D8-F26A-4B62-A1FA-B3D7E60782D7}" id="{E2607F34-0BBB-483D-B88E-1E825FAC3252}">
    <text>iframe is the only screen in scope</text>
  </threadedComment>
  <threadedComment ref="AE4" dT="2021-06-17T21:53:43.20" personId="{4178E3D8-F26A-4B62-A1FA-B3D7E60782D7}" id="{62694ABF-FE87-4877-BD0F-25E39592C9DA}">
    <text>Provide file(s) of Fiserv tokens so they can be converted to Chase.</text>
  </threadedComment>
  <threadedComment ref="AL4" dT="2021-06-17T21:54:01.90" personId="{4178E3D8-F26A-4B62-A1FA-B3D7E60782D7}" id="{1A5F6905-8BF9-4680-840E-3A7772CB3FBE}">
    <text>Pass through &amp; QA support</text>
  </threadedComment>
  <threadedComment ref="AQ4" dT="2021-06-17T21:55:16.98" personId="{4178E3D8-F26A-4B62-A1FA-B3D7E60782D7}" id="{0B376015-CAAB-498F-B2EA-9A1E079211A7}">
    <text>Call OSPG for tokens and transactions</text>
  </threadedComment>
  <threadedComment ref="AT4" dT="2021-06-17T21:55:28.54" personId="{4178E3D8-F26A-4B62-A1FA-B3D7E60782D7}" id="{DEDA7EDA-0D85-4395-A3BF-2F66A369F223}">
    <text>Pass through &amp; QA support</text>
  </threadedComment>
  <threadedComment ref="AU4" dT="2021-06-17T21:55:50.89" personId="{4178E3D8-F26A-4B62-A1FA-B3D7E60782D7}" id="{F97CC439-3212-4362-9A0C-5DEA9EFF8B02}">
    <text>Call OSPG for tokens and transactions</text>
  </threadedComment>
  <threadedComment ref="AU4" dT="2021-06-18T18:53:30.88" personId="{5E348928-30A6-4741-8DF5-CE6DE660D167}" id="{DE6DD864-D5F2-4D71-9E8A-CA5277152DE5}" parentId="{F97CC439-3212-4362-9A0C-5DEA9EFF8B02}">
    <text>Assumptions:
1. UI changes in adding the FreshPass payment or updating it
2. Backend changes to call existing api or a modified api</text>
  </threadedComment>
  <threadedComment ref="AW4" dT="2021-06-17T21:56:01.69" personId="{4178E3D8-F26A-4B62-A1FA-B3D7E60782D7}" id="{82B86C8B-551D-4EBF-8791-CBC34F6F48AD}">
    <text>Call OSPG for tokens and transactions</text>
  </threadedComment>
  <threadedComment ref="AW4" dT="2021-06-18T18:53:52.00" personId="{5E348928-30A6-4741-8DF5-CE6DE660D167}" id="{A7B5B17E-26D2-451A-84C5-89D5126EB565}" parentId="{82B86C8B-551D-4EBF-8791-CBC34F6F48AD}">
    <text>Assumptions:
1. UI changes in adding the FreshPass payment or updating it
2. Backend changes to call existing api or a modified api</text>
  </threadedComment>
  <threadedComment ref="AZ4" dT="2021-06-17T21:56:11.37" personId="{4178E3D8-F26A-4B62-A1FA-B3D7E60782D7}" id="{9D788F87-62E1-4C9D-ACB4-392A6D27D22C}">
    <text>QA support</text>
  </threadedComment>
  <threadedComment ref="BF4" dT="2021-06-17T21:56:24.88" personId="{4178E3D8-F26A-4B62-A1FA-B3D7E60782D7}" id="{DD0F6245-73C2-4A48-8162-0E2C22071276}">
    <text>OSPG will provide Fiserv and Chase data to Snowflake</text>
  </threadedComment>
  <threadedComment ref="T5" dT="2021-06-15T22:15:39.89" personId="{8A887BB8-0DDF-4FFA-858C-492AAA24058C}" id="{F27AF777-93B4-435B-BE6D-FCBF7AD7C796}">
    <text>Platform Response: N/A - should be payments team.</text>
  </threadedComment>
  <threadedComment ref="T6" dT="2021-06-15T22:15:39.89" personId="{8A887BB8-0DDF-4FFA-858C-492AAA24058C}" id="{782268D7-2069-4B3B-A0B5-39052B261914}">
    <text>Platform Response: N/A - should be payments team.</text>
  </threadedComment>
  <threadedComment ref="L8" dT="2021-06-18T18:50:26.86" personId="{BD514F7D-2FFC-4DDA-8435-F7A773598246}" id="{D6009191-7B35-4711-ACBE-6AF61DAC38D7}">
    <text>S -- changes to receipt 2.0, updates to messaging &amp; testing all of the email templates where SNAP Phase 2A has an impact</text>
  </threadedComment>
  <threadedComment ref="AH8" dT="2021-06-23T18:57:21.37" personId="{9D4D3DF0-A0E0-44F7-9FAD-C656412467B3}" id="{83BD7F8C-3755-4E0B-AA2A-BF37F304AC69}">
    <text>@Susie Mui-Shonk - For OMS is the requirement to add promocode offers via OMS?
Is there anything else?</text>
    <mentions>
      <mention mentionpersonId="{9D7A9CBA-9A7D-470E-8685-9FA983F2B128}" mentionId="{A65BC7D8-BB51-446C-A3A8-A618CC42A78E}" startIndex="0" length="16"/>
    </mentions>
  </threadedComment>
  <threadedComment ref="AI8" dT="2021-06-23T18:57:52.05" personId="{9D4D3DF0-A0E0-44F7-9FAD-C656412467B3}" id="{6076441E-F0F4-4E42-978B-60982E10F167}">
    <text>@Susie Mui-Shonk - For EPE is the requirement to execute promocode offers via EPE?
Is there anything else?</text>
    <mentions>
      <mention mentionpersonId="{9D7A9CBA-9A7D-470E-8685-9FA983F2B128}" mentionId="{3CF2BAD2-FA88-4529-B6A7-2E4DA86C589F}" startIndex="0" length="16"/>
    </mentions>
  </threadedComment>
  <threadedComment ref="AH9" dT="2021-06-23T18:58:19.63" personId="{9D4D3DF0-A0E0-44F7-9FAD-C656412467B3}" id="{1D8CCE88-A524-47D8-9BAE-2225A4720696}">
    <text>@Susie Mui-Shonk - For OMS is the requirement to add promocode offers via OMS?
Is there anything else?</text>
    <mentions>
      <mention mentionpersonId="{9D7A9CBA-9A7D-470E-8685-9FA983F2B128}" mentionId="{D686C47E-5495-4319-A14A-682DD28A0662}" startIndex="0" length="16"/>
    </mentions>
  </threadedComment>
  <threadedComment ref="AI9" dT="2021-06-23T18:58:40.17" personId="{9D4D3DF0-A0E0-44F7-9FAD-C656412467B3}" id="{48BDB3C4-C487-468B-A53A-3AAD8945300D}">
    <text>@Susie Mui-Shonk - For EPE is the requirement to execute promocode offers via EPE?
Is there anything else?</text>
    <mentions>
      <mention mentionpersonId="{9D7A9CBA-9A7D-470E-8685-9FA983F2B128}" mentionId="{09FFE614-A8D2-44BA-863E-D547E1D74D7F}" startIndex="0" length="16"/>
    </mentions>
  </threadedComment>
  <threadedComment ref="AH13" dT="2021-06-23T19:00:08.10" personId="{9D4D3DF0-A0E0-44F7-9FAD-C656412467B3}" id="{D640144F-E035-413F-9630-7620A79E53A9}">
    <text>@Patrick Harvey - What do we need from OMS for this in the interim and long term</text>
    <mentions>
      <mention mentionpersonId="{812A346F-7478-40A6-9685-097EF06759ED}" mentionId="{471AFB9C-1AC0-4F3C-9531-C7FC33E2E1F1}" startIndex="0" length="15"/>
    </mentions>
  </threadedComment>
  <threadedComment ref="AI13" dT="2021-06-23T19:01:04.45" personId="{9D4D3DF0-A0E0-44F7-9FAD-C656412467B3}" id="{DC29EDE1-B550-4FB5-AFB4-B01D425EAFD6}">
    <text>@Patrick Harvey - What do we need from EPE for this in the interim and long term</text>
    <mentions>
      <mention mentionpersonId="{812A346F-7478-40A6-9685-097EF06759ED}" mentionId="{27D75AA3-5286-45D9-80F3-98E767298120}" startIndex="0" length="15"/>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1T12:14:09.39" personId="{BF194C00-F5CB-414B-B36E-80D830855892}" id="{29AD3DC4-F85B-4992-995F-5E5F5E081D98}" done="1">
    <text>@Usman Humayun, do we need to call out each individual email, or can we group them together?</text>
    <mentions>
      <mention mentionpersonId="{2032CC66-0C07-4667-A9F6-F5B49069ED6F}" mentionId="{5A8E8E66-8525-4541-B89C-FB198D8EE48D}" startIndex="0" length="14"/>
    </mentions>
  </threadedComment>
  <threadedComment ref="B4" dT="2021-06-01T18:54:45.30" personId="{128D909B-8E51-4500-8C1B-E29AD2432843}" id="{91CA292C-966C-4A1E-89D8-80EF83EDA948}" parentId="{29AD3DC4-F85B-4992-995F-5E5F5E081D98}">
    <text>We can group them all together. Thx for calling out!</text>
  </threadedComment>
  <threadedComment ref="B5" dT="2021-06-01T12:14:09.39" personId="{BF194C00-F5CB-414B-B36E-80D830855892}" id="{7D8911CA-6CA4-4670-9647-621E13BC450F}" done="1">
    <text>@Usman Humayun, do we need to call out each individual email, or can we group them together?</text>
    <mentions>
      <mention mentionpersonId="{2032CC66-0C07-4667-A9F6-F5B49069ED6F}" mentionId="{E84BD0F6-8551-48C8-867C-F1D67DE06EF4}" startIndex="0" length="14"/>
    </mentions>
  </threadedComment>
  <threadedComment ref="B5" dT="2021-06-01T18:54:45.30" personId="{128D909B-8E51-4500-8C1B-E29AD2432843}" id="{C9D26ADE-4889-409D-B3DD-5B1DB451F927}" parentId="{7D8911CA-6CA4-4670-9647-621E13BC450F}">
    <text>We can group them all together. Thx for calling out!</text>
  </threadedComment>
  <threadedComment ref="L5" dT="2021-06-03T22:35:47.76" personId="{24A71361-96A7-4184-B040-A32426105B52}" id="{0EA7BED5-F57D-4004-8055-7EAADC399E49}">
    <text>CAVEAT: No additional data integrations.</text>
  </threadedComment>
  <threadedComment ref="L6" dT="2021-06-03T22:35:47.76" personId="{24A71361-96A7-4184-B040-A32426105B52}" id="{CACECB41-8E09-4910-BBC5-13D9519F4D09}">
    <text>CAVEAT: No additional data integrations.</text>
  </threadedComment>
  <threadedComment ref="L7" dT="2021-06-03T22:35:47.76" personId="{24A71361-96A7-4184-B040-A32426105B52}" id="{C7B7731C-2B16-4BF1-BC30-05DDF58424BB}">
    <text>CAVEAT: No additional data integrations.</text>
  </threadedComment>
  <threadedComment ref="L8" dT="2021-06-03T22:35:47.76" personId="{24A71361-96A7-4184-B040-A32426105B52}" id="{2C8B0735-94F8-4928-8126-97729B681F0F}">
    <text>CAVEAT: No additional data integrations.</text>
  </threadedComment>
  <threadedComment ref="L9" dT="2021-06-03T22:35:47.76" personId="{24A71361-96A7-4184-B040-A32426105B52}" id="{B6144846-5684-4C30-9CE9-6B400D60D12E}">
    <text>CAVEAT: No additional data integrations.</text>
  </threadedComment>
  <threadedComment ref="L10" dT="2021-06-03T22:35:47.76" personId="{24A71361-96A7-4184-B040-A32426105B52}" id="{EAEC893E-38EA-4F22-A20C-6564DE99BAD3}">
    <text>CAVEAT: No additional data integrations.</text>
  </threadedComment>
  <threadedComment ref="L11" dT="2021-06-03T22:35:47.76" personId="{24A71361-96A7-4184-B040-A32426105B52}" id="{2C2F5363-D67E-4ED7-A664-EA8B6A3F72F1}">
    <text>CAVEAT: No additional data integrations.</text>
  </threadedComment>
  <threadedComment ref="B12" dT="2021-06-01T20:50:15.94" personId="{637C806A-47DD-40A1-A326-67D36BDBE586}" id="{C1D3D339-6FF6-42E8-A308-0648C9D492E3}" done="1">
    <text>@Usman Humayun @Tophe Enerio combine into CDP use case and we should discuss when this moves to data team</text>
    <mentions>
      <mention mentionpersonId="{2032CC66-0C07-4667-A9F6-F5B49069ED6F}" mentionId="{A9886CCB-6D06-4006-B9A5-F336D276A986}" startIndex="0" length="14"/>
      <mention mentionpersonId="{358C0749-37C9-4389-9E9E-48AF61DE9CE3}" mentionId="{47FD6C4E-FC8B-4A30-AFFE-FE7D0A50C334}" startIndex="15" length="13"/>
    </mentions>
  </threadedComment>
  <threadedComment ref="B12" dT="2021-06-01T22:20:46.26" personId="{24A71361-96A7-4184-B040-A32426105B52}" id="{1AC863B5-CC46-45D6-8564-F5A77B892091}" parentId="{C1D3D339-6FF6-42E8-A308-0648C9D492E3}">
    <text xml:space="preserve">+ @Sankett Deshpande will be updating the CDP portion tonight. 
Based on today's call with fulfillment, it seems we need to capture by feature. I suggest we keep the line item and use the data grouping so we can do expand and collapse easily. </text>
    <mentions>
      <mention mentionpersonId="{254A94F9-1B26-4158-9708-D1969A011840}" mentionId="{4F397B90-E688-49EB-B2CB-7AC0427C393F}" startIndex="2" length="18"/>
    </mentions>
  </threadedComment>
  <threadedComment ref="B13" dT="2021-06-01T20:50:15.94" personId="{637C806A-47DD-40A1-A326-67D36BDBE586}" id="{7661BC14-6CC6-4E1C-A08C-735471737B37}" done="1">
    <text>@Usman Humayun @Tophe Enerio combine into CDP use case and we should discuss when this moves to data team</text>
    <mentions>
      <mention mentionpersonId="{2032CC66-0C07-4667-A9F6-F5B49069ED6F}" mentionId="{53EAB4F0-6FA1-468F-9B91-55F54FB3A300}" startIndex="0" length="14"/>
      <mention mentionpersonId="{358C0749-37C9-4389-9E9E-48AF61DE9CE3}" mentionId="{99A0D1C7-EE68-4C86-8D35-8792783E68E7}" startIndex="15" length="13"/>
    </mentions>
  </threadedComment>
  <threadedComment ref="B13" dT="2021-06-01T22:20:46.26" personId="{24A71361-96A7-4184-B040-A32426105B52}" id="{E92E9C81-5268-4F51-884D-14434A7D5C51}" parentId="{7661BC14-6CC6-4E1C-A08C-735471737B37}">
    <text xml:space="preserve">+ @Sankett Deshpande will be updating the CDP portion tonight. 
Based on today's call with fulfillment, it seems we need to capture by feature. I suggest we keep the line item and use the data grouping so we can do expand and collapse easily. </text>
    <mentions>
      <mention mentionpersonId="{254A94F9-1B26-4158-9708-D1969A011840}" mentionId="{883D6BB5-B3A6-4067-A319-73AEA1B3B739}" startIndex="2" length="18"/>
    </mentions>
  </threadedComment>
  <threadedComment ref="L13" dT="2021-06-03T22:35:47.76" personId="{24A71361-96A7-4184-B040-A32426105B52}" id="{1A87BF06-821C-4CD2-A891-D9BD98FBDE57}">
    <text>CAVEAT: No additional data integrations.</text>
  </threadedComment>
  <threadedComment ref="L14" dT="2021-06-03T22:35:47.76" personId="{24A71361-96A7-4184-B040-A32426105B52}" id="{7841C948-1946-419C-A046-9CFF5B8D6E98}">
    <text>CAVEAT: No additional data integrations.</text>
  </threadedComment>
  <threadedComment ref="L15" dT="2021-06-03T22:35:47.76" personId="{24A71361-96A7-4184-B040-A32426105B52}" id="{188703ED-9D95-45D9-A933-9DD2BC4C84E6}">
    <text>CAVEAT: No additional data integrations.</text>
  </threadedComment>
  <threadedComment ref="L16" dT="2021-06-03T22:35:47.76" personId="{24A71361-96A7-4184-B040-A32426105B52}" id="{8C20A64A-4CEE-4549-AB47-8C2FB8E3AFB1}">
    <text>CAVEAT: No additional data integrations.</text>
  </threadedComment>
  <threadedComment ref="L18" dT="2021-06-03T22:35:47.76" personId="{24A71361-96A7-4184-B040-A32426105B52}" id="{0EB2156A-6917-4916-80F3-F7F528600B06}">
    <text>CAVEAT: No additional data integrations.</text>
  </threadedComment>
  <threadedComment ref="L19" dT="2021-06-03T22:35:47.76" personId="{24A71361-96A7-4184-B040-A32426105B52}" id="{1C24FDB9-DA22-44A0-92F8-9B982B2FFEF2}">
    <text>CAVEAT: No additional data integrations.</text>
  </threadedComment>
  <threadedComment ref="L20" dT="2021-06-03T22:35:47.76" personId="{24A71361-96A7-4184-B040-A32426105B52}" id="{464F16BD-B39A-4161-87E6-3771E222D70B}">
    <text>CAVEAT: No additional data integrations.</text>
  </threadedComment>
  <threadedComment ref="L21" dT="2021-06-03T22:35:47.76" personId="{24A71361-96A7-4184-B040-A32426105B52}" id="{29832DBB-FBEF-400D-99EE-E215D20B550B}">
    <text>CAVEAT: No additional data integrations.</text>
  </threadedComment>
  <threadedComment ref="L22" dT="2021-06-03T22:35:47.76" personId="{24A71361-96A7-4184-B040-A32426105B52}" id="{B1445FB6-51D2-4A50-B029-22FD2F1E0EB5}">
    <text>CAVEAT: No additional data integrations.</text>
  </threadedComment>
  <threadedComment ref="BF23" dT="2021-06-21T18:40:45.58" personId="{E48C16CA-BFD7-4699-804D-6AA7F7A2D58C}" id="{6F99048C-DCC8-4086-ADE6-181FF64ABF09}">
    <text>Ongoing Audience work</text>
  </threadedComment>
  <threadedComment ref="BF24" dT="2021-06-21T18:40:21.39" personId="{E48C16CA-BFD7-4699-804D-6AA7F7A2D58C}" id="{6F717823-C28D-4634-9D9F-C553C9A9C6FF}">
    <text/>
  </threadedComment>
  <threadedComment ref="BF24" dT="2021-06-21T18:42:10.32" personId="{E48C16CA-BFD7-4699-804D-6AA7F7A2D58C}" id="{FF02F3B5-644C-485D-96E6-D67BA7A1B5FE}" parentId="{6F717823-C28D-4634-9D9F-C553C9A9C6FF}">
    <text>Per Sravanthi - Business is working on new vendor - We don’t have the details from the vendor on what he is needed or how the integration will be yet. </text>
  </threadedComment>
  <threadedComment ref="BF24" dT="2021-06-22T15:47:41.16" personId="{24A71361-96A7-4184-B040-A32426105B52}" id="{32093397-AD11-4F35-ACC2-2AFADDA6EB27}" parentId="{6F717823-C28D-4634-9D9F-C553C9A9C6FF}">
    <text xml:space="preserve">@Sravanthi Muppidi
thanks @Sandeep Venkatesh 
</text>
    <mentions>
      <mention mentionpersonId="{D380B0B8-2039-42CD-AD7B-9C752ADA1482}" mentionId="{5CA54A5F-977D-4925-99EB-DC3F88E50305}" startIndex="0" length="18"/>
      <mention mentionpersonId="{B6C70A1D-67D7-4CF3-B4BF-7905E0FFFA50}" mentionId="{35E4BDD6-1ACD-4F37-9D60-8934AD699663}" startIndex="27" length="18"/>
    </mentions>
  </threadedComment>
  <threadedComment ref="O26" dT="2021-06-17T23:22:24.18" personId="{6F2AE3BE-1F79-40FA-B9AC-2CD7DBA59B98}" id="{8D1F2862-A3E5-47EB-BB67-7B925359E460}">
    <text>Assuming that this is Clean Room.</text>
  </threadedComment>
  <threadedComment ref="O26" dT="2021-06-17T23:23:29.49" personId="{6F2AE3BE-1F79-40FA-B9AC-2CD7DBA59B98}" id="{805E9A0B-C288-42D8-BDA8-B56271E576EF}" parentId="{8D1F2862-A3E5-47EB-BB67-7B925359E460}">
    <text>This is Liveramp, which is supporting both CPG and Enterprise.</text>
  </threadedComment>
  <threadedComment ref="AH28" dT="2021-06-22T16:09:10.20" personId="{24A71361-96A7-4184-B040-A32426105B52}" id="{57B7FC53-7C14-4254-B45C-3689F673BFEE}">
    <text>@Kalyan Kuram @Mahesh Punjavi @Lauren Huynh @Linda Leong
do we have sizing here? FYI this is Q4...if we don't we will go through this process sometime in Q3.</text>
    <mentions>
      <mention mentionpersonId="{70371F9B-76C6-4AC2-B0C8-3BC92BD2D01E}" mentionId="{F30943E2-AD42-494B-A9B3-0A47C3E63C7D}" startIndex="0" length="13"/>
      <mention mentionpersonId="{2423F017-1708-4D1D-9B78-F83DF027AF22}" mentionId="{798FE3E2-193E-48D8-AB73-7A2E6CC644C1}" startIndex="14" length="15"/>
      <mention mentionpersonId="{93B5F123-BC81-46D2-A019-CB80AC1DBAE0}" mentionId="{E4444DFD-4CA5-4210-ACDA-36804DC2B64C}" startIndex="30" length="13"/>
      <mention mentionpersonId="{52C39502-F18B-4DCD-BD9D-1387301BEFEF}" mentionId="{6FCCB7FF-9688-4DDA-A44F-B01BB5347A16}" startIndex="44" length="12"/>
    </mentions>
  </threadedComment>
  <threadedComment ref="AH28" dT="2021-06-22T16:15:29.63" personId="{5B630986-E7E7-4668-A510-58FC802578BC}" id="{434CE21F-401A-4B61-8348-14CFDEC8942D}" parentId="{57B7FC53-7C14-4254-B45C-3689F673BFEE}">
    <text xml:space="preserve">@Tophe Enerio  do u have a recording of this row? </text>
    <mentions>
      <mention mentionpersonId="{6CE22FA9-2E47-42DF-B1AA-888F9D0E1138}" mentionId="{75C2E8A2-3778-4128-8337-F45B20756391}" startIndex="0" length="13"/>
    </mentions>
  </threadedComment>
  <threadedComment ref="BF28" dT="2021-06-21T18:44:50.45" personId="{E48C16CA-BFD7-4699-804D-6AA7F7A2D58C}" id="{97F4F04C-0C4B-42E2-9EDC-0419193FC667}">
    <text>No data need identified</text>
  </threadedComment>
  <threadedComment ref="N31" dT="2021-06-22T15:21:49.13" personId="{677AABA8-C7B4-40B7-A651-24935685CBF6}" id="{F48B87DA-CC87-7B4C-B40B-143C10373D33}">
    <text>@River Chan - Please project size effort for CPG deliverable.</text>
    <mentions>
      <mention mentionpersonId="{B36C0965-E2A1-B143-9B32-86CEDA6CC55A}" mentionId="{EC377D37-85CE-A848-9BFB-922BFDC70ABC}" startIndex="0" length="11"/>
    </mentions>
  </threadedComment>
  <threadedComment ref="N33" dT="2021-06-22T15:22:13.83" personId="{677AABA8-C7B4-40B7-A651-24935685CBF6}" id="{FE967848-8036-824A-AD27-0E12052C44CF}">
    <text>@River Chan Please project size for this CPG deliverable</text>
    <mentions>
      <mention mentionpersonId="{B36C0965-E2A1-B143-9B32-86CEDA6CC55A}" mentionId="{64E1EFED-0B72-CB4D-A4BB-E474D6A3240C}" startIndex="0" length="11"/>
    </mentions>
  </threadedComment>
  <threadedComment ref="BF35" dT="2021-06-21T18:45:19.48" personId="{E48C16CA-BFD7-4699-804D-6AA7F7A2D58C}" id="{8D2F90CB-39D5-414B-8868-39AB82C56253}">
    <text>Scope is related to Portal changes ; No data need identified</text>
  </threadedComment>
  <threadedComment ref="T38" dT="2021-06-09T19:12:01.94" personId="{8A887BB8-0DDF-4FFA-858C-492AAA24058C}" id="{077E2A14-B0E9-40FE-B1F1-4C4274644C98}">
    <text xml:space="preserve">Platform Response: M - this would require new component that is also API enabled, template change.  </text>
  </threadedComment>
  <threadedComment ref="AD38" dT="2021-06-18T16:32:30.58" personId="{677AABA8-C7B4-40B7-A651-24935685CBF6}" id="{6279D682-8149-A447-AC37-7869C9D7F952}">
    <text>@Chris Adkins - Can you please help with project sizing of this effort?</text>
    <mentions>
      <mention mentionpersonId="{A4EA38FC-6DD1-5E47-8EB1-52DC4A35C554}" mentionId="{078F6CB5-FFC1-5A46-A02A-0232248BCAF2}" startIndex="0" length="13"/>
    </mentions>
  </threadedComment>
  <threadedComment ref="AD38" dT="2021-06-18T16:34:15.93" personId="{677AABA8-C7B4-40B7-A651-24935685CBF6}" id="{E01F3EF9-5094-6F44-BE36-B7D2BDFCFAB9}" parentId="{6279D682-8149-A447-AC37-7869C9D7F952}">
    <text>This includes all items marked with an X through row 72 for CPG deliverables.</text>
  </threadedComment>
  <threadedComment ref="BF38" dT="2021-06-21T20:55:04.38" personId="{E48C16CA-BFD7-4699-804D-6AA7F7A2D58C}" id="{357F44F5-604A-4B60-A393-5E66DE1A93FC}">
    <text>As per discussion changes might be needed for Product and Offer feed so putting estimate of S</text>
  </threadedComment>
  <threadedComment ref="P39" dT="2021-06-11T00:04:27.09" personId="{8DF5E902-1FF8-47D6-8BAB-4764DFF1E091}" id="{14D2E1B8-F644-CE40-BD1B-475F4DD49B82}">
    <text>Sponsored products are called as a featured product and it has been already displayed in L2 page. Can you please provide more detail?</text>
  </threadedComment>
  <threadedComment ref="T39" dT="2021-06-09T19:13:02.97" personId="{8A887BB8-0DDF-4FFA-858C-492AAA24058C}" id="{70CB67AC-D9DB-4B79-9C1B-421C2244DD98}">
    <text xml:space="preserve">L2 pages are managed by Search &amp; Browse who also oversee Product Carousels. Don't see Platform work here. </text>
  </threadedComment>
  <threadedComment ref="X39" dT="2021-06-11T00:04:27.09" personId="{8DF5E902-1FF8-47D6-8BAB-4764DFF1E091}" id="{539076F7-2CD7-4C59-8BA6-716B6FAAD886}">
    <text>Sponsored products are called as a featured product and it has been already displayed in L2 page. Can you please provide more detail?</text>
  </threadedComment>
  <threadedComment ref="AA39" dT="2021-06-17T23:31:00.95" personId="{B6D3990C-57AB-4DCD-86ED-F2FC15330C87}" id="{4DAB26AE-0549-48C5-BB43-9DA5BCD566C7}">
    <text>Is this only for Web?</text>
  </threadedComment>
  <threadedComment ref="AA39" dT="2021-06-24T18:44:15.49" personId="{7616592F-77C1-4DD6-B4D6-CE3E41FBC6D0}" id="{2A69DC7B-A47F-4FF6-B2AB-2BEA7EFD36BE}" parentId="{4DAB26AE-0549-48C5-BB43-9DA5BCD566C7}">
    <text>yes - im going to delete these and we should only size the line items that say "App"</text>
  </threadedComment>
  <threadedComment ref="AD39" dT="2021-06-18T16:03:28.67" personId="{6F2AE3BE-1F79-40FA-B9AC-2CD7DBA59B98}" id="{D57C4BC4-C743-44E9-BD51-335E1BEFC6FB}">
    <text>@Tophe Enerio , @Gayle Millington : We do need an estimate here.</text>
    <mentions>
      <mention mentionpersonId="{6CE22FA9-2E47-42DF-B1AA-888F9D0E1138}" mentionId="{2BE29231-521F-415A-98FE-DC9D56FB847F}" startIndex="0" length="13"/>
      <mention mentionpersonId="{D9445AAE-543E-47CF-AD68-6CE6065FCEEE}" mentionId="{7EF00972-A51B-408D-8A9E-57EB22F95606}" startIndex="16" length="17"/>
    </mentions>
  </threadedComment>
  <threadedComment ref="AD39" dT="2021-06-18T16:10:03.42" personId="{F5BE5496-DCBF-4FAB-A76F-C7FFFB8874AD}" id="{403AD9ED-5F5B-462D-8C9A-1119649A79DD}" parentId="{D57C4BC4-C743-44E9-BD51-335E1BEFC6FB}">
    <text>Please reach out to @Zachery Baker  or @River Chan for UX estimates. I do not manage the UX team.</text>
    <mentions>
      <mention mentionpersonId="{EC1D16FA-40A8-4C9C-AF48-DA5918FF7640}" mentionId="{9A5C58DA-44ED-4F8C-8207-2480BFB6457E}" startIndex="20" length="14"/>
      <mention mentionpersonId="{B36C0965-E2A1-B143-9B32-86CEDA6CC55A}" mentionId="{FAF3A919-5F53-4143-8E3A-A1F8A1FC7090}" startIndex="39" length="11"/>
    </mentions>
  </threadedComment>
  <threadedComment ref="AD39" dT="2021-06-18T16:31:30.58" personId="{677AABA8-C7B4-40B7-A651-24935685CBF6}" id="{640B81C1-C450-9C42-9B0F-9B8130CAA33E}" parentId="{D57C4BC4-C743-44E9-BD51-335E1BEFC6FB}">
    <text xml:space="preserve">River confirmed this is Chris Adkins. </text>
  </threadedComment>
  <threadedComment ref="T40" dT="2021-06-09T19:15:04.49" personId="{8A887BB8-0DDF-4FFA-858C-492AAA24058C}" id="{15A36613-CBAA-4419-B920-23476EAF0D77}">
    <text xml:space="preserve">L2 pages are managed by Search &amp; Browse who also oversee Product Carousels. Don't see Platform work here. </text>
  </threadedComment>
  <threadedComment ref="T41" dT="2021-06-09T19:17:37.15" personId="{8A887BB8-0DDF-4FFA-858C-492AAA24058C}" id="{CD7948BD-D3FE-4469-985E-9F2799D31F80}">
    <text>Platform Response: N/A - should be L&amp;N</text>
  </threadedComment>
  <threadedComment ref="Z41" dT="2021-06-18T20:42:47.81" personId="{C61C866D-9EED-43BF-B491-8BF54AF17E9E}" id="{E52AF487-850D-4C4B-9441-982E3B2C1F18}">
    <text>Need to know our scope so we can size.</text>
  </threadedComment>
  <threadedComment ref="Z41" dT="2021-06-29T16:54:27.00" personId="{24A71361-96A7-4184-B040-A32426105B52}" id="{E914DFED-4F3B-480D-9AAC-453750A8D408}" parentId="{E52AF487-850D-4C4B-9441-982E3B2C1F18}">
    <text xml:space="preserve">@Lauren Huynh  @Stephanie Urteaga 
can you add the confluence page here? </text>
    <mentions>
      <mention mentionpersonId="{19D071B9-6B0C-47E6-87EA-CF9C748A7493}" mentionId="{DC8A2A13-3B78-4294-8492-0085BDE3BBCD}" startIndex="0" length="13"/>
      <mention mentionpersonId="{E02F4F62-85AB-4876-A7D8-333A17A932BC}" mentionId="{B52798A0-41F3-4787-82A9-AC8623CAD4EC}" startIndex="15" length="18"/>
    </mentions>
  </threadedComment>
  <threadedComment ref="Z41" dT="2021-06-29T17:02:58.16" personId="{677AABA8-C7B4-40B7-A651-24935685CBF6}" id="{2108DAED-7918-C746-B080-627696B4EBC4}" parentId="{E52AF487-850D-4C4B-9441-982E3B2C1F18}">
    <text xml:space="preserve">https://confluence.safeway.com/pages/viewpage.action?spaceKey=CDT&amp;title=Non-Endemic+Ads+with+Google+Ad+Manager
</text>
  </threadedComment>
  <threadedComment ref="S42" dT="2021-06-18T00:01:50.43" personId="{24A71361-96A7-4184-B040-A32426105B52}" id="{05E83E2A-4917-4E83-82E6-0B419A68AFD4}">
    <text>@Subha Burela @Gayle Millington
Any questions to size the remainder of the Xs? 
@Linda Leong @Sharyu Barapatrey</text>
    <mentions>
      <mention mentionpersonId="{5F21F651-021E-4E69-8634-C269F842A46C}" mentionId="{19179A1E-16CE-48CE-81C0-D82C50A9CC33}" startIndex="0" length="13"/>
      <mention mentionpersonId="{B0195A45-0669-4FE6-AE66-8EABE4C9712B}" mentionId="{A38B3201-8AF7-4BFB-9470-59B303CA5BAB}" startIndex="14" length="17"/>
      <mention mentionpersonId="{52C39502-F18B-4DCD-BD9D-1387301BEFEF}" mentionId="{D42F7045-357A-4C59-A5AA-6FEA3EF26EEB}" startIndex="82" length="12"/>
      <mention mentionpersonId="{23901649-18F3-4C95-B70A-67A3390720EE}" mentionId="{3C3AD156-82E4-40A7-ACD1-38504FDB5E61}" startIndex="95" length="18"/>
    </mentions>
  </threadedComment>
  <threadedComment ref="T42" dT="2021-06-09T19:18:13.70" personId="{8A887BB8-0DDF-4FFA-858C-492AAA24058C}" id="{0D94FFD1-6172-4FD5-9A41-10927878C573}">
    <text>Platform Response: N/A - should be L&amp;N / S&amp;B</text>
  </threadedComment>
  <threadedComment ref="T43" dT="2021-06-09T19:19:29.12" personId="{8A887BB8-0DDF-4FFA-858C-492AAA24058C}" id="{6FBD6ED1-08D1-4369-98E8-D3E0C7731BF6}">
    <text>Platform Response: N/A - should be S&amp;B</text>
  </threadedComment>
  <threadedComment ref="G44" dT="2021-05-28T18:27:44.28" personId="{BF194C00-F5CB-414B-B36E-80D830855892}" id="{29FF894C-119A-4D61-A761-9B5F306B632F}">
    <text>@Angel Singh and @Brian Messerschmitt, if we need to reduce our # of A priority, this is one I would downgrade to B.  This needst to be done by 1/1 launch, but not necessarily before then</text>
    <mentions>
      <mention mentionpersonId="{582CC3D2-E0D7-42AB-8516-ACD853D46D73}" mentionId="{49D51507-0A62-491E-A0D9-0A7F54A2EB0F}" startIndex="0" length="12"/>
      <mention mentionpersonId="{B4E860EA-5C27-435F-8A01-D7F419C22B93}" mentionId="{548BCA6E-007F-4B16-AD79-F9C536AD6B4F}" startIndex="17" length="20"/>
    </mentions>
  </threadedComment>
  <threadedComment ref="AA44" dT="2021-06-24T16:33:27.06" personId="{677AABA8-C7B4-40B7-A651-24935685CBF6}" id="{EF22C36F-223E-CE4C-8D0A-1D79B244A47D}">
    <text>@Umaasudhan Nataraja Please provide project sizing for CPG deliverable</text>
    <mentions>
      <mention mentionpersonId="{9F987CA4-6616-45B2-8450-7DFC0806D365}" mentionId="{E6996D80-7983-304C-AEE8-7B69D36468DA}" startIndex="0" length="20"/>
    </mentions>
  </threadedComment>
  <threadedComment ref="BF44" dT="2021-06-21T20:55:10.41" personId="{E48C16CA-BFD7-4699-804D-6AA7F7A2D58C}" id="{A7957DA0-42F9-4AA9-BF5C-12DDF6AD40A0}">
    <text>As per discussion changes might be needed for Product and Offer feed so putting estimate of S</text>
  </threadedComment>
  <threadedComment ref="S45" dT="2021-06-18T00:03:21.41" personId="{24A71361-96A7-4184-B040-A32426105B52}" id="{5C4CD67E-1322-4DEB-8E6A-5DDD3E4630F0}">
    <text>@Gayle Millington @Neetu Sultan @Subha Burela
do we have HL sizing on Shop CX items? 
@Sharyu Barapatrey @Linda Leong</text>
    <mentions>
      <mention mentionpersonId="{B0195A45-0669-4FE6-AE66-8EABE4C9712B}" mentionId="{D0F69100-9E44-43C9-AE1B-80947D170DFE}" startIndex="0" length="17"/>
      <mention mentionpersonId="{96F74914-616D-43A6-B6DC-622953FE20CA}" mentionId="{54B4EC86-2BCB-4177-8E18-EC68CE134FC1}" startIndex="18" length="13"/>
      <mention mentionpersonId="{5F21F651-021E-4E69-8634-C269F842A46C}" mentionId="{B5163B2D-FF16-495D-ACB2-0B48E7B557AE}" startIndex="32" length="13"/>
      <mention mentionpersonId="{23901649-18F3-4C95-B70A-67A3390720EE}" mentionId="{84F30B6C-FA90-473E-A83C-56CBAFBBC80E}" startIndex="88" length="18"/>
      <mention mentionpersonId="{52C39502-F18B-4DCD-BD9D-1387301BEFEF}" mentionId="{084FDA71-9EB8-43C1-869F-2DFDFA860932}" startIndex="107" length="12"/>
    </mentions>
  </threadedComment>
  <threadedComment ref="T45" dT="2021-06-09T19:21:01.73" personId="{8A887BB8-0DDF-4FFA-858C-492AAA24058C}" id="{F73FF58D-0264-4259-8A61-C309BA5E3510}">
    <text xml:space="preserve">Platform Response: M - Note: Each of the requested placements listed in app for CPG should be broken out into separate projects that would impact UI Platform via the AEM content services work.  Estimating Large for now. </text>
  </threadedComment>
  <threadedComment ref="T46" dT="2021-06-09T19:22:31.73" personId="{8A887BB8-0DDF-4FFA-858C-492AAA24058C}" id="{DD2E134E-150A-9748-9567-44DB306CAE03}">
    <text xml:space="preserve">Description says J4U app. Is this valid AEM content services does not support J4U app. @Elizabeth Johnson - please advise. </text>
    <mentions>
      <mention mentionpersonId="{E1951DBA-58DD-4DD8-A956-4337775A126A}" mentionId="{BDB11AB4-FC61-9643-80E0-284C1454A43A}" startIndex="87" length="18"/>
    </mentions>
  </threadedComment>
  <threadedComment ref="T46" dT="2021-06-14T16:15:30.38" personId="{C6C0A1DC-00DF-43A8-91D2-6F57E3B558FC}" id="{94A08ADA-53BC-5443-8AB8-25C05FD1F3D3}" parentId="{DD2E134E-150A-9748-9567-44DB306CAE03}">
    <text>this is for  the APP,.</text>
  </threadedComment>
  <threadedComment ref="T46" dT="2021-06-24T15:54:19.38" personId="{7616592F-77C1-4DD6-B4D6-CE3E41FBC6D0}" id="{6BD92B80-FCDA-3843-AE54-3D7AEF3B790E}" parentId="{DD2E134E-150A-9748-9567-44DB306CAE03}">
    <text xml:space="preserve">@Umaasudhan Nataraja - To provide </text>
    <mentions>
      <mention mentionpersonId="{9F987CA4-6616-45B2-8450-7DFC0806D365}" mentionId="{7960B2EA-B7B6-964D-8235-6E6BB8F5A5B3}" startIndex="0" length="20"/>
    </mentions>
  </threadedComment>
  <threadedComment ref="T46" dT="2021-06-24T19:58:15.86" personId="{7616592F-77C1-4DD6-B4D6-CE3E41FBC6D0}" id="{FAFDE203-230D-E349-B2C5-1324B2A9FD25}" parentId="{DD2E134E-150A-9748-9567-44DB306CAE03}">
    <text>@Lauren Huynh - The UMA column is actually AA, not T. @Umaasudhan Nataraja  and I put our App estimates and comments in that column. And not here. This appears to be for Platform team.</text>
    <mentions>
      <mention mentionpersonId="{19D071B9-6B0C-47E6-87EA-CF9C748A7493}" mentionId="{7CA7B9ED-7842-204F-AD9D-9B9A9456C2F8}" startIndex="0" length="13"/>
      <mention mentionpersonId="{9F987CA4-6616-45B2-8450-7DFC0806D365}" mentionId="{2413F14E-6C50-674A-A53A-D9C05BE015A9}" startIndex="54" length="20"/>
    </mentions>
  </threadedComment>
  <threadedComment ref="AA46" dT="2021-06-24T18:46:01.11" personId="{7616592F-77C1-4DD6-B4D6-CE3E41FBC6D0}" id="{501BEDB6-FFA3-7F48-9372-0000AF6C91CE}">
    <text>UMA team is NOT recommending any CPG placements at this time on Deals as it will impact clip metrics, redemptions and promo sales</text>
  </threadedComment>
  <threadedComment ref="AX46" dT="2021-06-22T16:25:14.15" personId="{5E348928-30A6-4741-8DF5-CE6DE660D167}" id="{56235678-3ED1-5540-BDF1-0459865FE43B}">
    <text>Assumptions:
J4U team doesn't own the Mobile/UMA UI development at all. So we don't have estimate here. what ever we build on api side should suffice the mobile needs too
unless there are some minor changes in backend api</text>
  </threadedComment>
  <threadedComment ref="T47" dT="2021-06-09T19:21:01.73" personId="{8A887BB8-0DDF-4FFA-858C-492AAA24058C}" id="{2E50306E-DE1F-7240-83C5-6E5F738D32C7}">
    <text xml:space="preserve">Platform Response: M - Note: Each of the requested placements listed in app for CPG should be broken out into separate projects that would impact UI Platform via the AEM content services work.  Estimating Large for now. </text>
  </threadedComment>
  <threadedComment ref="AA47" dT="2021-06-24T18:47:21.35" personId="{7616592F-77C1-4DD6-B4D6-CE3E41FBC6D0}" id="{A93AD485-B9A2-5449-B3D5-1A8B823F727B}">
    <text>UMA does not have L2 categories in the experience. Thus not even putting an estimate here.</text>
  </threadedComment>
  <threadedComment ref="T48" dT="2021-06-15T21:44:43.21" personId="{8A887BB8-0DDF-4FFA-858C-492AAA24058C}" id="{CCD7182F-D358-0749-BF65-7240C841D2AC}">
    <text>Platform Response: M - new AEM content services for requested page with zones.</text>
  </threadedComment>
  <threadedComment ref="AA48" dT="2021-06-24T18:48:32.57" personId="{7616592F-77C1-4DD6-B4D6-CE3E41FBC6D0}" id="{0B8AD13A-1499-0647-B392-E706E49BFDA6}">
    <text>UMA team is NOT recommending any CPG placements at this time on  My List as this is being redesigned in UMA and that will not be ready by Q2</text>
  </threadedComment>
  <threadedComment ref="AX48" dT="2021-06-23T16:06:14.01" personId="{5E348928-30A6-4741-8DF5-CE6DE660D167}" id="{7CC02D1D-525A-2D4E-B9A2-BDD2D83EDF5F}">
    <text>Mobile/UMA UI development is not owned by J4U team and no new api changes are needed</text>
  </threadedComment>
  <threadedComment ref="T49" dT="2021-06-15T21:44:43.21" personId="{8A887BB8-0DDF-4FFA-858C-492AAA24058C}" id="{4324A632-E36F-6E44-ABBB-8CAF294C918A}">
    <text>Platform Response: M - new AEM content services for requested page with zones.</text>
  </threadedComment>
  <threadedComment ref="AA49" dT="2021-06-24T18:49:16.22" personId="{7616592F-77C1-4DD6-B4D6-CE3E41FBC6D0}" id="{40C99F4C-F341-5546-A772-2122436C9BFF}">
    <text xml:space="preserve">UMA team is NOT recommending any CPG placements at this time on  Orders as this area is being redesigned in UMA </text>
  </threadedComment>
  <threadedComment ref="AX49" dT="2021-06-23T16:07:26.60" personId="{5E348928-30A6-4741-8DF5-CE6DE660D167}" id="{9BB5AC19-ACE4-844C-B70B-D0235690D5D8}">
    <text>Mobile/UMA UI development is not owned by J4U team and no new api changes are needed</text>
  </threadedComment>
  <threadedComment ref="T50" dT="2021-06-15T21:44:43.21" personId="{8A887BB8-0DDF-4FFA-858C-492AAA24058C}" id="{19324285-BEB9-6B4C-8D33-18B7FE6AB61F}">
    <text>Platform Response: M - new AEM content services for requested page with zones.</text>
  </threadedComment>
  <threadedComment ref="AA50" dT="2021-06-24T18:50:37.89" personId="{7616592F-77C1-4DD6-B4D6-CE3E41FBC6D0}" id="{8FEF11B3-47D1-CB44-88A2-883EA1A8E964}">
    <text>UMA team is NOT recommending any CPG placements at this time on  PDP. It does not get much traffic and is planned to be re-designed later in FY21</text>
  </threadedComment>
  <threadedComment ref="AX50" dT="2021-06-23T16:08:37.54" personId="{5E348928-30A6-4741-8DF5-CE6DE660D167}" id="{7A7D194A-BC25-4943-9954-481FA8B83140}">
    <text>Mobile/UMA UI development is not owned by J4U team and no new api changes are needed</text>
  </threadedComment>
  <threadedComment ref="T51" dT="2021-06-15T21:44:43.21" personId="{8A887BB8-0DDF-4FFA-858C-492AAA24058C}" id="{0E6A4812-0088-4B53-85DF-C2CCC8220551}">
    <text>Platform Response: M - new AEM content services for requested page with zones.</text>
  </threadedComment>
  <threadedComment ref="AA51" dT="2021-06-24T18:51:27.19" personId="{7616592F-77C1-4DD6-B4D6-CE3E41FBC6D0}" id="{1C258EAD-84B6-4F0F-A5B6-EB6819EABC28}">
    <text>UMA team cannot provide estimate. This experience is not managed by ACI UMA team. Please reach out to Jason Lim for a Product POC</text>
  </threadedComment>
  <threadedComment ref="AA51" dT="2021-06-29T15:59:50.16" personId="{974F2453-DECB-4EBC-A6F4-A9F60320758E}" id="{0F319504-3BB0-4533-BE1D-6EE0FEA64890}" parentId="{1C258EAD-84B6-4F0F-A5B6-EB6819EABC28}">
    <text xml:space="preserve">@Lauren Huynh - Please reach out to @Rohini Panjrath  as she’s the RX PDM now.  </text>
    <mentions>
      <mention mentionpersonId="{19D071B9-6B0C-47E6-87EA-CF9C748A7493}" mentionId="{E6FF4440-C820-42B6-A5E7-D64B986E7958}" startIndex="0" length="13"/>
      <mention mentionpersonId="{D2FFABD5-CCB5-40ED-BC85-1FF377A2FA76}" mentionId="{E75F6AE6-260F-4FE5-B825-D3E387398007}" startIndex="36" length="16"/>
    </mentions>
  </threadedComment>
  <threadedComment ref="AA51" dT="2021-06-29T16:24:39.82" personId="{677AABA8-C7B4-40B7-A651-24935685CBF6}" id="{C484CD78-0852-BB4A-A475-B7AB49A7BA43}" parentId="{1C258EAD-84B6-4F0F-A5B6-EB6819EABC28}">
    <text>@Rohini Panjrath Can you please provide POV for this CPG deliverable?</text>
    <mentions>
      <mention mentionpersonId="{D2FFABD5-CCB5-40ED-BC85-1FF377A2FA76}" mentionId="{124C8C58-92C3-3B4C-9F9A-C794FC236FCE}" startIndex="0" length="16"/>
    </mentions>
  </threadedComment>
  <threadedComment ref="AX51" dT="2021-06-23T16:08:37.54" personId="{5E348928-30A6-4741-8DF5-CE6DE660D167}" id="{E8E2264C-0A57-47E1-8212-0F1AB8D73B00}">
    <text>Mobile/UMA UI development is not owned by J4U team and no new api changes are needed</text>
  </threadedComment>
  <threadedComment ref="T52" dT="2021-06-15T21:44:43.21" personId="{8A887BB8-0DDF-4FFA-858C-492AAA24058C}" id="{DAB6EB63-32A8-4B99-BBA4-46A2DC9544F8}">
    <text>Platform Response: L - new AEM content services for requested aisles pages with zones.</text>
  </threadedComment>
  <threadedComment ref="AA52" dT="2021-06-24T18:54:08.01" personId="{7616592F-77C1-4DD6-B4D6-CE3E41FBC6D0}" id="{68A8A38D-C252-4964-BC0C-C745DE2D219D}">
    <text>This estimate is only for the Browse tab experience. We are not recommending more sponsored placements in the Search results page.</text>
  </threadedComment>
  <threadedComment ref="AX52" dT="2021-06-23T16:08:37.54" personId="{5E348928-30A6-4741-8DF5-CE6DE660D167}" id="{A8183154-6B5B-4F7C-B48A-F96F96BC1E44}">
    <text>Mobile/UMA UI development is not owned by J4U team and no new api changes are needed</text>
  </threadedComment>
  <threadedComment ref="T53" dT="2021-06-15T21:48:10.46" personId="{8A887BB8-0DDF-4FFA-858C-492AAA24058C}" id="{E004FC8F-C10B-494C-BE52-BF0F104AD9BB}">
    <text xml:space="preserve">Platform Response: Not platform. Weekly ad is webview hosted by Quotient. </text>
  </threadedComment>
  <threadedComment ref="T53" dT="2021-06-24T16:36:44.70" personId="{677AABA8-C7B4-40B7-A651-24935685CBF6}" id="{5F503DBD-8AD0-FD49-A8EA-918A2A496DFA}" parentId="{E004FC8F-C10B-494C-BE52-BF0F104AD9BB}">
    <text>@Umaasudhan Nataraja Please provide project sizing for this deliverable</text>
    <mentions>
      <mention mentionpersonId="{9F987CA4-6616-45B2-8450-7DFC0806D365}" mentionId="{D87CFD47-A263-9D4E-9E4F-1C1725CCF5FA}" startIndex="0" length="20"/>
    </mentions>
  </threadedComment>
  <threadedComment ref="AA53" dT="2021-06-24T18:55:08.96" personId="{7616592F-77C1-4DD6-B4D6-CE3E41FBC6D0}" id="{DBF5BED9-14BB-D44F-9CAD-407E68398398}">
    <text xml:space="preserve">We are not providing and estimate for Weekly ad because this is a mobile web PDF experience not configurable by UMA team. </text>
  </threadedComment>
  <threadedComment ref="AX53" dT="2021-06-23T16:08:37.54" personId="{5E348928-30A6-4741-8DF5-CE6DE660D167}" id="{CFA22E6B-52A5-7849-A5CA-4711B7680EF7}">
    <text>Mobile/UMA UI development is not owned by J4U team and no new api changes are needed</text>
  </threadedComment>
  <threadedComment ref="BF54" dT="2021-06-21T20:55:15.91" personId="{E48C16CA-BFD7-4699-804D-6AA7F7A2D58C}" id="{32800A89-E3F5-4ED9-B220-CC1F42D88636}">
    <text>As per discussion changes might be needed for Product and Offer feed so putting estimate of S</text>
  </threadedComment>
  <threadedComment ref="BF55" dT="2021-06-21T20:55:23.15" personId="{E48C16CA-BFD7-4699-804D-6AA7F7A2D58C}" id="{D33F9436-DDB8-4996-B182-75014A90BC26}">
    <text>As per discussion changes might be needed for Product and Offer feed so putting estimate of S</text>
  </threadedComment>
  <threadedComment ref="T56" dT="2021-06-15T21:49:08.34" personId="{8A887BB8-0DDF-4FFA-858C-492AAA24058C}" id="{7FA975F2-1848-41E6-8869-B6E58B1E84E7}">
    <text>Platform Response: Header/Nav is L&amp;N</text>
  </threadedComment>
  <threadedComment ref="T57" dT="2021-06-09T19:12:01.94" personId="{8A887BB8-0DDF-4FFA-858C-492AAA24058C}" id="{ADF28941-F360-42DD-B545-6D6E33E38083}">
    <text xml:space="preserve">Platform Response: N/A - should be J4U team. </text>
  </threadedComment>
  <threadedComment ref="AX57" dT="2021-06-23T16:15:43.97" personId="{5E348928-30A6-4741-8DF5-CE6DE660D167}" id="{C3CD68A2-D961-41C1-862F-4F2435185BF0}">
    <text>assuming api is being built as part of row #65 this will be just UI changes in J4U page.</text>
  </threadedComment>
  <threadedComment ref="T58" dT="2021-06-09T19:12:01.94" personId="{8A887BB8-0DDF-4FFA-858C-492AAA24058C}" id="{4C9CCF5B-6BCB-4A60-9FAF-25C7A8D8CCC9}">
    <text xml:space="preserve">Platform Response: N/A - should be S&amp;B team. </text>
  </threadedComment>
  <threadedComment ref="T59" dT="2021-06-09T19:12:01.94" personId="{8A887BB8-0DDF-4FFA-858C-492AAA24058C}" id="{B62A25AE-B67A-4853-A004-CDD4DF5A0F25}">
    <text xml:space="preserve">Platform Response: N/A - should be S&amp;B team. </text>
  </threadedComment>
  <threadedComment ref="G60" dT="2021-05-28T18:29:28.60" personId="{BF194C00-F5CB-414B-B36E-80D830855892}" id="{B0053302-CA86-48A4-A67C-EF64BFB35408}">
    <text>@Brian Messerschmitt, this is another one that might not be A priority.  I want to see principles and other examples of this before we decide on what this looks like for us.</text>
    <mentions>
      <mention mentionpersonId="{B4E860EA-5C27-435F-8A01-D7F419C22B93}" mentionId="{DBE6334F-C07C-49B0-B903-07A4BF66C039}" startIndex="0" length="20"/>
    </mentions>
  </threadedComment>
  <threadedComment ref="N60" dT="2021-06-22T15:22:55.74" personId="{677AABA8-C7B4-40B7-A651-24935685CBF6}" id="{36209879-E913-5C47-AB7E-041C63C13AE8}">
    <text xml:space="preserve">@River Chan Please project size for CPG deliverable </text>
    <mentions>
      <mention mentionpersonId="{B36C0965-E2A1-B143-9B32-86CEDA6CC55A}" mentionId="{40A8E1E3-DCCE-2841-BE8A-6C93C5620CE2}" startIndex="0" length="11"/>
    </mentions>
  </threadedComment>
  <threadedComment ref="T61" dT="2021-06-15T21:52:47.53" personId="{8A887BB8-0DDF-4FFA-858C-492AAA24058C}" id="{A80E49D8-CA8D-8C46-8A3F-6CA5C0AA39CF}">
    <text>Platform Response: N/A - should be S&amp;B</text>
  </threadedComment>
  <threadedComment ref="T61" dT="2021-06-24T16:37:56.16" personId="{677AABA8-C7B4-40B7-A651-24935685CBF6}" id="{F2F5DB76-185B-EE4C-9228-E4426F3F72B7}" parentId="{A80E49D8-CA8D-8C46-8A3F-6CA5C0AA39CF}">
    <text>@Umaasudhan Nataraja Please provide project sizing for this deliverable</text>
    <mentions>
      <mention mentionpersonId="{9F987CA4-6616-45B2-8450-7DFC0806D365}" mentionId="{081881E6-6C2F-8142-AD8A-D8DE1B94A9D5}" startIndex="0" length="20"/>
    </mentions>
  </threadedComment>
  <threadedComment ref="AA61" dT="2021-06-24T18:56:43.74" personId="{7616592F-77C1-4DD6-B4D6-CE3E41FBC6D0}" id="{A9025A92-182E-BF47-BC98-082AF0E7A71A}">
    <text>We are not approving any additional spots on the UMA search results spots. CPG already has 2, 4, 6, 8, 10, and 12</text>
  </threadedComment>
  <threadedComment ref="T62" dT="2021-06-15T21:52:47.53" personId="{8A887BB8-0DDF-4FFA-858C-492AAA24058C}" id="{F3EE144F-AED4-450C-AA6C-7D44C2881FC4}">
    <text>Platform Response: N/A - should be S&amp;B</text>
  </threadedComment>
  <threadedComment ref="T64" dT="2021-06-15T21:52:47.53" personId="{8A887BB8-0DDF-4FFA-858C-492AAA24058C}" id="{B86873D3-C547-42DB-8E2F-4042C18A6A5D}">
    <text xml:space="preserve">Platform Response: N/A - should be S&amp;B,  J4U </text>
  </threadedComment>
  <threadedComment ref="X64" dT="2021-06-11T00:08:07.80" personId="{8DF5E902-1FF8-47D6-8BAB-4764DFF1E091}" id="{1CFC757C-1E9E-450F-9BD7-D833DFEA8017}">
    <text>Coupon carousel owned by J4U team. We estimated only for adding the new component into the L2 template.</text>
  </threadedComment>
  <threadedComment ref="T65" dT="2021-06-15T21:52:47.53" personId="{8A887BB8-0DDF-4FFA-858C-492AAA24058C}" id="{11FF1B25-687B-4C7B-9846-F141E24ED8A6}">
    <text xml:space="preserve">Platform Response: N/A - should be J4U </text>
  </threadedComment>
  <threadedComment ref="AX65" dT="2021-06-22T16:33:06.37" personId="{5E348928-30A6-4741-8DF5-CE6DE660D167}" id="{96CE3EF9-EC84-460B-A4E1-A33E8DC3EA3D}">
    <text>Sponsored coupon corousel changes in J4U and landing nav pages (UI and backend)
Api developed should suffice both web and app needs</text>
  </threadedComment>
  <threadedComment ref="BF65" dT="2021-06-21T20:55:31.05" personId="{E48C16CA-BFD7-4699-804D-6AA7F7A2D58C}" id="{00143D0D-F06E-4873-9A9C-5A7B8238072E}">
    <text>As per discussion changes might be needed for Product and Offer feed so putting estimate of S</text>
  </threadedComment>
  <threadedComment ref="T66" dT="2021-06-15T21:52:47.53" personId="{8A887BB8-0DDF-4FFA-858C-492AAA24058C}" id="{461EE5D3-5789-4B1C-AA01-9CAA8F4FCD61}">
    <text xml:space="preserve">Platform Response: N/A - should be J4U </text>
  </threadedComment>
  <threadedComment ref="Z66" dT="2021-06-18T20:42:56.45" personId="{C61C866D-9EED-43BF-B491-8BF54AF17E9E}" id="{75AAB42E-0B4C-4F10-9807-B81B8F0F804B}">
    <text>Need to know our scope so we can size.</text>
  </threadedComment>
  <threadedComment ref="Z66" dT="2021-06-18T23:44:12.11" personId="{C61C866D-9EED-43BF-B491-8BF54AF17E9E}" id="{110403A8-67E4-4B78-8CBA-4F524C9CE008}" parentId="{75AAB42E-0B4C-4F10-9807-B81B8F0F804B}">
    <text xml:space="preserve">Seems this is mobile team's scope. We don't see Cart and checkout impact here. Please confirm!
</text>
  </threadedComment>
  <threadedComment ref="Z66" dT="2021-06-29T16:54:51.78" personId="{24A71361-96A7-4184-B040-A32426105B52}" id="{136ADCBC-F0A1-4EC5-9036-BB4A805B3CBC}" parentId="{75AAB42E-0B4C-4F10-9807-B81B8F0F804B}">
    <text xml:space="preserve">@Lauren Huynh  @Stephanie Urteaga 
here too! </text>
    <mentions>
      <mention mentionpersonId="{19D071B9-6B0C-47E6-87EA-CF9C748A7493}" mentionId="{C3217860-A6D4-4A12-A373-543E91CB52D2}" startIndex="0" length="13"/>
      <mention mentionpersonId="{E02F4F62-85AB-4876-A7D8-333A17A932BC}" mentionId="{E8C6BFFF-0150-419D-9192-00BC7AF35E6F}" startIndex="15" length="18"/>
    </mentions>
  </threadedComment>
  <threadedComment ref="Z66" dT="2021-06-29T17:17:00.07" personId="{677AABA8-C7B4-40B7-A651-24935685CBF6}" id="{1AA65873-97A3-2D49-9230-C83EAC951DB9}" parentId="{75AAB42E-0B4C-4F10-9807-B81B8F0F804B}">
    <text xml:space="preserve">https://confluence.safeway.com/pages/viewpage.action?pageId=71105748
</text>
  </threadedComment>
  <threadedComment ref="T67" dT="2021-06-15T21:55:44.39" personId="{8A887BB8-0DDF-4FFA-858C-492AAA24058C}" id="{C35F6DBA-7D29-4D7F-A804-CBA1C0418884}">
    <text xml:space="preserve">Platform Response: N/A - Orders pg. is single page app, managed by OSS team. </text>
  </threadedComment>
  <threadedComment ref="T68" dT="2021-06-15T21:57:48.22" personId="{8A887BB8-0DDF-4FFA-858C-492AAA24058C}" id="{9AAF7705-7290-4EDD-8153-7706534247F6}">
    <text xml:space="preserve">Platform Response: N/A - Landing &amp; Nav / Digital Production. </text>
  </threadedComment>
  <threadedComment ref="T69" dT="2021-06-15T21:58:33.74" personId="{8A887BB8-0DDF-4FFA-858C-492AAA24058C}" id="{8B36AB5B-B090-421F-97EB-D3625A616948}">
    <text>Platform Response: N/A</text>
  </threadedComment>
  <threadedComment ref="T70" dT="2021-06-15T21:58:33.74" personId="{8A887BB8-0DDF-4FFA-858C-492AAA24058C}" id="{4E5039FB-66DE-4B33-A8B1-51EAB65B7BC3}">
    <text>Platform Response: N/A</text>
  </threadedComment>
  <threadedComment ref="Z70" dT="2021-06-18T20:43:07.17" personId="{C61C866D-9EED-43BF-B491-8BF54AF17E9E}" id="{F2AD118E-F3DA-4480-8914-6BE90DD88712}">
    <text>Need to know our scope so we can size.</text>
  </threadedComment>
  <threadedComment ref="Z70" dT="2021-06-29T16:55:07.26" personId="{24A71361-96A7-4184-B040-A32426105B52}" id="{05E2C808-1E07-4C3B-9FC6-14614A43FEBA}" parentId="{F2AD118E-F3DA-4480-8914-6BE90DD88712}">
    <text xml:space="preserve">@Lauren Huynh  @Stephanie Urteaga </text>
    <mentions>
      <mention mentionpersonId="{19D071B9-6B0C-47E6-87EA-CF9C748A7493}" mentionId="{A1E28751-0E6A-4233-BB56-0B13A898E2BD}" startIndex="0" length="13"/>
      <mention mentionpersonId="{E02F4F62-85AB-4876-A7D8-333A17A932BC}" mentionId="{A213D15E-5E51-4A8A-B01D-B39C856FBB61}" startIndex="15" length="18"/>
    </mentions>
  </threadedComment>
  <threadedComment ref="Z70" dT="2021-06-29T17:17:55.95" personId="{677AABA8-C7B4-40B7-A651-24935685CBF6}" id="{5FFC4662-5F58-594E-AF42-5DA475A90587}" parentId="{F2AD118E-F3DA-4480-8914-6BE90DD88712}">
    <text xml:space="preserve">https://confluence.safeway.com/display/CDT/Non-Endemic+Ads+with+Google+Ad+Manager
</text>
  </threadedComment>
  <threadedComment ref="T71" dT="2021-06-15T21:58:33.74" personId="{8A887BB8-0DDF-4FFA-858C-492AAA24058C}" id="{5F2D31EF-D7D4-47FE-9CF8-5D9CDF65C860}">
    <text>Platform Response: N/A - should be S&amp;B</text>
  </threadedComment>
  <threadedComment ref="T72" dT="2021-06-15T21:58:33.74" personId="{8A887BB8-0DDF-4FFA-858C-492AAA24058C}" id="{707CBB6F-A8DE-450B-A054-FA762E5916F4}">
    <text>Platform Response: N/A - should be L&amp;N</text>
  </threadedComment>
  <threadedComment ref="T73" dT="2021-06-15T21:58:33.74" personId="{8A887BB8-0DDF-4FFA-858C-492AAA24058C}" id="{7547986F-690A-4339-8515-FD0756888F61}">
    <text>Platform Response: N/A - should be S&amp;B</text>
  </threadedComment>
  <threadedComment ref="T74" dT="2021-06-15T21:52:47.53" personId="{8A887BB8-0DDF-4FFA-858C-492AAA24058C}" id="{8A5EA8B2-402C-4F3D-83DF-FAC4153A8F5A}">
    <text>Platform Response: N/A - should be J4U / S&amp;B</text>
  </threadedComment>
  <threadedComment ref="T75" dT="2021-06-15T21:52:47.53" personId="{8A887BB8-0DDF-4FFA-858C-492AAA24058C}" id="{BDEDD2A8-120E-4FD9-8F9A-12C255835A09}">
    <text>Platform Response: N/A - should be L&amp;N</text>
  </threadedComment>
  <threadedComment ref="B80" dT="2021-06-01T21:37:08.81" personId="{637C806A-47DD-40A1-A326-67D36BDBE586}" id="{970E3A8C-6A0F-7645-B5CB-7216C98F4C99}">
    <text>@Linda Leong @Lauren Huynh can we add in the QT RFP capabilities we're looking at replacing we may also have to split lines. DO NOT add in Onsite and Offsite, just the rest</text>
    <mentions>
      <mention mentionpersonId="{52C39502-F18B-4DCD-BD9D-1387301BEFEF}" mentionId="{878045F1-BF86-944A-A612-D765560F4677}" startIndex="0" length="12"/>
      <mention mentionpersonId="{93B5F123-BC81-46D2-A019-CB80AC1DBAE0}" mentionId="{FC1837BE-D6B0-B940-B3DF-CBA7CF331306}" startIndex="13" length="13"/>
    </mentions>
  </threadedComment>
  <threadedComment ref="B80" dT="2021-06-01T21:57:29.38" personId="{677AABA8-C7B4-40B7-A651-24935685CBF6}" id="{36D78818-C82C-5D43-8C29-BB92A402F823}" parentId="{970E3A8C-6A0F-7645-B5CB-7216C98F4C99}">
    <text>@Angel Singh - I’ll coordinate with Linda and get these entered.</text>
    <mentions>
      <mention mentionpersonId="{D6CAD8B9-3CE5-44E0-A2B8-1B77E0FA729E}" mentionId="{7CD5E13E-6E81-EE42-8D45-871BF983E073}" startIndex="0" length="12"/>
    </mentions>
  </threadedComment>
  <threadedComment ref="N81" dT="2021-06-22T15:24:25.84" personId="{677AABA8-C7B4-40B7-A651-24935685CBF6}" id="{20163901-8D40-5A4E-8F24-788C7CB292CB}">
    <text>@River Chan Please project size for CPG deliverable</text>
    <mentions>
      <mention mentionpersonId="{B36C0965-E2A1-B143-9B32-86CEDA6CC55A}" mentionId="{C2E8EA7C-9BAE-E047-B503-9B02CE046B10}" startIndex="0" length="11"/>
    </mentions>
  </threadedComment>
  <threadedComment ref="N82" dT="2021-06-22T15:24:45.54" personId="{677AABA8-C7B4-40B7-A651-24935685CBF6}" id="{7C8F9B03-B675-4D41-AFE7-922143B340DC}">
    <text>@River Chan - Please project size for CPG deliverable</text>
    <mentions>
      <mention mentionpersonId="{B36C0965-E2A1-B143-9B32-86CEDA6CC55A}" mentionId="{779A4762-A2A1-B649-884C-D024C3407A73}" startIndex="0" length="11"/>
    </mentions>
  </threadedComment>
  <threadedComment ref="AL85" dT="2021-06-21T16:18:59.28" personId="{908A6D45-835C-4CE3-99A0-0DEE132756A1}" id="{CADDBBCE-DC80-4B02-B69C-4299AE70C6FE}">
    <text>Assuming OMS work to support TBD POC's</text>
  </threadedComment>
  <threadedComment ref="B89" dT="2021-06-01T21:04:12.71" personId="{637C806A-47DD-40A1-A326-67D36BDBE586}" id="{DF6DB507-9DD3-4BB8-A6C6-33D0039A0BF0}">
    <text>@Tophe Enerio @Usman Humayun isn't this WIP w/Becka?</text>
    <mentions>
      <mention mentionpersonId="{358C0749-37C9-4389-9E9E-48AF61DE9CE3}" mentionId="{2F0FAAD6-A311-42B8-B7D8-DCD523434DD4}" startIndex="0" length="13"/>
      <mention mentionpersonId="{2032CC66-0C07-4667-A9F6-F5B49069ED6F}" mentionId="{A23809CD-917B-4E6E-81EC-2EBDD8CDC8ED}" startIndex="14" length="14"/>
    </mentions>
  </threadedComment>
  <threadedComment ref="B90" dT="2021-06-01T21:00:42.30" personId="{637C806A-47DD-40A1-A326-67D36BDBE586}" id="{DFC1A342-7AF1-44FF-B93B-3E64B7A8D4FC}">
    <text>@Usman Humayun @Tophe Enerio this is wip can we delete? and 63?</text>
    <mentions>
      <mention mentionpersonId="{358C0749-37C9-4389-9E9E-48AF61DE9CE3}" mentionId="{604D7696-4148-4E6C-8C4D-E3E3C39B7560}" startIndex="15" length="13"/>
    </mentions>
  </threadedComment>
  <threadedComment ref="B90" dT="2021-06-01T21:31:55.21" personId="{FA277A48-36BA-4AFD-9537-8D6E05DC1A01}" id="{E6DEA7DB-70C0-4301-A40C-77E5161E26B6}" parentId="{DFC1A342-7AF1-44FF-B93B-3E64B7A8D4FC}">
    <text>Google and FB do not support Appsflyer links and to enable deeplinking we will need Google and FB code in the mobile app.</text>
  </threadedComment>
  <threadedComment ref="BF91" dT="2021-06-10T21:46:41.11" personId="{E48C16CA-BFD7-4699-804D-6AA7F7A2D58C}" id="{258AD48C-0D45-4AB3-A436-1D110C97B195}">
    <text>Please provide details around data source ; data attributes needed from Data team ; consumption/target systems involved</text>
  </threadedComment>
  <threadedComment ref="BF91" dT="2021-06-15T00:11:19.34" personId="{FA277A48-36BA-4AFD-9537-8D6E05DC1A01}" id="{5C3D50B7-5D69-43B0-B3CB-BF18341500BD}" parentId="{258AD48C-0D45-4AB3-A436-1D110C97B195}">
    <text xml:space="preserve">@Krishnanand Khambadkone can you share details with @Sandeep Venkatesh </text>
    <mentions>
      <mention mentionpersonId="{11F7D8B0-B0A4-4DC8-9DFB-DC62E56A27EF}" mentionId="{785925B3-67AB-4A14-9556-4D2ACA0028E9}" startIndex="0" length="24"/>
      <mention mentionpersonId="{42A9AD30-FAC7-458B-BDE9-DF805583B10E}" mentionId="{94369220-0C1A-44AB-9377-1CD317D92A9C}" startIndex="52" length="18"/>
    </mentions>
  </threadedComment>
  <threadedComment ref="BF91" dT="2021-06-15T03:16:40.29" personId="{FC63BB8E-2564-49E5-B883-6B18B70C23FE}" id="{5D3DFA93-2A05-48F6-9283-AE5E2B5A3410}" parentId="{258AD48C-0D45-4AB3-A436-1D110C97B195}">
    <text>Sandeep,  Which specific feed(s) are you talking about.  We are currently doing assessment for adobe clickstream data in terms of what attributes we need to send to liveramp</text>
  </threadedComment>
  <threadedComment ref="T92" dT="2021-06-15T00:08:46.50" personId="{FA277A48-36BA-4AFD-9537-8D6E05DC1A01}" id="{3DEF0BCF-1AA4-4F5A-99F1-2D98531896F8}">
    <text>Dependency to implement website pixels and tags.</text>
  </threadedComment>
  <threadedComment ref="T92" dT="2021-06-15T22:01:22.81" personId="{8A887BB8-0DDF-4FFA-858C-492AAA24058C}" id="{EFB5DDBC-EE86-4F03-BA7E-F1E6473B3D24}" parentId="{3DEF0BCF-1AA4-4F5A-99F1-2D98531896F8}">
    <text xml:space="preserve">Platform Response: CJ universal is pending - significant work. </text>
  </threadedComment>
  <threadedComment ref="L96" dT="2021-06-11T22:30:23.12" personId="{90E76B7C-5FC6-44EF-8F79-11A63BF9B8F9}" id="{FFCB6BAF-FD49-42B0-9A72-491E15391400}">
    <text xml:space="preserve">Identity Management: create AD group + users in Q2; Need to create access request form; Q2.  
Adobe support will be required </text>
  </threadedComment>
  <threadedComment ref="BK96" dT="2021-05-24T22:45:43.55" personId="{FA02CEE8-8575-7646-AAB5-7251937C2639}" id="{BDA02876-C184-410D-97A2-70160BBAC602}">
    <text xml:space="preserve">Creating new user groups, automating the workflow for the onboarding and offboarding process of ACS. </text>
  </threadedComment>
  <threadedComment ref="BK97" dT="2021-05-24T22:49:07.39" personId="{FA02CEE8-8575-7646-AAB5-7251937C2639}" id="{7D4CF4EA-2AC3-BF46-94B2-7E1DDCD479AA}">
    <text>Ongoing perf test required for interim solution to identify breakpoints, algorithm for rate limiter, CCMS and ACS performance and in the new ESP.  Infosec is required for new ESP evaluation.</text>
  </threadedComment>
  <threadedComment ref="B98" dT="2021-06-01T21:12:18.31" personId="{637C806A-47DD-40A1-A326-67D36BDBE586}" id="{194C4FD9-4DB8-43EF-B15C-8D78C09F7454}">
    <text>@Usman Humayun @Tophe Enerio isn't this WIP?</text>
    <mentions>
      <mention mentionpersonId="{2032CC66-0C07-4667-A9F6-F5B49069ED6F}" mentionId="{77338373-993D-4763-A526-121E2802AEF7}" startIndex="0" length="14"/>
      <mention mentionpersonId="{358C0749-37C9-4389-9E9E-48AF61DE9CE3}" mentionId="{346EE939-E8DD-44D1-8D7A-D18D69DC9629}" startIndex="15" length="13"/>
    </mentions>
  </threadedComment>
  <threadedComment ref="B98" dT="2021-06-01T21:43:37.35" personId="{128D909B-8E51-4500-8C1B-E29AD2432843}" id="{B7767E80-0C3A-4CA6-9E41-42F72787ACAD}" parentId="{194C4FD9-4DB8-43EF-B15C-8D78C09F7454}">
    <text>No this has not yet started. There is exploration to see if we should do  a completely different ESP vs. adobe campaign for transactional emails</text>
  </threadedComment>
  <threadedComment ref="BK98" dT="2021-05-24T22:49:07.39" personId="{FA02CEE8-8575-7646-AAB5-7251937C2639}" id="{32EFD8BA-F82B-469E-B368-BB7190214F5B}">
    <text>DevOps/Infra team is needed during IP Warming to add new sub-domains for new ESP. Ongoing perf test required once migrated to the new ESP.</text>
  </threadedComment>
  <threadedComment ref="B99" dT="2021-06-01T21:11:41.98" personId="{637C806A-47DD-40A1-A326-67D36BDBE586}" id="{8FB6885B-E4C1-4DB4-93E6-0F8713B3BAFA}">
    <text>@Tophe Enerio @Usman Humayun isn't this owned by privacy team, is it a roadmap item? we have the same work and did not add it here</text>
    <mentions>
      <mention mentionpersonId="{358C0749-37C9-4389-9E9E-48AF61DE9CE3}" mentionId="{38675C33-1427-41B6-B4CF-E4376E8C66F0}" startIndex="0" length="13"/>
      <mention mentionpersonId="{2032CC66-0C07-4667-A9F6-F5B49069ED6F}" mentionId="{BD362DFB-60F1-411D-9777-E15E02019F65}" startIndex="14" length="14"/>
    </mentions>
  </threadedComment>
  <threadedComment ref="L102" dT="2021-06-10T22:05:36.38" personId="{FA02CEE8-8575-7646-AAB5-7251937C2639}" id="{BD851C30-9C72-462F-9C02-55A2A912BC50}">
    <text>Support for testing only. No dev work required.</text>
  </threadedComment>
  <threadedComment ref="BK102" dT="2021-05-24T22:50:54.52" personId="{FA02CEE8-8575-7646-AAB5-7251937C2639}" id="{DF72D239-95BC-B44E-8D95-FE5253BEFC2C}">
    <text>Setup, configuration and support/maintenace for migration to AKS. Perf test required to ensure no performance idegredation once migrated to AKS.</text>
  </threadedComment>
  <threadedComment ref="L103" dT="2021-06-10T22:05:36.38" personId="{FA02CEE8-8575-7646-AAB5-7251937C2639}" id="{F9D2380A-F9CC-46EB-B4C4-5072D4DF0525}">
    <text>Support for testing only. No dev work required.</text>
  </threadedComment>
  <threadedComment ref="BK103" dT="2021-05-24T22:50:54.52" personId="{FA02CEE8-8575-7646-AAB5-7251937C2639}" id="{5D8C221B-23AA-4749-9713-6F44E6E3024B}">
    <text>Setup, configuration and support/maintenace for migration to AKS. Perf test required to ensure no performance idegredation once migrated to AKS.</text>
  </threadedComment>
  <threadedComment ref="BF104" dT="2021-06-10T22:07:31.33" personId="{FA02CEE8-8575-7646-AAB5-7251937C2639}" id="{E0A05047-D68F-4254-BE48-4B5D2A5DE84D}">
    <text>Build integration between ACS and EDM for Product detail feed.</text>
  </threadedComment>
  <threadedComment ref="BG104" dT="2021-05-24T22:47:05.59" personId="{FA02CEE8-8575-7646-AAB5-7251937C2639}" id="{709BAE94-97AC-A14E-AEA6-3C74F081C2C5}">
    <text>Tool integration with ACS and expansion of use cases for batch and triggered emails.</text>
  </threadedComment>
  <threadedComment ref="A105" dT="2021-06-11T23:40:52.81" personId="{90E76B7C-5FC6-44EF-8F79-11A63BF9B8F9}" id="{CEE7757B-D0D5-43B2-8316-67978443D82E}">
    <text>HEADING</text>
  </threadedComment>
  <threadedComment ref="B105" dT="2021-06-01T21:06:17.93" personId="{637C806A-47DD-40A1-A326-67D36BDBE586}" id="{6F2EA20A-D22B-43D5-B67F-D31D449D9F98}" done="1">
    <text>@Usman Humayun @Tophe Enerio are these Ops campaigns 51-57, 67?</text>
    <mentions>
      <mention mentionpersonId="{358C0749-37C9-4389-9E9E-48AF61DE9CE3}" mentionId="{1397B2D4-812C-4FB8-A0E9-9AFC6470F6F7}" startIndex="15" length="13"/>
    </mentions>
  </threadedComment>
  <threadedComment ref="B105" dT="2021-06-01T22:53:35.01" personId="{24A71361-96A7-4184-B040-A32426105B52}" id="{0268F7A3-4ABF-4DFB-9968-23E9C98B7935}" parentId="{6F2EA20A-D22B-43D5-B67F-D31D449D9F98}">
    <text>The Support line item and Flavor Nation is going to be removed as this will be Marketing Ops</text>
  </threadedComment>
  <threadedComment ref="K105" dT="2021-06-11T23:40:52.81" personId="{90E76B7C-5FC6-44EF-8F79-11A63BF9B8F9}" id="{BFD125C5-AD8B-4F9D-9F50-B3D4A72223ED}">
    <text>HEADING</text>
  </threadedComment>
  <threadedComment ref="L106" dT="2021-05-24T22:37:12.61" personId="{FA02CEE8-8575-7646-AAB5-7251937C2639}" id="{5057FA2F-005B-754A-81E3-905AEC746532}">
    <text>Pending confirmation on scope/prioritization from ShopCX team. Currently, IT has sized Customer Ratings project only. Let us know if we need to break this down or a better way to track dependent teams.</text>
  </threadedComment>
  <threadedComment ref="L106" dT="2021-06-10T22:18:00.37" personId="{FA02CEE8-8575-7646-AAB5-7251937C2639}" id="{D6D8AFBB-ED10-485E-B9C5-2C39F4A5782D}" parentId="{5057FA2F-005B-754A-81E3-905AEC746532}">
    <text>We will check the ShopCX tab and see if there are projects where Martech is tagged, and size them accordingly.</text>
  </threadedComment>
  <threadedComment ref="L106" dT="2021-06-16T01:14:09.38" personId="{24A71361-96A7-4184-B040-A32426105B52}" id="{3377C9EA-9148-4951-85E6-E17A17EC16A6}" parentId="{5057FA2F-005B-754A-81E3-905AEC746532}">
    <text>@Subha Burela, should be part of the Shop CX and MarTech as dependent pillar.</text>
    <mentions>
      <mention mentionpersonId="{5F21F651-021E-4E69-8634-C269F842A46C}" mentionId="{5C9E03F7-054B-457C-BB7B-94D79ED9EDA8}" startIndex="0" length="13"/>
    </mentions>
  </threadedComment>
  <threadedComment ref="M106" dT="2021-06-10T22:18:19.59" personId="{FA02CEE8-8575-7646-AAB5-7251937C2639}" id="{0735F67F-9437-4167-A82E-1BD1028ED3EF}">
    <text>We will check the ShopCX tab and see if there are projects where Comms is tagged, and size them accordingly.</text>
  </threadedComment>
  <threadedComment ref="S106" dT="2021-05-24T22:34:42.88" personId="{FA02CEE8-8575-7646-AAB5-7251937C2639}" id="{023AF4CA-5317-5449-8E29-2FD1D768205C}">
    <text>Driving team</text>
  </threadedComment>
  <threadedComment ref="S106" dT="2021-06-08T18:32:10.10" personId="{F5BE5496-DCBF-4FAB-A76F-C7FFFB8874AD}" id="{426A530F-63A9-456B-AB3B-1A43C40AABEB}" parentId="{023AF4CA-5317-5449-8E29-2FD1D768205C}">
    <text>@Michelle Tonkovich need to know which teams are impacted</text>
    <mentions>
      <mention mentionpersonId="{A103FB74-A52A-461F-8260-1D694D160893}" mentionId="{A231BAA3-5020-4A23-A94A-0F3A9766545D}" startIndex="0" length="19"/>
    </mentions>
  </threadedComment>
  <threadedComment ref="S106" dT="2021-06-10T22:16:24.45" personId="{FA02CEE8-8575-7646-AAB5-7251937C2639}" id="{FFB83D41-0A01-4913-938D-C24BBD1C72CE}" parentId="{023AF4CA-5317-5449-8E29-2FD1D768205C}">
    <text>@Gayle Millington , we were originally tracking this to get an update from ShopCX on projects where Martech/Comms are impacted. The direction is now to go to respective pillar tabs and size the scope for the dependent teams. You can ignore this.</text>
    <mentions>
      <mention mentionpersonId="{D9445AAE-543E-47CF-AD68-6CE6065FCEEE}" mentionId="{872B465F-A377-4C45-A1F8-D8010223037C}" startIndex="0" length="17"/>
    </mentions>
  </threadedComment>
  <threadedComment ref="L107" dT="2021-06-16T01:15:24.74" personId="{24A71361-96A7-4184-B040-A32426105B52}" id="{4BACAE4C-8F06-4136-A648-56293C503E4B}">
    <text>@Subha Burela, this is another that should be in Loyalty.</text>
    <mentions>
      <mention mentionpersonId="{5F21F651-021E-4E69-8634-C269F842A46C}" mentionId="{AAA9BED7-CF83-4BFC-B715-D91DCD045D47}" startIndex="0" length="13"/>
    </mentions>
  </threadedComment>
  <threadedComment ref="S107" dT="2021-06-08T18:32:24.06" personId="{F5BE5496-DCBF-4FAB-A76F-C7FFFB8874AD}" id="{9AC4A3BC-2D04-4DC2-9292-F7598786D4C8}">
    <text>@Michelle Tonkovich need to know which teams are impacted</text>
    <mentions>
      <mention mentionpersonId="{A103FB74-A52A-461F-8260-1D694D160893}" mentionId="{4F25513F-1E26-46F0-91B5-941B0F475842}" startIndex="0" length="19"/>
    </mentions>
  </threadedComment>
  <threadedComment ref="B108" dT="2021-06-01T21:06:17.93" personId="{637C806A-47DD-40A1-A326-67D36BDBE586}" id="{64F1EE27-319F-4CD2-8628-02BB058BE3DC}" done="1">
    <text>@Usman Humayun @Tophe Enerio are these Ops campaigns 51-57, 67?</text>
    <mentions>
      <mention mentionpersonId="{358C0749-37C9-4389-9E9E-48AF61DE9CE3}" mentionId="{AF642FB5-A06A-4332-9037-D81CCE4260BA}" startIndex="15" length="13"/>
    </mentions>
  </threadedComment>
  <threadedComment ref="B108" dT="2021-06-01T22:53:35.01" personId="{24A71361-96A7-4184-B040-A32426105B52}" id="{7F861A69-C9BD-48FF-8F74-2B1D0802CC38}" parentId="{64F1EE27-319F-4CD2-8628-02BB058BE3DC}">
    <text>The Support line item and Flavor Nation is going to be removed as this will be Marketing Ops</text>
  </threadedComment>
  <threadedComment ref="L108" dT="2021-05-24T22:43:16.09" personId="{FA02CEE8-8575-7646-AAB5-7251937C2639}" id="{E3B58EAD-B657-F341-98ED-270CD94E7EC3}">
    <text>Pending confirmation on scope/prioritization from Fulfillment team. Currently, IT committed to delivering SNAP Phase2.  Let us know if we need to break this down or a better way to track dependent teams.</text>
  </threadedComment>
  <threadedComment ref="L108" dT="2021-06-10T22:20:00.00" personId="{FA02CEE8-8575-7646-AAB5-7251937C2639}" id="{48C3598A-4A8E-410B-8025-4E4532E5F563}" parentId="{E3B58EAD-B657-F341-98ED-270CD94E7EC3}">
    <text>We will check the Fulfillment tab and see if there are projects where Martech is tagged, and size them accordingly.</text>
  </threadedComment>
  <threadedComment ref="L108" dT="2021-06-16T01:15:54.73" personId="{24A71361-96A7-4184-B040-A32426105B52}" id="{40BE4FC2-2F40-4C6E-8001-C0ADC134D516}" parentId="{E3B58EAD-B657-F341-98ED-270CD94E7EC3}">
    <text>@Sharat Babu Mandala this should be in the Fulfillment tab.</text>
    <mentions>
      <mention mentionpersonId="{9B0CC588-FA74-43B1-9860-517D27470E5D}" mentionId="{EC772E88-4414-4AEF-BBCC-2553559B9EA5}" startIndex="0" length="20"/>
    </mentions>
  </threadedComment>
  <threadedComment ref="M108" dT="2021-06-10T22:20:24.83" personId="{FA02CEE8-8575-7646-AAB5-7251937C2639}" id="{ADB287EC-3254-4F8C-AB91-D03E0BCB0188}">
    <text>We will check the Fulfillment tab and see if there are projects where Comms is tagged, and size them accordingly.</text>
  </threadedComment>
  <threadedComment ref="AL108" dT="2021-05-21T17:08:50.79" personId="{FA02CEE8-8575-7646-AAB5-7251937C2639}" id="{D2E56BD3-9BD4-F74C-BD2C-4EF0A203E448}">
    <text>Driving team</text>
  </threadedComment>
  <threadedComment ref="AL108" dT="2021-06-10T22:22:21.36" personId="{FA02CEE8-8575-7646-AAB5-7251937C2639}" id="{F5D52C0A-0630-438E-9B5A-13ECF70EB87D}" parentId="{D2E56BD3-9BD4-F74C-BD2C-4EF0A203E448}">
    <text>We were originally tracking this to get an update from Fulfillment on projects where Martech/Comms are impacted. The direction is now to go to respective pillar tabs and size the scope for the dependent teams. This can be ignored.</text>
  </threadedComment>
  <threadedComment ref="AN108" dT="2021-05-21T17:08:50.79" personId="{FA02CEE8-8575-7646-AAB5-7251937C2639}" id="{83DED693-451B-4A00-B593-04A0C220ECC8}">
    <text>Driving team</text>
  </threadedComment>
  <threadedComment ref="AN108" dT="2021-06-10T22:22:21.36" personId="{FA02CEE8-8575-7646-AAB5-7251937C2639}" id="{F4A80FF6-5187-48BE-B9AE-4B9356D1ED6B}" parentId="{83DED693-451B-4A00-B593-04A0C220ECC8}">
    <text>We were originally tracking this to get an update from Fulfillment on projects where Martech/Comms are impacted. The direction is now to go to respective pillar tabs and size the scope for the dependent teams. This can be ignored.</text>
  </threadedComment>
  <threadedComment ref="AO108" dT="2021-05-21T17:08:50.79" personId="{FA02CEE8-8575-7646-AAB5-7251937C2639}" id="{8B874B92-F7BC-4C98-985C-0BE9C21611F3}">
    <text>Driving team</text>
  </threadedComment>
  <threadedComment ref="AO108" dT="2021-06-10T22:22:21.36" personId="{FA02CEE8-8575-7646-AAB5-7251937C2639}" id="{27865C9A-D625-4C78-A7D7-EF868E17FD8E}" parentId="{8B874B92-F7BC-4C98-985C-0BE9C21611F3}">
    <text>We were originally tracking this to get an update from Fulfillment on projects where Martech/Comms are impacted. The direction is now to go to respective pillar tabs and size the scope for the dependent teams. This can be ignored.</text>
  </threadedComment>
  <threadedComment ref="AP108" dT="2021-05-21T17:08:50.79" personId="{FA02CEE8-8575-7646-AAB5-7251937C2639}" id="{750BCEBD-D8CC-4EF3-8BD1-DF2B710ADBD6}">
    <text>Driving team</text>
  </threadedComment>
  <threadedComment ref="AP108" dT="2021-06-10T22:22:21.36" personId="{FA02CEE8-8575-7646-AAB5-7251937C2639}" id="{90B357DA-66D8-4FEE-A2D3-1A6AD9AE7F32}" parentId="{750BCEBD-D8CC-4EF3-8BD1-DF2B710ADBD6}">
    <text>We were originally tracking this to get an update from Fulfillment on projects where Martech/Comms are impacted. The direction is now to go to respective pillar tabs and size the scope for the dependent teams. This can be ignored.</text>
  </threadedComment>
  <threadedComment ref="AT108" dT="2021-05-21T17:08:50.79" personId="{FA02CEE8-8575-7646-AAB5-7251937C2639}" id="{1439317A-5699-4017-B6C4-527EFDEBA207}">
    <text>Driving team</text>
  </threadedComment>
  <threadedComment ref="AT108" dT="2021-06-10T22:22:21.36" personId="{FA02CEE8-8575-7646-AAB5-7251937C2639}" id="{B0B5E37B-596C-4910-9338-A33A10209EF0}" parentId="{1439317A-5699-4017-B6C4-527EFDEBA207}">
    <text>We were originally tracking this to get an update from Fulfillment on projects where Martech/Comms are impacted. The direction is now to go to respective pillar tabs and size the scope for the dependent teams. This can be ignored.</text>
  </threadedComment>
  <threadedComment ref="L109" dT="2021-06-10T22:23:32.75" personId="{FA02CEE8-8575-7646-AAB5-7251937C2639}" id="{203C023F-4EF2-42E4-A34D-3AADB8514DDE}">
    <text>We will check the Pharmacy tab and see if there are projects where Martech is tagged, and size them accordingly.</text>
  </threadedComment>
  <threadedComment ref="L109" dT="2021-06-16T01:17:24.19" personId="{24A71361-96A7-4184-B040-A32426105B52}" id="{7DF82FF9-CD3E-48C9-AC73-995CCC201A3B}" parentId="{203C023F-4EF2-42E4-A34D-3AADB8514DDE}">
    <text>@Rohini Panjrath @Chris Benefield
this should be captured in the Pharmacy tab and MarTech as the dependent pillar.</text>
    <mentions>
      <mention mentionpersonId="{CDDAB2BC-DAE6-4B8A-A325-1D08BB27E0E7}" mentionId="{1B1A8074-219F-4F19-BDD6-8F749E795025}" startIndex="0" length="16"/>
      <mention mentionpersonId="{E858F738-C7B9-40A1-B54D-C2361D01FAB0}" mentionId="{45AEB8CB-626E-4BE0-9474-EF4B6D3DBC4C}" startIndex="17" length="16"/>
    </mentions>
  </threadedComment>
  <threadedComment ref="I110" dT="2021-06-22T15:52:35.05" personId="{24A71361-96A7-4184-B040-A32426105B52}" id="{8B2A13D7-9AD1-4B42-86A2-C1CF58710BA4}">
    <text>@Steph Sawler @Michelle Tonkovich @Tim Harms
do we have desired launch quarter? i assume Q3?</text>
    <mentions>
      <mention mentionpersonId="{64965D91-7D40-4CFA-85C4-4FFBFB7B3DA0}" mentionId="{475094F7-BD98-4382-9871-8404A70E62BF}" startIndex="0" length="13"/>
      <mention mentionpersonId="{A103FB74-A52A-461F-8260-1D694D160893}" mentionId="{FB7DCCFD-0BA6-4FC4-9D78-A7F7B2DB2F4E}" startIndex="14" length="19"/>
      <mention mentionpersonId="{5FADB4C0-D127-4CE6-A615-237DF34EDC22}" mentionId="{7B12C5D5-6B38-4409-B3BD-67DEA28EF73B}" startIndex="34" length="10"/>
    </mentions>
  </threadedComment>
  <threadedComment ref="O110" dT="2021-06-22T15:42:33.76" personId="{24A71361-96A7-4184-B040-A32426105B52}" id="{8DCFB0D9-1DA3-4F47-985A-CD99BA541055}">
    <text>@Sravanthi Muppidi @Steph Sawler
is there work for AdTech here?</text>
    <mentions>
      <mention mentionpersonId="{D380B0B8-2039-42CD-AD7B-9C752ADA1482}" mentionId="{88A9D7EC-B15D-464C-B4A1-DA1D21D1188C}" startIndex="0" length="18"/>
      <mention mentionpersonId="{64965D91-7D40-4CFA-85C4-4FFBFB7B3DA0}" mentionId="{69E1A7E7-24B7-45CE-BC23-0BFF1DFF7D91}" startIndex="19" length="13"/>
    </mentions>
  </threadedComment>
  <threadedComment ref="L111" dT="2021-05-24T22:40:22.71" personId="{FA02CEE8-8575-7646-AAB5-7251937C2639}" id="{FC8343AC-A627-B440-BD7B-681BBF76AF9F}">
    <text>Pending confirmation on scope/prioritization from Loyalty team. Currently, IT is aware of the following initiatives:
- Auto Replen (in-progress)
- Expansion of UDC use cases - $5 promo, Exclusive Deals, etc.. (in-progress)
- Welcome Offer (in-progress)
- NPS (not started)
Let us know if we need to break this down or a better way to track dependent teams.</text>
  </threadedComment>
  <threadedComment ref="L111" dT="2021-06-10T22:26:04.95" personId="{FA02CEE8-8575-7646-AAB5-7251937C2639}" id="{E8337F50-7C98-4E57-BFEA-38BE9B44F85B}" parentId="{FC8343AC-A627-B440-BD7B-681BBF76AF9F}">
    <text>We will check the Loyalty tab and see if there are projects where Martech is tagged, and size them accordingly.</text>
  </threadedComment>
  <threadedComment ref="L111" dT="2021-06-16T01:18:29.48" personId="{24A71361-96A7-4184-B040-A32426105B52}" id="{8CEB1606-2ED5-4214-8E62-41AEA701F49A}" parentId="{FC8343AC-A627-B440-BD7B-681BBF76AF9F}">
    <text>@Subha Burela Loyalty</text>
    <mentions>
      <mention mentionpersonId="{5F21F651-021E-4E69-8634-C269F842A46C}" mentionId="{620CA3D3-2248-40BE-9E81-51E784141BDD}" startIndex="0" length="13"/>
    </mentions>
  </threadedComment>
  <threadedComment ref="M111" dT="2021-05-24T22:40:22.71" personId="{FA02CEE8-8575-7646-AAB5-7251937C2639}" id="{144C1E2F-6ED7-4574-8420-24D32EC1566B}">
    <text>Pending confirmation on scope/prioritization from Loyalty team. Currently, IT is aware of the following initiatives:
- Auto Replen (in-progress)
- Expansion of UDC use cases - $5 promo, Exclusive Deals, etc.. (in-progress)
- Welcome Offer (in-progress)
- NPS (not started)
Let us know if we need to break this down or a better way to track dependent teams.</text>
  </threadedComment>
  <threadedComment ref="M111" dT="2021-06-10T22:26:04.95" personId="{FA02CEE8-8575-7646-AAB5-7251937C2639}" id="{AE5AA5E2-A130-4DA7-989C-2677BF97BF9D}" parentId="{144C1E2F-6ED7-4574-8420-24D32EC1566B}">
    <text>We will check the Loyalty tab and see if there are projects where Comms is tagged, and size them accordingly.</text>
  </threadedComment>
  <threadedComment ref="L112" dT="2021-06-18T01:16:44.77" personId="{90E76B7C-5FC6-44EF-8F79-11A63BF9B8F9}" id="{55AC62F5-CBAF-4DF5-9830-40C6314F725E}">
    <text>already in progress, no need to size</text>
  </threadedComment>
  <threadedComment ref="L113" dT="2021-06-18T01:16:44.77" personId="{90E76B7C-5FC6-44EF-8F79-11A63BF9B8F9}" id="{F81F5A16-0985-47B6-8921-084E226BADED}">
    <text>already in progress, no need to size</text>
  </threadedComment>
  <threadedComment ref="AL114" dT="2021-05-24T20:38:25.66" personId="{FA02CEE8-8575-7646-AAB5-7251937C2639}" id="{AB32AB7D-7C6B-A54E-8847-BA3476CB85B0}">
    <text>See details of Dependency Matrix for Order Journey Revamp - https://rxsafeway-my.sharepoint.com/:x:/g/personal/mtonk01_safeway_com/ER-X9rfpeF5MkLYTCTWbCQwBKMukoHor2im_J1qS6fcP8Q?e=CflYCR</text>
  </threadedComment>
  <threadedComment ref="AL114" dT="2021-06-21T16:20:08.48" personId="{908A6D45-835C-4CE3-99A0-0DEE132756A1}" id="{3FEA575A-0F3C-479D-BE1C-FC8F8758AFCE}" parentId="{AB32AB7D-7C6B-A54E-8847-BA3476CB85B0}">
    <text>Assuming OMS work to change status and order lifecycle pipeline</text>
  </threadedComment>
  <threadedComment ref="AL114" dT="2021-06-25T19:13:07.62" personId="{6BA1D379-A285-7846-8C05-686ABE17959C}" id="{B7ACCCAF-E0ED-4715-9F86-85FE209C45C0}" parentId="{AB32AB7D-7C6B-A54E-8847-BA3476CB85B0}">
    <text>assuming this is part of Control Tower scope of work</text>
  </threadedComment>
  <threadedComment ref="AN114" dT="2021-05-24T20:38:25.66" personId="{FA02CEE8-8575-7646-AAB5-7251937C2639}" id="{E9D6A62D-5F31-C844-A2C9-B36B3F1B3FC3}">
    <text>See details of Dependency Matrix for Order Journey Revamp - https://rxsafeway-my.sharepoint.com/:x:/g/personal/mtonk01_safeway_com/ER-X9rfpeF5MkLYTCTWbCQwBKMukoHor2im_J1qS6fcP8Q?e=CflYCR</text>
  </threadedComment>
  <threadedComment ref="AO114" dT="2021-05-24T20:38:25.66" personId="{FA02CEE8-8575-7646-AAB5-7251937C2639}" id="{27E0CD96-B11D-274A-8C94-3B6CB8C55713}">
    <text>See details of Dependency Matrix for Order Journey Revamp - https://rxsafeway-my.sharepoint.com/:x:/g/personal/mtonk01_safeway_com/ER-X9rfpeF5MkLYTCTWbCQwBKMukoHor2im_J1qS6fcP8Q?e=CflYCR</text>
  </threadedComment>
  <threadedComment ref="AT114" dT="2021-05-24T20:38:25.66" personId="{FA02CEE8-8575-7646-AAB5-7251937C2639}" id="{30263010-3B65-5C44-9820-1E0AB5188788}">
    <text>See details of Dependency Matrix for Order Journey Revamp - https://rxsafeway-my.sharepoint.com/:x:/g/personal/mtonk01_safeway_com/ER-X9rfpeF5MkLYTCTWbCQwBKMukoHor2im_J1qS6fcP8Q?e=CflYCR</text>
  </threadedComment>
  <threadedComment ref="BK114" dT="2021-05-24T20:48:20.34" personId="{FA02CEE8-8575-7646-AAB5-7251937C2639}" id="{B463A5AC-6290-7542-9C49-79FB20CD4095}">
    <text>Review and create updated creatives/mocks for new or revised templates.</text>
  </threadedComment>
  <threadedComment ref="A115" dT="2021-06-11T23:40:52.81" personId="{90E76B7C-5FC6-44EF-8F79-11A63BF9B8F9}" id="{58D0F9A5-15BF-4747-B3B6-41A55603546D}">
    <text>HEADING</text>
  </threadedComment>
  <threadedComment ref="K115" dT="2021-06-11T23:40:52.81" personId="{90E76B7C-5FC6-44EF-8F79-11A63BF9B8F9}" id="{4874E7FE-4F78-4E12-82D4-8C1576D3A380}">
    <text>HEADING</text>
  </threadedComment>
  <threadedComment ref="L116" dT="2021-06-17T19:51:08.41" personId="{90E76B7C-5FC6-44EF-8F79-11A63BF9B8F9}" id="{7B119B7D-D66C-4F34-9BB1-37565BB8FE2C}">
    <text>Q2 4 sprints, Q3 1 sprint.
has added dependency on Analytics and UMA teams
Analytics: tracking and reporting support - Q2
UMA: need all banners to go live on UMA (in progress) - Q2
Cart&amp;Checkout: [MT} team questions this dependency</text>
  </threadedComment>
  <threadedComment ref="AA116" dT="2021-05-24T22:29:53.47" personId="{FA02CEE8-8575-7646-AAB5-7251937C2639}" id="{2D67FE5F-46F1-0B4C-9143-FD2104C284AF}">
    <text>Scope: 
1) Deep Linking experience via email or SMS
2) Mobile app attribution for app installs
3) URL shortening via the link generator (ELGS)</text>
  </threadedComment>
  <threadedComment ref="B120" dT="2021-06-01T21:09:30.12" personId="{637C806A-47DD-40A1-A326-67D36BDBE586}" id="{5C8DADA2-6E61-4913-87CB-A1E5D5850EC0}">
    <text>@Tophe Enerio @Usman Humayun isn't this WIP?</text>
    <mentions>
      <mention mentionpersonId="{358C0749-37C9-4389-9E9E-48AF61DE9CE3}" mentionId="{A22DF57A-95F0-4ED3-8326-3E3BF42B3C60}" startIndex="0" length="13"/>
      <mention mentionpersonId="{2032CC66-0C07-4667-A9F6-F5B49069ED6F}" mentionId="{4853E66E-6319-42B0-B78A-1163E42508D3}" startIndex="14" length="14"/>
    </mentions>
  </threadedComment>
  <threadedComment ref="AA120" dT="2021-05-24T22:13:42.81" personId="{FA02CEE8-8575-7646-AAB5-7251937C2639}" id="{999B09EE-64B3-E74C-8FBF-BF83D3B5DD04}">
    <text>Expansion of communication channel for Push Notification program (Phase2)</text>
  </threadedComment>
  <threadedComment ref="AE120" dT="2021-05-24T22:11:11.69" personId="{FA02CEE8-8575-7646-AAB5-7251937C2639}" id="{ABF82D02-4F41-224E-9925-247CD0DA7A2C}">
    <text>Foundational work - re-architecture of CFMS, data migration, integration with EDM and ACS for opt-in/opt-out, UI re-design of Preference Center on the web (Phase1 for existing email) and expansion of communication channels, starting with SMS program (Phase1.5) and Push Notification (Phase2).</text>
  </threadedComment>
  <threadedComment ref="B121" dT="2021-06-01T12:19:26.58" personId="{BF194C00-F5CB-414B-B36E-80D830855892}" id="{367597AE-2A7C-4BDE-BB55-80944A0ECEA0}">
    <text>@Usman Humayun, same comment as above.  Also, it looks like we have duplication in this list of projects</text>
    <mentions>
      <mention mentionpersonId="{2032CC66-0C07-4667-A9F6-F5B49069ED6F}" mentionId="{CF2AD050-AEE8-4B06-91AD-FE39DFCF14DA}" startIndex="0" length="14"/>
    </mentions>
  </threadedComment>
  <threadedComment ref="L121" dT="2021-06-11T23:06:57.62" personId="{90E76B7C-5FC6-44EF-8F79-11A63BF9B8F9}" id="{90347940-120A-4A58-8486-02B1D51F320C}">
    <text>Mini-incept happened week of May 31; detailed scoping not yet done.  Possibly moving into Q3</text>
  </threadedComment>
  <threadedComment ref="S121" dT="2021-06-08T18:32:41.23" personId="{F5BE5496-DCBF-4FAB-A76F-C7FFFB8874AD}" id="{E30F90BA-8BC1-4201-B15F-BF0E2AFACF19}">
    <text>@Michelle Tonkovich need to know which teams are impacted</text>
    <mentions>
      <mention mentionpersonId="{A103FB74-A52A-461F-8260-1D694D160893}" mentionId="{8F3B2110-FB92-46E9-BFBA-2EBB52801AA3}" startIndex="0" length="19"/>
    </mentions>
  </threadedComment>
  <threadedComment ref="S121" dT="2021-06-10T22:35:17.65" personId="{FA02CEE8-8575-7646-AAB5-7251937C2639}" id="{3EBC65FF-AD20-4328-A268-59494533DC41}" parentId="{E30F90BA-8BC1-4201-B15F-BF0E2AFACF19}">
    <text>@Gayle Millington , UMA is impacted..</text>
    <mentions>
      <mention mentionpersonId="{D9445AAE-543E-47CF-AD68-6CE6065FCEEE}" mentionId="{A14480DE-1FE3-475F-8CC7-EAB1797DF9B7}" startIndex="0" length="17"/>
    </mentions>
  </threadedComment>
  <threadedComment ref="AU121" dT="2021-05-24T22:32:20.71" personId="{FA02CEE8-8575-7646-AAB5-7251937C2639}" id="{AE182E4D-DB96-5F4F-8839-FC0167903689}">
    <text>Already being tracked as part of UDC Redesign project.</text>
  </threadedComment>
  <threadedComment ref="L122" dT="2021-05-24T22:05:49.58" personId="{FA02CEE8-8575-7646-AAB5-7251937C2639}" id="{906C9F87-8DD3-804F-B1A8-98B374C1BE45}">
    <text xml:space="preserve">Phase1 scope - Foundational work (ingest customer data for K&amp;B into ACS), expanding a few Marketing Campaigns (i.e. Weekly Savings, etc..) and implement all Portal Trigger transactional emails (i.e. registration, account management, etc..). </text>
  </threadedComment>
  <threadedComment ref="L122" dT="2021-05-24T22:07:07.27" personId="{FA02CEE8-8575-7646-AAB5-7251937C2639}" id="{A5E49D99-B0C0-6247-95D7-DB35872D3704}" parentId="{906C9F87-8DD3-804F-B1A8-98B374C1BE45}">
    <text>Need to confirm Phase2 scope.</text>
  </threadedComment>
  <threadedComment ref="M122" dT="2021-05-24T22:06:23.06" personId="{FA02CEE8-8575-7646-AAB5-7251937C2639}" id="{88EA447B-7445-B84D-9C70-6D11EE6450D3}">
    <text>Support for Phase1 implementation of transactional emails to expand to new banners, K&amp;B.</text>
  </threadedComment>
  <threadedComment ref="M122" dT="2021-05-24T22:07:32.37" personId="{FA02CEE8-8575-7646-AAB5-7251937C2639}" id="{45EDA7ED-72BC-F74D-B969-96FACDF6C585}" parentId="{88EA447B-7445-B84D-9C70-6D11EE6450D3}">
    <text>Need to confirm Phase2 scope.</text>
  </threadedComment>
  <threadedComment ref="O122" dT="2021-05-24T22:02:44.89" personId="{FA02CEE8-8575-7646-AAB5-7251937C2639}" id="{F1916639-E79F-9B47-A7CB-607D13EBA9E3}">
    <text>Adtech is out of scope for Phase1 (initial launch of K&amp;B). The scope of Adtech that we know today is to ensure that K&amp;B data are also ingested in GCP. No specific feature/use case has been discussed dat the moment.</text>
  </threadedComment>
  <threadedComment ref="O122" dT="2021-06-22T15:21:57.74" personId="{24A71361-96A7-4184-B040-A32426105B52}" id="{117A3CE0-4A4E-41B6-A937-7D41570E87BD}" parentId="{F1916639-E79F-9B47-A7CB-607D13EBA9E3}">
    <text>@Sravanthi Muppidi @Steph Sawler
any sizing here?</text>
    <mentions>
      <mention mentionpersonId="{D380B0B8-2039-42CD-AD7B-9C752ADA1482}" mentionId="{4769B095-D35C-4DEB-A060-B7F997BF2F85}" startIndex="0" length="18"/>
      <mention mentionpersonId="{64965D91-7D40-4CFA-85C4-4FFBFB7B3DA0}" mentionId="{CC94A281-0F44-4AB7-AE42-7023688EE0CC}" startIndex="19" length="13"/>
    </mentions>
  </threadedComment>
  <threadedComment ref="O122" dT="2021-06-23T23:07:49.62" personId="{24A71361-96A7-4184-B040-A32426105B52}" id="{76F275B1-2D06-4401-84E2-8CD07E5D6236}" parentId="{F1916639-E79F-9B47-A7CB-607D13EBA9E3}">
    <text>@Sharyu Barapatrey</text>
    <mentions>
      <mention mentionpersonId="{23901649-18F3-4C95-B70A-67A3390720EE}" mentionId="{8EBA0304-49E3-422F-8C7C-92C01A5455C9}" startIndex="0" length="18"/>
    </mentions>
  </threadedComment>
  <threadedComment ref="BF123" dT="2021-06-10T22:32:26.79" personId="{FA02CEE8-8575-7646-AAB5-7251937C2639}" id="{80244FC3-C192-4050-A01D-6DF3EFE6D9FA}">
    <text>Need to build integration between ACS and Snowflake to send performance/deliverability data for marketing campaigns and transactional communications (i.e. Clicks, Opens, Bounces, etc..) in order to support Division and Banner level reporting.</text>
  </threadedComment>
  <threadedComment ref="BF124" dT="2021-06-21T21:10:42.95" personId="{E48C16CA-BFD7-4699-804D-6AA7F7A2D58C}" id="{794DD252-5D9C-48C4-8025-CF6437B959DE}">
    <text xml:space="preserve">More insight needed
</text>
  </threadedComment>
  <threadedComment ref="A129" dT="2021-06-11T23:40:52.81" personId="{90E76B7C-5FC6-44EF-8F79-11A63BF9B8F9}" id="{89F9EB44-66A6-40FE-8478-5EE33554B020}">
    <text>HEADING</text>
  </threadedComment>
  <threadedComment ref="K129" dT="2021-06-11T23:40:52.81" personId="{90E76B7C-5FC6-44EF-8F79-11A63BF9B8F9}" id="{B38298BA-6EC8-4B94-91E7-E17357FC39B5}">
    <text>HEADING</text>
  </threadedComment>
  <threadedComment ref="BF130" dT="2021-06-16T05:48:51.87" personId="{A73E0659-DC0B-4F05-A119-7615ED44BF38}" id="{EB7C1EB8-5717-4D23-8398-C6DA2C67EBBD}">
    <text>Q2 Data Needs
1. The circular offers data. the same set that goes to GPay.
2. The ecom product and inventory data. We are hoping for the same data that is in Merchant Center and is currently used in local inventory advertising. 
@Chaitali Mitra @Lubna Lasne please add sizing</text>
    <mentions>
      <mention mentionpersonId="{54255C51-3EC9-4971-9FF6-81833EDE9C10}" mentionId="{6F94A665-8FD2-4E75-AD61-D7055EC64416}" startIndex="230" length="15"/>
      <mention mentionpersonId="{445EC73F-9396-4B83-8609-8C0AD299DDE4}" mentionId="{06D93D04-88C4-4FEC-957F-0C53178C5966}" startIndex="246" length="12"/>
    </mentions>
  </threadedComment>
  <threadedComment ref="BF131" dT="2021-06-16T06:07:55.23" personId="{A73E0659-DC0B-4F05-A119-7615ED44BF38}" id="{4A1502D7-6CB4-44DD-9A61-B6F322EF5C39}">
    <text>Q2 Data Need:
1)</text>
  </threadedComment>
  <threadedComment ref="BF132" dT="2021-06-16T05:58:30.34" personId="{A73E0659-DC0B-4F05-A119-7615ED44BF38}" id="{72A429EB-5AF8-4547-8767-94427EEA4525}">
    <text>Q2 Data Need
1) automate new store list
@Chaitali Mitra @Lubna Lasne please add size</text>
    <mentions>
      <mention mentionpersonId="{54255C51-3EC9-4971-9FF6-81833EDE9C10}" mentionId="{92AA544B-1A4E-4412-8A83-DF770436457A}" startIndex="41" length="15"/>
      <mention mentionpersonId="{445EC73F-9396-4B83-8609-8C0AD299DDE4}" mentionId="{51E5EDA1-52BF-47FC-AC4C-424D0E6B2F3B}" startIndex="57" length="12"/>
    </mentions>
  </threadedComment>
  <threadedComment ref="BF133" dT="2021-06-16T06:08:50.62" personId="{A73E0659-DC0B-4F05-A119-7615ED44BF38}" id="{5957E62E-7336-4544-97CD-7E879C2A5E2A}">
    <text>Q2 Data Need:
1) Weekly ad (already established for google pay)</text>
  </threadedComment>
  <threadedComment ref="B134" dT="2021-06-23T23:22:35.34" personId="{24A71361-96A7-4184-B040-A32426105B52}" id="{C8C66690-ED3B-46EA-AEFD-337CD173907C}">
    <text>this is tracked under Unified Search Engine project under Shop CX</text>
  </threadedComment>
  <threadedComment ref="Q134" dT="2021-06-15T21:04:38.94" personId="{24A71361-96A7-4184-B040-A32426105B52}" id="{8AEFC1E2-65F7-4BCE-8B0B-BE24E7E6462A}">
    <text>@Brendan Hallet @Maricel Tatco Domagas @Tapas Kumar Bose
this should be tracked under Shop CX. Can you confirm if already in Shop CX? 
@Subha Burela</text>
    <mentions>
      <mention mentionpersonId="{DD196500-36E6-48B2-B823-33E5559B9AB3}" mentionId="{27E8707C-B300-4FC5-82FC-981078487354}" startIndex="0" length="15"/>
      <mention mentionpersonId="{74F42CA8-4012-4F73-9CFB-2635305B5B47}" mentionId="{F2D8787E-C7F5-4224-B6EA-9E67BB99019F}" startIndex="16" length="22"/>
      <mention mentionpersonId="{BD3D39AE-264E-4E41-B6E9-99060D1746DF}" mentionId="{33DFB925-67B1-43DE-907A-5F4B56F411D3}" startIndex="39" length="17"/>
      <mention mentionpersonId="{5F21F651-021E-4E69-8634-C269F842A46C}" mentionId="{5201C568-5B8B-4B22-86DD-78A621799378}" startIndex="137" length="13"/>
    </mentions>
  </threadedComment>
  <threadedComment ref="Q134" dT="2021-06-15T21:28:23.26" personId="{A73E0659-DC0B-4F05-A119-7615ED44BF38}" id="{A2B01655-AD25-427E-99F7-51596A399595}" parentId="{8AEFC1E2-65F7-4BCE-8B0B-BE24E7E6462A}">
    <text>You're correct, it should be in Shop CX.  I can't seem to find it in Shop CX tab.  @Suresh Gopalakrishnan  Please advise which line Google Retail Seach is noted</text>
  </threadedComment>
  <threadedComment ref="Q134" dT="2021-06-16T00:52:08.16" personId="{24A71361-96A7-4184-B040-A32426105B52}" id="{70ABECCC-DC53-4AF6-AEA1-EDDC2DE21269}" parentId="{8AEFC1E2-65F7-4BCE-8B0B-BE24E7E6462A}">
    <text>@Suresh Gopalakrishnan</text>
    <mentions>
      <mention mentionpersonId="{7AB05253-1AA5-4B98-8174-95A931C18D30}" mentionId="{5C7E936D-F1E2-48E8-B13D-113C35DA15B7}" startIndex="0" length="22"/>
    </mentions>
  </threadedComment>
  <threadedComment ref="Q134" dT="2021-06-16T00:58:08.43" personId="{BCE3403E-B681-4763-8B84-F68A0A692F9F}" id="{AFF34CB6-FFE1-47E1-B991-703195CF6DCD}" parentId="{8AEFC1E2-65F7-4BCE-8B0B-BE24E7E6462A}">
    <text>Google Retail Search comes under Unified Search Engine project.</text>
  </threadedComment>
  <threadedComment ref="Q134" dT="2021-06-22T15:43:51.20" personId="{24A71361-96A7-4184-B040-A32426105B52}" id="{6D4F6B37-9F0F-40CE-B56C-5AB224C10F0B}" parentId="{8AEFC1E2-65F7-4BCE-8B0B-BE24E7E6462A}">
    <text>removing X here.</text>
  </threadedComment>
  <threadedComment ref="BF135" dT="2021-06-16T06:04:55.71" personId="{A73E0659-DC0B-4F05-A119-7615ED44BF38}" id="{EAB71533-44CF-4389-857F-2D7F5450C153}">
    <text>Q2 Data Need:
1) Offline (instore) transitions
2) Online transactions
3) customer metadata
4) customer clickstream
5) card # to household id lookup table
6) sku metadata
7) available skus per store (inventory or whats in stock)</text>
  </threadedComment>
  <threadedComment ref="BF135" dT="2021-06-17T18:56:53.59" personId="{A73E0659-DC0B-4F05-A119-7615ED44BF38}" id="{09404185-766B-43D5-8EC5-AF68D8913E85}" parentId="{EAB71533-44CF-4389-857F-2D7F5450C153}">
    <text>@Lubna Lasne @Krishnanand Khambadkone please size</text>
    <mentions>
      <mention mentionpersonId="{445EC73F-9396-4B83-8609-8C0AD299DDE4}" mentionId="{4AF59B8A-87D0-49B2-A996-E266EACB28C8}" startIndex="0" length="12"/>
      <mention mentionpersonId="{B69CD38E-99B7-074A-A610-6367289D4675}" mentionId="{38F0971B-0E91-4649-AC13-3AFD9AB9BB9D}" startIndex="13" length="24"/>
    </mentions>
  </threadedComment>
  <threadedComment ref="BF135" dT="2021-06-17T19:30:07.46" personId="{2D3CB133-5EF0-4324-9A64-ABE6C4302ABB}" id="{4380428A-18E8-4CE0-8C87-84DDCBE2411C}" parentId="{EAB71533-44CF-4389-857F-2D7F5450C153}">
    <text>@RajSriram @Sandeepvenkatesh For sizing</text>
  </threadedComment>
  <threadedComment ref="BF136" dT="2021-06-16T06:09:46.90" personId="{A73E0659-DC0B-4F05-A119-7615ED44BF38}" id="{9BCE031A-9CF2-4718-ABFC-51B3E20DB66A}">
    <text>Q3 Data Need: 
1) product catalog
2) schematics</text>
  </threadedComment>
  <threadedComment ref="BF136" dT="2021-06-18T00:14:04.34" personId="{2D3CB133-5EF0-4324-9A64-ABE6C4302ABB}" id="{E2C38F08-A1AC-4759-9966-D658F8F3B5BE}" parentId="{9BCE031A-9CF2-4718-ABFC-51B3E20DB66A}">
    <text>@Sandeep Venkatesh  can you size this pleae</text>
    <mentions>
      <mention mentionpersonId="{42A9AD30-FAC7-458B-BDE9-DF805583B10E}" mentionId="{93D31A6D-6D9E-475C-8172-D6DF8F2B18D5}" startIndex="0" length="18"/>
    </mentions>
  </threadedComment>
  <threadedComment ref="BF136" dT="2021-06-22T15:44:44.33" personId="{24A71361-96A7-4184-B040-A32426105B52}" id="{92923AF9-05A5-4066-8C9D-67BB795A43BF}" parentId="{9BCE031A-9CF2-4718-ABFC-51B3E20DB66A}">
    <text>any update @Sandeep Venkatesh</text>
    <mentions>
      <mention mentionpersonId="{B6C70A1D-67D7-4CF3-B4BF-7905E0FFFA50}" mentionId="{537C839D-3A04-4566-8382-95DBFA24DA39}" startIndex="11" length="18"/>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C2" dT="2021-06-21T17:47:23.16" personId="{3861ABAA-B7D1-7B44-9656-2455C4F3C3C6}" id="{C218EE32-AD30-48EF-AD71-4068582C53FC}">
    <text>1 P Stores are exception?</text>
  </threadedComment>
  <threadedComment ref="AE2" dT="2021-06-02T04:36:24.61" personId="{3861ABAA-B7D1-7B44-9656-2455C4F3C3C6}" id="{396C655E-E622-499E-B7EC-CED9A750F8F2}">
    <text>Need to send the Hotzone flag in catalog file</text>
  </threadedComment>
  <threadedComment ref="AN2" dT="2021-06-02T04:35:17.76" personId="{3861ABAA-B7D1-7B44-9656-2455C4F3C3C6}" id="{CBB834DE-D7C2-485C-91A9-547036D26298}">
    <text xml:space="preserve">Pass through system, so need to accept the Hotzone Value
</text>
  </threadedComment>
  <threadedComment ref="AN2" dT="2021-06-15T00:34:05.99" personId="{07D8E72E-364D-1749-BC72-9CEC99127811}" id="{751E0A12-7E92-406A-92EA-E22E93593927}" parentId="{CBB834DE-D7C2-485C-91A9-547036D26298}">
    <text>order model enumeration change needed to accept hotzone item</text>
  </threadedComment>
  <threadedComment ref="AR2" dT="2021-06-04T00:45:42.70" personId="{A174F142-4162-D541-8473-E4D4252B50B6}" id="{FC1BC62C-4F79-4ABA-9228-DB023FBD5623}">
    <text>If there will be a different process for delivery of hotzone items, then this information has to be consumed and passed to delivery partners</text>
  </threadedComment>
  <threadedComment ref="BI2" dT="2021-06-02T04:41:06.80" personId="{3861ABAA-B7D1-7B44-9656-2455C4F3C3C6}" id="{95B29F23-5792-4C66-A7D2-8861C0295F7D}">
    <text>Capture the data for hotzone items</text>
  </threadedComment>
  <threadedComment ref="BK2" dT="2021-06-02T04:45:17.12" personId="{3861ABAA-B7D1-7B44-9656-2455C4F3C3C6}" id="{C1A94383-8321-422B-8C72-79519A2C9A05}">
    <text>New reports around hotzone items OOS, Time to stage</text>
  </threadedComment>
  <threadedComment ref="AV3" dT="2021-06-04T00:46:33.05" personId="{A174F142-4162-D541-8473-E4D4252B50B6}" id="{675041D4-3F28-4873-9A37-E0E3B52B783D}">
    <text>If there are use-cases for role based access, than this information can be consumed by AcuView</text>
  </threadedComment>
  <threadedComment ref="BI3" dT="2021-06-02T04:42:04.10" personId="{3861ABAA-B7D1-7B44-9656-2455C4F3C3C6}" id="{FBE389AC-E46E-428C-8460-011FCD304C83}">
    <text>Capture the data related to specific roles and associate to the user</text>
  </threadedComment>
  <threadedComment ref="BK3" dT="2021-06-04T18:53:04.85" personId="{3861ABAA-B7D1-7B44-9656-2455C4F3C3C6}" id="{ABB04ACF-16E2-4AEB-A11D-0B7376579E05}">
    <text xml:space="preserve">Reports around who cancelled the order and association of action take with the specific User Roles and permissions
</text>
  </threadedComment>
  <threadedComment ref="BI4" dT="2021-06-02T04:42:31.68" personId="{3861ABAA-B7D1-7B44-9656-2455C4F3C3C6}" id="{1FF6CD75-C236-4A72-9CB1-1A09416A0476}">
    <text>Capture data for batch optimization changes</text>
  </threadedComment>
  <threadedComment ref="BK4" dT="2021-06-04T18:53:35.46" personId="{3861ABAA-B7D1-7B44-9656-2455C4F3C3C6}" id="{5406A3F2-13BC-4CFE-9CA8-4B19753A06EE}">
    <text>Reports for Batch picklist around OTT, OSS, OTD, PPH</text>
  </threadedComment>
  <threadedComment ref="BL4" dT="2021-06-04T00:47:35.80" personId="{A174F142-4162-D541-8473-E4D4252B50B6}" id="{7DB5E2C2-C05E-4053-95C7-77A061863036}">
    <text>New data science modals need to be created for batch optimization</text>
  </threadedComment>
  <threadedComment ref="BI5" dT="2021-06-02T04:58:42.72" personId="{3861ABAA-B7D1-7B44-9656-2455C4F3C3C6}" id="{8E4EFA9E-5478-4905-92B2-272B1334D4C9}">
    <text>Mapping AcuPick FIelds and consuming acupick data</text>
  </threadedComment>
  <threadedComment ref="BK5" dT="2021-06-02T04:59:14.99" personId="{3861ABAA-B7D1-7B44-9656-2455C4F3C3C6}" id="{F04B229E-4FF8-4FE0-A341-7F38EE2AE0AF}">
    <text>provide requirements to the Data engg teams</text>
  </threadedComment>
  <threadedComment ref="BL5" dT="2021-06-02T04:59:24.44" personId="{3861ABAA-B7D1-7B44-9656-2455C4F3C3C6}" id="{DFA03661-8460-4909-915F-EEA8382E1C5F}">
    <text>provide requirements to the Data engg teams</text>
  </threadedComment>
  <threadedComment ref="AN6" dT="2021-06-04T01:31:52.87" personId="{A174F142-4162-D541-8473-E4D4252B50B6}" id="{B91C97B1-ED75-464A-B4EA-4BE715371976}">
    <text>Ingestion of Instacart pickup 
orders into our DOMS</text>
  </threadedComment>
  <threadedComment ref="AS6" dT="2021-06-04T01:33:31.68" personId="{A174F142-4162-D541-8473-E4D4252B50B6}" id="{7CCC6FA4-F70F-4987-9204-DF07970C647C}">
    <text>There may be impact for pick-up experience team interns of tracking and reporting on Instacart Pickup orders</text>
  </threadedComment>
  <threadedComment ref="BI6" dT="2021-06-04T01:34:11.02" personId="{A174F142-4162-D541-8473-E4D4252B50B6}" id="{CC9ABBED-6ADC-4352-9B7F-00E6E9F6DA4E}">
    <text>Transmit Instacart pick-up orders data to EDM</text>
  </threadedComment>
  <threadedComment ref="BK6" dT="2021-06-02T05:03:22.77" personId="{3861ABAA-B7D1-7B44-9656-2455C4F3C3C6}" id="{29DA9AE1-6972-4770-9C19-F2D426D2664C}">
    <text>Capture Instacart order</text>
  </threadedComment>
  <threadedComment ref="BL6" dT="2021-06-02T05:03:15.02" personId="{3861ABAA-B7D1-7B44-9656-2455C4F3C3C6}" id="{C9B20479-4754-44ED-AFF9-2199120E4E12}">
    <text>Capture Instacart order</text>
  </threadedComment>
  <threadedComment ref="N7" dT="2021-06-10T19:39:36.78" personId="{BD514F7D-2FFC-4DDA-8435-F7A773598246}" id="{06A5A1BB-0C35-4056-AB36-D2C6A488DA68}">
    <text>During Picking process, trigger notifications if a picker marks something as a substitute.
Confirm with Sharath on the mode of communication -- email, sms, push?
We'll size this assuming there is a new email template + sms</text>
  </threadedComment>
  <threadedComment ref="O7" dT="2021-06-04T01:22:44.08" personId="{A174F142-4162-D541-8473-E4D4252B50B6}" id="{E08DF0E3-B1F7-4380-BFD2-4A61647A3DC3}">
    <text>Updates new communications to customers 1. Pick start events 2. Pick end events 3. summarizing the 2 way communications</text>
  </threadedComment>
  <threadedComment ref="AB7" dT="2021-06-04T01:35:09.42" personId="{A174F142-4162-D541-8473-E4D4252B50B6}" id="{4E1DBA41-FA19-4944-B6E3-59FB769FB0E3}">
    <text>Customer confirmation on whether they want to be communicated during picking process</text>
  </threadedComment>
  <threadedComment ref="AI7" dT="2021-06-02T05:08:31.94" personId="{3861ABAA-B7D1-7B44-9656-2455C4F3C3C6}" id="{7C1EBDAB-8BB5-4C3C-AF0A-4C773A08ED71}">
    <text>Pricing impact depending on the item that is getting Substituted</text>
  </threadedComment>
  <threadedComment ref="AN7" dT="2021-06-04T01:35:33.49" personId="{A174F142-4162-D541-8473-E4D4252B50B6}" id="{71E16781-A375-4854-87E2-F3ADC49F1EE5}">
    <text>Flags on customer communication preference at order level</text>
  </threadedComment>
  <threadedComment ref="BC7" dT="2021-06-04T01:36:42.64" personId="{A174F142-4162-D541-8473-E4D4252B50B6}" id="{77E44B84-A58A-4E61-B7BA-70C2381CA9F9}">
    <text>If we use Chat as the communication medium between customers and associates then there will be lot of work involved with Nuance team</text>
  </threadedComment>
  <threadedComment ref="BC7" dT="2021-06-15T00:21:07.98" personId="{16E567DE-21AE-41E2-A482-E38F5E8C7ACC}" id="{1FACFD23-0391-4325-94A1-98624C48AA3A}" parentId="{77E44B84-A58A-4E61-B7BA-70C2381CA9F9}">
    <text>Effort S/M. Need Licensing budget (impact)</text>
  </threadedComment>
  <threadedComment ref="BI7" dT="2021-06-04T01:37:19.04" personId="{A174F142-4162-D541-8473-E4D4252B50B6}" id="{6AA84089-6B47-479A-A3B9-6F6C2B24A3BC}">
    <text>Transmit data on what orders had communications between customer and associate</text>
  </threadedComment>
  <threadedComment ref="U8" dT="2021-06-02T00:17:02.74" personId="{D21CAFD0-6BEA-C24D-A890-618DA10D0C35}" id="{EB9430C7-13E7-413A-8930-7E7120025A44}">
    <text>Multi-Banner Delivery per Zip UX, by Sprint 89</text>
  </threadedComment>
  <threadedComment ref="V8" dT="2021-06-02T00:17:12.63" personId="{D21CAFD0-6BEA-C24D-A890-618DA10D0C35}" id="{711067BA-8D52-4288-926A-2032902011FA}">
    <text>Multi-Banner Delivery per Zip (SLOC), by Sprint 89</text>
  </threadedComment>
  <threadedComment ref="V8" dT="2021-06-09T18:51:19.72" personId="{8A887BB8-0DDF-4FFA-858C-492AAA24058C}" id="{6DFD74A0-5444-4B20-ABFD-C912A629FB7A}" parentId="{711067BA-8D52-4288-926A-2032902011FA}">
    <text>estimate provided. Not with recent changes, we may not be complete by 89</text>
  </threadedComment>
  <threadedComment ref="X8" dT="2021-06-02T00:19:20.71" personId="{D21CAFD0-6BEA-C24D-A890-618DA10D0C35}" id="{9D244FD8-95B2-4BDF-A34F-BD260D20AA74}">
    <text>Multi-Banner Delivery per Zip UX, by Sprint 89</text>
  </threadedComment>
  <threadedComment ref="X8" dT="2021-06-09T23:04:05.80" personId="{D61FD2F1-7959-B741-A9C7-9D055139CEA9}" id="{C9702930-A7E5-4A93-A2D1-85D90094A0E3}" parentId="{9D244FD8-95B2-4BDF-A34F-BD260D20AA74}">
    <text>Estimation updated to 'M'.  Excludes changes desired on banner unit component</text>
  </threadedComment>
  <threadedComment ref="AB8" dT="2021-06-02T00:22:40.07" personId="{D21CAFD0-6BEA-C24D-A890-618DA10D0C35}" id="{F4B1B0E5-4446-41F0-9961-3A858A78486F}">
    <text>E2E testing in Sprint 90</text>
  </threadedComment>
  <threadedComment ref="AC8" dT="2021-06-02T00:23:16.65" personId="{D21CAFD0-6BEA-C24D-A890-618DA10D0C35}" id="{101F4F25-CF2A-4857-B8E5-0D236D9C2B4F}">
    <text>Multi-Banner Delivery per Zip UX, by Sprint 89</text>
  </threadedComment>
  <threadedComment ref="AF8" dT="2021-06-02T00:26:05.82" personId="{D21CAFD0-6BEA-C24D-A890-618DA10D0C35}" id="{F355F5D4-864C-49C0-807D-1A88327F3FC2}">
    <text>Multi-Banner Delivery per Zip UX for Web &amp; Mobile, by Sprint 84 &amp; 85 (done).</text>
  </threadedComment>
  <threadedComment ref="AG8" dT="2021-06-02T00:27:14.74" personId="{D21CAFD0-6BEA-C24D-A890-618DA10D0C35}" id="{E0E768D4-FAE0-4251-87BD-817D4F936153}">
    <text>Multi-Banner Delivery per Zip  account profile changes, by Sprint 89</text>
  </threadedComment>
  <threadedComment ref="AU8" dT="2021-06-02T01:17:47.38" personId="{D21CAFD0-6BEA-C24D-A890-618DA10D0C35}" id="{6D5F09FF-EBD7-4312-9B67-B6D17601B34D}">
    <text>EOT UI &amp; Store Service API work for MultiBannerZipCodes by Sprint 87. Store Service is #1 dependency for P1 teams.</text>
  </threadedComment>
  <threadedComment ref="BI8" dT="2021-06-02T01:40:30.11" personId="{D21CAFD0-6BEA-C24D-A890-618DA10D0C35}" id="{89C8AE57-0B09-41BD-B02B-D865256665CC}">
    <text>New attributes MappedMBzipcode &amp; FulfillmentStoreID from Store Service source in the Retail Store BOD by Sprint 87.</text>
  </threadedComment>
  <threadedComment ref="BK8" dT="2021-06-02T01:48:00.92" personId="{D21CAFD0-6BEA-C24D-A890-618DA10D0C35}" id="{25D28E5E-424F-4649-8ACD-9780E60A5699}">
    <text>Adobe tagging for Web &amp; Mobile by Sprint 89.</text>
  </threadedComment>
  <threadedComment ref="N9" dT="2021-06-10T20:54:03.00" personId="{BD514F7D-2FFC-4DDA-8435-F7A773598246}" id="{80766522-5627-444D-A3F8-8B9437F44124}">
    <text>Assumption is that we are doing this for: Order Confirmation, Edit, Reschedule &amp; Ready for Pickup</text>
  </threadedComment>
  <threadedComment ref="V9" personId="{F5076A86-EB1E-4093-9AD8-42C8F31C29BE}" id="{D67BC1B9-079F-44E0-B61F-DC7BBDF601FD}">
    <text xml:space="preserve">Show the survey screen to the customer </text>
  </threadedComment>
  <threadedComment ref="V9" dT="2021-06-09T18:52:55.50" personId="{8A887BB8-0DDF-4FFA-858C-492AAA24058C}" id="{56E86734-2114-4443-810D-28CE36B94D11}" parentId="{D67BC1B9-079F-44E0-B61F-DC7BBDF601FD}">
    <text>Platform Response: ? - Dependent on UX and/or 3rd party survey integration.</text>
  </threadedComment>
  <threadedComment ref="AN10" dT="2021-06-04T18:28:41.78" personId="{0A2F32F4-32AD-AE4D-A84C-91DED0200816}" id="{F3D571BB-136F-489C-8B24-6043922A95DE}">
    <text>Maintain DPA BODs used for Store Mobility project. This is where we can slot details to calculate real-time metrics/data. We need support updating Dev environment and making sure QA mirrors Prod.
Timeline: now and moving forward.</text>
  </threadedComment>
  <threadedComment ref="AN10" dT="2021-06-16T05:11:53.91" personId="{0A2F32F4-32AD-AE4D-A84C-91DED0200816}" id="{8F94E91F-7FA6-4D3C-9DFB-6C9125B52842}" parentId="{F3D571BB-136F-489C-8B24-6043922A95DE}">
    <text xml:space="preserve">Updated - 
Maintain all Grocery BODs including events BOD used for Store Mobility project. We utilize this 100% to get all order level data and events. We need support updating Dev environment and making sure QA mirrors Prod.
Timeline: now and moving forward. </text>
  </threadedComment>
  <threadedComment ref="AN10" dT="2021-06-19T01:22:21.80" personId="{6BA1D379-A285-7846-8C05-686ABE17959C}" id="{62E9C39D-989D-4ED3-8A9F-04103E01D002}" parentId="{F3D571BB-136F-489C-8B24-6043922A95DE}">
    <text>Assuming only testing support</text>
  </threadedComment>
  <threadedComment ref="AQ10" dT="2021-06-16T00:01:14.66" personId="{3861ABAA-B7D1-7B44-9656-2455C4F3C3C6}" id="{364C79EC-A621-45B6-95E2-A01D8605A698}">
    <text>Namrata - Need more information / Confluence pages to understand the need</text>
  </threadedComment>
  <threadedComment ref="AQ10" dT="2021-06-16T05:10:06.45" personId="{0A2F32F4-32AD-AE4D-A84C-91DED0200816}" id="{B61C0C15-B89A-41C2-8546-BE721CE36F81}" parentId="{364C79EC-A621-45B6-95E2-A01D8605A698}">
    <text xml:space="preserve">@Namrata Shah - this is the original comment added to this cell. Not sure what happened.
Maintain all Grocery BODs including events BOD used for Store Mobility project. We utilize this 100% to get all order level data and events. We need support updating Dev environment and making sure QA mirrors Prod.
Timeline: now and moving forward. </text>
    <mentions>
      <mention mentionpersonId="{86A2ACFD-613E-4B34-B9C5-BEB4C8545D99}" mentionId="{A1332D17-78F4-46A3-920D-AA5B22035F03}" startIndex="0" length="13"/>
    </mentions>
  </threadedComment>
  <threadedComment ref="AR10" dT="2021-06-04T18:34:23.19" personId="{0A2F32F4-32AD-AE4D-A84C-91DED0200816}" id="{E3FEB8F6-FBE4-476D-A564-9B85C035FB65}">
    <text xml:space="preserve">Maintain all last mile events BOD used for Store Mobility project. We utilize this 100% to get last mile events. We need support updating Dev environment and making sure QA mirrors Prod.
Timeline: now and moving forward. </text>
  </threadedComment>
  <threadedComment ref="AS10" dT="2021-06-04T18:34:23.19" personId="{0A2F32F4-32AD-AE4D-A84C-91DED0200816}" id="{790EB8EB-3BB8-4A5B-8106-58475CA3A5DE}">
    <text xml:space="preserve">Maintain all last mile events BOD used for Store Mobility project. We utilize this 100% to get last mile events. We need support updating Dev environment and making sure QA mirrors Prod.
Timeline: now and moving forward. </text>
  </threadedComment>
  <threadedComment ref="AU10" dT="2021-06-04T18:37:09.62" personId="{0A2F32F4-32AD-AE4D-A84C-91DED0200816}" id="{18472B8F-9168-40C2-9569-4B0EFE3DBF04}">
    <text>Maintain work schedule BOD and work time BOD used for Store Mobility project. We utilize this 100% to get scheduled labor and clock-in. We need support updating Dev environment and making sure QA mirrors Prod.
We also need work time/work brain team to improve the clock-in data frequency to real-time from 75mins currently. 
Timeline: now and moving forward on the existing BODs. Improve clock-in data frequency by July 2021.</text>
  </threadedComment>
  <threadedComment ref="AU10" dT="2021-06-11T21:38:30.39" personId="{7E67A875-4A6E-D64B-841C-667BFAEAC215}" id="{F95EEF7E-64C6-4EB8-84BB-65D222BCA3F9}" parentId="{18472B8F-9168-40C2-9569-4B0EFE3DBF04}">
    <text xml:space="preserve">Update from DPA , these are all BOD dependent and nothing  for DPA dev activites 
</text>
  </threadedComment>
  <threadedComment ref="AU10" dT="2021-06-11T21:45:35.98" personId="{7E67A875-4A6E-D64B-841C-667BFAEAC215}" id="{74AF342F-0D0A-4503-9CB1-9E7C052AC7AA}" parentId="{18472B8F-9168-40C2-9569-4B0EFE3DBF04}">
    <text>Would require more information  and details</text>
  </threadedComment>
  <threadedComment ref="BI10" dT="2021-06-15T08:54:50.39" personId="{F14FCA02-7753-4B43-9D26-C431EC244997}" id="{34E2BA24-D7EA-451E-80DE-FD409F43A49E}">
    <text>@Sharmila Iqbal - Share more detail needed for EDM data capture</text>
    <mentions>
      <mention mentionpersonId="{ABA7C423-F532-49D2-94A4-6E4B790538AE}" mentionId="{5EB0292E-5292-4071-8FB6-EE7D291F1D35}" startIndex="0" length="15"/>
    </mentions>
  </threadedComment>
  <threadedComment ref="BI10" dT="2021-06-15T08:55:42.24" personId="{F14FCA02-7753-4B43-9D26-C431EC244997}" id="{790D74CC-2E5D-4B23-AA8E-F8A73AFDDC95}" parentId="{34E2BA24-D7EA-451E-80DE-FD409F43A49E}">
    <text xml:space="preserve">Also timeline needed </text>
  </threadedComment>
  <threadedComment ref="BI10" dT="2021-06-15T21:54:18.99" personId="{87C6E681-F050-7B43-95C6-A8A82CB194BA}" id="{1783CBAD-214F-43EB-A272-8192CBED8A14}" parentId="{34E2BA24-D7EA-451E-80DE-FD409F43A49E}">
    <text>Data refresh needed from Prod to Dev and QA every 15 days</text>
  </threadedComment>
  <threadedComment ref="BK10" dT="2021-06-04T18:45:03.90" personId="{0A2F32F4-32AD-AE4D-A84C-91DED0200816}" id="{821F8F77-0BC9-425D-9CAE-C8FE65FB59D3}">
    <text>No work immediately, but we would like Analytics to start using our EDM tables for metrics.</text>
  </threadedComment>
  <threadedComment ref="BI11" dT="2021-06-04T18:54:34.98" personId="{3861ABAA-B7D1-7B44-9656-2455C4F3C3C6}" id="{3337EF28-E31A-434E-87F8-37E11FE16B9C}">
    <text>Need inputs on what data can be purged and how far back</text>
  </threadedComment>
  <threadedComment ref="BK11" dT="2021-06-04T18:54:23.08" personId="{3861ABAA-B7D1-7B44-9656-2455C4F3C3C6}" id="{30CF9C9E-E2EB-4806-A0C1-9E6F7CCA75D6}">
    <text>Need inputs on what data can be purged and how far back</text>
  </threadedComment>
  <threadedComment ref="BL11" dT="2021-06-04T18:54:17.07" personId="{3861ABAA-B7D1-7B44-9656-2455C4F3C3C6}" id="{4E55FDEB-FC46-447C-B266-AE074E5C773C}">
    <text>Need inputs on what data can be purged and how far back</text>
  </threadedComment>
  <threadedComment ref="BI13" dT="2021-06-04T18:55:19.68" personId="{3861ABAA-B7D1-7B44-9656-2455C4F3C3C6}" id="{61D7ABD3-0D7A-4FFD-85FE-7AE0396B6BF6}">
    <text>Need inputs on what tables, values are needed in historical load and how long the history needs to be captured</text>
  </threadedComment>
  <threadedComment ref="BK13" dT="2021-06-04T18:55:30.32" personId="{3861ABAA-B7D1-7B44-9656-2455C4F3C3C6}" id="{3849FF79-91EE-403F-B854-FD29041C00A5}">
    <text>Need inputs on what tables, values are needed in historical load and how long the history needs to be captured</text>
  </threadedComment>
  <threadedComment ref="BL13" dT="2021-06-04T18:55:37.79" personId="{3861ABAA-B7D1-7B44-9656-2455C4F3C3C6}" id="{F8DFBFBC-1947-4F1D-B527-916BED36D254}">
    <text>Need inputs on what tables, values are needed in historical load and how long the history needs to be captured</text>
  </threadedComment>
  <threadedComment ref="O14" dT="2021-06-10T16:38:23.53" personId="{90E76B7C-5FC6-44EF-8F79-11A63BF9B8F9}" id="{B9EA306F-9973-4AD6-A846-E8FEBC14E0B4}">
    <text xml:space="preserve">assumptions: send one new campaign to drive registration (email and reg piece).  Existing Welcome Series will be impacted (in scope)
</text>
  </threadedComment>
  <threadedComment ref="O14" dT="2021-06-10T19:02:28.44" personId="{955F98D5-B40E-4C20-8548-BE3456A2C681}" id="{9556C8E4-CF3C-42F3-93D9-2AFFDF2C93E2}" parentId="{B9EA306F-9973-4AD6-A846-E8FEBC14E0B4}">
    <text>Assumptions :1. Leverage Existing Batch campaign template + enhance welcome series template.
 2. Reuse Existing components + build new one for Gamification feature so 1 to 2 new components
 3. New data feed may be required from audience and data perspective 
 4. Use Existing workflows with small enhancement for new experience
 5. Standard Reporting
 6. Reuse existing portal triggering with small enhancement</text>
  </threadedComment>
  <threadedComment ref="AH14" dT="2021-06-16T03:05:12.03" personId="{53482734-DE4D-4047-8A39-305A5215A2F4}" id="{628F14EB-759E-46F9-80D7-FF1F570F7C11}">
    <text>Assume persistence of additional attributes for customers participating in gamification</text>
  </threadedComment>
  <threadedComment ref="AJ14" dT="2021-06-16T03:07:12.33" personId="{53482734-DE4D-4047-8A39-305A5215A2F4}" id="{5377F061-2CA7-4970-8752-D3282DBE7DA4}">
    <text>Assume new sweepstakes and/or rewards kind of benefits with new conditions (not many details available at this point)</text>
  </threadedComment>
  <threadedComment ref="AK14" dT="2021-06-16T03:07:55.34" personId="{53482734-DE4D-4047-8A39-305A5215A2F4}" id="{F668C19D-29FE-4DB2-9884-B88FD61B9459}">
    <text>Assume new attributes to define offers used for new gamification platform. Not much details available at this point.</text>
  </threadedComment>
  <threadedComment ref="AY14" dT="2021-06-16T03:08:51.24" personId="{53482734-DE4D-4047-8A39-305A5215A2F4}" id="{012B4EAC-AAEF-4B88-96FE-DE5FBCA8473D}">
    <text>Assume minor enhancements to existing APIs and development of new APIs. Not much details available at this point.</text>
  </threadedComment>
  <threadedComment ref="BA14" dT="2021-06-16T03:09:42.83" personId="{53482734-DE4D-4047-8A39-305A5215A2F4}" id="{A3D65030-D1E9-4428-8FE4-77CD294A8013}">
    <text>Assume minor enhancements to existing APIs and development of new APIs. Development of new Web Pages as needed. Not much details available at this point.</text>
  </threadedComment>
  <threadedComment ref="BC14" dT="2021-06-14T23:59:11.67" personId="{16E567DE-21AE-41E2-A482-E38F5E8C7ACC}" id="{5C197837-79D8-4B91-A563-A818E8332608}">
    <text>Need details</text>
  </threadedComment>
  <threadedComment ref="BC14" dT="2021-06-16T03:10:34.83" personId="{53482734-DE4D-4047-8A39-305A5215A2F4}" id="{948F976F-E8C2-41A5-8780-ED60F92F8465}" parentId="{5C197837-79D8-4B91-A563-A818E8332608}">
    <text>Assume UI/API calls to investigate and/or assign benefits as needed</text>
  </threadedComment>
  <threadedComment ref="BI14" dT="2021-06-16T03:13:08.82" personId="{53482734-DE4D-4047-8A39-305A5215A2F4}" id="{454163A2-4C07-4E77-96FE-37F1C869C584}">
    <text>Assume new data needs to be ingested and persisted to track gamification usage, redemption etc</text>
  </threadedComment>
  <threadedComment ref="BK14" dT="2021-06-16T03:14:46.76" personId="{53482734-DE4D-4047-8A39-305A5215A2F4}" id="{E39070D0-53A5-4749-A1BF-AE0AA3B92F02}">
    <text>Assume effort needed to track Web and Mobile gamification analytics</text>
  </threadedComment>
  <threadedComment ref="BH15" dT="2021-06-21T21:07:33.72" personId="{2D3CB133-5EF0-4324-9A64-ABE6C4302ABB}" id="{DD528A97-3C68-4166-8720-00507EAC776F}">
    <text>@Terry Singla is analytics a dependency ?? Please confirm</text>
    <mentions>
      <mention mentionpersonId="{5919CBD7-FB4B-482C-87D5-E52BC61E5059}" mentionId="{E9E03641-BCF5-4C4C-8DE5-573F54D5BFC5}" startIndex="0" length="13"/>
    </mentions>
  </threadedComment>
  <threadedComment ref="D16" dT="2021-06-17T21:23:35.57" personId="{2D3CB133-5EF0-4324-9A64-ABE6C4302ABB}" id="{957905D7-B238-41D8-8E8F-5AA967AB35D2}">
    <text>Sync up with lisa on dependent teams</text>
  </threadedComment>
  <threadedComment ref="BH16" dT="2021-06-18T20:15:13.97" personId="{1CA540FB-883D-8D47-9465-AF03E04CC16C}" id="{5D6EA498-3130-4053-88CE-5E5D25AC077E}">
    <text>Need more info in order to size</text>
  </threadedComment>
  <threadedComment ref="BH16" dT="2021-06-21T21:08:29.73" personId="{2D3CB133-5EF0-4324-9A64-ABE6C4302ABB}" id="{710CC25D-9673-4DA0-B23F-376E55BECBA5}" parentId="{5D6EA498-3130-4053-88CE-5E5D25AC077E}">
    <text>@Terry Singla is analytics a dependency??</text>
    <mentions>
      <mention mentionpersonId="{5919CBD7-FB4B-482C-87D5-E52BC61E5059}" mentionId="{E7148D6A-A6B5-4FE6-BDE6-C50F8371DB40}" startIndex="0" length="13"/>
    </mentions>
  </threadedComment>
  <threadedComment ref="U18" dT="2021-06-21T18:26:03.51" personId="{2D3CB133-5EF0-4324-9A64-ABE6C4302ABB}" id="{7A81AB97-3282-4787-BDB0-513304089432}">
    <text>@Fred Lopez Please can you let us know what is missing to get this project sized</text>
    <mentions>
      <mention mentionpersonId="{E9A9EC4E-382C-4342-B36D-1A5BDB846A80}" mentionId="{2ADE02A8-82FC-4AB6-8249-80B0538B9356}" startIndex="0" length="11"/>
    </mentions>
  </threadedComment>
  <threadedComment ref="AN20" dT="2021-06-15T21:28:56.38" personId="{3861ABAA-B7D1-7B44-9656-2455C4F3C3C6}" id="{633A5289-54A3-432B-BD88-F870B7F9C2DF}">
    <text xml:space="preserve">Need more details as what is expected from AcuPick Team - Namrata
</text>
  </threadedComment>
  <threadedComment ref="AN20" dT="2021-06-17T21:31:57.72" personId="{2D3CB133-5EF0-4324-9A64-ABE6C4302ABB}" id="{827B2709-63C8-4484-BFDA-DC8CCF92755E}" parentId="{633A5289-54A3-432B-BD88-F870B7F9C2DF}">
    <text>No dependency on Accupick</text>
  </threadedComment>
  <threadedComment ref="BH20" dT="2021-06-18T20:25:22.56" personId="{1CA540FB-883D-8D47-9465-AF03E04CC16C}" id="{EFFDAC5B-13F2-4A1F-BBB3-6F332B310577}">
    <text>Fulfillment data is offline not Clickstream, not sure why Digital Analytics has been marked as dependent</text>
  </threadedComment>
  <threadedComment ref="U22" dT="2021-06-09T19:05:16.08" personId="{8A887BB8-0DDF-4FFA-858C-492AAA24058C}" id="{7BCD3024-FAA4-470D-8347-DF185ABAB346}">
    <text>Platform Response: M</text>
  </threadedComment>
  <threadedComment ref="AD26" dT="2021-06-13T22:07:14.10" personId="{D7F93D48-2C7F-4100-8081-4D5300425E9F}" id="{DC2AE525-E586-4BB8-8289-B829C302AAA1}">
    <text>Need Azure AD token authentication/authorization in the SLOC API</text>
  </threadedComment>
  <threadedComment ref="AG26" dT="2021-06-13T22:09:43.75" personId="{D7F93D48-2C7F-4100-8081-4D5300425E9F}" id="{B54A3A14-53F8-40D5-9D85-E7EAC809C236}">
    <text>Various UCA Customer Search and Profile APIs support only</text>
  </threadedComment>
  <threadedComment ref="BH26" dT="2021-06-13T22:17:18.63" personId="{D7F93D48-2C7F-4100-8081-4D5300425E9F}" id="{B34BDC25-156E-44AC-9A26-2F3BF416E676}">
    <text>Development of Salesforce-Snowflake Data Integration and new tables needed in Snowflake.</text>
  </threadedComment>
  <threadedComment ref="BJ26" dT="2021-06-13T22:18:55.76" personId="{D7F93D48-2C7F-4100-8081-4D5300425E9F}" id="{2B051E06-4961-4543-AB00-3C0F90CF535E}">
    <text>Development of Power BI Reports from Snowflake for CSC - Own Brands Agent business line.</text>
  </threadedComment>
  <threadedComment ref="BK26" dT="2021-06-13T22:19:38.61" personId="{D7F93D48-2C7F-4100-8081-4D5300425E9F}" id="{018FD259-C130-407D-BCD5-3454DAFE3071}">
    <text>Development of new Product APIs to support Salesforce Product Lookup screens</text>
  </threadedComment>
  <threadedComment ref="AG27" dT="2021-06-13T22:22:36.83" personId="{D7F93D48-2C7F-4100-8081-4D5300425E9F}" id="{E989BB3B-824A-4E32-9435-20DA6C4EDD71}">
    <text>UCA APIs integration across environments support from UCA team</text>
  </threadedComment>
  <threadedComment ref="AI27" dT="2021-06-13T22:24:21.81" personId="{D7F93D48-2C7F-4100-8081-4D5300425E9F}" id="{B5F271F2-009D-4992-B487-54F1E4400DDB}">
    <text>EPE integrations and services development needed that would replace the current Copient/Logix integrations.</text>
  </threadedComment>
  <threadedComment ref="AJ27" dT="2021-06-13T22:25:36.20" personId="{D7F93D48-2C7F-4100-8081-4D5300425E9F}" id="{AAC7C4DD-88FB-4D12-856A-EBE6A570EFF2}">
    <text>API Integrations for Offer related integrations from Salesforce Service Cloud.</text>
  </threadedComment>
  <threadedComment ref="AK27" dT="2021-06-13T22:26:39.52" personId="{D7F93D48-2C7F-4100-8081-4D5300425E9F}" id="{48B837CD-FD2A-48E6-AF57-CE881279B541}">
    <text>API integrations for Offer Redemption function used by Agents from Salesforce Service Cloud.</text>
  </threadedComment>
  <threadedComment ref="AW27" dT="2021-06-13T22:28:30.42" personId="{D7F93D48-2C7F-4100-8081-4D5300425E9F}" id="{FD4D5078-F441-484D-BD94-FAEFD48D2F20}">
    <text>Any subscriptions related API integrations needed by the Loyalty Agent functionality</text>
  </threadedComment>
  <threadedComment ref="AX27" dT="2021-06-13T22:27:50.18" personId="{D7F93D48-2C7F-4100-8081-4D5300425E9F}" id="{AA006C17-9CCF-42C7-AE5C-215A0DAFCC9A}">
    <text>API integrations with Rewards (OCRP) from Salesforce Service Cloud.</text>
  </threadedComment>
  <threadedComment ref="AZ27" dT="2021-06-13T22:29:29.75" personId="{D7F93D48-2C7F-4100-8081-4D5300425E9F}" id="{47A168D0-D700-4D36-9DB4-071A94ACF17F}">
    <text>J4U Clipping API integration from Salesforce Service Cloud needed by Loyalty Agents.</text>
  </threadedComment>
  <threadedComment ref="BA27" dT="2021-06-13T22:30:21.08" personId="{D7F93D48-2C7F-4100-8081-4D5300425E9F}" id="{B1A60AF9-8E69-4430-8823-532527E4A6A0}">
    <text>Any potential Partnership Rewards related integrations needed by Loyalty Agents.</text>
  </threadedComment>
  <threadedComment ref="BH27" dT="2021-06-13T22:32:16.31" personId="{D7F93D48-2C7F-4100-8081-4D5300425E9F}" id="{C824C4BE-FF51-49F3-A624-EAE8C27CE2FB}">
    <text>Salesforce-Snowflake integration and new tables in Snowflake</text>
  </threadedComment>
  <threadedComment ref="BH27" dT="2021-06-18T21:23:53.52" personId="{6F5009D9-596D-9A47-882F-4BD073A2BDF3}" id="{6518984C-1E58-4A05-9B5E-90F1AC811507}" parentId="{C824C4BE-FF51-49F3-A624-EAE8C27CE2FB}">
    <text>Pending data requirement for sizing</text>
  </threadedComment>
  <threadedComment ref="BJ27" dT="2021-06-13T22:33:51.56" personId="{D7F93D48-2C7F-4100-8081-4D5300425E9F}" id="{75894375-5E5B-46B7-AD0D-11B739FAE021}">
    <text>Development of Power BI Reports from Snowflake for CSC - Loyalty Agent business line.</text>
  </threadedComment>
  <threadedComment ref="AG28" dT="2021-06-13T22:42:27.54" personId="{D7F93D48-2C7F-4100-8081-4D5300425E9F}" id="{CA4B4AF4-5945-4468-944E-3F520F465B70}">
    <text>UCA APIs integration support from UCA team</text>
  </threadedComment>
  <threadedComment ref="AJ28" dT="2021-06-13T22:43:51.91" personId="{D7F93D48-2C7F-4100-8081-4D5300425E9F}" id="{217D2E0D-3A92-4D5E-B8A5-7BAD93C98F73}">
    <text>API Integrations for Offer related integrations from Salesforce Service Cloud for eComm CSC agents</text>
  </threadedComment>
  <threadedComment ref="AL28" dT="2021-06-09T21:24:13.58" personId="{4178E3D8-F26A-4B62-A1FA-B3D7E60782D7}" id="{1F0F7ECD-9469-4FEC-9071-810D50C51015}">
    <text>Expect all integrations supported in ECHO will be duplicated for CRM</text>
  </threadedComment>
  <threadedComment ref="AL28" dT="2021-06-13T22:45:04.08" personId="{D7F93D48-2C7F-4100-8081-4D5300425E9F}" id="{A512E858-4B29-45F2-804F-A3DE08E7503E}" parentId="{1F0F7ECD-9469-4FEC-9071-810D50C51015}">
    <text>Need Payments Integration with Salesforce Service Cloud</text>
  </threadedComment>
  <threadedComment ref="AL28" dT="2021-06-14T17:55:34.05" personId="{4178E3D8-F26A-4B62-A1FA-B3D7E60782D7}" id="{98F2B4D6-BE5E-42AE-87B0-8A8DEC4D6EFA}" parentId="{1F0F7ECD-9469-4FEC-9071-810D50C51015}">
    <text xml:space="preserve">Understood. We expect the services will remain the same without any changes. </text>
  </threadedComment>
  <threadedComment ref="AN28" dT="2021-06-11T19:21:22.26" personId="{6BA1D379-A285-7846-8C05-686ABE17959C}" id="{D376677C-F114-4FA7-BC5F-B0778CD11A0B}">
    <text>Pls provide the details on DOMS requirement</text>
  </threadedComment>
  <threadedComment ref="AN28" dT="2021-06-13T22:48:23.52" personId="{D7F93D48-2C7F-4100-8081-4D5300425E9F}" id="{29BA6C61-924D-4EA1-9218-70F3345F4298}" parentId="{D376677C-F114-4FA7-BC5F-B0778CD11A0B}">
    <text>All current integration from ECHO would  move to Salesforce Service Cloud platform. DOMS team would need to align with the timeline for the Salesforce Service Cloud migration in terms of any work needed in DOMS.</text>
  </threadedComment>
  <threadedComment ref="AN28" dT="2021-06-16T00:53:46.41" personId="{6BA1D379-A285-7846-8C05-686ABE17959C}" id="{64B101B9-FBE6-421E-A65F-23948A0A5CC7}" parentId="{D376677C-F114-4FA7-BC5F-B0778CD11A0B}">
    <text>Effort may reduce if team can use existing integrations</text>
  </threadedComment>
  <threadedComment ref="AO28" dT="2021-06-13T22:49:57.83" personId="{D7F93D48-2C7F-4100-8081-4D5300425E9F}" id="{66F95265-1CAB-43D6-A151-EDBBF8707078}">
    <text>MFC team would need to support any potential integration with Salesforce Service Cloud.</text>
  </threadedComment>
  <threadedComment ref="AO28" dT="2021-06-15T23:00:26.09" personId="{C96B11AB-48CD-DF4A-8CD2-378DF379A3DF}" id="{1B466EDE-86D5-4D27-A2BA-F3E41F3E76F8}" parentId="{66F95265-1CAB-43D6-A151-EDBBF8707078}">
    <text>@Sanjay Biswas - can you let us know the MFC work here?</text>
    <mentions>
      <mention mentionpersonId="{5147FC8D-70EC-4F81-B4B8-776D95F018EF}" mentionId="{E64308AC-60B2-413D-BEBA-FDB7E4D7F553}" startIndex="0" length="14"/>
    </mentions>
  </threadedComment>
  <threadedComment ref="AP28" dT="2021-06-13T22:49:37.00" personId="{D7F93D48-2C7F-4100-8081-4D5300425E9F}" id="{88D8B5C9-F87F-4ED7-808F-303A22B1A9F1}">
    <text>Acupick team would need to support any potential integration with Salesforce Service Cloud.</text>
  </threadedComment>
  <threadedComment ref="AS28" dT="2021-06-13T22:51:45.54" personId="{D7F93D48-2C7F-4100-8081-4D5300425E9F}" id="{28D25507-F537-46DC-9681-13963FB41ECA}">
    <text xml:space="preserve">All current integrations from ECHO would be moving to Salesforce Service Cloud. VPOS Team would need to support and align with this migration timeline. </text>
  </threadedComment>
  <threadedComment ref="AS28" dT="2021-06-14T18:13:59.99" personId="{8391F23D-3E21-624A-BB97-09ED6AF0B07E}" id="{046798E4-DF81-4E09-A1DE-4092235DAF4A}" parentId="{28D25507-F537-46DC-9681-13963FB41ECA}">
    <text xml:space="preserve">Thanks @Sanjay Biswas for this info. But would request for what kind of info is required and when that's required by. Regards.
</text>
    <mentions>
      <mention mentionpersonId="{4AFC2AD6-4547-40F3-A7D6-4E2CB3244772}" mentionId="{264072FB-52AD-478B-90F6-D78C0A14D12E}" startIndex="7" length="14"/>
    </mentions>
  </threadedComment>
  <threadedComment ref="AV28" dT="2021-06-13T22:53:02.28" personId="{D7F93D48-2C7F-4100-8081-4D5300425E9F}" id="{8B35EFE1-3060-43D0-802D-940FEB86D25C}">
    <text>All current integrations from ECHO would be moving to Salesforce Service Cloud. OSS team would need to support and align with the Service Cloud timeline.</text>
  </threadedComment>
  <threadedComment ref="BF28" dT="2021-06-13T22:38:29.73" personId="{D7F93D48-2C7F-4100-8081-4D5300425E9F}" id="{30124B89-3078-4144-B13E-56DFCB7D5C28}">
    <text>API Integration for T&amp;S functions may be needed</text>
  </threadedComment>
  <threadedComment ref="BH28" dT="2021-06-13T22:36:22.14" personId="{D7F93D48-2C7F-4100-8081-4D5300425E9F}" id="{25D30046-0F5F-403A-8E61-EA9924E398DA}">
    <text>Salesforce-Snowflake integration and new tables in Snowflake</text>
  </threadedComment>
  <threadedComment ref="BJ28" dT="2021-06-13T22:36:49.93" personId="{D7F93D48-2C7F-4100-8081-4D5300425E9F}" id="{240B459F-66C0-4805-8C76-F3816A1A6D6C}">
    <text xml:space="preserve">Development of Power BI Reports from Snowflake for CSC - eComm Agents </text>
  </threadedComment>
  <threadedComment ref="O29" dT="2021-06-13T22:54:44.33" personId="{D7F93D48-2C7F-4100-8081-4D5300425E9F}" id="{9B1658B2-23A2-4ABD-94FC-5B7B00A54522}">
    <text xml:space="preserve">Any integration with Communications platform from Service Cloud. </text>
  </threadedComment>
  <threadedComment ref="O36" dT="2021-06-13T23:49:31.23" personId="{D7F93D48-2C7F-4100-8081-4D5300425E9F}" id="{31F29D29-5843-4286-8177-D7F2B8D468AF}">
    <text>Integration with Adobe Communication Platform for Order Receipt emails from ECHO</text>
  </threadedComment>
  <threadedComment ref="AN37" dT="2021-06-11T19:21:59.56" personId="{6BA1D379-A285-7846-8C05-686ABE17959C}" id="{F974CDD7-E537-4BD4-9218-CB422E68CAE0}">
    <text>Pls provide the details on DOMS requirement</text>
  </threadedComment>
  <threadedComment ref="AN38" dT="2021-06-11T19:22:09.06" personId="{6BA1D379-A285-7846-8C05-686ABE17959C}" id="{55BCB1E0-9DB5-4DB0-9576-C30BD7974943}">
    <text>Pls provide the details on DOMS requirement</text>
  </threadedComment>
  <threadedComment ref="AP38" dT="2021-06-15T21:29:52.95" personId="{3861ABAA-B7D1-7B44-9656-2455C4F3C3C6}" id="{F9EAE75A-277E-4F2B-8BDC-D6AB95960FE2}">
    <text>Need more information as what is needed from AcuPick Team - Namrata</text>
  </threadedComment>
  <threadedComment ref="AP38" dT="2021-06-16T18:40:51.55" personId="{3861ABAA-B7D1-7B44-9656-2455C4F3C3C6}" id="{1FD06526-E02D-40D1-9068-078E12F7E8DD}" parentId="{F9EAE75A-277E-4F2B-8BDC-D6AB95960FE2}">
    <text xml:space="preserve">@Sharat Babu Mandala 
</text>
    <mentions>
      <mention mentionpersonId="{D5979A81-5A1F-4E2A-878B-ACAC93C6D71A}" mentionId="{633C48E6-E064-46AF-ABCF-4846DDF0A420}" startIndex="0" length="20"/>
    </mentions>
  </threadedComment>
  <threadedComment ref="AR38" dT="2021-06-14T23:18:06.76" personId="{83C3F91D-7FE8-41AD-A5F9-EB1565A3DBC6}" id="{EB69ACA4-5DE2-4BB6-886C-44B53DB28F38}">
    <text>Need more details to provide sizing</text>
  </threadedComment>
  <threadedComment ref="AS39" dT="2021-06-13T23:57:34.77" personId="{D7F93D48-2C7F-4100-8081-4D5300425E9F}" id="{8C9322B7-54D6-4603-BD15-CFF201ABD18E}">
    <text xml:space="preserve">Dependent on Refund Engine API integration with VPOS. </text>
  </threadedComment>
  <threadedComment ref="AN40" dT="2021-06-13T23:55:43.37" personId="{D7F93D48-2C7F-4100-8081-4D5300425E9F}" id="{814C4FCC-B0D4-40C8-AAEC-674C0529E0F4}">
    <text>Would need to support all needed integrations with Salesforce Service Cloud which are currently with ECHO</text>
  </threadedComment>
  <threadedComment ref="AP40" dT="2021-06-13T23:55:29.09" personId="{D7F93D48-2C7F-4100-8081-4D5300425E9F}" id="{36B2D1AA-F4AD-433D-BDE3-3E5C27F03BBF}">
    <text>Would need to support all needed integrations with Salesforce Service Cloud which are currently with ECHO</text>
  </threadedComment>
  <threadedComment ref="AS40" dT="2021-06-13T23:55:05.96" personId="{D7F93D48-2C7F-4100-8081-4D5300425E9F}" id="{414C227C-815D-41C6-9F07-3D92031AE1C8}">
    <text xml:space="preserve">Would need to support all needed integrations with Salesforce Service Cloud which are currently with ECHO </text>
  </threadedComment>
  <threadedComment ref="AV40" dT="2021-06-13T23:54:46.65" personId="{D7F93D48-2C7F-4100-8081-4D5300425E9F}" id="{FFE24572-F3F9-4BDB-BC83-1905ECA92414}">
    <text xml:space="preserve">Would need to support all needed integrations with Salesforce Service Cloud which are currently with ECHO </text>
  </threadedComment>
  <threadedComment ref="N41" dT="2021-06-03T21:33:53.52" personId="{85096C60-B153-2C48-928F-406B52963007}" id="{01033361-3C79-49BF-A766-7CF02E7E279C}">
    <text>Will need help to track engagement on the new Online Help Center</text>
  </threadedComment>
  <threadedComment ref="O41" dT="2021-06-03T21:33:18.85" personId="{85096C60-B153-2C48-928F-406B52963007}" id="{F727FB71-B6E6-48E8-9BCC-CCFEBB43C5E2}">
    <text xml:space="preserve">Will need MarCom help to inform our customers as the Contact US and FAQ pages are replaced with the new Online Help Center. </text>
  </threadedComment>
  <threadedComment ref="T55" dT="2021-06-11T20:38:16.42" personId="{5A188798-D402-4852-B9CD-F09C5F4262F0}" id="{3A844EDE-0FC2-455E-B5F1-E32174350955}">
    <text>Device Finger print via Java Script</text>
  </threadedComment>
  <threadedComment ref="Y55" dT="2021-06-11T20:38:43.96" personId="{5A188798-D402-4852-B9CD-F09C5F4262F0}" id="{EBBA715B-8C57-4338-BEEA-DF6AAABFB8FD}">
    <text>Device finger print java script</text>
  </threadedComment>
  <threadedComment ref="AA55" dT="2021-06-11T20:40:03.41" personId="{5A188798-D402-4852-B9CD-F09C5F4262F0}" id="{87CDB96F-BCA4-4F70-A41E-7449E8128661}">
    <text xml:space="preserve">API integration,Decision making-preauth ,post auth integrations with Signifyd
Device finger print identification on cart and checkout pages.
Messaging </text>
  </threadedComment>
  <threadedComment ref="AB55" dT="2021-06-11T20:42:25.47" personId="{5A188798-D402-4852-B9CD-F09C5F4262F0}" id="{78EA5384-C0EE-4D0A-8B4F-95BCC872481B}">
    <text>Device finger print identification via signifyd SDK</text>
  </threadedComment>
  <threadedComment ref="AL55" dT="2021-06-09T21:19:28.70" personId="{4178E3D8-F26A-4B62-A1FA-B3D7E60782D7}" id="{8CE56629-9ACF-4325-8972-8DE87EBE9594}">
    <text>Require more details on the amount of integration needed for Payments.</text>
  </threadedComment>
  <threadedComment ref="AN55" dT="2021-06-11T19:23:31.89" personId="{6BA1D379-A285-7846-8C05-686ABE17959C}" id="{E19C1878-EE84-4B94-9116-8D72B253D529}">
    <text>Pls provide the details on DOMS requirement</text>
  </threadedComment>
  <threadedComment ref="AN55" dT="2021-06-16T01:00:51.56" personId="{07D8E72E-364D-1749-BC72-9CEC99127811}" id="{7DAC466A-39D8-4D56-8ABB-ED2713631E48}" parentId="{E19C1878-EE84-4B94-9116-8D72B253D529}">
    <text>When the scope becomes clear, this effort might change.</text>
  </threadedComment>
  <threadedComment ref="BD55" dT="2021-06-11T20:51:09.36" personId="{5A188798-D402-4852-B9CD-F09C5F4262F0}" id="{9B5FAD88-5DD2-4C1E-AC7E-1B68ED65BE39}">
    <text>Training on Signifyd portals</text>
  </threadedComment>
  <threadedComment ref="BH55" dT="2021-06-08T20:57:19.72" personId="{2D3CB133-5EF0-4324-9A64-ABE6C4302ABB}" id="{0D6F115A-3519-4295-B3EA-F94DF5574D59}">
    <text>Please, can you put in the data needed from source and for consumption</text>
  </threadedComment>
  <threadedComment ref="BH55" dT="2021-06-11T20:54:42.35" personId="{5A188798-D402-4852-B9CD-F09C5F4262F0}" id="{BE1F9F77-A6F1-4426-9739-DA960A553F3D}" parentId="{0D6F115A-3519-4295-B3EA-F94DF5574D59}">
    <text>Signifyd Caseid in the grocery order Bod (EDIS/EDM)
Chargeback extract and post to Signifyd.</text>
  </threadedComment>
  <threadedComment ref="BH55" dT="2021-06-11T20:56:28.77" personId="{5A188798-D402-4852-B9CD-F09C5F4262F0}" id="{5FDC2F57-D10C-4674-8CC7-1DB1137A7786}" parentId="{0D6F115A-3519-4295-B3EA-F94DF5574D59}">
    <text>Case intelligence analytics ingestion into snowflake</text>
  </threadedComment>
  <threadedComment ref="BH55" dT="2021-06-11T21:00:03.20" personId="{5A188798-D402-4852-B9CD-F09C5F4262F0}" id="{1972CB75-361A-4D19-8F2B-7EC400FE81D1}" parentId="{0D6F115A-3519-4295-B3EA-F94DF5574D59}">
    <text>Historical orders and charge back feed to signifyd</text>
  </threadedComment>
  <threadedComment ref="BL55" dT="2021-06-11T20:59:32.04" personId="{5A188798-D402-4852-B9CD-F09C5F4262F0}" id="{10824ACC-8640-43D3-8178-31D6165B1D45}">
    <text xml:space="preserve">case intelligence analysis
</text>
  </threadedComment>
  <threadedComment ref="AA60" dT="2021-06-11T21:04:47.72" personId="{5A188798-D402-4852-B9CD-F09C5F4262F0}" id="{DCB37795-9F77-48AE-BCBA-196CB745CB55}">
    <text xml:space="preserve">if a customer retries with different payment methods in  x times in x minutes  block that order </text>
  </threadedComment>
  <threadedComment ref="AL60" dT="2021-06-11T21:05:19.95" personId="{5A188798-D402-4852-B9CD-F09C5F4262F0}" id="{6CC1552C-EEDD-4765-98D9-1AD9E792A99A}">
    <text>TBD</text>
  </threadedComment>
  <threadedComment ref="U71" dT="2021-06-09T19:00:04.43" personId="{8A887BB8-0DDF-4FFA-858C-492AAA24058C}" id="{9A44EC70-25F5-4652-993A-54082331741B}">
    <text>Platform Respose: ? - need more info/requirements. Are we leaving Nuance for Salesforce chat solution?</text>
  </threadedComment>
  <threadedComment ref="BB72" dT="2021-06-14T23:50:52.81" personId="{16E567DE-21AE-41E2-A482-E38F5E8C7ACC}" id="{3B62DCB3-97C9-4316-9AE0-813651700377}">
    <text>Testing effort only</text>
  </threadedComment>
  <threadedComment ref="U73" dT="2021-06-09T19:00:40.98" personId="{8A887BB8-0DDF-4FFA-858C-492AAA24058C}" id="{716BF88F-37E6-4FE5-9CA8-7D71EBD6EF38}">
    <text>Platform Response: should be P13 team for Chat integration.</text>
  </threadedComment>
  <threadedComment ref="AO73" dT="2021-06-15T22:58:08.47" personId="{C96B11AB-48CD-DF4A-8CD2-378DF379A3DF}" id="{EF187617-831C-43D7-91F5-D4A82C5A9112}">
    <text>Please let us know why MFC is impacted?</text>
  </threadedComment>
  <threadedComment ref="AS73" dT="2021-06-14T18:14:32.68" personId="{8391F23D-3E21-624A-BB97-09ED6AF0B07E}" id="{34EB1E32-3670-4AC3-BD60-6D0F179DA3ED}">
    <text>Can we please be more specific here. What do you NEED and WHEN do you need it by. Thanks.</text>
  </threadedComment>
  <threadedComment ref="BB75" dT="2021-06-14T23:51:13.59" personId="{16E567DE-21AE-41E2-A482-E38F5E8C7ACC}" id="{A9570650-45F2-47B2-B6FB-AB5F2EF259E5}">
    <text>Testing effort only</text>
  </threadedComment>
  <threadedComment ref="D76" dT="2021-06-02T15:03:26.94" personId="{78637E35-C9BA-4724-8FB2-4F7310A5B659}" id="{BC59961E-B017-4A73-8EA2-246315BF4DA1}">
    <text>https://confluence.safeway.com/display/CDT/Calabrio+Implementation</text>
  </threadedComment>
  <threadedComment ref="AA78" dT="2021-06-18T23:54:38.36" personId="{C61C866D-9EED-43BF-B491-8BF54AF17E9E}" id="{AF3A34A9-A806-46AB-8E90-6BE379C67202}">
    <text>Need more details to size it.</text>
  </threadedComment>
  <threadedComment ref="Q80" dT="2021-06-15T04:16:24.58" personId="{98B66EFD-0CA3-4540-A378-8A472C529845}" id="{CEB9472C-B613-4DF3-B510-E3736C7A40F0}">
    <text>Need customer invite emails for trying out this new program</text>
  </threadedComment>
  <threadedComment ref="AG80" dT="2021-06-15T04:17:36.81" personId="{98B66EFD-0CA3-4540-A378-8A472C529845}" id="{4F3B488F-D278-4490-A3B1-499ABF0F92A0}">
    <text>We need some review of UX from the team. Development will be done by Scan &amp; Pay team</text>
  </threadedComment>
  <threadedComment ref="AJ80" dT="2021-06-15T04:18:45.78" personId="{98B66EFD-0CA3-4540-A378-8A472C529845}" id="{3B536AE6-74D6-4610-80BF-F8555FC53A02}">
    <text>We will be using EPE to get Club coupons / Offers, will be using existing EPE services, need help in integrating the services</text>
  </threadedComment>
  <threadedComment ref="AN80" dT="2021-06-15T04:19:29.21" personId="{98B66EFD-0CA3-4540-A378-8A472C529845}" id="{2E737DFC-65DB-4E35-A260-ABDA454642BA}">
    <text>Driving team which is adding new features to Scan &amp; Pay</text>
  </threadedComment>
  <threadedComment ref="BK80" dT="2021-06-15T04:20:08.71" personId="{98B66EFD-0CA3-4540-A378-8A472C529845}" id="{6ED4218C-3288-4A14-BA13-014F07E5D539}">
    <text>Need help in creating PowerBI Analytics dashboard</text>
  </threadedComment>
  <threadedComment ref="BM80" dT="2021-06-15T04:20:25.76" personId="{98B66EFD-0CA3-4540-A378-8A472C529845}" id="{E3C4470C-48C8-401F-B24B-75329D55E14E}">
    <text>Integrating the transaction to store using UPOS</text>
  </threadedComment>
  <threadedComment ref="Q81" dT="2021-06-15T04:21:14.20" personId="{98B66EFD-0CA3-4540-A378-8A472C529845}" id="{9A5F2C8B-FA6C-46FA-B67C-651B0B3D7861}">
    <text>Customer Invite email / Marketing materials</text>
  </threadedComment>
  <threadedComment ref="O83" dT="2021-06-16T18:35:17.06" personId="{BD514F7D-2FFC-4DDA-8435-F7A773598246}" id="{DC5BFFB1-C29E-486F-881B-4171A8245FEE}">
    <text>Potentially new email to let customers know about their home store and let them know that there are new things coming in the store that they can use
After they sign up, let the customer know about other similar products after they sign up for free email</text>
  </threadedComment>
  <threadedComment ref="Q84" dT="2021-06-16T18:37:28.33" personId="{BD514F7D-2FFC-4DDA-8435-F7A773598246}" id="{9D03E6CE-0A77-4A61-BEE8-214B76404621}">
    <text>re-vist this usecase and see if comms/martech are really needed</text>
  </threadedComment>
  <threadedComment ref="S84" dT="2021-06-17T23:19:05.85" personId="{6F2AE3BE-1F79-40FA-B9AC-2CD7DBA59B98}" id="{EB183D76-7043-4B58-AFE5-FAC08BE949D2}">
    <text>Can we please get some more information on the requirements and what is the dependency on CPG?</text>
  </threadedComment>
  <threadedComment ref="BI84" dT="2021-06-09T21:55:14.63" personId="{BD4FDE85-B46B-6944-B51B-DE3A6386D148}" id="{8A988999-B282-4BB7-8A93-59148CBECCC3}">
    <text>Need source team team for EDM and consumption team.  What teams the data will need to flow through prior to coming to EDM.  What data transformations are expected at EDM to meet the needs?</text>
  </threadedComment>
  <threadedComment ref="BK84" dT="2021-06-18T21:25:39.57" personId="{1CA540FB-883D-8D47-9465-AF03E04CC16C}" id="{395ACCEF-FF2E-41DD-B94C-217AF489C1A4}">
    <text>If its a new App then its Medium otherwise its small</text>
  </threadedComment>
  <threadedComment ref="O85" dT="2021-06-16T18:40:39.86" personId="{BD514F7D-2FFC-4DDA-8435-F7A773598246}" id="{68F44EAF-3A8E-45A7-8E9A-98EA40DB36E6}">
    <text xml:space="preserve">new campaigns (emails, sms, etc) and potentially with digital media platform. </text>
  </threadedComment>
  <threadedComment ref="O85" dT="2021-06-16T18:41:38.05" personId="{BD514F7D-2FFC-4DDA-8435-F7A773598246}" id="{510EAA7C-2D5C-4C7C-9813-C624914D59BE}" parentId="{68F44EAF-3A8E-45A7-8E9A-98EA40DB36E6}">
    <text xml:space="preserve">Since we'll have batch &amp; transactional, this will be multiple pods
</text>
  </threadedComment>
  <threadedComment ref="O85" dT="2021-06-16T19:21:47.73" personId="{BD514F7D-2FFC-4DDA-8435-F7A773598246}" id="{2BB2E7F2-B054-4E02-A218-0272413E2031}" parentId="{68F44EAF-3A8E-45A7-8E9A-98EA40DB36E6}">
    <text xml:space="preserve">Revisit estimates once scope has been defined but as its not Q2, there room </text>
  </threadedComment>
  <threadedComment ref="O85" dT="2021-06-16T19:24:31.54" personId="{BD514F7D-2FFC-4DDA-8435-F7A773598246}" id="{C052CD9A-12C8-4AB6-8B27-13908DD4D8FF}" parentId="{68F44EAF-3A8E-45A7-8E9A-98EA40DB36E6}">
    <text xml:space="preserve">@Tophe Enerio -- leaving this as X since the scope hasn't been defined yet. There will be a lot of martech/comms work based on the N number of emails
June 16 - we had a discussion with Digital Labs team, will need more details
</text>
    <mentions>
      <mention mentionpersonId="{6CE22FA9-2E47-42DF-B1AA-888F9D0E1138}" mentionId="{C1E3A60A-3315-49A2-A72A-C600A9ADA2AF}" startIndex="0" length="13"/>
    </mentions>
  </threadedComment>
  <threadedComment ref="O85" dT="2021-06-16T19:35:53.25" personId="{24A71361-96A7-4184-B040-A32426105B52}" id="{DD3F0E47-B0DB-4F41-988A-2D923187FB01}" parentId="{68F44EAF-3A8E-45A7-8E9A-98EA40DB36E6}">
    <text xml:space="preserve">@Subha Burela 
we should move this to either Q3 or q4 if team is not ready with requirements. </text>
    <mentions>
      <mention mentionpersonId="{1EFCF314-842C-4137-AC1C-2EE4C848EC90}" mentionId="{6EB6D490-C9A6-4065-9B58-535D54999C40}" startIndex="0" length="13"/>
    </mentions>
  </threadedComment>
  <threadedComment ref="Q85" dT="2021-06-16T19:23:58.25" personId="{BD514F7D-2FFC-4DDA-8435-F7A773598246}" id="{64ED82C9-130D-4279-ADF1-0B3B985CB367}">
    <text>@Tophe Enerio -- leaving this as X since the scope hasn't been defined yet. There will be a lot of martech/comms work based on the N number of emails
June 16 - we had a discussion with Digital Labs team, will need more details</text>
    <mentions>
      <mention mentionpersonId="{6CE22FA9-2E47-42DF-B1AA-888F9D0E1138}" mentionId="{D5F0EF40-6FC2-496E-996C-623F5D1B2A95}" startIndex="0" length="13"/>
    </mentions>
  </threadedComment>
  <threadedComment ref="Q85" dT="2021-06-16T19:28:06.03" personId="{24A71361-96A7-4184-B040-A32426105B52}" id="{0B3FEB71-2050-4AE0-AB3B-1C05C893B63F}" parentId="{64ED82C9-130D-4279-ADF1-0B3B985CB367}">
    <text xml:space="preserve">@Subha Burela for FYI
if we still don't have any scope then it will not be Q2. The team can put it under Q3 or Q4. </text>
    <mentions>
      <mention mentionpersonId="{1EFCF314-842C-4137-AC1C-2EE4C848EC90}" mentionId="{16DD067D-7471-40A1-8A32-6D2B552AC834}" startIndex="0" length="13"/>
    </mentions>
  </threadedComment>
  <threadedComment ref="O86" dT="2021-06-16T18:48:03.42" personId="{BD514F7D-2FFC-4DDA-8435-F7A773598246}" id="{E33E87DA-470F-46BE-AA35-3510F684D95F}">
    <text>User fills out a profile based on eating habits.
At the start of program -- email blast to see if we can get customers to go to user preferences page to fill in their profile.
Then do 1-2 tests with emails to people who have filled in profiles and provide recommendations based on what was filled in (look at previous purchase history)</text>
  </threadedComment>
  <threadedComment ref="O86" dT="2021-06-16T18:50:20.08" personId="{BD514F7D-2FFC-4DDA-8435-F7A773598246}" id="{17BD2576-CA2E-4238-BC4A-EE84759ACB70}" parentId="{E33E87DA-470F-46BE-AA35-3510F684D95F}">
    <text>For onset, this will be part of Web only and not part of UMA</text>
  </threadedComment>
  <threadedComment ref="O86" dT="2021-06-16T19:35:10.78" personId="{BD514F7D-2FFC-4DDA-8435-F7A773598246}" id="{8E58D9A9-EAA0-48EC-8B33-A6228C89913A}" parentId="{E33E87DA-470F-46BE-AA35-3510F684D95F}">
    <text>@Michelle Tonkovich we need to decide if this would be Batch campaigns.
@Tophe Enerio we'll need to have a meeting on this use case as need some more clarity esp since it is a Q2 item.
We had 1 session with Digital Labs already</text>
    <mentions>
      <mention mentionpersonId="{72AC5FDE-FCD6-447A-922E-C51C62BACC68}" mentionId="{7DBE8DD7-1A77-4886-B4D0-E66D695EFE8A}" startIndex="0" length="19"/>
      <mention mentionpersonId="{6CE22FA9-2E47-42DF-B1AA-888F9D0E1138}" mentionId="{B83A022D-2AC0-49B1-BF8D-7735822DEC47}" startIndex="73" length="13"/>
    </mentions>
  </threadedComment>
  <threadedComment ref="W86" dT="2021-06-09T18:16:59.18" personId="{8A887BB8-0DDF-4FFA-858C-492AAA24058C}" id="{1412D9DC-D2A2-4A46-8B24-CE53AF40C432}">
    <text xml:space="preserve">Platform Response: S - Please provide detail to expected UI Platform support. </text>
  </threadedComment>
  <threadedComment ref="W86" dT="2021-06-09T22:27:40.86" personId="{8A887BB8-0DDF-4FFA-858C-492AAA24058C}" id="{E5920080-1C97-4BAB-B877-8CF3BB8993E4}" parentId="{1412D9DC-D2A2-4A46-8B24-CE53AF40C432}">
    <text>login and profile session related</text>
  </threadedComment>
  <threadedComment ref="Y86" dT="2021-06-09T22:40:33.13" personId="{D61FD2F1-7959-B741-A9C7-9D055139CEA9}" id="{E8987E31-9FD0-4456-B3D2-CAC24F92D4E1}">
    <text>Don't have enough detail.  Estimating L.</text>
  </threadedComment>
  <threadedComment ref="AH86" dT="2021-06-17T21:13:56.22" personId="{1E81E438-7BA8-415B-A046-0A20BB48CF99}" id="{6D78BF7B-5325-4F2E-BE2C-166FC10B142F}">
    <text>Is this same (/conflicting) as dietary preference initiative driven by P13N team ?</text>
  </threadedComment>
  <threadedComment ref="AH86" dT="2021-06-17T22:28:02.94" personId="{16E567DE-21AE-41E2-A482-E38F5E8C7ACC}" id="{0540DB53-6FB5-427F-B747-0647F197FDB5}" parentId="{6D78BF7B-5325-4F2E-BE2C-166FC10B142F}">
    <text xml:space="preserve">This is a web only test. </text>
  </threadedComment>
  <threadedComment ref="O87" dT="2021-06-16T18:52:49.17" personId="{BD514F7D-2FFC-4DDA-8435-F7A773598246}" id="{0A77228E-C1C2-4730-A2B8-D1ACB8208A5B}">
    <text xml:space="preserve">Large project, will touch many teams. There will be several marketing communications around -- how to tell customers about the new tools, how to use them.
A lot of this will touch Preference Center.
This ties into Meals &amp; Recipes that is already on martech roadmap </text>
  </threadedComment>
  <threadedComment ref="Q87" dT="2021-06-16T19:42:19.72" personId="{BD514F7D-2FFC-4DDA-8435-F7A773598246}" id="{9C5F56C3-EF5B-4081-BC40-DD86F0CA67C9}">
    <text>@Tophe Enerio - we looked at this with Digital Labs, but need more clarity on requirements. Can re-size after Q2 inception</text>
    <mentions>
      <mention mentionpersonId="{6CE22FA9-2E47-42DF-B1AA-888F9D0E1138}" mentionId="{2673BDF5-D954-4A77-A15A-895198177481}" startIndex="0" length="13"/>
    </mentions>
  </threadedComment>
  <threadedComment ref="W87" dT="2021-06-15T22:57:55.61" personId="{8A887BB8-0DDF-4FFA-858C-492AAA24058C}" id="{21F6F5A1-8C51-4FC0-8240-7E7D8E934E24}">
    <text>Platform Response: L - Assumes replacement for recipes &amp; meals.</text>
  </threadedComment>
  <threadedComment ref="AC87" dT="2021-06-15T00:00:27.25" personId="{C61C866D-9EED-43BF-B491-8BF54AF17E9E}" id="{4110DD3E-B3B6-416E-875D-FDD9072DFC1E}">
    <text>Not sure of the scope for Cart &amp; Checkout</text>
  </threadedComment>
  <threadedComment ref="BI87" dT="2021-06-09T21:53:00.23" personId="{BD4FDE85-B46B-6944-B51B-DE3A6386D148}" id="{086E010A-55EF-4EA2-B531-1DCDBCD9874D}">
    <text>Need source team team for EDM and consumption team.  What teams the data will need to flow through prior to coming to EDM.  What data transformations are expected at EDM?</text>
  </threadedComment>
  <threadedComment ref="AM88" dT="2021-06-09T21:36:50.15" personId="{4178E3D8-F26A-4B62-A1FA-B3D7E60782D7}" id="{21A3CCB2-B8D2-435D-B454-89214E84DEB1}">
    <text>This initiative is duplicate of Payment initative row 11 as we are driving this initiative. Recommend strking through this row.</text>
  </threadedComment>
  <threadedComment ref="N90" dT="2021-06-16T19:46:54.78" personId="{BD514F7D-2FFC-4DDA-8435-F7A773598246}" id="{6D49F760-692A-44D0-8602-3D2539CA9238}">
    <text>@Tophe Enerio -- this is a huge initiative and will need some clarity on what is needed for Q2 at least for sizing purpose</text>
    <mentions>
      <mention mentionpersonId="{6CE22FA9-2E47-42DF-B1AA-888F9D0E1138}" mentionId="{AD1A3FC9-9C88-436D-90F8-713C23907AB7}" startIndex="0" length="13"/>
    </mentions>
  </threadedComment>
  <threadedComment ref="O90" dT="2021-06-16T18:57:06.97" personId="{BD514F7D-2FFC-4DDA-8435-F7A773598246}" id="{CAB79384-BD61-4339-8079-70B1FE126001}">
    <text>Location services, smart cart among other initiatives --
Emails around receipts, letting customers know to come use functionality 
There will be an impact on Digital Receipts</text>
  </threadedComment>
  <threadedComment ref="AP90" dT="2021-06-16T00:07:00.05" personId="{C96B11AB-48CD-DF4A-8CD2-378DF379A3DF}" id="{9796C8C1-5F06-4E34-9259-60F18B2736A5}">
    <text>Can you explain how MFC is imapcted?</text>
  </threadedComment>
  <threadedComment ref="O91" dT="2021-06-16T18:58:40.76" personId="{BD514F7D-2FFC-4DDA-8435-F7A773598246}" id="{051508E3-DE5A-4919-A0FB-A532F6ACDDF5}">
    <text>This is off platform -- being built on Shopify platform. Will focus only on NorCal.
Once ready to launch, will need marketing support to announce the store front</text>
  </threadedComment>
  <threadedComment ref="O91" dT="2021-06-16T19:00:15.05" personId="{BD514F7D-2FFC-4DDA-8435-F7A773598246}" id="{50F67169-3B19-4DF7-B5F2-74EB5A7A96B3}" parentId="{051508E3-DE5A-4919-A0FB-A532F6ACDDF5}">
    <text>Assume: we can look at what we sized on Add new marketing on transactional emails (recommendations) as part of Order Revamp work.
We were looking at Product recs but in this case it would be Offer recs (data, API involved)</text>
  </threadedComment>
  <threadedComment ref="O92" dT="2021-06-17T22:07:25.10" personId="{F46CB7BC-10E9-40C3-A8B3-84E3084A1175}" id="{F11E10FC-7BB5-4637-98EF-6F3457C84DE0}">
    <text xml:space="preserve">@Kathy Doissans Please reference communications team comment and let us know if we need to have a follow up conversation around impact. @Priyanka Chaudhary Please provide additional context upon your return Monday. </text>
    <mentions>
      <mention mentionpersonId="{DB919352-1683-4E40-9690-9A1C1FA61597}" mentionId="{47C92D8A-9E72-4626-8C9A-062BD225EBAF}" startIndex="0" length="15"/>
      <mention mentionpersonId="{4CB2BC53-E952-4D45-B12D-A8A9BF63D499}" mentionId="{442ACFC0-DB3B-470C-ABF2-C306224A38D5}" startIndex="136" length="19"/>
    </mentions>
  </threadedComment>
  <threadedComment ref="Q92" dT="2021-06-17T21:56:16.48" personId="{F46CB7BC-10E9-40C3-A8B3-84E3084A1175}" id="{C6B019F3-1BFF-404D-A61B-82C6A24B56D4}">
    <text xml:space="preserve">We may want to communicate slightly differently around the slot selected by customer (eg. Express, Free &amp; Flexible, etc). As soon as we have further direction from UX, we will provide details. </text>
  </threadedComment>
  <threadedComment ref="Y92" dT="2021-06-17T22:09:34.83" personId="{F46CB7BC-10E9-40C3-A8B3-84E3084A1175}" id="{FF23DB6E-D963-44CE-9551-14B91A0B6C28}">
    <text xml:space="preserve">Changes to prebook by merging prebook and store location /DUG &amp; delivery selection into one. We will share updated UX comps in about 2 weeks. </text>
  </threadedComment>
  <threadedComment ref="AG92" dT="2021-06-17T22:11:54.19" personId="{F46CB7BC-10E9-40C3-A8B3-84E3084A1175}" id="{AD5C3632-E149-42F5-89C5-82C02705F70B}">
    <text>New design for date &amp; time selection 
Providing customers with more convenient and efficient date/time selection options for delivery/pickup</text>
  </threadedComment>
  <threadedComment ref="AH92" dT="2021-06-17T21:16:15.18" personId="{1E81E438-7BA8-415B-A046-0A20BB48CF99}" id="{31C623ED-08E6-4522-BFF2-9418F8DA2AC8}">
    <text>Steph / Pawni to confirm back if there is UCA impact.</text>
  </threadedComment>
  <threadedComment ref="AH92" dT="2021-06-17T21:52:30.84" personId="{F46CB7BC-10E9-40C3-A8B3-84E3084A1175}" id="{7BC686A2-BF19-4F51-9358-7C7FB1F28D08}" parentId="{31C623ED-08E6-4522-BFF2-9418F8DA2AC8}">
    <text xml:space="preserve">@Priya Sugathan we are not anticipating impact but will reconfirm once we have high-level comps. @Priyanka Chaudhary Please correct us Monday when you return from vacation if you feel otherwise. </text>
    <mentions>
      <mention mentionpersonId="{882D8905-E85B-4916-B40C-EBEE4C759D13}" mentionId="{D03884FD-A65B-4329-8BA8-DAD482C53027}" startIndex="0" length="15"/>
      <mention mentionpersonId="{4CB2BC53-E952-4D45-B12D-A8A9BF63D499}" mentionId="{F608310A-E83E-48A2-9163-640B68D2167B}" startIndex="97" length="19"/>
    </mentions>
  </threadedComment>
  <threadedComment ref="AO92" dT="2021-06-15T23:35:09.67" personId="{07D8E72E-364D-1749-BC72-9CEC99127811}" id="{B967FD88-690D-4ACF-913A-C4322FA6CFBD}">
    <text xml:space="preserve">@Pawni Singh Not clear on the scope.  </text>
    <mentions>
      <mention mentionpersonId="{7E1D0513-A3AF-4FC5-8ABD-F321AB2F78E1}" mentionId="{60FAEEE2-EDA7-488D-AE6F-8EB0171157D9}" startIndex="0" length="12"/>
    </mentions>
  </threadedComment>
  <threadedComment ref="AO92" dT="2021-06-17T21:58:54.23" personId="{F46CB7BC-10E9-40C3-A8B3-84E3084A1175}" id="{744C564C-99FC-46ED-9CD0-F03F53AA96E6}" parentId="{B967FD88-690D-4ACF-913A-C4322FA6CFBD}">
    <text>@Sumit Chharia We may need to pass down different types of slots and/or different slot pricing. Will confirm once we have further details. @Priyanka Chaudhary Please provide additional context when you return from vacation on Monday. thanks.</text>
    <mentions>
      <mention mentionpersonId="{E4F72B98-6C2E-40CA-96D0-D08889A78607}" mentionId="{D3A19D38-C19E-4902-A2EE-20C37D6D2489}" startIndex="0" length="14"/>
      <mention mentionpersonId="{4CB2BC53-E952-4D45-B12D-A8A9BF63D499}" mentionId="{A8462BC1-09F4-4198-961C-25FDA02D1087}" startIndex="139" length="19"/>
    </mentions>
  </threadedComment>
  <threadedComment ref="AU92" dT="2021-06-11T21:53:08.06" personId="{7E67A875-4A6E-D64B-841C-667BFAEAC215}" id="{C7960325-4EAF-417C-B1D3-D30808CCBFA0}">
    <text>Since the request is generic , we would resort to Large  LOE</text>
  </threadedComment>
  <threadedComment ref="AU92" dT="2021-06-12T00:47:59.10" personId="{A08B6418-6F95-49A4-A738-CBED603CEBB8}" id="{2CC8B215-73CF-4CA1-90E4-9990CD2956D1}" parentId="{C7960325-4EAF-417C-B1D3-D30808CCBFA0}">
    <text xml:space="preserve">@Sureshkumar Ganesa - one of the changes will be to merge prebook &amp; Store location and DUG &amp; Delivery selection on home page -API may not change much but will share final designs in 2 weeks
</text>
    <mentions>
      <mention mentionpersonId="{25F7A293-0354-457E-AF6C-DF3DEEADBA30}" mentionId="{9A994711-4A5A-4D0B-8A44-6B01CAD9BD56}" startIndex="0" length="19"/>
    </mentions>
  </threadedComment>
  <threadedComment ref="AW92" dT="2021-06-15T23:27:54.12" personId="{87C6E681-F050-7B43-95C6-A8A82CB194BA}" id="{53A02B82-7DBE-45B8-B330-4D01C31FF0DA}">
    <text>Please add details on OSS changes required.</text>
  </threadedComment>
  <threadedComment ref="AW92" dT="2021-06-17T22:02:48.66" personId="{F46CB7BC-10E9-40C3-A8B3-84E3084A1175}" id="{61095297-C4FE-425D-B2D8-4AA711966205}" parentId="{53A02B82-7DBE-45B8-B330-4D01C31FF0DA}">
    <text>@Ritu Agarwal We may want to communicate differently around the type of slot selected by customer (eg. Express, Free&amp;Flexible, etc.) We will provide additional details once we have firm comps from UX in about 2 weeks. @Priyanka Chaudhary Please provide additional context for sizing upon your return Monday.</text>
    <mentions>
      <mention mentionpersonId="{03026124-C837-4617-A091-745C35D44257}" mentionId="{B9879F6D-ED0D-40C2-B373-CBDB4E22A52B}" startIndex="0" length="13"/>
      <mention mentionpersonId="{4CB2BC53-E952-4D45-B12D-A8A9BF63D499}" mentionId="{A2768CCB-9C4D-41AD-B7B6-410619EF8690}" startIndex="218" length="19"/>
    </mentions>
  </threadedComment>
  <threadedComment ref="BC92" dT="2021-06-12T00:11:08.99" personId="{A08B6418-6F95-49A4-A738-CBED603CEBB8}" id="{93456309-D33B-42A2-AF4E-7E4E1DA307FD}">
    <text>CSS may not be directly impacted but keeping loop as designs of date and time selection will change to provide customer customers with more convenient and efficient date/time selection options for delivery/pickup</text>
  </threadedComment>
  <threadedComment ref="BE92" dT="2021-06-17T22:12:42.64" personId="{F46CB7BC-10E9-40C3-A8B3-84E3084A1175}" id="{2F1C05F6-CA66-4B6A-AF23-F09F9EDB1BFE}">
    <text>ECHO may not be directly impacted but keeping loop as designs of date and time selection will change to provide customer customers with more convenient and efficient date/time selection options for delivery/pickup</text>
  </threadedComment>
  <threadedComment ref="BI92" dT="2021-06-09T21:58:03.49" personId="{BD4FDE85-B46B-6944-B51B-DE3A6386D148}" id="{72227524-9941-4EC6-A59C-61B0D602D0E3}">
    <text xml:space="preserve">What is scope of work for EDM to meet this need?  New source/existing source/who is the source team/what are the teams through which data will flow to EDM/who will consume this data from EDM?  What are expected data transformations to be handled at EDM?  </text>
  </threadedComment>
  <threadedComment ref="BI92" dT="2021-06-17T22:05:52.47" personId="{F46CB7BC-10E9-40C3-A8B3-84E3084A1175}" id="{4A6DC161-0986-48EA-947E-8851EDEF12A5}" parentId="{72227524-9941-4EC6-A59C-61B0D602D0E3}">
    <text xml:space="preserve">@Suganthi Subramanian Once we have high level comps in 2 weeks and better understand architectural changes, we will loop you back in.  @Priyanka Chaudhary Please provide additional context upon your return Monday. </text>
    <mentions>
      <mention mentionpersonId="{A9E9EBB3-50C4-4E2F-9E96-393CE7CEB84B}" mentionId="{7B34630E-89D3-4D51-BDB1-627B776E450B}" startIndex="0" length="21"/>
      <mention mentionpersonId="{4CB2BC53-E952-4D45-B12D-A8A9BF63D499}" mentionId="{0F0C27F7-AEC2-4865-8560-FC973631ADA9}" startIndex="135" length="19"/>
    </mentions>
  </threadedComment>
  <threadedComment ref="BI92" dT="2021-06-17T22:13:30.25" personId="{F46CB7BC-10E9-40C3-A8B3-84E3084A1175}" id="{FC1F1B20-6A43-4766-9379-BE445F853BD6}" parentId="{72227524-9941-4EC6-A59C-61B0D602D0E3}">
    <text>New design for date &amp; time selection 
Providing customers with more convenient and efficient date/time selection options for delivery/pickup is what we plan for in Q2 - Just keeping the dependency so that we don't miss out any impact on Data engineering team</text>
  </threadedComment>
  <threadedComment ref="BI92" dT="2021-06-17T22:14:04.20" personId="{F46CB7BC-10E9-40C3-A8B3-84E3084A1175}" id="{8298186C-C07C-4052-BFA7-09C8D11D4FE6}" parentId="{72227524-9941-4EC6-A59C-61B0D602D0E3}">
    <text>data source may not change. it will be same C&amp;C and slots team.</text>
  </threadedComment>
  <threadedComment ref="AW94" dT="2021-06-15T23:27:54.12" personId="{87C6E681-F050-7B43-95C6-A8A82CB194BA}" id="{623FA0F9-1190-4684-84B7-A15B29ED2025}">
    <text>Please add details on OSS changes required.</text>
  </threadedComment>
  <threadedComment ref="O96" dT="2021-06-16T00:30:08.05" personId="{C61C866D-9EED-43BF-B491-8BF54AF17E9E}" id="{B96AEA03-092F-48EC-BB5E-D9D4161076C3}">
    <text>Testing scope only</text>
  </threadedComment>
  <threadedComment ref="Q96" dT="2021-06-16T00:29:56.06" personId="{C61C866D-9EED-43BF-B491-8BF54AF17E9E}" id="{7D6527E6-498E-4909-8750-5231A3E5886F}">
    <text>Testing scope only</text>
  </threadedComment>
  <threadedComment ref="W96" dT="2021-06-09T22:28:48.11" personId="{8A887BB8-0DDF-4FFA-858C-492AAA24058C}" id="{FF6F7485-5160-4390-9067-8D21F98705AB}">
    <text>mini cart is S&amp;B work</text>
  </threadedComment>
  <threadedComment ref="W96" dT="2021-06-11T22:37:42.82" personId="{FB8D5DDF-E5D3-4872-814B-7DEB1FC8C45E}" id="{769B3FD8-DC07-4C8F-A377-01C96C311C42}" parentId="{FF6F7485-5160-4390-9067-8D21F98705AB}">
    <text>got it</text>
  </threadedComment>
  <threadedComment ref="AA96" dT="2021-06-11T22:33:19.60" personId="{FB8D5DDF-E5D3-4872-814B-7DEB1FC8C45E}" id="{A0230BF0-02EB-41BD-8DA5-CD8950DC24E2}">
    <text>@Uma Rathinasabapathy  as discussed estimating it to be M effort based on what we know</text>
    <mentions>
      <mention mentionpersonId="{E0182FEE-237F-44FD-B7AC-BC6519ABF903}" mentionId="{50A24076-E52D-44FF-BB74-8799B5C1F68E}" startIndex="0" length="21"/>
    </mentions>
  </threadedComment>
  <threadedComment ref="AB96" dT="2021-06-11T22:37:34.96" personId="{FB8D5DDF-E5D3-4872-814B-7DEB1FC8C45E}" id="{3CC9F11C-576C-498A-8903-3F542449274E}">
    <text xml:space="preserve">@Mohan Dasannacharya  we want to move away from 2 carts to single cart in web and responsive web. given the designs we come up with we would want to target and test the experience. </text>
    <mentions>
      <mention mentionpersonId="{B27CB3B2-C1BD-4269-9993-C4F00F829532}" mentionId="{1956C67A-919E-46D0-9F43-D36CF4B6F98F}" startIndex="0" length="20"/>
    </mentions>
  </threadedComment>
  <threadedComment ref="BK96" dT="2021-06-11T23:44:02.24" personId="{FB8D5DDF-E5D3-4872-814B-7DEB1FC8C45E}" id="{191421B2-0579-4790-A103-492ED5ABDD80}">
    <text>@Conor Healy  similar tracking nd some of the gaps as identified on cart tracking. Do you think it will be 'M' effort for Analytics?</text>
    <mentions>
      <mention mentionpersonId="{580476AD-63F6-47E4-AE20-2C6A4729C23C}" mentionId="{AD288CD2-1AE3-4BD2-8514-76804CD56BF6}" startIndex="0" length="12"/>
    </mentions>
  </threadedComment>
  <threadedComment ref="O97" dT="2021-06-16T20:27:05.12" personId="{C61C866D-9EED-43BF-B491-8BF54AF17E9E}" id="{8D396C85-C4B2-43C6-BD64-623003429457}">
    <text>@Jeet Patel  expectation for MLP  is that we are able to communicate in order/ edit confirmation email that Rx will be in the DUG order you placed. since grocery order and Rx refill order will be in sequence I anticipate we would want to update edit order confirmation email. to me its 'S' effort. thoughts?</text>
    <mentions>
      <mention mentionpersonId="{EFBD44D5-1581-4427-A83A-EEAFA1FD6B92}" mentionId="{BA3E2356-F2F6-40EC-A301-FDAE249F5F84}" startIndex="0" length="11"/>
    </mentions>
  </threadedComment>
  <threadedComment ref="O97" dT="2021-06-17T20:00:30.73" personId="{BD514F7D-2FFC-4DDA-8435-F7A773598246}" id="{6CFABF50-DBEB-4D3F-816C-2C02457C5778}" parentId="{8D396C85-C4B2-43C6-BD64-623003429457}">
    <text>Hey Mamtha -- agreed -- I believe I had added XS yesterday but seems like something got reset on all of our Martech sizing for C&amp;C.
Any idea on that?</text>
  </threadedComment>
  <threadedComment ref="Q97" dT="2021-06-11T23:46:20.19" personId="{FB8D5DDF-E5D3-4872-814B-7DEB1FC8C45E}" id="{479C9B28-E381-47FE-892F-D794175B3444}" done="1">
    <text>@Kathy Doissans expectation for MLP  is that we are able to communicate in order/ edit confirmation email that Rx will be in the DUG order you placed. since grocery order and Rx refill order will be in sequence I anticipate we would want to update edit order confirmation email. to me its 'S' effort. thoughts?</text>
    <mentions>
      <mention mentionpersonId="{DB919352-1683-4E40-9690-9A1C1FA61597}" mentionId="{F00F2F1F-3E6B-4A7F-A8B4-DA529CA7F293}" startIndex="0" length="15"/>
    </mentions>
  </threadedComment>
  <threadedComment ref="AB97" dT="2021-06-11T23:49:39.10" personId="{FB8D5DDF-E5D3-4872-814B-7DEB1FC8C45E}" id="{4BA1DB4C-EF3C-4810-A48B-490DB6C2CFA6}">
    <text>@Mohan Dasannacharya  as placeholder if we want to target certain audience based on parameters on confirmation page of each for marketing message. I think it should be S or M . Please confirm. Please Note- its only on UMA and not web for MLP</text>
    <mentions>
      <mention mentionpersonId="{B27CB3B2-C1BD-4269-9993-C4F00F829532}" mentionId="{C7024DC2-1613-4DA3-8816-9E5D44E9EC59}" startIndex="0" length="20"/>
    </mentions>
  </threadedComment>
  <threadedComment ref="AD97" dT="2021-06-14T16:52:30.33" personId="{FB8D5DDF-E5D3-4872-814B-7DEB1FC8C45E}" id="{6F59C7CC-A629-47D2-B9C9-A83669A386C9}">
    <text>@Mark Bradley and @Neetu Sultan   what are your thoughts? I will set some time this week to go through the ask</text>
    <mentions>
      <mention mentionpersonId="{8F59D5DA-3565-4404-A9E6-143C1A0491C6}" mentionId="{0B6405EB-7215-4C20-B130-C788D7917EA2}" startIndex="0" length="13"/>
      <mention mentionpersonId="{82EF8022-301E-496A-A22E-9E9697B835C2}" mentionId="{F79A708A-6B08-4AAB-B0BC-8AAF218FF6D6}" startIndex="18" length="13"/>
    </mentions>
  </threadedComment>
  <threadedComment ref="AG97" dT="2021-06-11T23:51:25.69" personId="{FB8D5DDF-E5D3-4872-814B-7DEB1FC8C45E}" id="{D1DAA2D5-5B6A-475D-BCC5-19EC413F54E3}">
    <text>@Shruti Desai I think its L to XL effort. please confirm</text>
    <mentions>
      <mention mentionpersonId="{55CC2342-C6B2-416B-919A-2113AA0B9B27}" mentionId="{91DE4F74-229C-478C-B9DD-317F2D1DC1F4}" startIndex="0" length="13"/>
    </mentions>
  </threadedComment>
  <threadedComment ref="AG97" dT="2021-06-14T16:12:31.66" personId="{3FF81F35-4E63-4EA4-8CE1-B76E30E182DC}" id="{12583888-1E90-4A8A-B604-E84ED8DB6672}" parentId="{D1DAA2D5-5B6A-475D-BCC5-19EC413F54E3}">
    <text xml:space="preserve">sounds about right
</text>
  </threadedComment>
  <threadedComment ref="AH97" dT="2021-06-14T16:54:07.80" personId="{FB8D5DDF-E5D3-4872-814B-7DEB1FC8C45E}" id="{78F061DA-B4D4-426C-866A-77AB22E2EDFB}">
    <text>@Priya Sugathan we are still thinking about the effort but anticipate UCA will be impacted</text>
    <mentions>
      <mention mentionpersonId="{882D8905-E85B-4916-B40C-EBEE4C759D13}" mentionId="{4648B27B-8FA5-4139-B558-F421031400DC}" startIndex="0" length="15"/>
    </mentions>
  </threadedComment>
  <threadedComment ref="AO97" dT="2021-06-11T23:56:01.33" personId="{FB8D5DDF-E5D3-4872-814B-7DEB1FC8C45E}" id="{8561492C-EF85-412E-A8B3-5CDCDA56FC82}">
    <text>@Sharath Chandra Edupuganti Linked Grocery and Rx Order indicator in  OMS</text>
    <mentions>
      <mention mentionpersonId="{7B5C6D4A-92E5-447C-94E9-F32CB73651DA}" mentionId="{1CB714F8-58F4-46F6-96C9-BC0BA5C19FD7}" startIndex="0" length="27"/>
    </mentions>
  </threadedComment>
  <threadedComment ref="AO97" dT="2021-06-15T23:37:46.97" personId="{07D8E72E-364D-1749-BC72-9CEC99127811}" id="{9859B4DB-81D9-4BF5-B824-EE5E444B7F9E}" parentId="{8561492C-EF85-412E-A8B3-5CDCDA56FC82}">
    <text>What's the change required for this? Estimate based on assumption- there might be downstream changes required within OMS logic.</text>
  </threadedComment>
  <threadedComment ref="AQ97" dT="2021-06-11T23:54:48.43" personId="{FB8D5DDF-E5D3-4872-814B-7DEB1FC8C45E}" id="{6A3AC671-56CB-4192-B660-8D9D07DA8F4C}">
    <text>@Amit Chaudhary Linked Grocery and Rx Order indicator in  Acupick  so HIPPA complaint picker knows that he needs to walk into pharmacy and pick the prescription for customer</text>
    <mentions>
      <mention mentionpersonId="{B7309592-D940-4C47-AB71-3F4D42E6FF2C}" mentionId="{0EB41F9E-09A2-4B31-9B17-2E0D25FE7E80}" startIndex="0" length="15"/>
    </mentions>
  </threadedComment>
  <threadedComment ref="AQ97" dT="2021-06-16T18:46:59.81" personId="{3861ABAA-B7D1-7B44-9656-2455C4F3C3C6}" id="{3D2915DF-3CBA-48F0-AED0-79C2AE0415BB}" parentId="{6A3AC671-56CB-4192-B660-8D9D07DA8F4C}">
    <text>This is estimated in Pharmacy Planning as well. Is this the same?</text>
  </threadedComment>
  <threadedComment ref="AQ97" dT="2021-06-18T19:41:15.09" personId="{C61C866D-9EED-43BF-B491-8BF54AF17E9E}" id="{613894F8-0208-4AFB-9E43-9507ACA4350F}" parentId="{6A3AC671-56CB-4192-B660-8D9D07DA8F4C}">
    <text xml:space="preserve">Yes Both are driving teams. @Pawni Singh  will get back to you.@Namrata Shah </text>
    <mentions>
      <mention mentionpersonId="{7E1D0513-A3AF-4FC5-8ABD-F321AB2F78E1}" mentionId="{63E3E338-5849-4EF0-B6D0-15EC731D2DA1}" startIndex="28" length="12"/>
      <mention mentionpersonId="{86A2ACFD-613E-4B34-B9C5-BEB4C8545D99}" mentionId="{3D74D3E5-2531-4E5F-B389-B95BC77E447A}" startIndex="63" length="13"/>
    </mentions>
  </threadedComment>
  <threadedComment ref="AS97" dT="2021-06-11T23:55:17.66" personId="{FB8D5DDF-E5D3-4872-814B-7DEB1FC8C45E}" id="{A2930E29-ADCC-4D9B-8692-D0D0C7521734}">
    <text>@Sharath Chandra Edupuganti Linked Grocery and Rx Order indicator in  Acupick  so HIPPA complaint picker knows that he needs to walk into pharmacy and pick the prescription for customer</text>
    <mentions>
      <mention mentionpersonId="{7B5C6D4A-92E5-447C-94E9-F32CB73651DA}" mentionId="{4994779A-AFDA-4DE4-BFB5-64678B696930}" startIndex="0" length="27"/>
    </mentions>
  </threadedComment>
  <threadedComment ref="AS97" dT="2021-06-18T19:44:00.92" personId="{FB8D5DDF-E5D3-4872-814B-7DEB1FC8C45E}" id="{E2E1F637-4783-451E-AF48-50E714BFF807}" parentId="{A2930E29-ADCC-4D9B-8692-D0D0C7521734}">
    <text>@Sharath Chandra Edupuganti  and @Amit Chaudhary high level teh scope in fulfillment picker experience is L is what I think. please confirm</text>
    <mentions>
      <mention mentionpersonId="{7B5C6D4A-92E5-447C-94E9-F32CB73651DA}" mentionId="{E2B3F4E2-129E-4B4D-AD46-342DE7AD6484}" startIndex="0" length="27"/>
      <mention mentionpersonId="{B7309592-D940-4C47-AB71-3F4D42E6FF2C}" mentionId="{4FE7537D-5A28-4208-BFA6-2D8FDE60C916}" startIndex="33" length="15"/>
    </mentions>
  </threadedComment>
  <threadedComment ref="AW97" dT="2021-06-14T16:56:40.39" personId="{FB8D5DDF-E5D3-4872-814B-7DEB1FC8C45E}" id="{A5415E84-CE56-4237-A36E-74CCD4880484}">
    <text xml:space="preserve">@Michael Austin Tong RX + grocery order assocaition would impact the order status messaging. </text>
    <mentions>
      <mention mentionpersonId="{4497A9BB-6841-5145-8A3A-36444125C6E7}" mentionId="{AD1B63E4-2A15-4E78-BC35-FE90840565C8}" startIndex="0" length="20"/>
    </mentions>
  </threadedComment>
  <threadedComment ref="BE97" dT="2021-06-11T23:57:08.29" personId="{FB8D5DDF-E5D3-4872-814B-7DEB1FC8C45E}" id="{C822D56F-1F4A-4660-B87D-90507C75CB62}">
    <text>Indicator in ECHO at an order level to know there is  Rx linked to teh order (generic info) MLP DUG Only @Michael Austin we think its 'S'. thoughts?</text>
  </threadedComment>
  <threadedComment ref="BH97" dT="2021-06-11T23:57:56.10" personId="{FB8D5DDF-E5D3-4872-814B-7DEB1FC8C45E}" id="{52CBB934-9AE8-4EE1-9056-EC1367B7693D}">
    <text>Updated FAQ to let customer know how they can add Rx to Order and what to expect at store (MLP DUG only). Updates to both eCOM and Pharmacy FAQs would be needed. 'S" for  eCom.</text>
  </threadedComment>
  <threadedComment ref="BI97" dT="2021-06-11T23:59:19.94" personId="{FB8D5DDF-E5D3-4872-814B-7DEB1FC8C45E}" id="{8E69B8A8-3A93-4B30-A68C-2C831B2B3DE7}">
    <text>ability to track Rx and grocery household for overlapping customer within Pharmacy and Grocery in snowflake.</text>
  </threadedComment>
  <threadedComment ref="BI97" dT="2021-06-16T13:33:59.80" personId="{BD4FDE85-B46B-6944-B51B-DE3A6386D148}" id="{DEBA1722-9195-47B4-B72D-4C2DEF4406DA}" parentId="{8E69B8A8-3A93-4B30-A68C-2C831B2B3DE7}">
    <text>What will be work for EDM?  All needed details are already in EDM as part of Pharmacy &amp; Grocery Order BOD - The EDM API needs to tie this information and provide to online user?</text>
  </threadedComment>
  <threadedComment ref="BI97" dT="2021-06-16T20:24:02.35" personId="{C61C866D-9EED-43BF-B491-8BF54AF17E9E}" id="{375344BA-AB8C-408A-9037-6BB8BBDB245F}" parentId="{8E69B8A8-3A93-4B30-A68C-2C831B2B3DE7}">
    <text>@Suganthi Subramanian what we know is overlapping of grocery with ecom order/customers is not there. We would like to track that.</text>
    <mentions>
      <mention mentionpersonId="{A9E9EBB3-50C4-4E2F-9E96-393CE7CEB84B}" mentionId="{28F1B8C9-9B26-4C3E-A3F6-2C221BACD692}" startIndex="0" length="21"/>
    </mentions>
  </threadedComment>
  <threadedComment ref="BK97" dT="2021-06-16T20:22:22.91" personId="{C61C866D-9EED-43BF-B491-8BF54AF17E9E}" id="{C574997F-E001-4574-9D82-88111886687A}">
    <text xml:space="preserve">On confirmation page from Mobile UMA only @Suja Ramalingam </text>
    <mentions>
      <mention mentionpersonId="{18CF1E05-020C-49DE-B9F1-432AAB1AF2DF}" mentionId="{22BCC94C-199C-40FC-9114-32BF03912AF9}" startIndex="42" length="16"/>
    </mentions>
  </threadedComment>
  <threadedComment ref="O98" dT="2021-06-17T20:34:09.42" personId="{BD514F7D-2FFC-4DDA-8435-F7A773598246}" id="{455A5449-C415-485A-B625-38F312418F43}">
    <text xml:space="preserve">Assumption -- feedback survey will be a link added to email template
@Mamatha Sachidanandamurthy 
</text>
    <mentions>
      <mention mentionpersonId="{3E0B16B3-260F-4D08-93AC-2A858BD4F8BA}" mentionId="{4C622528-7CAA-4F78-8E37-81F6ACAC921B}" startIndex="70" length="27"/>
    </mentions>
  </threadedComment>
  <threadedComment ref="V100" dT="2021-06-11T22:16:06.13" personId="{D62FE0F6-4EB6-4745-8124-F8F20F380CF1}" id="{A8B8263A-34E6-43E2-8BB9-BB5C1AEAB955}">
    <text>Use same backend API developed for Web release for the UMA release.</text>
  </threadedComment>
  <threadedComment ref="W100" dT="2021-06-11T22:17:05.11" personId="{D62FE0F6-4EB6-4745-8124-F8F20F380CF1}" id="{D289E9AA-DE88-4723-892A-3F19FE5F8340}">
    <text>Use same backend API developed for Web release for the UMA release.</text>
  </threadedComment>
  <threadedComment ref="W100" dT="2021-06-15T23:00:43.88" personId="{8A887BB8-0DDF-4FFA-858C-492AAA24058C}" id="{CFB75885-EB32-46AF-B87D-5CB3BBFDCDBC}" parentId="{D289E9AA-DE88-4723-892A-3F19FE5F8340}">
    <text>Platform Response: Should be Search &amp; Browse</text>
  </threadedComment>
  <threadedComment ref="AA100" dT="2021-06-10T23:31:46.56" personId="{8DF5E902-1FF8-47D6-8BAB-4764DFF1E091}" id="{0F46C372-F720-4135-AC8E-7CBC90659980}">
    <text>The mobile is going to reuse the end points which is already build for web.</text>
  </threadedComment>
  <threadedComment ref="AA100" dT="2021-06-11T22:21:47.63" personId="{D62FE0F6-4EB6-4745-8124-F8F20F380CF1}" id="{8742415A-C9B1-4A20-908F-760143BA7EA1}" parentId="{0F46C372-F720-4135-AC8E-7CBC90659980}">
    <text>Yes</text>
  </threadedComment>
  <threadedComment ref="AA100" dT="2021-06-11T22:45:29.14" personId="{D62FE0F6-4EB6-4745-8124-F8F20F380CF1}" id="{A299DFA4-2D46-4A9A-A786-793CC392E091}" parentId="{0F46C372-F720-4135-AC8E-7CBC90659980}">
    <text>New interaction of qty field for subs</text>
  </threadedComment>
  <threadedComment ref="AD100" dT="2021-06-11T22:22:21.60" personId="{D62FE0F6-4EB6-4745-8124-F8F20F380CF1}" id="{9DB3472E-F19F-44CC-9AC2-FAFA6D60275D}">
    <text>UMA frontend screens for subs needed</text>
  </threadedComment>
  <threadedComment ref="AD100" dT="2021-06-17T20:51:55.67" personId="{D62FE0F6-4EB6-4745-8124-F8F20F380CF1}" id="{31C2333B-776C-4C41-9C82-175470EEE3A9}" parentId="{9DB3472E-F19F-44CC-9AC2-FAFA6D60275D}">
    <text>Does this include effort for analytics tagging as well?</text>
  </threadedComment>
  <threadedComment ref="AF100" dT="2021-06-11T22:23:16.45" personId="{D62FE0F6-4EB6-4745-8124-F8F20F380CF1}" id="{8E7C6317-9D62-4413-B1E6-AF812F7A082E}">
    <text>same backend API as Web release</text>
  </threadedComment>
  <threadedComment ref="AG100" dT="2021-06-11T22:23:35.22" personId="{D62FE0F6-4EB6-4745-8124-F8F20F380CF1}" id="{30424710-9427-4428-9883-9FE586806571}">
    <text>UX designs for UMA screens</text>
  </threadedComment>
  <threadedComment ref="BE100" dT="2021-06-11T22:24:37.72" personId="{D62FE0F6-4EB6-4745-8124-F8F20F380CF1}" id="{11B2F913-5356-40D7-BE0F-08F75050BDA3}">
    <text>CS assoc should see details of orders placed on UMA</text>
  </threadedComment>
  <threadedComment ref="BK100" dT="2021-06-11T22:25:16.32" personId="{D62FE0F6-4EB6-4745-8124-F8F20F380CF1}" id="{5BEEDA56-E4FE-4C92-AA5D-DDF598117A1F}">
    <text>Analytics tagging on app for screens</text>
  </threadedComment>
  <threadedComment ref="AA101" dT="2021-06-11T22:28:00.70" personId="{D62FE0F6-4EB6-4745-8124-F8F20F380CF1}" id="{7131C257-1587-41E7-9FCB-F669CFF79678}">
    <text xml:space="preserve">Need to tag the low stock indicator when  item is added. Also which page the a2c happened. </text>
  </threadedComment>
  <threadedComment ref="AA101" dT="2021-06-11T22:33:29.30" personId="{D62FE0F6-4EB6-4745-8124-F8F20F380CF1}" id="{C5F83A2D-0F0D-445E-BB27-EB5F29B4F252}" parentId="{7131C257-1587-41E7-9FCB-F669CFF79678}">
    <text>Pass add order at ribs down during checkout</text>
  </threadedComment>
  <threadedComment ref="AC101" dT="2021-06-11T22:29:14.32" personId="{D62FE0F6-4EB6-4745-8124-F8F20F380CF1}" id="{7554BE30-D81B-40DE-BDA2-889032878DF8}">
    <text>Need to capture new attributes into Snowflake</text>
  </threadedComment>
  <threadedComment ref="BI101" dT="2021-06-11T22:29:40.52" personId="{D62FE0F6-4EB6-4745-8124-F8F20F380CF1}" id="{AA282197-B5BB-4ECF-95CE-D155715D8CA1}">
    <text>Need to capture new attributes in snowflake</text>
  </threadedComment>
  <threadedComment ref="BL101" dT="2021-06-11T22:29:58.62" personId="{D62FE0F6-4EB6-4745-8124-F8F20F380CF1}" id="{00271FBD-9A1D-4F36-A253-3093BEFAEFFC}">
    <text>Algo tweaks based on new signals</text>
  </threadedComment>
  <threadedComment ref="W102" dT="2021-06-15T23:00:10.25" personId="{8A887BB8-0DDF-4FFA-858C-492AAA24058C}" id="{AD908AED-2227-46A7-9B80-9A009B6D3148}">
    <text>Platform Response: Cart features owned by Search &amp; Browse</text>
  </threadedComment>
  <threadedComment ref="AA102" dT="2021-06-11T22:31:56.67" personId="{D62FE0F6-4EB6-4745-8124-F8F20F380CF1}" id="{0B794EEA-5D2C-44AA-B3D7-08B298084FA9}">
    <text xml:space="preserve">Default the qty for subs. </text>
  </threadedComment>
  <threadedComment ref="AC102" dT="2021-06-11T22:32:43.72" personId="{D62FE0F6-4EB6-4745-8124-F8F20F380CF1}" id="{28AD4000-45A9-4FE2-B56F-794B4E0FE2F5}">
    <text>During checkout pass add attribs</text>
  </threadedComment>
  <threadedComment ref="AO102" dT="2021-06-13T21:47:17.48" personId="{D62FE0F6-4EB6-4745-8124-F8F20F380CF1}" id="{44F3026D-5AF9-471B-A7CF-0DDED1B482F4}">
    <text>New attribute for subs qty need to be passed to picker</text>
  </threadedComment>
  <threadedComment ref="AQ102" dT="2021-06-13T21:48:37.26" personId="{D62FE0F6-4EB6-4745-8124-F8F20F380CF1}" id="{9D7735A3-2C46-4ED7-A844-8F7594640EB8}">
    <text xml:space="preserve">yes, it is part of next release in Q2. Currently Accupick doesnt show qty of subs to pick. As part of this change, pickers will see the qty for the subs that customers chose. For the size, we should use size info to derive qty. </text>
  </threadedComment>
  <threadedComment ref="BE102" dT="2021-06-13T21:48:57.44" personId="{D62FE0F6-4EB6-4745-8124-F8F20F380CF1}" id="{044E6166-72BF-48F4-A6CE-40BB067106A5}">
    <text>Associates can see what customer chose during order placement</text>
  </threadedComment>
  <threadedComment ref="BK102" dT="2021-06-13T21:49:32.92" personId="{D62FE0F6-4EB6-4745-8124-F8F20F380CF1}" id="{7C1003D1-2CF0-4574-9DBB-6574A2058496}">
    <text xml:space="preserve">Analytics tracking for qty field. How many customers interacted. </text>
  </threadedComment>
  <threadedComment ref="BL102" dT="2021-06-13T21:50:09.41" personId="{D62FE0F6-4EB6-4745-8124-F8F20F380CF1}" id="{B8F1A250-B990-44B9-ADFC-871468F05BCD}">
    <text>Need to convert between sizes. Example 1 gallon milk = 2 qty of 1/2 gallon milk</text>
  </threadedComment>
  <threadedComment ref="AO103" dT="2021-06-13T21:44:41.19" personId="{D62FE0F6-4EB6-4745-8124-F8F20F380CF1}" id="{A5ABA73B-28B5-4693-B69F-83EA947F25AE}">
    <text xml:space="preserve">During picklist gen, add backups subs to orderline.  </text>
  </threadedComment>
  <threadedComment ref="AO103" dT="2021-06-15T23:52:08.89" personId="{07D8E72E-364D-1749-BC72-9CEC99127811}" id="{C930F39B-ADC7-4A1D-BBAC-F6C602172954}" parentId="{A5ABA73B-28B5-4693-B69F-83EA947F25AE}">
    <text>@Azizul Akbar Is this part of Smart Subs or separate?</text>
    <mentions>
      <mention mentionpersonId="{A1C6D5B9-3974-4AAC-AA5A-CFBC857BE280}" mentionId="{C8E43A0C-D04E-4E11-82A5-C594FAA76EEA}" startIndex="0" length="13"/>
    </mentions>
  </threadedComment>
  <threadedComment ref="AO103" dT="2021-06-15T23:55:17.03" personId="{07D8E72E-364D-1749-BC72-9CEC99127811}" id="{7004FA45-D305-4515-8833-222D42113212}" parentId="{A5ABA73B-28B5-4693-B69F-83EA947F25AE}">
    <text>Estimation based on assumption- The additional substitute(s) will be sent as part of the order.</text>
  </threadedComment>
  <threadedComment ref="AO103" dT="2021-06-17T21:46:02.64" personId="{07D8E72E-364D-1749-BC72-9CEC99127811}" id="{92A91A2E-0629-48D0-A1BE-FA420696FA0B}" parentId="{A5ABA73B-28B5-4693-B69F-83EA947F25AE}">
    <text>@Anupam Das @Baskar Viswanathan During discussion with Azi, he mentioned this will require either DOMS or Acupick to call a service to get another replacement product. So the work here will be more than an "S".</text>
    <mentions>
      <mention mentionpersonId="{0A895B07-6955-4106-BE45-BBCBCC7D49D2}" mentionId="{0787CF4F-7E63-49C2-91DD-132E7ECADEC2}" startIndex="0" length="11"/>
      <mention mentionpersonId="{8788A9FB-0A2A-44A5-9AF2-5106DF48E25D}" mentionId="{2D44AD6D-F7EA-4262-AF84-06556F3EE925}" startIndex="12" length="19"/>
    </mentions>
  </threadedComment>
  <threadedComment ref="AQ103" dT="2021-06-13T21:45:04.74" personId="{D62FE0F6-4EB6-4745-8124-F8F20F380CF1}" id="{F61FF5BD-6FDA-4B33-8DEA-7710988E5B3F}">
    <text xml:space="preserve">Show backup subs in case the original is not available. </text>
  </threadedComment>
  <threadedComment ref="BI103" dT="2021-06-13T21:45:41.02" personId="{D62FE0F6-4EB6-4745-8124-F8F20F380CF1}" id="{F592C6F8-210A-4E84-BEC2-7C377AFBD8B4}">
    <text xml:space="preserve">Need to track if picker had to choose backup subs or original sunb on order. </text>
  </threadedComment>
  <threadedComment ref="I104" dT="2021-06-11T17:33:06.11" personId="{C61C866D-9EED-43BF-B491-8BF54AF17E9E}" id="{5A786CE5-EAF0-4D10-9BEF-219D4EA6713A}">
    <text>We need to do discovery and hence need UX and product across teams. @Subha Burela , need your input here</text>
    <mentions>
      <mention mentionpersonId="{1EFCF314-842C-4137-AC1C-2EE4C848EC90}" mentionId="{38D67C42-0CAB-4E3C-926A-4D6B11433FC3}" startIndex="68" length="13"/>
    </mentions>
  </threadedComment>
  <threadedComment ref="Q104" dT="2021-06-13T21:40:37.08" personId="{D62FE0F6-4EB6-4745-8124-F8F20F380CF1}" id="{0FC55260-BACA-42D4-A85C-8E19EEC96759}">
    <text xml:space="preserve">In order to contact customer, we need to knoe their preference. Also for Web customers need to find a way to communicate.  </text>
  </threadedComment>
  <threadedComment ref="W104" dT="2021-06-15T23:00:10.25" personId="{8A887BB8-0DDF-4FFA-858C-492AAA24058C}" id="{FAD823A0-EF07-4A5D-860B-D2B3EDAC40B9}">
    <text>Platform Response: Cart features owned by Search &amp; Browse</text>
  </threadedComment>
  <threadedComment ref="AG104" dT="2021-06-13T21:41:38.80" personId="{D62FE0F6-4EB6-4745-8124-F8F20F380CF1}" id="{0601A874-6C8B-4D41-A4F4-7DB751C1EFAB}">
    <text>Need UX screens for WEB and app customers</text>
  </threadedComment>
  <threadedComment ref="AO104" dT="2021-06-13T21:43:01.51" personId="{D62FE0F6-4EB6-4745-8124-F8F20F380CF1}" id="{31559045-BF38-4E0C-A500-ADF933931BD8}">
    <text xml:space="preserve">Customer choices during chat should be captured. Example customer said- get me ripe mangoes, or added a nerw item to order. </text>
  </threadedComment>
  <threadedComment ref="BK104" dT="2021-06-13T21:43:55.37" personId="{D62FE0F6-4EB6-4745-8124-F8F20F380CF1}" id="{49AA537B-6B15-4C60-B353-64D28EA948B5}">
    <text xml:space="preserve">Need tracking for teh customer comm. Example, how mnay customers respond? what is teh time to response. </text>
  </threadedComment>
  <threadedComment ref="I105" dT="2021-06-11T17:34:57.21" personId="{C61C866D-9EED-43BF-B491-8BF54AF17E9E}" id="{6825CFD8-CA30-49F2-B991-9D33D5F5B45C}">
    <text xml:space="preserve">We need to do discovery and hence need UX , dev team to spike, product across teams. @Subha Burela , need your input here
</text>
    <mentions>
      <mention mentionpersonId="{1EFCF314-842C-4137-AC1C-2EE4C848EC90}" mentionId="{299123AC-ADEE-4B4F-A0D2-2728C4D05038}" startIndex="85" length="13"/>
    </mentions>
  </threadedComment>
  <threadedComment ref="BJ105" dT="2021-06-15T23:57:25.13" personId="{24A71361-96A7-4184-B040-A32426105B52}" id="{61198512-7F2A-46C2-9398-9C5E8D60C299}">
    <text>@Sankett Deshpande
can you provide sizing? 
@Sheetal Kamble</text>
    <mentions>
      <mention mentionpersonId="{DC37B630-3BE3-418E-A661-F3988CB6D761}" mentionId="{9AF9423B-3880-4933-9CD1-E2040BE57DBA}" startIndex="0" length="18"/>
      <mention mentionpersonId="{10FE9FAB-CFCE-4A26-BB85-E5E4DD182C87}" mentionId="{4191ADAC-6A06-47E0-A4EA-E9A57F505C05}" startIndex="46" length="15"/>
    </mentions>
  </threadedComment>
  <threadedComment ref="AH108" dT="2021-06-17T21:38:39.27" personId="{1E81E438-7BA8-415B-A046-0A20BB48CF99}" id="{4FB1E032-1836-4183-8824-55F27F75E8FF}">
    <text>Retrieve &amp; Store the 9 digit zip &amp; pass to C&amp;C , no UI changes</text>
  </threadedComment>
  <threadedComment ref="AM108" dT="2021-06-09T22:26:57.11" personId="{4178E3D8-F26A-4B62-A1FA-B3D7E60782D7}" id="{F6FD298C-6ECB-445E-84D6-C9B964C3EFBE}">
    <text>Expect QA only and no development</text>
  </threadedComment>
  <threadedComment ref="AP108" dT="2021-06-15T22:49:04.52" personId="{C96B11AB-48CD-DF4A-8CD2-378DF379A3DF}" id="{1B840BC8-69BD-4DE5-B76C-F7D9AB5EC223}">
    <text>Can you explain how this would impact MFC?</text>
  </threadedComment>
  <threadedComment ref="AP108" dT="2021-06-17T20:32:24.81" personId="{4178E3D8-F26A-4B62-A1FA-B3D7E60782D7}" id="{668F60CD-AA62-4A3B-9FD0-DF9F7CD972B7}" parentId="{1B840BC8-69BD-4DE5-B76C-F7D9AB5EC223}">
    <text>We want to test MFC with our implementation.</text>
  </threadedComment>
  <threadedComment ref="AJ110" dT="2021-06-21T18:22:54.41" personId="{7F032CAB-E635-4516-AFBA-89BCC60AA3EE}" id="{45C2006C-6591-4C1A-AAF9-675309CE7020}">
    <text>Assuming integration testing and testing for scalability</text>
  </threadedComment>
  <threadedComment ref="AP110" dT="2021-06-15T22:49:22.82" personId="{C96B11AB-48CD-DF4A-8CD2-378DF379A3DF}" id="{9D95D754-110A-46D0-AF99-E1B34A46AA36}">
    <text>Can you explain how this would impact MFC?</text>
  </threadedComment>
  <threadedComment ref="W112" dT="2021-06-15T23:03:23.37" personId="{8A887BB8-0DDF-4FFA-858C-492AAA24058C}" id="{61443D5F-0977-4F12-AF7C-2030EC038D9C}">
    <text>Platform Response: M</text>
  </threadedComment>
  <threadedComment ref="AC112" dT="2021-06-15T00:06:58.96" personId="{C61C866D-9EED-43BF-B491-8BF54AF17E9E}" id="{3435D540-FEA6-4398-850B-6EC52F06AB91}">
    <text>Need the scope for Cart and Checkout to size it. Is it web integration of OTP?</text>
  </threadedComment>
  <threadedComment ref="AC112" dT="2021-06-18T19:48:02.17" personId="{C61C866D-9EED-43BF-B491-8BF54AF17E9E}" id="{27EF6441-A56A-491E-A6BD-A24CBA59D853}" parentId="{3435D540-FEA6-4398-850B-6EC52F06AB91}">
    <text>@Priya Sugathan We need more details.. UMa is able to handle without cart and checkout making change so what would web need?</text>
    <mentions>
      <mention mentionpersonId="{882D8905-E85B-4916-B40C-EBEE4C759D13}" mentionId="{0B5B6926-5343-460D-B3B1-F18452E79E51}" startIndex="0" length="15"/>
    </mentions>
  </threadedComment>
  <threadedComment ref="AC112" dT="2021-06-22T04:46:18.91" personId="{1E81E438-7BA8-415B-A046-0A20BB48CF99}" id="{B2174F82-94BE-4D57-B102-FE04687967A7}" parentId="{3435D540-FEA6-4398-850B-6EC52F06AB91}">
    <text>Most likely C&amp;C wont have an impact , put it as placeholder only based on UMA. capture email / phone (those who don't have in the profile) is the scope, but most likely wont be in checkout, design is not done.</text>
  </threadedComment>
  <threadedComment ref="Q122" dT="2021-06-11T16:56:49.91" personId="{BD8FF0C0-A761-441F-B6D1-5D8DE7D20B4F}" id="{3A57CEC0-E97A-4F8D-9C17-4BE688CC088B}">
    <text>Communication to outline features and internal press releases</text>
  </threadedComment>
  <threadedComment ref="W122" dT="2021-06-11T16:01:22.89" personId="{BD8FF0C0-A761-441F-B6D1-5D8DE7D20B4F}" id="{1AE1A96E-3518-4801-B227-898E7E252D06}">
    <text>Expected by Q2-end</text>
  </threadedComment>
  <threadedComment ref="W122" dT="2021-06-11T16:44:20.87" personId="{BD8FF0C0-A761-441F-B6D1-5D8DE7D20B4F}" id="{C6CD8BF5-C134-426D-B8E9-BAE5FE0C43A7}" parentId="{1AE1A96E-3518-4801-B227-898E7E252D06}">
    <text>UX will need to addressed for search screens, fulfillment modal, feed to BR</text>
  </threadedComment>
  <threadedComment ref="W122" dT="2021-06-15T23:04:18.12" personId="{8A887BB8-0DDF-4FFA-858C-492AAA24058C}" id="{7A2AEC54-B994-40B3-B7D6-C208A21CBFAE}" parentId="{1AE1A96E-3518-4801-B227-898E7E252D06}">
    <text>Platform Response: should be Search &amp; Browse</text>
  </threadedComment>
  <threadedComment ref="Y122" dT="2021-06-11T16:01:22.89" personId="{BD8FF0C0-A761-441F-B6D1-5D8DE7D20B4F}" id="{82970F59-58CB-4ACE-A4EE-C67F2D926072}">
    <text>Expected by Q2-end</text>
  </threadedComment>
  <threadedComment ref="Y122" dT="2021-06-11T16:45:19.02" personId="{BD8FF0C0-A761-441F-B6D1-5D8DE7D20B4F}" id="{6ACF9844-A759-47D4-9104-A3191AFCF15A}" parentId="{82970F59-58CB-4ACE-A4EE-C67F2D926072}">
    <text>Landing Nav pages will be impacted with the channel-based assortment-phase II changes to include ineligible items across all channels</text>
  </threadedComment>
  <threadedComment ref="AA122" dT="2021-06-11T16:01:22.89" personId="{BD8FF0C0-A761-441F-B6D1-5D8DE7D20B4F}" id="{7D49F0B0-95AE-466D-AC02-33224371D18D}">
    <text>Expected by Q2-end</text>
  </threadedComment>
  <threadedComment ref="AA122" dT="2021-06-11T16:46:23.59" personId="{BD8FF0C0-A761-441F-B6D1-5D8DE7D20B4F}" id="{0AA45758-ED34-4FC7-8E1C-F5B1CA0E7FD5}" parentId="{7D49F0B0-95AE-466D-AC02-33224371D18D}">
    <text>Search and Browse functionality will be impacted (when customer is in delivery, their search for hot chicken should show the items though it may be ineligible for delivery). Appropriate messaging will need to be added to let customer know</text>
  </threadedComment>
  <threadedComment ref="AC122" dT="2021-06-11T16:01:22.89" personId="{BD8FF0C0-A761-441F-B6D1-5D8DE7D20B4F}" id="{B84D56C7-87E5-431B-A78B-39D77805685C}">
    <text>Expected by Q2-end</text>
  </threadedComment>
  <threadedComment ref="AC122" dT="2021-06-11T16:47:27.51" personId="{BD8FF0C0-A761-441F-B6D1-5D8DE7D20B4F}" id="{40C6FFD0-1588-462D-9EE5-0E12BD7192F0}" parentId="{B84D56C7-87E5-431B-A78B-39D77805685C}">
    <text>Cart and checkout functionality will be impacted when customers try to add ineligible items to a cart that was previously loaded. Also, customers should be able to make a single payment for multiple channels (for e.g. customer buys milk for delivery and hot chicken for pickup)</text>
  </threadedComment>
  <threadedComment ref="AC122" dT="2021-06-18T19:52:04.49" personId="{C61C866D-9EED-43BF-B491-8BF54AF17E9E}" id="{264A2FE5-D8DC-4D8C-BCB3-A096B527B10F}" parentId="{B84D56C7-87E5-431B-A78B-39D77805685C}">
    <text xml:space="preserve">For cart and checkout split cart and sub orders concept, which we are looking to solve for MTO, marketplace etc. as well. @Shrikant Subramanian </text>
    <mentions>
      <mention mentionpersonId="{5E87A966-F96A-462E-882C-10B453DB5B60}" mentionId="{8F4CEA08-CC3E-46E8-A29F-14C40EABD6E1}" startIndex="122" length="21"/>
    </mentions>
  </threadedComment>
  <threadedComment ref="AD122" dT="2021-06-11T16:01:22.89" personId="{BD8FF0C0-A761-441F-B6D1-5D8DE7D20B4F}" id="{1276E495-CA95-4580-9723-AB76039148EA}">
    <text>Expected by Q2-end</text>
  </threadedComment>
  <threadedComment ref="AD122" dT="2021-06-11T16:48:08.04" personId="{BD8FF0C0-A761-441F-B6D1-5D8DE7D20B4F}" id="{C516E0F9-328D-45E1-953B-170EC679027C}" parentId="{1276E495-CA95-4580-9723-AB76039148EA}">
    <text>All the customer experiences mentioned (multi-cart checkout, search for ineligible items) will need to be supported for mobile</text>
  </threadedComment>
  <threadedComment ref="AF122" dT="2021-06-11T16:01:22.89" personId="{BD8FF0C0-A761-441F-B6D1-5D8DE7D20B4F}" id="{CB3A72E6-E18E-479C-9E32-90CB1130607C}">
    <text>Expected by Q2-end</text>
  </threadedComment>
  <threadedComment ref="AG122" dT="2021-06-11T16:01:22.89" personId="{BD8FF0C0-A761-441F-B6D1-5D8DE7D20B4F}" id="{912E1C4A-C992-480A-9621-126529D8A406}">
    <text>Expected by Q2-end</text>
  </threadedComment>
  <threadedComment ref="AG122" dT="2021-06-11T16:49:12.87" personId="{BD8FF0C0-A761-441F-B6D1-5D8DE7D20B4F}" id="{4F110F78-787A-49E5-8F8E-427E03443AAF}" parentId="{912E1C4A-C992-480A-9621-126529D8A406}">
    <text>UX screens for web, mobile, tablet will need to address ineligible items across channel with appropriate messaging, ability to perform a single transaction for multiple channels</text>
  </threadedComment>
  <threadedComment ref="AM122" dT="2021-06-11T16:01:22.89" personId="{BD8FF0C0-A761-441F-B6D1-5D8DE7D20B4F}" id="{82BE3FC9-9DC8-46EF-B3A4-01E4E0DDE9C7}">
    <text>Expected by Q2-end</text>
  </threadedComment>
  <threadedComment ref="AN122" dT="2021-06-11T16:01:22.89" personId="{BD8FF0C0-A761-441F-B6D1-5D8DE7D20B4F}" id="{7BD98D48-8693-4EC6-B3D9-B09149BAF4B4}">
    <text>Expected by Q2-end</text>
  </threadedComment>
  <threadedComment ref="AO122" dT="2021-06-11T16:01:22.89" personId="{BD8FF0C0-A761-441F-B6D1-5D8DE7D20B4F}" id="{C17C6B7A-B39C-49C3-9D8E-64867D1133D9}">
    <text>Expected by Q2-end</text>
  </threadedComment>
  <threadedComment ref="AO122" dT="2021-06-11T16:49:55.77" personId="{BD8FF0C0-A761-441F-B6D1-5D8DE7D20B4F}" id="{BAF7DB44-B312-498F-AF92-D80D113C16D4}" parentId="{C17C6B7A-B39C-49C3-9D8E-64867D1133D9}">
    <text>OMS should be able to address multiple channels in one transaction</text>
  </threadedComment>
  <threadedComment ref="AP122" dT="2021-06-11T16:01:22.89" personId="{BD8FF0C0-A761-441F-B6D1-5D8DE7D20B4F}" id="{E74628AB-7290-4CB4-85A7-FC0C6D1B85AA}">
    <text>Expected by Q2-end</text>
  </threadedComment>
  <threadedComment ref="V123" dT="2021-06-11T16:03:42.04" personId="{BD8FF0C0-A761-441F-B6D1-5D8DE7D20B4F}" id="{49292C20-0DF0-4524-994E-027752062463}">
    <text>Expected for end of Q4</text>
  </threadedComment>
  <threadedComment ref="W123" dT="2021-06-11T16:03:42.04" personId="{BD8FF0C0-A761-441F-B6D1-5D8DE7D20B4F}" id="{6BA7C549-FE06-4306-87C8-3B5AFBBD8AA1}">
    <text>Expected for end of Q4</text>
  </threadedComment>
  <threadedComment ref="W123" dT="2021-06-11T16:52:27.27" personId="{BD8FF0C0-A761-441F-B6D1-5D8DE7D20B4F}" id="{6106103C-B50E-496E-A323-E3C262B9B994}" parentId="{6BA7C549-FE06-4306-87C8-3B5AFBBD8AA1}">
    <text>Ability to support future transactions - while this already is supported, there will be additional changes like incorporating calendar etc.</text>
  </threadedComment>
  <threadedComment ref="W123" dT="2021-06-15T23:04:47.43" personId="{8A887BB8-0DDF-4FFA-858C-492AAA24058C}" id="{5AB4AA4A-A13F-49DB-A9C8-CFF9D37BF0C0}" parentId="{6BA7C549-FE06-4306-87C8-3B5AFBBD8AA1}">
    <text>Platform Response: should be Search &amp; Browse</text>
  </threadedComment>
  <threadedComment ref="AA123" dT="2021-06-11T16:03:42.04" personId="{BD8FF0C0-A761-441F-B6D1-5D8DE7D20B4F}" id="{3646D8E7-B5AA-47A1-A779-A1A8BC2A249E}">
    <text>Expected for end of Q4</text>
  </threadedComment>
  <threadedComment ref="AC123" dT="2021-06-11T16:03:42.04" personId="{BD8FF0C0-A761-441F-B6D1-5D8DE7D20B4F}" id="{1C6A986F-6CDB-4952-8759-5AB796D288E1}">
    <text>Expected for end of Q4</text>
  </threadedComment>
  <threadedComment ref="AD123" dT="2021-06-11T16:03:42.04" personId="{BD8FF0C0-A761-441F-B6D1-5D8DE7D20B4F}" id="{AE5B482A-641A-47E1-B97C-39A7D0C4D2D7}">
    <text>Expected for end of Q4</text>
  </threadedComment>
  <threadedComment ref="AD123" dT="2021-06-11T16:53:39.28" personId="{BD8FF0C0-A761-441F-B6D1-5D8DE7D20B4F}" id="{47494C23-8720-4923-B8BB-8825A8E0BA0F}" parentId="{AE5B482A-641A-47E1-B97C-39A7D0C4D2D7}">
    <text>Ability to support order transactions into the future - while this is supported today, additional functionality like calendar widgets and order confirmation for future orders with likelihood % will be incorporated.</text>
  </threadedComment>
  <threadedComment ref="AE123" dT="2021-06-11T16:03:42.04" personId="{BD8FF0C0-A761-441F-B6D1-5D8DE7D20B4F}" id="{3AB3B217-5B13-4994-87A3-69FCD3E704DA}">
    <text>Expected for end of Q4</text>
  </threadedComment>
  <threadedComment ref="AF123" dT="2021-06-11T16:03:42.04" personId="{BD8FF0C0-A761-441F-B6D1-5D8DE7D20B4F}" id="{089B7CAA-DE4E-4DF7-B8F5-7314865B97F6}">
    <text>Expected for end of Q4</text>
  </threadedComment>
  <threadedComment ref="AG123" dT="2021-06-11T16:03:42.04" personId="{BD8FF0C0-A761-441F-B6D1-5D8DE7D20B4F}" id="{C4361828-E7B4-49F6-8B25-CA969E48DC8A}">
    <text>Expected for end of Q4</text>
  </threadedComment>
  <threadedComment ref="AG123" dT="2021-06-11T16:55:57.02" personId="{BD8FF0C0-A761-441F-B6D1-5D8DE7D20B4F}" id="{1A7FE044-ABE9-411F-902C-6EF177B02340}" parentId="{C4361828-E7B4-49F6-8B25-CA969E48DC8A}">
    <text>UX will need to be adjusted to incorporate messaging related to customer orders into the future, ability to receive text alerts for real time updates to future orders etc.</text>
  </threadedComment>
  <threadedComment ref="AH123" dT="2021-06-11T16:03:42.04" personId="{BD8FF0C0-A761-441F-B6D1-5D8DE7D20B4F}" id="{CF01490E-F970-4DD5-8C13-9D27F8FBED5A}">
    <text>Expected for end of Q4</text>
  </threadedComment>
  <threadedComment ref="AM123" dT="2021-06-11T16:03:42.04" personId="{BD8FF0C0-A761-441F-B6D1-5D8DE7D20B4F}" id="{245A46BB-BB75-4072-A0F3-B840DDD12941}">
    <text>Expected for end of Q4</text>
  </threadedComment>
  <threadedComment ref="AN123" dT="2021-06-11T16:03:42.04" personId="{BD8FF0C0-A761-441F-B6D1-5D8DE7D20B4F}" id="{8B0449EE-66BD-4BDE-AA81-05FBB7E3155A}">
    <text>Expected for end of Q4</text>
  </threadedComment>
  <threadedComment ref="O125" dT="2021-06-15T02:25:09.45" personId="{5A43B321-6E8D-482D-8EEF-09958895C9D7}" id="{5969FFD2-A4CA-401B-9CBE-E3A88BF81A22}">
    <text>MarTech to send out targeted emails</text>
  </threadedComment>
  <threadedComment ref="O125" dT="2021-06-15T02:25:25.29" personId="{5A43B321-6E8D-482D-8EEF-09958895C9D7}" id="{1F7E7AF5-267A-4BCA-8763-226EC45389C6}" parentId="{5969FFD2-A4CA-401B-9CBE-E3A88BF81A22}">
    <text>Q2</text>
  </threadedComment>
  <threadedComment ref="BC125" dT="2021-06-15T02:26:22.93" personId="{5A43B321-6E8D-482D-8EEF-09958895C9D7}" id="{74EC3492-9330-4043-82B4-CF1F6B14D033}">
    <text>Respond to customer complaints</text>
  </threadedComment>
  <threadedComment ref="BC125" dT="2021-06-15T02:26:26.60" personId="{5A43B321-6E8D-482D-8EEF-09958895C9D7}" id="{0EF0E69A-7802-4BCD-8D09-340169C8EEC5}" parentId="{74EC3492-9330-4043-82B4-CF1F6B14D033}">
    <text>Q2</text>
  </threadedComment>
  <threadedComment ref="O126" dT="2021-06-11T18:30:16.37" personId="{5A43B321-6E8D-482D-8EEF-09958895C9D7}" id="{D934B2D0-58DE-49D3-A575-2DDF2CC7148F}">
    <text>Email/SMS prompt to review X days after purchase</text>
  </threadedComment>
  <threadedComment ref="O126" dT="2021-06-11T18:37:28.70" personId="{5A43B321-6E8D-482D-8EEF-09958895C9D7}" id="{B6D849B3-4766-42FB-B563-8D622742F16F}" parentId="{D934B2D0-58DE-49D3-A575-2DDF2CC7148F}">
    <text>Needed by beginning of Q3</text>
  </threadedComment>
  <threadedComment ref="Q126" dT="2021-06-11T19:00:29.85" personId="{5A43B321-6E8D-482D-8EEF-09958895C9D7}" id="{48D4328A-8B15-46CB-8A7E-DB65D206C22A}">
    <text>Need to inform National Brands that reviews are on Albertsons now</text>
  </threadedComment>
  <threadedComment ref="Q126" dT="2021-06-11T19:00:43.94" personId="{5A43B321-6E8D-482D-8EEF-09958895C9D7}" id="{71589C7D-45A3-4409-AD12-642B4233ECDC}" parentId="{48D4328A-8B15-46CB-8A7E-DB65D206C22A}">
    <text>Needed in Q2</text>
  </threadedComment>
  <threadedComment ref="Y126" dT="2021-06-11T18:31:24.99" personId="{5A43B321-6E8D-482D-8EEF-09958895C9D7}" id="{12DE5FAE-7D32-42BF-B04E-7B687AC97029}">
    <text>- Reviews submission form
- Product details page</text>
  </threadedComment>
  <threadedComment ref="Y126" dT="2021-06-11T18:39:42.16" personId="{5A43B321-6E8D-482D-8EEF-09958895C9D7}" id="{8EBFBAE4-BE2C-4E13-899B-2C3C4D8F2E64}" parentId="{12DE5FAE-7D32-42BF-B04E-7B687AC97029}">
    <text>Dev complete by Q2</text>
  </threadedComment>
  <threadedComment ref="AA126" dT="2021-06-11T18:31:53.92" personId="{5A43B321-6E8D-482D-8EEF-09958895C9D7}" id="{9CE48680-E2D0-4F16-A5E4-49A076484B3D}">
    <text>- 5 star rating on product cards</text>
  </threadedComment>
  <threadedComment ref="AA126" dT="2021-06-11T18:40:04.32" personId="{5A43B321-6E8D-482D-8EEF-09958895C9D7}" id="{E13426CA-A9EF-42E8-A4A0-E57B8F02ABC7}" parentId="{9CE48680-E2D0-4F16-A5E4-49A076484B3D}">
    <text>Needed by early Q3</text>
  </threadedComment>
  <threadedComment ref="AD126" dT="2021-06-11T18:59:00.04" personId="{5A43B321-6E8D-482D-8EEF-09958895C9D7}" id="{0ED600B7-8045-4DAC-8EB4-B299BE477542}">
    <text>Get reviews on UMA</text>
  </threadedComment>
  <threadedComment ref="AD126" dT="2021-06-11T18:59:06.09" personId="{5A43B321-6E8D-482D-8EEF-09958895C9D7}" id="{E6C6E704-102B-42D3-AEDD-153B2992B0DD}" parentId="{0ED600B7-8045-4DAC-8EB4-B299BE477542}">
    <text>Needed by Q3</text>
  </threadedComment>
  <threadedComment ref="AF126" dT="2021-06-11T18:32:50.42" personId="{5A43B321-6E8D-482D-8EEF-09958895C9D7}" id="{03B4BAA0-941F-4914-B346-779EBC4C7609}">
    <text>- Catalog management
- Product review database</text>
  </threadedComment>
  <threadedComment ref="AF126" dT="2021-06-11T18:40:27.04" personId="{5A43B321-6E8D-482D-8EEF-09958895C9D7}" id="{08C1218D-889A-470E-B04B-863D7F5B2389}" parentId="{03B4BAA0-941F-4914-B346-779EBC4C7609}">
    <text>Needed by End of Q2</text>
  </threadedComment>
  <threadedComment ref="AG126" dT="2021-06-11T18:33:42.75" personId="{5A43B321-6E8D-482D-8EEF-09958895C9D7}" id="{D96D5056-9207-4A92-A067-6DA9B2D0A2C1}">
    <text>- Email
- Reviews submission form
- Product details page</text>
  </threadedComment>
  <threadedComment ref="AG126" dT="2021-06-11T18:41:03.46" personId="{5A43B321-6E8D-482D-8EEF-09958895C9D7}" id="{611E301B-5B1F-45E4-8B05-E280AEF84166}" parentId="{D96D5056-9207-4A92-A067-6DA9B2D0A2C1}">
    <text>Yesterday?</text>
  </threadedComment>
  <threadedComment ref="AH126" dT="2021-06-11T18:34:09.08" personId="{5A43B321-6E8D-482D-8EEF-09958895C9D7}" id="{E1D40690-E806-4ED2-B368-395F3DED9793}">
    <text>Display name</text>
  </threadedComment>
  <threadedComment ref="AH126" dT="2021-06-11T18:42:42.61" personId="{5A43B321-6E8D-482D-8EEF-09958895C9D7}" id="{F28883F8-44AC-4DDA-88F5-42E7F973828E}" parentId="{E1D40690-E806-4ED2-B368-395F3DED9793}">
    <text>Needed early Q3</text>
  </threadedComment>
  <threadedComment ref="AO126" dT="2021-06-11T18:56:16.82" personId="{5A43B321-6E8D-482D-8EEF-09958895C9D7}" id="{CDB6C004-B804-462A-8354-37FE2D9F84FA}">
    <text>- API to get product IDs based on order ID
- handle additional load from this new integration</text>
  </threadedComment>
  <threadedComment ref="AO126" dT="2021-06-11T18:56:25.30" personId="{5A43B321-6E8D-482D-8EEF-09958895C9D7}" id="{364B0857-54A6-48EA-9398-89E7D63C7B65}" parentId="{CDB6C004-B804-462A-8354-37FE2D9F84FA}">
    <text>Needed by end of Q2</text>
  </threadedComment>
  <threadedComment ref="BC126" dT="2021-06-15T02:32:54.05" personId="{5A43B321-6E8D-482D-8EEF-09958895C9D7}" id="{37DE4B97-773C-4FDA-8B84-68C4F32BE5C6}">
    <text>Address CS issues and publish responses on website</text>
  </threadedComment>
  <threadedComment ref="BE126" dT="2021-06-11T18:35:48.60" personId="{5A43B321-6E8D-482D-8EEF-09958895C9D7}" id="{8C9084AB-9697-471B-BEE4-81327ACDECB7}">
    <text>Address CS issues and publish responses on website</text>
  </threadedComment>
  <threadedComment ref="BE126" dT="2021-06-11T18:45:27.74" personId="{5A43B321-6E8D-482D-8EEF-09958895C9D7}" id="{062F3573-202B-4F1C-A875-5209C6785AB9}" parentId="{8C9084AB-9697-471B-BEE4-81327ACDECB7}">
    <text>Started early support 6/1 - more needed when we launch on 9/27 and roll out from there</text>
  </threadedComment>
  <threadedComment ref="BI126" dT="2021-06-11T18:46:48.74" personId="{5A43B321-6E8D-482D-8EEF-09958895C9D7}" id="{ACD03B38-630D-4E11-A416-BFB3135C489F}">
    <text>Needed by end of Q2</text>
  </threadedComment>
  <threadedComment ref="BK126" dT="2021-06-11T18:46:16.25" personId="{5A43B321-6E8D-482D-8EEF-09958895C9D7}" id="{D1CFC47E-CF12-4169-9C2E-DF7E10271D7D}">
    <text>Needed by beginning of Q3</text>
  </threadedComment>
  <threadedComment ref="O127" dT="2021-06-15T02:28:01.16" personId="{5A43B321-6E8D-482D-8EEF-09958895C9D7}" id="{AC9C263D-8522-4BF9-9763-C1885EB19167}">
    <text>Email/SMS prompt to review X days after purchase</text>
  </threadedComment>
  <threadedComment ref="Q127" dT="2021-06-15T02:28:24.30" personId="{5A43B321-6E8D-482D-8EEF-09958895C9D7}" id="{DA2F5085-5BEA-4BA7-B98A-05EEA1C7A895}">
    <text>Need to inform National Brands that reviews are on Albertsons now</text>
  </threadedComment>
  <threadedComment ref="Y127" dT="2021-06-15T02:28:40.95" personId="{5A43B321-6E8D-482D-8EEF-09958895C9D7}" id="{1CDF4548-33C2-4943-B60A-F8A6C860CB89}">
    <text>- Reviews submission form
- Product details page</text>
  </threadedComment>
  <threadedComment ref="AA127" dT="2021-06-15T02:29:01.96" personId="{5A43B321-6E8D-482D-8EEF-09958895C9D7}" id="{A24A313A-8833-4D0F-9A13-4D6CC344503D}">
    <text>- review summary on product cards</text>
  </threadedComment>
  <threadedComment ref="AD127" dT="2021-06-15T02:29:19.06" personId="{5A43B321-6E8D-482D-8EEF-09958895C9D7}" id="{76E8C0AF-882E-4C50-891D-50BF4EEC85FC}">
    <text>Get Reviews Phase 2 on UMA</text>
  </threadedComment>
  <threadedComment ref="AF127" dT="2021-06-15T02:29:34.79" personId="{5A43B321-6E8D-482D-8EEF-09958895C9D7}" id="{82A86B64-FA60-4077-8C1A-6E2915AE4B02}">
    <text>- Catalog management
- Product review database</text>
  </threadedComment>
  <threadedComment ref="AG127" dT="2021-06-15T02:31:53.38" personId="{5A43B321-6E8D-482D-8EEF-09958895C9D7}" id="{D8922191-0710-4DFD-9830-F0C8D373F011}">
    <text>- Email
- Reviews submission form
- Product details page</text>
  </threadedComment>
  <threadedComment ref="AH127" dT="2021-06-15T02:32:07.84" personId="{5A43B321-6E8D-482D-8EEF-09958895C9D7}" id="{47897CA4-626B-45E6-A34C-43F065BFE6A7}">
    <text>Display Name</text>
  </threadedComment>
  <threadedComment ref="AO127" dT="2021-06-15T02:32:23.47" personId="{5A43B321-6E8D-482D-8EEF-09958895C9D7}" id="{511E6BF8-A413-4448-9092-4F919E8B49C5}">
    <text>- API to get product IDs based on order ID
- handle additional load from this new integration</text>
  </threadedComment>
  <threadedComment ref="BC127" dT="2021-06-15T02:32:48.50" personId="{5A43B321-6E8D-482D-8EEF-09958895C9D7}" id="{E0C9D856-2AD2-4D74-8BD7-17BAD3F1BC7F}">
    <text>Address CS issues and publish responses on website</text>
  </threadedComment>
  <threadedComment ref="Q128" dT="2021-06-10T23:06:25.04" personId="{90E76B7C-5FC6-44EF-8F79-11A63BF9B8F9}" id="{378A1929-F469-4055-B5B8-D3747FC8B787}">
    <text>@Tophe Enerio need additional information (who is PM)</text>
    <mentions>
      <mention mentionpersonId="{6CE22FA9-2E47-42DF-B1AA-888F9D0E1138}" mentionId="{9CEA3F26-E0F3-43D1-93C3-99B683A662F3}" startIndex="0" length="13"/>
    </mentions>
  </threadedComment>
  <threadedComment ref="Q128" dT="2021-06-10T23:17:01.63" personId="{24A71361-96A7-4184-B040-A32426105B52}" id="{76794A06-2BC1-41CF-9800-AB53842259EB}" parentId="{378A1929-F469-4055-B5B8-D3747FC8B787}">
    <text xml:space="preserve">@Edoardo Croce  @Shanti Vellanki  @Subha Burela 
</text>
    <mentions>
      <mention mentionpersonId="{162D24A9-AD0F-471B-ADBA-8B46D009DCCC}" mentionId="{B693CF5A-D895-4DD9-846F-F6E2628710F7}" startIndex="0" length="14"/>
      <mention mentionpersonId="{6DA37A8A-B5B7-4CE4-8D80-63F77E406A18}" mentionId="{3C6B5C8D-74D1-43A6-8C6B-4F2C61A78C6C}" startIndex="16" length="16"/>
      <mention mentionpersonId="{1EFCF314-842C-4137-AC1C-2EE4C848EC90}" mentionId="{062AD93B-DC85-40DF-98A0-232455A7E2ED}" startIndex="34" length="13"/>
    </mentions>
  </threadedComment>
  <threadedComment ref="Q128" dT="2021-06-11T00:03:47.21" personId="{FEBCA239-3A3E-4D78-A858-FE9D4319C435}" id="{B3B26924-DB28-4FB9-B13E-5527E633C740}" parentId="{378A1929-F469-4055-B5B8-D3747FC8B787}">
    <text xml:space="preserve">@Sheetal Kamble </text>
    <mentions>
      <mention mentionpersonId="{30BEE801-BC36-4F5D-A11E-98EB12423509}" mentionId="{9F2F832A-3B08-4BFD-9AFE-B7883D112287}" startIndex="0" length="15"/>
    </mentions>
  </threadedComment>
  <threadedComment ref="Q128" dT="2021-06-12T00:00:33.25" personId="{C719060F-F6E9-4EC2-B38F-3228A0B324E8}" id="{B9DA9F94-EFCC-4334-B2F7-100075C8A0CC}" parentId="{378A1929-F469-4055-B5B8-D3747FC8B787}">
    <text>Q2 - customization information in comm to customer</text>
  </threadedComment>
  <threadedComment ref="W128" dT="2021-06-12T00:02:43.33" personId="{C719060F-F6E9-4EC2-B38F-3228A0B324E8}" id="{41562A2C-5E6E-4F61-B91D-49841B172E06}">
    <text>Q2 - Ability to customize items</text>
  </threadedComment>
  <threadedComment ref="W128" dT="2021-06-15T23:05:16.84" personId="{8A887BB8-0DDF-4FFA-858C-492AAA24058C}" id="{7196AD7A-70B7-4259-853D-E880ADF1C772}" parentId="{41562A2C-5E6E-4F61-B91D-49841B172E06}">
    <text>Platform Response: should be Search &amp; Browse/L&amp;N</text>
  </threadedComment>
  <threadedComment ref="Y128" dT="2021-06-12T00:03:13.73" personId="{C719060F-F6E9-4EC2-B38F-3228A0B324E8}" id="{5F433445-A086-44CE-91DB-9997EF27A6F8}">
    <text xml:space="preserve">Q2 - Ability to customize items
</text>
  </threadedComment>
  <threadedComment ref="Y128" dT="2021-06-12T00:03:30.75" personId="{C719060F-F6E9-4EC2-B38F-3228A0B324E8}" id="{286B11A7-5320-4CFB-81A4-A08214ADC878}" parentId="{5F433445-A086-44CE-91DB-9997EF27A6F8}">
    <text>Q2 - Index customization information</text>
  </threadedComment>
  <threadedComment ref="Z128" dT="2021-06-12T00:04:01.56" personId="{C719060F-F6E9-4EC2-B38F-3228A0B324E8}" id="{28859605-DE09-4B22-8C08-D6DABCE474FE}">
    <text>Q2 - Index customization information</text>
  </threadedComment>
  <threadedComment ref="AA128" dT="2021-06-12T00:04:33.76" personId="{C719060F-F6E9-4EC2-B38F-3228A0B324E8}" id="{78A6E642-E010-497C-9EF4-26FBDEAAE952}">
    <text>Q2 - index customization information</text>
  </threadedComment>
  <threadedComment ref="AC128" dT="2021-06-12T00:05:33.10" personId="{C719060F-F6E9-4EC2-B38F-3228A0B324E8}" id="{4742F92B-1768-45ED-BAB4-B0D3521648B4}">
    <text xml:space="preserve">Q2- show customization information, price to reflect additional pricing of customizations </text>
  </threadedComment>
  <threadedComment ref="AC128" dT="2021-06-15T00:13:10.13" personId="{C61C866D-9EED-43BF-B491-8BF54AF17E9E}" id="{EF6503EF-F87B-4714-B5E8-A92ED843BD07}" parentId="{4742F92B-1768-45ED-BAB4-B0D3521648B4}">
    <text>@Edoardo Croce , do we have comps? We need additional details to size it.</text>
    <mentions>
      <mention mentionpersonId="{162D24A9-AD0F-471B-ADBA-8B46D009DCCC}" mentionId="{9E77ACFF-FE23-4603-BCC4-DA9B2F625A7D}" startIndex="0" length="14"/>
    </mentions>
  </threadedComment>
  <threadedComment ref="AD128" dT="2021-06-12T00:06:38.46" personId="{C719060F-F6E9-4EC2-B38F-3228A0B324E8}" id="{C5B0BC9D-571F-4CEA-B208-963305EB3D8E}">
    <text>Q2 - Web is letting me customize my cake please mobile don’t let me down</text>
  </threadedComment>
  <threadedComment ref="AE128" dT="2021-06-12T00:07:15.02" personId="{C719060F-F6E9-4EC2-B38F-3228A0B324E8}" id="{E055322D-DDE0-4359-941F-01306D6BDFC6}">
    <text>Q2 - Please Kim tax my MTO items correctly so that the IRS doesn’t come after me</text>
  </threadedComment>
  <threadedComment ref="AE128" dT="2021-06-14T20:12:13.89" personId="{4178E3D8-F26A-4B62-A1FA-B3D7E60782D7}" id="{D2479E60-C27B-4FBD-B49F-A08A88BE1585}" parentId="{E055322D-DDE0-4359-941F-01306D6BDFC6}">
    <text xml:space="preserve">Assume only new items are being introduced. So this will be handled through SIMs, Avalara, and Support processes. Expect no Tax dev work or testing support. Assume order placed will be fulfilled in one day and not split across days. </text>
  </threadedComment>
  <threadedComment ref="AF128" dT="2021-06-12T00:07:51.87" personId="{C719060F-F6E9-4EC2-B38F-3228A0B324E8}" id="{7A46E1F3-B177-458D-942F-20925BB7B9B9}">
    <text>Q2 - Ingest base variants, customization in catalog, allow catalog admin to build MTO items</text>
  </threadedComment>
  <threadedComment ref="AJ128" dT="2021-06-12T00:10:35.49" personId="{C719060F-F6E9-4EC2-B38F-3228A0B324E8}" id="{D2AB6445-F2F0-4657-9E7E-B866A6FE9D74}">
    <text>Q2 - Make sure MTO items promotions are applied</text>
  </threadedComment>
  <threadedComment ref="AK128" dT="2021-06-12T00:10:48.38" personId="{C719060F-F6E9-4EC2-B38F-3228A0B324E8}" id="{568367DD-20B9-4D06-9E8F-3E1625CB9302}">
    <text>Q2 - Make sure MTO items promotions are applied</text>
  </threadedComment>
  <threadedComment ref="AL128" dT="2021-06-12T00:10:57.32" personId="{C719060F-F6E9-4EC2-B38F-3228A0B324E8}" id="{C9DC2B59-C429-4326-B5BA-B36373CD3AF7}">
    <text>Q2 - Make sure MTO items promotions are applied</text>
  </threadedComment>
  <threadedComment ref="AO128" dT="2021-06-12T00:11:34.72" personId="{C719060F-F6E9-4EC2-B38F-3228A0B324E8}" id="{A200FA6E-C113-4912-9AC3-B27684C1CEE8}">
    <text>Q2 - Reflect customization information</text>
  </threadedComment>
  <threadedComment ref="AP128" dT="2021-06-12T00:11:53.84" personId="{C719060F-F6E9-4EC2-B38F-3228A0B324E8}" id="{C5D3BC07-1362-4D52-901C-67B27EB0AC2D}">
    <text xml:space="preserve">Q2 - Reflect customization information
</text>
  </threadedComment>
  <threadedComment ref="AQ128" dT="2021-06-12T00:12:35.95" personId="{C719060F-F6E9-4EC2-B38F-3228A0B324E8}" id="{23C4C4E2-B651-43C9-A35F-50FB2441E079}">
    <text>Q2 - Reflect customization information</text>
  </threadedComment>
  <threadedComment ref="AQ128" dT="2021-06-16T00:10:24.56" personId="{3861ABAA-B7D1-7B44-9656-2455C4F3C3C6}" id="{3AC8D7BC-6551-49A0-95DF-98B9C179DB42}" parentId="{23C4C4E2-B651-43C9-A35F-50FB2441E079}">
    <text xml:space="preserve">Is this MTO Phase1?
</text>
  </threadedComment>
  <threadedComment ref="AS128" dT="2021-06-12T00:13:14.94" personId="{C719060F-F6E9-4EC2-B38F-3228A0B324E8}" id="{87A71BD6-E1DD-4B89-93F5-07F7BEEDF280}">
    <text>Q2 - Please don’t squash my MTO cake when you pick it up for me</text>
  </threadedComment>
  <threadedComment ref="AT128" dT="2021-06-12T00:13:40.39" personId="{C719060F-F6E9-4EC2-B38F-3228A0B324E8}" id="{4141D22E-7DCF-4528-918E-185C35C40C6D}">
    <text xml:space="preserve">Q2 - Reflect additional cost of customizations
</text>
  </threadedComment>
  <threadedComment ref="AU128" dT="2021-06-11T21:59:13.39" personId="{7E67A875-4A6E-D64B-841C-667BFAEAC215}" id="{F0FFDAEF-AD46-4F0B-BFBA-6092D316AE4D}">
    <text xml:space="preserve">Slot API  impact ,  </text>
  </threadedComment>
  <threadedComment ref="AU128" dT="2021-06-12T00:14:29.40" personId="{C719060F-F6E9-4EC2-B38F-3228A0B324E8}" id="{9EA89FCC-ACEF-49EC-A5FB-4CEF747D2959}" parentId="{F0FFDAEF-AD46-4F0B-BFBA-6092D316AE4D}">
    <text>Q2 - Include MTO assortment in demand planning</text>
  </threadedComment>
  <threadedComment ref="AV128" dT="2021-06-12T00:15:20.51" personId="{C719060F-F6E9-4EC2-B38F-3228A0B324E8}" id="{908C1C2C-D97A-4288-8084-D9A3C41BF4AB}">
    <text>Q2 - MTO orders on new store mobility tablet at full service counter</text>
  </threadedComment>
  <threadedComment ref="AW128" dT="2021-06-12T00:15:51.67" personId="{C719060F-F6E9-4EC2-B38F-3228A0B324E8}" id="{2F03CA86-A549-4AE9-887D-2DF4E5ED2041}">
    <text>Q2 - Reflect customization information</text>
  </threadedComment>
  <threadedComment ref="AW128" dT="2021-06-16T01:06:47.31" personId="{87C6E681-F050-7B43-95C6-A8A82CB194BA}" id="{0E410BD3-DFF4-4AD1-9FFF-14C7C6ADB5FA}" parentId="{2F03CA86-A549-4AE9-887D-2DF4E5ED2041}">
    <text>Please provide more details on OSS changes required.</text>
  </threadedComment>
  <threadedComment ref="BC128" dT="2021-06-12T00:16:19.24" personId="{C719060F-F6E9-4EC2-B38F-3228A0B324E8}" id="{F334429D-BCEF-4B36-9F79-5911EAA7868B}">
    <text>Q2 - Reflect customization information</text>
  </threadedComment>
  <threadedComment ref="BE128" dT="2021-06-12T00:16:28.50" personId="{C719060F-F6E9-4EC2-B38F-3228A0B324E8}" id="{BCA33F89-0347-4735-9135-E69C484C20FD}">
    <text xml:space="preserve">Q2 - Reflect customization information
</text>
  </threadedComment>
  <threadedComment ref="BI128" dT="2021-06-12T00:16:54.76" personId="{C719060F-F6E9-4EC2-B38F-3228A0B324E8}" id="{A6DE8E6D-8AF5-40C5-81F9-12E284F909BD}">
    <text>Q2 - Ingest customization information</text>
  </threadedComment>
  <threadedComment ref="BJ128" dT="2021-06-12T00:17:03.00" personId="{C719060F-F6E9-4EC2-B38F-3228A0B324E8}" id="{242514EC-FF14-48C3-B504-F72FC431D3C4}">
    <text>Q2 - Ingest customization information</text>
  </threadedComment>
  <threadedComment ref="BJ128" dT="2021-06-15T23:57:31.75" personId="{24A71361-96A7-4184-B040-A32426105B52}" id="{8769705F-6DDC-499F-83F1-27EF2D771C1D}" parentId="{242514EC-FF14-48C3-B504-F72FC431D3C4}">
    <text>@Sankett Deshpande</text>
    <mentions>
      <mention mentionpersonId="{DC37B630-3BE3-418E-A661-F3988CB6D761}" mentionId="{7ADD4780-B0C2-4129-AE49-1C5D752380A9}" startIndex="0" length="18"/>
    </mentions>
  </threadedComment>
  <threadedComment ref="BK128" dT="2021-06-12T00:17:10.37" personId="{C719060F-F6E9-4EC2-B38F-3228A0B324E8}" id="{02C72926-53B2-44EB-AC46-2C51DB6000FD}">
    <text>Q2 - Ingest customization information</text>
  </threadedComment>
  <threadedComment ref="W129" dT="2021-06-12T00:02:43.33" personId="{C719060F-F6E9-4EC2-B38F-3228A0B324E8}" id="{4A103DFF-2340-48E1-AA99-48B281090A1B}">
    <text>Q2 - Ability to customize items</text>
  </threadedComment>
  <threadedComment ref="W129" dT="2021-06-15T23:05:50.67" personId="{8A887BB8-0DDF-4FFA-858C-492AAA24058C}" id="{D4A421DA-CCD8-4680-B781-5B315883B50C}" parentId="{4A103DFF-2340-48E1-AA99-48B281090A1B}">
    <text>Platform Response: should be Search &amp; Browse/L&amp;N</text>
  </threadedComment>
  <threadedComment ref="Y129" dT="2021-06-12T00:03:13.73" personId="{C719060F-F6E9-4EC2-B38F-3228A0B324E8}" id="{89D4DAA3-3FA7-4D01-803D-167715FEBAB9}">
    <text xml:space="preserve">Q2 - Ability to customize items
</text>
  </threadedComment>
  <threadedComment ref="Y129" dT="2021-06-12T00:03:30.75" personId="{C719060F-F6E9-4EC2-B38F-3228A0B324E8}" id="{445F026E-B3C1-47F2-8649-29910C3EB16F}" parentId="{89D4DAA3-3FA7-4D01-803D-167715FEBAB9}">
    <text>Q2 - Index customization information</text>
  </threadedComment>
  <threadedComment ref="Z129" dT="2021-06-12T00:04:01.56" personId="{C719060F-F6E9-4EC2-B38F-3228A0B324E8}" id="{9D54A16F-9935-4107-9F15-F5B3EA6266DA}">
    <text>Q2 - Index customization information</text>
  </threadedComment>
  <threadedComment ref="AA129" dT="2021-06-12T00:04:33.76" personId="{C719060F-F6E9-4EC2-B38F-3228A0B324E8}" id="{FA2A01F6-4ED4-4012-BD50-40786F5D4946}">
    <text>Q2 - index customization information</text>
  </threadedComment>
  <threadedComment ref="AC129" dT="2021-06-12T00:05:33.10" personId="{C719060F-F6E9-4EC2-B38F-3228A0B324E8}" id="{416087D9-B7F9-4CD9-B569-D7D3142B046A}">
    <text xml:space="preserve">Q2- show customization information, price to reflect additional pricing of customizations </text>
  </threadedComment>
  <threadedComment ref="AC129" dT="2021-06-15T00:16:08.03" personId="{C61C866D-9EED-43BF-B491-8BF54AF17E9E}" id="{AC88D104-56DA-4C30-80B3-E864145CD2BB}" parentId="{416087D9-B7F9-4CD9-B569-D7D3142B046A}">
    <text xml:space="preserve">Need additional details to size it. @Edoardo Croce </text>
    <mentions>
      <mention mentionpersonId="{162D24A9-AD0F-471B-ADBA-8B46D009DCCC}" mentionId="{31A4A90A-975C-42AA-804B-47A371631203}" startIndex="36" length="14"/>
    </mentions>
  </threadedComment>
  <threadedComment ref="AD129" dT="2021-06-12T00:06:38.46" personId="{C719060F-F6E9-4EC2-B38F-3228A0B324E8}" id="{C0897883-AFC7-45B0-ACAE-464B4758237A}">
    <text>Q2 - Web is letting me customize my cake please mobile don’t let me down</text>
  </threadedComment>
  <threadedComment ref="AE129" dT="2021-06-12T00:07:15.02" personId="{C719060F-F6E9-4EC2-B38F-3228A0B324E8}" id="{9A86BCF9-C7C5-4971-8986-1FDA55E9C968}">
    <text>Q2 - Please Kim tax my MTO items correctly so that the IRS doesn’t come after me</text>
  </threadedComment>
  <threadedComment ref="AE129" dT="2021-06-14T20:13:02.36" personId="{4178E3D8-F26A-4B62-A1FA-B3D7E60782D7}" id="{C47995AF-6F7C-4FC3-81E0-0AE6A4458A42}" parentId="{9A86BCF9-C7C5-4971-8986-1FDA55E9C968}">
    <text xml:space="preserve">Assume only new items are being introduced. So this will be handled through SIMs, Avalara, and Support processes. Expect no Tax dev work or testing support. Assume order placed will be fulfilled in one day and not split across days. </text>
  </threadedComment>
  <threadedComment ref="AF129" dT="2021-06-12T00:07:51.87" personId="{C719060F-F6E9-4EC2-B38F-3228A0B324E8}" id="{E881A079-E555-4300-A526-D83A82649B00}">
    <text>Q2 - Ingest base variants, customization in catalog, allow catalog admin to build MTO items</text>
  </threadedComment>
  <threadedComment ref="AJ129" dT="2021-06-12T00:10:35.49" personId="{C719060F-F6E9-4EC2-B38F-3228A0B324E8}" id="{008AC9CE-B89B-4C59-92D3-8F8E3EFCC1C6}">
    <text>Q2 - Make sure MTO items promotions are applied</text>
  </threadedComment>
  <threadedComment ref="AK129" dT="2021-06-12T00:10:48.38" personId="{C719060F-F6E9-4EC2-B38F-3228A0B324E8}" id="{6C4A9D11-1975-4B4A-AE9E-D7352174B4BD}">
    <text>Q2 - Make sure MTO items promotions are applied</text>
  </threadedComment>
  <threadedComment ref="AL129" dT="2021-06-12T00:10:57.32" personId="{C719060F-F6E9-4EC2-B38F-3228A0B324E8}" id="{8D80C8DE-C543-4381-B5F8-8227E4C1900A}">
    <text>Q2 - Make sure MTO items promotions are applied</text>
  </threadedComment>
  <threadedComment ref="AO129" dT="2021-06-12T00:11:34.72" personId="{C719060F-F6E9-4EC2-B38F-3228A0B324E8}" id="{53EB12CF-60B9-4B76-B8B0-F921FE98BBC8}">
    <text>Q2 - Reflect customization information</text>
  </threadedComment>
  <threadedComment ref="AP129" dT="2021-06-12T00:11:53.84" personId="{C719060F-F6E9-4EC2-B38F-3228A0B324E8}" id="{572691AF-48E4-4346-900D-25626CAD0A66}">
    <text xml:space="preserve">Q2 - Reflect customization information
</text>
  </threadedComment>
  <threadedComment ref="AQ129" dT="2021-06-12T00:12:35.95" personId="{C719060F-F6E9-4EC2-B38F-3228A0B324E8}" id="{3CE569E2-4F91-45AF-BC37-920F40C835A4}">
    <text>Q2 - Reflect customization information</text>
  </threadedComment>
  <threadedComment ref="AQ129" dT="2021-06-16T00:10:38.43" personId="{3861ABAA-B7D1-7B44-9656-2455C4F3C3C6}" id="{9A593204-EDBB-4231-BDC3-AFCAB1B08076}" parentId="{3CE569E2-4F91-45AF-BC37-920F40C835A4}">
    <text>Is this MTO Phase2?</text>
  </threadedComment>
  <threadedComment ref="AS129" dT="2021-06-12T00:13:14.94" personId="{C719060F-F6E9-4EC2-B38F-3228A0B324E8}" id="{ECB168F2-2F3C-4F60-8C2D-7BED7785629A}">
    <text>Q2 - Please don’t squash my MTO cake when you pick it up for me</text>
  </threadedComment>
  <threadedComment ref="AT129" dT="2021-06-12T00:13:40.39" personId="{C719060F-F6E9-4EC2-B38F-3228A0B324E8}" id="{FB9D75FC-778F-47DB-AC5E-25D0D226DE40}">
    <text xml:space="preserve">Q2 - Reflect additional cost of customizations
</text>
  </threadedComment>
  <threadedComment ref="AU129" dT="2021-06-11T21:59:13.39" personId="{7E67A875-4A6E-D64B-841C-667BFAEAC215}" id="{B618E725-1E4E-443A-8C5B-B21CE2F13A9E}">
    <text xml:space="preserve">Slot API  impact ,  </text>
  </threadedComment>
  <threadedComment ref="AU129" dT="2021-06-12T00:14:29.40" personId="{C719060F-F6E9-4EC2-B38F-3228A0B324E8}" id="{A074934F-FCF5-4C1D-89F8-AC48F5AEE164}" parentId="{B618E725-1E4E-443A-8C5B-B21CE2F13A9E}">
    <text>Q2 - Include MTO assortment in demand planning</text>
  </threadedComment>
  <threadedComment ref="AV129" dT="2021-06-12T00:15:20.51" personId="{C719060F-F6E9-4EC2-B38F-3228A0B324E8}" id="{0AEE7576-EFA4-4E9D-B731-0FE8E291807E}">
    <text>Q2 - MTO orders on new store mobility tablet at full service counter</text>
  </threadedComment>
  <threadedComment ref="AW129" dT="2021-06-12T00:15:51.67" personId="{C719060F-F6E9-4EC2-B38F-3228A0B324E8}" id="{FE235300-6DFC-4379-894F-45B1E3F13566}">
    <text>Q2 - Reflect customization information</text>
  </threadedComment>
  <threadedComment ref="AW129" dT="2021-06-16T01:07:18.87" personId="{87C6E681-F050-7B43-95C6-A8A82CB194BA}" id="{FB9A43C7-AD65-444C-83B3-C2D21591D7FD}" parentId="{FE235300-6DFC-4379-894F-45B1E3F13566}">
    <text>Please provide more details on OSS changes required.</text>
  </threadedComment>
  <threadedComment ref="BC129" dT="2021-06-12T00:16:19.24" personId="{C719060F-F6E9-4EC2-B38F-3228A0B324E8}" id="{5ECF77CB-E8BC-42D6-A14C-B41D789E53CE}">
    <text>Q2 - Reflect customization information</text>
  </threadedComment>
  <threadedComment ref="BE129" dT="2021-06-12T00:16:28.50" personId="{C719060F-F6E9-4EC2-B38F-3228A0B324E8}" id="{60157848-1179-4AB2-AC96-29FFCF049D6D}">
    <text xml:space="preserve">Q2 - Reflect customization information
</text>
  </threadedComment>
  <threadedComment ref="BI129" dT="2021-06-12T00:16:54.76" personId="{C719060F-F6E9-4EC2-B38F-3228A0B324E8}" id="{BB778967-A1F3-4085-B7A0-C8019F868622}">
    <text>Q2 - Ingest customization information</text>
  </threadedComment>
  <threadedComment ref="BJ129" dT="2021-06-12T00:17:03.00" personId="{C719060F-F6E9-4EC2-B38F-3228A0B324E8}" id="{5CC66126-581E-4A41-AE44-6569D93A69FA}">
    <text>Q2 - Ingest customization information</text>
  </threadedComment>
  <threadedComment ref="BJ129" dT="2021-06-15T23:57:47.91" personId="{24A71361-96A7-4184-B040-A32426105B52}" id="{81578339-B620-490A-AEFC-308593CB9A95}" parentId="{5CC66126-581E-4A41-AE44-6569D93A69FA}">
    <text>@Sankett Deshpande</text>
    <mentions>
      <mention mentionpersonId="{DC37B630-3BE3-418E-A661-F3988CB6D761}" mentionId="{A5BB6BE3-EDCE-4B83-AEDC-25318537CFEF}" startIndex="0" length="18"/>
    </mentions>
  </threadedComment>
  <threadedComment ref="BK129" dT="2021-06-12T00:17:10.37" personId="{C719060F-F6E9-4EC2-B38F-3228A0B324E8}" id="{7A3608EC-521E-435E-955A-639A323267F8}">
    <text>Q2 - Ingest customization information</text>
  </threadedComment>
  <threadedComment ref="W130" dT="2021-06-12T00:19:32.59" personId="{C719060F-F6E9-4EC2-B38F-3228A0B324E8}" id="{9D9D9868-98F4-4052-8B19-661EB7FB6425}">
    <text>Q2 - Enable MTO for delivery</text>
  </threadedComment>
  <threadedComment ref="W130" dT="2021-06-15T23:06:16.48" personId="{8A887BB8-0DDF-4FFA-858C-492AAA24058C}" id="{4FF8861C-3276-4755-97C4-AFFEE1A2FE09}" parentId="{9D9D9868-98F4-4052-8B19-661EB7FB6425}">
    <text>Platform Response: should be Search &amp; Browse/L&amp;N</text>
  </threadedComment>
  <threadedComment ref="Y130" dT="2021-06-12T00:21:09.17" personId="{C719060F-F6E9-4EC2-B38F-3228A0B324E8}" id="{FAD8561D-0536-48BB-A541-4096AE7FA1E8}">
    <text xml:space="preserve">Q2 - Enable MTO for delivery
</text>
  </threadedComment>
  <threadedComment ref="Z130" dT="2021-06-12T00:21:25.05" personId="{C719060F-F6E9-4EC2-B38F-3228A0B324E8}" id="{45246AE8-2CD9-4199-911E-CD2C759E591E}">
    <text>Q2 - Enable MTO for delivery</text>
  </threadedComment>
  <threadedComment ref="AA130" dT="2021-06-12T00:21:25.05" personId="{C719060F-F6E9-4EC2-B38F-3228A0B324E8}" id="{8FABCEAA-CEC4-4F22-84D4-85D76516F6D6}">
    <text>Q2 - Enable MTO for delivery</text>
  </threadedComment>
  <threadedComment ref="AB130" dT="2021-06-12T00:21:25.05" personId="{C719060F-F6E9-4EC2-B38F-3228A0B324E8}" id="{333B6D58-889E-483F-B66F-F0CB9BE4C7E8}">
    <text>Q2 - Enable MTO for delivery</text>
  </threadedComment>
  <threadedComment ref="AC130" dT="2021-06-12T00:21:25.05" personId="{C719060F-F6E9-4EC2-B38F-3228A0B324E8}" id="{0C87F871-9789-4BFF-9FC8-BE13197E5278}" done="1">
    <text>Q2 - Enable MTO for delivery</text>
  </threadedComment>
  <threadedComment ref="AC130" dT="2021-06-15T00:19:26.04" personId="{C61C866D-9EED-43BF-B491-8BF54AF17E9E}" id="{3B4D6FED-612D-4E5E-A74B-5C48C04997F3}" parentId="{0C87F871-9789-4BFF-9FC8-BE13197E5278}">
    <text xml:space="preserve">Need more details to size as we are already doing certain items for delivery. Guessing Multicart is the only one pending. @Edoardo Croce </text>
    <mentions>
      <mention mentionpersonId="{162D24A9-AD0F-471B-ADBA-8B46D009DCCC}" mentionId="{7D6BC25D-A526-42E0-922F-7DD9F08DE34F}" startIndex="122" length="14"/>
    </mentions>
  </threadedComment>
  <threadedComment ref="AD130" dT="2021-06-12T00:21:25.05" personId="{C719060F-F6E9-4EC2-B38F-3228A0B324E8}" id="{6FEF403D-74A5-4EC3-B25F-29FC5ACB456B}">
    <text>Q2 - Enable MTO for delivery</text>
  </threadedComment>
  <threadedComment ref="AE130" dT="2021-06-12T00:21:25.05" personId="{C719060F-F6E9-4EC2-B38F-3228A0B324E8}" id="{A0704675-3C87-4F34-859A-295AEB906C4E}">
    <text>Q2 - Enable MTO for delivery</text>
  </threadedComment>
  <threadedComment ref="AE130" dT="2021-06-14T20:14:02.28" personId="{4178E3D8-F26A-4B62-A1FA-B3D7E60782D7}" id="{86025B80-CBEA-45FC-B545-10E24EC8517C}" parentId="{A0704675-3C87-4F34-859A-295AEB906C4E}">
    <text xml:space="preserve">Assume only new items are being introduced. So this will be handled through SIMs, Avalara, and Support processes. Expect no Tax dev work or testing support. Assume order placed will be fulfilled in one day and not split across days. </text>
  </threadedComment>
  <threadedComment ref="AF130" dT="2021-06-12T00:21:25.05" personId="{C719060F-F6E9-4EC2-B38F-3228A0B324E8}" id="{1F6DB074-286A-4F08-8CCE-C72BB2CBDD62}">
    <text>Q2 - Enable MTO for delivery</text>
  </threadedComment>
  <threadedComment ref="AG130" dT="2021-06-12T00:21:25.05" personId="{C719060F-F6E9-4EC2-B38F-3228A0B324E8}" id="{61FF84CE-4EBE-4EB7-A946-03C5E428AE23}">
    <text>Q2 - Enable MTO for delivery</text>
  </threadedComment>
  <threadedComment ref="AJ130" dT="2021-06-12T00:21:25.05" personId="{C719060F-F6E9-4EC2-B38F-3228A0B324E8}" id="{AD9DCF29-E435-443C-BB4F-567853C3EFA0}">
    <text>Q2 - Enable MTO for delivery</text>
  </threadedComment>
  <threadedComment ref="AK130" dT="2021-06-12T00:21:25.05" personId="{C719060F-F6E9-4EC2-B38F-3228A0B324E8}" id="{8456DA8F-C99D-4D5E-AFB4-BB050EDD1B84}">
    <text>Q2 - Enable MTO for delivery</text>
  </threadedComment>
  <threadedComment ref="AL130" dT="2021-06-12T00:21:25.05" personId="{C719060F-F6E9-4EC2-B38F-3228A0B324E8}" id="{1C3D5DB6-0C62-4EDC-8B6F-0B4D73201034}">
    <text>Q2 - Enable MTO for delivery</text>
  </threadedComment>
  <threadedComment ref="AO130" dT="2021-06-12T00:21:25.05" personId="{C719060F-F6E9-4EC2-B38F-3228A0B324E8}" id="{1CB2C134-DDD2-40A3-BA30-5ED9DD8F08C7}">
    <text>Q2 - Enable MTO for delivery</text>
  </threadedComment>
  <threadedComment ref="AO130" dT="2021-06-16T00:22:36.43" personId="{07D8E72E-364D-1749-BC72-9CEC99127811}" id="{197D66B7-81D1-454B-B3FF-225CADA94571}" parentId="{1CB2C134-DDD2-40A3-BA30-5ED9DD8F08C7}">
    <text>Assumption- We don't have to make any order model changes to support this, and its only the additional fulfillment type.
Only testing support needed.</text>
  </threadedComment>
  <threadedComment ref="AP130" dT="2021-06-12T00:21:25.05" personId="{C719060F-F6E9-4EC2-B38F-3228A0B324E8}" id="{111A581C-4EF7-44B2-9962-8DB588D988C6}">
    <text>Q2 - Enable MTO for delivery</text>
  </threadedComment>
  <threadedComment ref="AQ130" dT="2021-06-12T00:21:25.05" personId="{C719060F-F6E9-4EC2-B38F-3228A0B324E8}" id="{3CEF07C3-4090-419B-9E2F-DE247EC67EB0}">
    <text>Q2 - Enable MTO for delivery</text>
  </threadedComment>
  <threadedComment ref="AU130" dT="2021-06-12T00:21:25.05" personId="{C719060F-F6E9-4EC2-B38F-3228A0B324E8}" id="{156B94B8-C24E-4DCE-BBA4-C18F42FA0496}">
    <text>Q2 - Enable MTO for delivery</text>
  </threadedComment>
  <threadedComment ref="AV130" dT="2021-06-12T00:21:25.05" personId="{C719060F-F6E9-4EC2-B38F-3228A0B324E8}" id="{DA04C067-203D-4724-8F22-3A6D9CF20317}">
    <text>Q2 - Enable MTO for delivery</text>
  </threadedComment>
  <threadedComment ref="AW130" dT="2021-06-12T00:21:25.05" personId="{C719060F-F6E9-4EC2-B38F-3228A0B324E8}" id="{CC40E6F4-EA5C-471A-9BBC-1792669B943D}">
    <text>Q2 - Enable MTO for delivery</text>
  </threadedComment>
  <threadedComment ref="AW130" dT="2021-06-16T01:07:43.34" personId="{87C6E681-F050-7B43-95C6-A8A82CB194BA}" id="{C2175851-92C7-4CFE-8A13-421F83260EE6}" parentId="{CC40E6F4-EA5C-471A-9BBC-1792669B943D}">
    <text>Please provide more details on OSS changes required.</text>
  </threadedComment>
  <threadedComment ref="BC130" dT="2021-06-12T00:21:25.05" personId="{C719060F-F6E9-4EC2-B38F-3228A0B324E8}" id="{B09343A9-ED28-4D05-B18B-B7A08604B2BE}">
    <text>Q2 - Enable MTO for delivery</text>
  </threadedComment>
  <threadedComment ref="BE130" dT="2021-06-12T00:21:25.05" personId="{C719060F-F6E9-4EC2-B38F-3228A0B324E8}" id="{4848AC83-CB31-4576-89D0-9990DE29E18F}">
    <text>Q2 - Enable MTO for delivery</text>
  </threadedComment>
  <threadedComment ref="BI130" dT="2021-06-12T00:21:25.05" personId="{C719060F-F6E9-4EC2-B38F-3228A0B324E8}" id="{519D6A43-24CF-4F1F-B34E-D8DDB5417C90}">
    <text>Q2 - Enable MTO for delivery</text>
  </threadedComment>
  <threadedComment ref="BJ130" dT="2021-06-12T00:21:25.05" personId="{C719060F-F6E9-4EC2-B38F-3228A0B324E8}" id="{A66ABB72-57F5-4E0C-8B35-FFB8831CF14D}">
    <text>Q2 - Enable MTO for delivery</text>
  </threadedComment>
  <threadedComment ref="BJ130" dT="2021-06-15T23:57:58.06" personId="{24A71361-96A7-4184-B040-A32426105B52}" id="{E6B686AA-73F4-470A-8D16-A4578DFC402C}" parentId="{A66ABB72-57F5-4E0C-8B35-FFB8831CF14D}">
    <text>@Sankett Deshpande</text>
    <mentions>
      <mention mentionpersonId="{DC37B630-3BE3-418E-A661-F3988CB6D761}" mentionId="{B0ED58FF-3822-4C7F-ADCB-00532E4A65DB}" startIndex="0" length="18"/>
    </mentions>
  </threadedComment>
  <threadedComment ref="BK130" dT="2021-06-12T00:21:25.05" personId="{C719060F-F6E9-4EC2-B38F-3228A0B324E8}" id="{912D444F-593F-499A-A275-30F943441481}">
    <text>Q2 - Enable MTO for delivery</text>
  </threadedComment>
  <threadedComment ref="AC131" dT="2021-06-12T00:25:01.43" personId="{C719060F-F6E9-4EC2-B38F-3228A0B324E8}" id="{C7B18E1F-7EC0-4C5F-B645-82C765B6BCA3}">
    <text>Q2 - Order capture of 3rd party marketplace orders</text>
  </threadedComment>
  <threadedComment ref="AC131" dT="2021-06-15T00:22:22.77" personId="{C61C866D-9EED-43BF-B491-8BF54AF17E9E}" id="{8A4F1658-B685-493B-A1BB-60DED4BD53F2}" parentId="{C7B18E1F-7EC0-4C5F-B645-82C765B6BCA3}">
    <text xml:space="preserve">what is the build and launch quarter? @Edoardo Croce </text>
    <mentions>
      <mention mentionpersonId="{162D24A9-AD0F-471B-ADBA-8B46D009DCCC}" mentionId="{8187D3C7-D0B0-484F-9C39-6E88CB38858A}" startIndex="38" length="14"/>
    </mentions>
  </threadedComment>
  <threadedComment ref="AF131" dT="2021-06-12T00:26:00.65" personId="{C719060F-F6E9-4EC2-B38F-3228A0B324E8}" id="{3200BD8F-81F4-4CD6-8BD7-C22E8A78F130}">
    <text>Q3 - Digital Catalog integration with 3rd party meals marketplaces, catalog management via store mobility tablets</text>
  </threadedComment>
  <threadedComment ref="AO131" dT="2021-06-12T00:26:50.52" personId="{C719060F-F6E9-4EC2-B38F-3228A0B324E8}" id="{E98F3F65-AA89-411A-A80F-17BE1FB5EB45}">
    <text>Q2 - order management at full service counter</text>
  </threadedComment>
  <threadedComment ref="AP131" dT="2021-06-12T00:26:50.52" personId="{C719060F-F6E9-4EC2-B38F-3228A0B324E8}" id="{43530038-AD91-4FFB-AD7D-E6856E09B006}">
    <text>Q2 - order management at full service counter</text>
  </threadedComment>
  <threadedComment ref="AQ131" dT="2021-06-12T00:26:50.52" personId="{C719060F-F6E9-4EC2-B38F-3228A0B324E8}" id="{0CEAC8AE-676D-4E8A-ABFD-7553BC762392}">
    <text>Q2 - order management at full service counter</text>
  </threadedComment>
  <threadedComment ref="AQ131" dT="2021-06-16T18:51:41.67" personId="{3861ABAA-B7D1-7B44-9656-2455C4F3C3C6}" id="{CF2BD82C-ECFD-4DF9-B233-2F31EF719A6B}" parentId="{0CEAC8AE-676D-4E8A-ABFD-7553BC762392}">
    <text xml:space="preserve">We are assuming that AcuPick will not fulfill this order but Mobility will
@Edoardo Croce </text>
    <mentions>
      <mention mentionpersonId="{162D24A9-AD0F-471B-ADBA-8B46D009DCCC}" mentionId="{F13E89C7-BF25-45E1-A489-B9D053F6A9B0}" startIndex="75" length="14"/>
    </mentions>
  </threadedComment>
  <threadedComment ref="AU131" dT="2021-06-11T22:02:44.77" personId="{7E67A875-4A6E-D64B-841C-667BFAEAC215}" id="{ABF491E3-6215-425D-BD12-8269F5EECE60}">
    <text xml:space="preserve">Require  details about the request  for estimation </text>
  </threadedComment>
  <threadedComment ref="AU131" dT="2021-06-12T00:28:14.66" personId="{C719060F-F6E9-4EC2-B38F-3228A0B324E8}" id="{2A9A5CE8-CA3A-436E-B89B-F550D983C906}" parentId="{ABF491E3-6215-425D-BD12-8269F5EECE60}">
    <text>Q3 - full service counter demand/capacity planning, throttle orders by marketplace</text>
  </threadedComment>
  <threadedComment ref="AV131" dT="2021-06-12T00:29:59.44" personId="{C719060F-F6E9-4EC2-B38F-3228A0B324E8}" id="{1749514F-F3C0-4E65-ACF9-3491D41A698F}">
    <text>Q2 - Order management at full service counter</text>
  </threadedComment>
  <threadedComment ref="BI131" dT="2021-06-12T00:31:07.22" personId="{C719060F-F6E9-4EC2-B38F-3228A0B324E8}" id="{4CEF74B9-14CD-4BB4-BCED-FFB64191D2D0}">
    <text>Q2 - ingest 3rd party order information</text>
  </threadedComment>
  <threadedComment ref="BJ131" dT="2021-06-12T00:31:15.56" personId="{C719060F-F6E9-4EC2-B38F-3228A0B324E8}" id="{E0F333EC-5566-43A4-86FB-84B0F0CAA260}">
    <text>Q2 - ingest 3rd party order information</text>
  </threadedComment>
  <threadedComment ref="BJ131" dT="2021-06-15T23:58:07.46" personId="{24A71361-96A7-4184-B040-A32426105B52}" id="{2E9A0F5E-D4BE-4280-83C0-30F4CBF39EC7}" parentId="{E0F333EC-5566-43A4-86FB-84B0F0CAA260}">
    <text>@Sankett Deshpande</text>
    <mentions>
      <mention mentionpersonId="{DC37B630-3BE3-418E-A661-F3988CB6D761}" mentionId="{8D3AF223-3114-48DA-86D5-CED2EABEBE5E}" startIndex="0" length="18"/>
    </mentions>
  </threadedComment>
  <threadedComment ref="BK131" dT="2021-06-12T00:31:23.05" personId="{C719060F-F6E9-4EC2-B38F-3228A0B324E8}" id="{D6C68775-4043-4C5A-9C2E-8CE3E786409B}">
    <text>Q2 - ingest 3rd party order information</text>
  </threadedComment>
  <threadedComment ref="W132" dT="2021-06-12T00:45:04.68" personId="{C719060F-F6E9-4EC2-B38F-3228A0B324E8}" id="{B35EB11C-134C-43AE-BA29-27C5ED021528}">
    <text>Q3 - Full service assortment Order Ahead experience</text>
  </threadedComment>
  <threadedComment ref="W132" dT="2021-06-15T23:06:43.65" personId="{8A887BB8-0DDF-4FFA-858C-492AAA24058C}" id="{06C0F90A-0B37-44C2-960F-611642536066}" parentId="{B35EB11C-134C-43AE-BA29-27C5ED021528}">
    <text>Platform Response: should be Search &amp; Browse/L&amp;N</text>
  </threadedComment>
  <threadedComment ref="Y132" dT="2021-06-12T00:45:04.68" personId="{C719060F-F6E9-4EC2-B38F-3228A0B324E8}" id="{0AFEB994-0303-406B-A560-7EFA552221C2}">
    <text>Q3 - Full service assortment Order Ahead experience</text>
  </threadedComment>
  <threadedComment ref="Z132" dT="2021-06-12T00:45:04.68" personId="{C719060F-F6E9-4EC2-B38F-3228A0B324E8}" id="{19D290BD-F215-43AD-A9F6-060D2B32C1E1}">
    <text>Q3 - Full service assortment Order Ahead experience</text>
  </threadedComment>
  <threadedComment ref="AA132" dT="2021-06-12T00:45:04.68" personId="{C719060F-F6E9-4EC2-B38F-3228A0B324E8}" id="{52B5AA54-062A-484B-A89F-04C225159F62}">
    <text>Q3 - Full service assortment Order Ahead experience</text>
  </threadedComment>
  <threadedComment ref="AB132" dT="2021-06-12T00:45:04.68" personId="{C719060F-F6E9-4EC2-B38F-3228A0B324E8}" id="{BB6438D6-C98D-475C-A592-EA5BC82DA29F}">
    <text>Q3 - Full service assortment Order Ahead experience</text>
  </threadedComment>
  <threadedComment ref="AC132" dT="2021-06-12T00:45:04.68" personId="{C719060F-F6E9-4EC2-B38F-3228A0B324E8}" id="{8A930030-6F16-424D-A689-8705DE3BF6C7}">
    <text>Q3 - Payment in store OR pay ahead OR either (TBD)</text>
  </threadedComment>
  <threadedComment ref="AD132" dT="2021-06-12T00:45:04.68" personId="{C719060F-F6E9-4EC2-B38F-3228A0B324E8}" id="{5E525D3D-EBA0-4566-82D2-C0DDAF48F9FC}">
    <text>Q3 - Full service assortment Order Ahead experience</text>
  </threadedComment>
  <threadedComment ref="AD132" dT="2021-06-17T23:12:16.35" personId="{B6D3990C-57AB-4DCD-86ED-F2FC15330C87}" id="{6CEEB863-4A07-4745-8D58-BF9B3C272F8A}" parentId="{5E525D3D-EBA0-4566-82D2-C0DDAF48F9FC}">
    <text>Is this a Q2 build?</text>
  </threadedComment>
  <threadedComment ref="AE132" dT="2021-06-12T00:47:42.00" personId="{C719060F-F6E9-4EC2-B38F-3228A0B324E8}" id="{C1E8A249-595A-4864-BC69-EA70A4813174}">
    <text>Q3 - Taxation of full service assortment ordered ahead, picked up in store</text>
  </threadedComment>
  <threadedComment ref="AF132" dT="2021-06-12T00:48:13.70" personId="{C719060F-F6E9-4EC2-B38F-3228A0B324E8}" id="{D8284A6E-3F78-4823-A1CA-4ABCE64F1ED7}">
    <text>Q3 - New fulfillment channel (pick up at counter)</text>
  </threadedComment>
  <threadedComment ref="AG132" dT="2021-06-12T00:48:42.57" personId="{C719060F-F6E9-4EC2-B38F-3228A0B324E8}" id="{D31173D6-A9DA-4D6A-A8A0-5DE0FA393E2C}">
    <text>Q2 - UX design</text>
  </threadedComment>
  <threadedComment ref="AJ132" dT="2021-06-12T00:10:35.49" personId="{C719060F-F6E9-4EC2-B38F-3228A0B324E8}" id="{9CA76228-2279-4206-A74A-7C5BB6276938}">
    <text>Q2 - Make sure MTO items promotions are applied</text>
  </threadedComment>
  <threadedComment ref="AK132" dT="2021-06-12T00:10:35.49" personId="{C719060F-F6E9-4EC2-B38F-3228A0B324E8}" id="{DF8EB136-57D4-4AD7-BE08-9B69090C02AF}">
    <text>Q2 - Make sure MTO items promotions are applied</text>
  </threadedComment>
  <threadedComment ref="AL132" dT="2021-06-12T00:10:35.49" personId="{C719060F-F6E9-4EC2-B38F-3228A0B324E8}" id="{26B85A6B-DAF7-47F3-9D8C-F3E09D477AC2}">
    <text>Q2 - Make sure MTO items promotions are applied</text>
  </threadedComment>
  <threadedComment ref="AO132" dT="2021-06-12T00:50:14.93" personId="{C719060F-F6E9-4EC2-B38F-3228A0B324E8}" id="{CBFDEEA2-C0F0-414C-8277-D89F23266DE7}">
    <text>Q3 - Management at counter of orders placed via 1st party apps</text>
  </threadedComment>
  <threadedComment ref="AO132" dT="2021-06-16T19:06:40.15" personId="{3861ABAA-B7D1-7B44-9656-2455C4F3C3C6}" id="{EA7EED84-761F-4AE8-9B10-2FEB68E8E9AA}" parentId="{CBFDEEA2-C0F0-414C-8277-D89F23266DE7}">
    <text>This is assuming that line item 
65 will be done before this</text>
  </threadedComment>
  <threadedComment ref="AP132" dT="2021-06-12T00:50:14.93" personId="{C719060F-F6E9-4EC2-B38F-3228A0B324E8}" id="{E329221E-12C2-42A0-8BAA-88C7D1A96DF1}">
    <text>Q3 - Management at counter of orders placed via 1st party apps</text>
  </threadedComment>
  <threadedComment ref="AQ132" dT="2021-06-12T00:50:14.93" personId="{C719060F-F6E9-4EC2-B38F-3228A0B324E8}" id="{016FFB14-9B16-4F8A-88C0-709C88B72962}">
    <text>Q3 - Management at counter of orders placed via 1st party apps</text>
  </threadedComment>
  <threadedComment ref="AQ132" dT="2021-06-16T19:04:21.01" personId="{3861ABAA-B7D1-7B44-9656-2455C4F3C3C6}" id="{47EC3614-3CC3-4AD1-8A9B-A19E4822D815}" parentId="{016FFB14-9B16-4F8A-88C0-709C88B72962}">
    <text xml:space="preserve">Will this is be like Express Deli order?
</text>
  </threadedComment>
  <threadedComment ref="AQ132" dT="2021-06-16T19:05:56.43" personId="{3861ABAA-B7D1-7B44-9656-2455C4F3C3C6}" id="{25D23523-3F47-4AC2-B360-C0AEB963EC0A}" parentId="{016FFB14-9B16-4F8A-88C0-709C88B72962}">
    <text>This is assuming that line item 
65 will be done before this</text>
  </threadedComment>
  <threadedComment ref="AV132" dT="2021-06-12T00:50:14.93" personId="{C719060F-F6E9-4EC2-B38F-3228A0B324E8}" id="{612C0F6B-C253-4B74-843B-E3BEDC029828}">
    <text>Q3 - Management at counter of orders placed via 1st party apps</text>
  </threadedComment>
  <threadedComment ref="AW132" dT="2021-06-12T00:50:14.93" personId="{C719060F-F6E9-4EC2-B38F-3228A0B324E8}" id="{7AEA3E8C-2DF9-4B51-A952-5DD70ED9B6AA}">
    <text>Q3 - Management at counter of orders placed via 1st party apps</text>
  </threadedComment>
  <threadedComment ref="AW132" dT="2021-06-16T01:08:36.51" personId="{87C6E681-F050-7B43-95C6-A8A82CB194BA}" id="{531A0FB7-E164-463F-95E0-A2CA21A6E120}" parentId="{7AEA3E8C-2DF9-4B51-A952-5DD70ED9B6AA}">
    <text>Please provide more details on OSS changes required.</text>
  </threadedComment>
  <threadedComment ref="BC132" dT="2021-06-12T00:51:18.17" personId="{C719060F-F6E9-4EC2-B38F-3228A0B324E8}" id="{A0FDCB22-E2D9-487E-A1AE-8A2BD4D3DC23}">
    <text>Q3 - Ability to view/manage Order Ahead orders</text>
  </threadedComment>
  <threadedComment ref="BD132" dT="2021-06-12T00:51:18.17" personId="{C719060F-F6E9-4EC2-B38F-3228A0B324E8}" id="{5D5A6A51-012F-4B54-8D2A-83BAE76EAB39}">
    <text>Q3 - Ability to view/manage Order Ahead orders</text>
  </threadedComment>
  <threadedComment ref="BE132" dT="2021-06-12T00:51:26.77" personId="{C719060F-F6E9-4EC2-B38F-3228A0B324E8}" id="{F037DEC3-D557-4B92-A129-554205925B27}">
    <text>Q3 - Ability to view/manage Order Ahead orders</text>
  </threadedComment>
  <threadedComment ref="BI132" dT="2021-06-12T00:51:40.64" personId="{C719060F-F6E9-4EC2-B38F-3228A0B324E8}" id="{C852359B-6C72-4B73-B4D6-3C1F8245996B}">
    <text>Ingest Order Ahead orders</text>
  </threadedComment>
  <threadedComment ref="BJ132" dT="2021-06-12T00:51:40.64" personId="{C719060F-F6E9-4EC2-B38F-3228A0B324E8}" id="{970BDEA5-0E80-4256-93FE-735F1F3CF660}">
    <text>Ingest Order Ahead orders</text>
  </threadedComment>
  <threadedComment ref="BJ132" dT="2021-06-15T23:58:14.37" personId="{24A71361-96A7-4184-B040-A32426105B52}" id="{ED36EE0B-8632-4CBB-8326-AA35297DE148}" parentId="{970BDEA5-0E80-4256-93FE-735F1F3CF660}">
    <text>@Sankett Deshpande</text>
    <mentions>
      <mention mentionpersonId="{DC37B630-3BE3-418E-A661-F3988CB6D761}" mentionId="{F5F9381D-F8E2-4BE0-8E7F-D38F6D9DC9F9}" startIndex="0" length="18"/>
    </mentions>
  </threadedComment>
  <threadedComment ref="BK132" dT="2021-06-12T00:51:40.64" personId="{C719060F-F6E9-4EC2-B38F-3228A0B324E8}" id="{9C10D062-F16E-445D-ADDC-5DD2DDE14AE8}">
    <text>Ingest Order Ahead orders</text>
  </threadedComment>
  <threadedComment ref="W133" dT="2021-06-12T00:55:19.24" personId="{C719060F-F6E9-4EC2-B38F-3228A0B324E8}" id="{C0647C0D-B0EC-4EDF-A867-821FA2AB2F24}">
    <text>Q3 - Express meal 1P ordering experience</text>
  </threadedComment>
  <threadedComment ref="W133" dT="2021-06-15T23:07:12.54" personId="{8A887BB8-0DDF-4FFA-858C-492AAA24058C}" id="{663834F8-C034-4DB0-B85F-8479A3A1FC99}" parentId="{C0647C0D-B0EC-4EDF-A867-821FA2AB2F24}">
    <text>Platform Response: should be Search &amp; Browse/L&amp;N</text>
  </threadedComment>
  <threadedComment ref="X133" dT="2021-06-12T00:55:19.24" personId="{C719060F-F6E9-4EC2-B38F-3228A0B324E8}" id="{D7FA0764-0935-4452-95E0-A84D00DE55B5}">
    <text>Q3 - Express meal 1P ordering experience</text>
  </threadedComment>
  <threadedComment ref="Y133" dT="2021-06-12T00:55:19.24" personId="{C719060F-F6E9-4EC2-B38F-3228A0B324E8}" id="{000C23D7-8453-413A-8A77-B5BFA2697637}">
    <text>Q3 - Express meal 1P ordering experience</text>
  </threadedComment>
  <threadedComment ref="Z133" dT="2021-06-12T00:55:19.24" personId="{C719060F-F6E9-4EC2-B38F-3228A0B324E8}" id="{BA9D0169-93E9-4A8A-ACF1-9C855CFFDAD0}">
    <text>Q3 - Express meal 1P ordering experience</text>
  </threadedComment>
  <threadedComment ref="AA133" dT="2021-06-12T00:55:19.24" personId="{C719060F-F6E9-4EC2-B38F-3228A0B324E8}" id="{81F0AAA0-32AA-4643-BCF2-B698AEBDCA2C}">
    <text>Q3 - Express meal 1P ordering experience</text>
  </threadedComment>
  <threadedComment ref="AB133" dT="2021-06-12T00:55:19.24" personId="{C719060F-F6E9-4EC2-B38F-3228A0B324E8}" id="{1A97A452-DA9B-4477-853E-1D5E6A14B9C1}">
    <text>Q3 - Express meal 1P ordering experience</text>
  </threadedComment>
  <threadedComment ref="AC133" dT="2021-06-12T00:56:19.96" personId="{C719060F-F6E9-4EC2-B38F-3228A0B324E8}" id="{E33463B9-E63A-4B71-B495-E5278760FC7D}">
    <text>Q3 - Split cart?</text>
  </threadedComment>
  <threadedComment ref="AC133" dT="2021-06-15T00:27:55.76" personId="{C61C866D-9EED-43BF-B491-8BF54AF17E9E}" id="{99CF7F77-3827-4EEC-AEA9-416645CFCA1C}" parentId="{E33463B9-E63A-4B71-B495-E5278760FC7D}">
    <text xml:space="preserve">Need more details .. Build quarter?
@Edoardo Croce </text>
    <mentions>
      <mention mentionpersonId="{162D24A9-AD0F-471B-ADBA-8B46D009DCCC}" mentionId="{3F8C5602-3D85-4F50-8038-8B72357EF210}" startIndex="36" length="14"/>
    </mentions>
  </threadedComment>
  <threadedComment ref="AD133" dT="2021-06-12T00:55:19.24" personId="{C719060F-F6E9-4EC2-B38F-3228A0B324E8}" id="{A81E863E-7157-440E-8401-A4BF5069255B}">
    <text>Q3 - Express meal 1P ordering experience</text>
  </threadedComment>
  <threadedComment ref="AE133" dT="2021-06-12T00:55:19.24" personId="{C719060F-F6E9-4EC2-B38F-3228A0B324E8}" id="{CDFCB29D-7C85-40B1-BE9A-7D144C2D4EB4}">
    <text>Q3 - Express meal 1P ordering experience, assume additional assortment</text>
  </threadedComment>
  <threadedComment ref="AF133" dT="2021-06-12T00:55:19.24" personId="{C719060F-F6E9-4EC2-B38F-3228A0B324E8}" id="{BC3E5BEB-225C-4E7B-B883-925872E16687}">
    <text>Q3 - Express meal 1P ordering experience</text>
  </threadedComment>
  <threadedComment ref="AG133" dT="2021-06-12T00:55:19.24" personId="{C719060F-F6E9-4EC2-B38F-3228A0B324E8}" id="{FECF0143-CC23-42A9-A5D8-1450EDA6F54A}">
    <text>Q3 - Express meal 1P ordering experience</text>
  </threadedComment>
  <threadedComment ref="AO133" dT="2021-06-12T00:50:14.93" personId="{C719060F-F6E9-4EC2-B38F-3228A0B324E8}" id="{EA14E254-A357-4750-BACA-42C211A9613B}">
    <text>Q3 - Management at counter of orders placed via 1st party apps</text>
  </threadedComment>
  <threadedComment ref="AO133" dT="2021-06-16T19:10:11.36" personId="{3861ABAA-B7D1-7B44-9656-2455C4F3C3C6}" id="{DD1A34AA-75D3-4077-8B1D-43172F51540F}" parentId="{EA14E254-A357-4750-BACA-42C211A9613B}">
    <text>This is assuming that line item 
65 will be done before this</text>
  </threadedComment>
  <threadedComment ref="AP133" dT="2021-06-12T00:50:14.93" personId="{C719060F-F6E9-4EC2-B38F-3228A0B324E8}" id="{FAC60659-7E9A-48A9-9940-477168A57484}">
    <text>Q3 - Management at counter of orders placed via 1st party apps</text>
  </threadedComment>
  <threadedComment ref="AQ133" dT="2021-06-12T00:50:14.93" personId="{C719060F-F6E9-4EC2-B38F-3228A0B324E8}" id="{789E414D-3F06-40C0-B6B5-BAFA46774757}">
    <text>Q3 - Management at counter of orders placed via 1st party apps</text>
  </threadedComment>
  <threadedComment ref="AQ133" dT="2021-06-16T19:07:38.62" personId="{3861ABAA-B7D1-7B44-9656-2455C4F3C3C6}" id="{04090FE5-D417-4673-89A4-F77DF1D36139}" parentId="{789E414D-3F06-40C0-B6B5-BAFA46774757}">
    <text>This is assuming that line item 
65 will be done before this</text>
  </threadedComment>
  <threadedComment ref="AR133" dT="2021-06-12T00:57:45.83" personId="{C719060F-F6E9-4EC2-B38F-3228A0B324E8}" id="{579B29EF-FD11-465C-969E-9CF0E02FAB1C}">
    <text>Q3 - Express delivery (&lt;45 mins) of meals ordered via 1P</text>
  </threadedComment>
  <threadedComment ref="AV133" dT="2021-06-12T00:50:14.93" personId="{C719060F-F6E9-4EC2-B38F-3228A0B324E8}" id="{8B63C759-828C-4AED-AC1F-0E2AEF227253}">
    <text>Q3 - Management at counter of orders placed via 1st party apps</text>
  </threadedComment>
  <threadedComment ref="AW133" dT="2021-06-12T00:50:14.93" personId="{C719060F-F6E9-4EC2-B38F-3228A0B324E8}" id="{90E7BEE8-2A8A-4DBB-BF9B-227FCAAACD17}">
    <text>Q3 - Management at counter of orders placed via 1st party apps</text>
  </threadedComment>
  <threadedComment ref="AW133" dT="2021-06-16T01:08:23.53" personId="{87C6E681-F050-7B43-95C6-A8A82CB194BA}" id="{4629CC61-286D-427D-9BD8-12C75AE4289C}" parentId="{90E7BEE8-2A8A-4DBB-BF9B-227FCAAACD17}">
    <text>Please provide more details on OSS changes required.</text>
  </threadedComment>
  <threadedComment ref="BC133" dT="2021-06-12T00:59:03.82" personId="{C719060F-F6E9-4EC2-B38F-3228A0B324E8}" id="{94049FEA-B352-4CD6-BED9-081AADC0504E}">
    <text>Q3 - Ability to view/manage express meals orders</text>
  </threadedComment>
  <threadedComment ref="BD133" dT="2021-06-12T00:59:03.82" personId="{C719060F-F6E9-4EC2-B38F-3228A0B324E8}" id="{2180A4FC-5D27-4FD0-8A23-A43EF52795B5}">
    <text>Q3 - Ability to view/manage express meals orders</text>
  </threadedComment>
  <threadedComment ref="BE133" dT="2021-06-12T00:59:03.82" personId="{C719060F-F6E9-4EC2-B38F-3228A0B324E8}" id="{ED8D4CD2-E448-4F35-B505-4563EEC56565}">
    <text>Q3 - Ability to view/manage express meals orders</text>
  </threadedComment>
  <threadedComment ref="BI133" dT="2021-06-12T00:51:40.64" personId="{C719060F-F6E9-4EC2-B38F-3228A0B324E8}" id="{BF9886FC-4F47-497B-AB92-1F95C2C553FC}">
    <text>Ingest express meals orders</text>
  </threadedComment>
  <threadedComment ref="BJ133" dT="2021-06-12T00:51:40.64" personId="{C719060F-F6E9-4EC2-B38F-3228A0B324E8}" id="{D61EBB6F-1E83-4932-8938-015F4076CC54}">
    <text>Ingest express meals orders</text>
  </threadedComment>
  <threadedComment ref="BJ133" dT="2021-06-15T23:58:32.43" personId="{24A71361-96A7-4184-B040-A32426105B52}" id="{4DB7C33B-91E7-49FC-BFE0-26534092C69F}" parentId="{D61EBB6F-1E83-4932-8938-015F4076CC54}">
    <text>@Sankett Deshpande</text>
    <mentions>
      <mention mentionpersonId="{DC37B630-3BE3-418E-A661-F3988CB6D761}" mentionId="{E1D1FB29-80A8-452A-9A75-5E8FE6AA5659}" startIndex="0" length="18"/>
    </mentions>
  </threadedComment>
  <threadedComment ref="BK133" dT="2021-06-12T00:51:40.64" personId="{C719060F-F6E9-4EC2-B38F-3228A0B324E8}" id="{1760F234-5C06-4D6B-97AC-DCADE28EC4A9}">
    <text>Ingest express meals orders</text>
  </threadedComment>
  <threadedComment ref="W134" dT="2021-06-09T22:47:21.24" personId="{8A887BB8-0DDF-4FFA-858C-492AAA24058C}" id="{7122ED02-E004-4ECE-9455-5F69E423D8B6}">
    <text>Small - need more context - is it new components</text>
  </threadedComment>
  <threadedComment ref="W134" dT="2021-06-11T18:31:54.91" personId="{3609E9CB-5162-4F51-B75D-90F6D609B834}" id="{816D2B2E-5DFC-441D-8AA6-287048E6EBD4}" parentId="{7122ED02-E004-4ECE-9455-5F69E423D8B6}">
    <text>New attributes will be passed to aem to to pushed to the PDP. Marketing copy and feature bullets.</text>
  </threadedComment>
  <threadedComment ref="W134" dT="2021-06-15T23:07:47.48" personId="{8A887BB8-0DDF-4FFA-858C-492AAA24058C}" id="{54DBC9DE-563B-4F9B-AB96-C0681E079708}" parentId="{7122ED02-E004-4ECE-9455-5F69E423D8B6}">
    <text>Platform Response: Small - assuming change in product importer process.</text>
  </threadedComment>
  <threadedComment ref="Y134" dT="2021-06-11T18:34:24.63" personId="{3609E9CB-5162-4F51-B75D-90F6D609B834}" id="{F81E8954-F474-4CD7-8DB8-31418A58A0D8}">
    <text>New attributes will be passed from catalog to aem to be pushed to the PDP. Marketing copy and feature bullets.</text>
  </threadedComment>
  <threadedComment ref="AD134" dT="2021-06-11T18:35:29.30" personId="{3609E9CB-5162-4F51-B75D-90F6D609B834}" id="{C9317652-BC2F-460E-A61F-B6E3A9D89563}">
    <text>New attributes will be passed through the Catalog service to display below attributes on the pdp. . Marketing copy and feature bullets.</text>
  </threadedComment>
  <threadedComment ref="AF134" dT="2021-06-11T18:53:52.44" personId="{3609E9CB-5162-4F51-B75D-90F6D609B834}" id="{B2E4861C-4EF1-4B99-81D4-64A7F232C954}">
    <text>Send two new attributes to the PDP page (web and Mobile). Apply priority rule engine.</text>
  </threadedComment>
  <threadedComment ref="W135" dT="2021-06-15T23:08:17.83" personId="{8A887BB8-0DDF-4FFA-858C-492AAA24058C}" id="{97D72C6F-24CD-4513-86B8-3046761E48D3}">
    <text>Platform Response: need more info/requirements</text>
  </threadedComment>
  <threadedComment ref="W137" dT="2021-06-09T22:48:17.34" personId="{8A887BB8-0DDF-4FFA-858C-492AAA24058C}" id="{C0A39657-6083-4A0C-A5A3-E295CD452A4B}">
    <text>Platform Response: should be L&amp;N</text>
  </threadedComment>
  <threadedComment ref="W138" dT="2021-06-15T23:10:21.39" personId="{8A887BB8-0DDF-4FFA-858C-492AAA24058C}" id="{21189213-8975-481B-8DAC-1B081C010A3F}">
    <text>Platform Response: need more requirements</text>
  </threadedComment>
  <threadedComment ref="BN140" dT="2021-06-11T20:51:26.71" personId="{3609E9CB-5162-4F51-B75D-90F6D609B834}" id="{632FE724-960D-4E2C-83B9-1E1B2021EDB3}">
    <text>Implement SSO for Catalog UI</text>
  </threadedComment>
  <threadedComment ref="Q143" dT="2021-06-11T16:56:49.91" personId="{BD8FF0C0-A761-441F-B6D1-5D8DE7D20B4F}" id="{096A485B-1E2A-4992-8E29-D21BABAE60C7}">
    <text>Communication to outline features and internal press releases</text>
  </threadedComment>
  <threadedComment ref="W143" dT="2021-06-11T16:07:54.29" personId="{BD8FF0C0-A761-441F-B6D1-5D8DE7D20B4F}" id="{6B9F5C6E-5A7E-4837-810D-C1D402A26B1A}">
    <text>Expected end of Q3</text>
  </threadedComment>
  <threadedComment ref="W143" dT="2021-06-11T16:57:42.31" personId="{BD8FF0C0-A761-441F-B6D1-5D8DE7D20B4F}" id="{83B94303-A6F6-4F57-958E-188BB10D07A7}" parentId="{6B9F5C6E-5A7E-4837-810D-C1D402A26B1A}">
    <text>Grouping together of related items will involve changes to search pages, product cards, cart and check out etc.</text>
  </threadedComment>
  <threadedComment ref="W143" dT="2021-06-15T23:10:47.94" personId="{8A887BB8-0DDF-4FFA-858C-492AAA24058C}" id="{D2BFD5CF-D5EF-4F31-BE5D-F0E086FD882C}" parentId="{6B9F5C6E-5A7E-4837-810D-C1D402A26B1A}">
    <text>Platform Response: should be S&amp;B / L&amp;N</text>
  </threadedComment>
  <threadedComment ref="Y143" dT="2021-06-11T16:07:54.29" personId="{BD8FF0C0-A761-441F-B6D1-5D8DE7D20B4F}" id="{61444160-3BC1-4430-8A19-04897AB8073D}">
    <text>Expected end of Q3</text>
  </threadedComment>
  <threadedComment ref="AA143" dT="2021-06-11T16:07:54.29" personId="{BD8FF0C0-A761-441F-B6D1-5D8DE7D20B4F}" id="{FFD15C1C-9076-4843-8A72-E5641D138850}">
    <text>Expected end of Q3</text>
  </threadedComment>
  <threadedComment ref="AC143" dT="2021-06-11T16:07:54.29" personId="{BD8FF0C0-A761-441F-B6D1-5D8DE7D20B4F}" id="{6D62A69F-0AD7-4E26-839E-620CE49C904A}">
    <text>Expected end of Q3</text>
  </threadedComment>
  <threadedComment ref="AC143" dT="2021-06-15T00:29:44.42" personId="{C61C866D-9EED-43BF-B491-8BF54AF17E9E}" id="{0AB64153-7B3E-4355-89D7-D0D1DC3CDFDA}" parentId="{6D62A69F-0AD7-4E26-839E-620CE49C904A}">
    <text xml:space="preserve">Need more details to size it. Build quarter?@Shrikant Subramanian </text>
    <mentions>
      <mention mentionpersonId="{5E87A966-F96A-462E-882C-10B453DB5B60}" mentionId="{F150C7B5-C808-4773-99E9-0757CF6B7E38}" startIndex="44" length="21"/>
    </mentions>
  </threadedComment>
  <threadedComment ref="AC143" dT="2021-06-18T20:04:19.90" personId="{C61C866D-9EED-43BF-B491-8BF54AF17E9E}" id="{A75D0046-A347-41D3-AEB8-9F50DA3F51F5}" parentId="{6D62A69F-0AD7-4E26-839E-620CE49C904A}">
    <text xml:space="preserve">  We'll not be able to estimate without more details. @Shrikant Subramanian </text>
    <mentions>
      <mention mentionpersonId="{5E87A966-F96A-462E-882C-10B453DB5B60}" mentionId="{6DEC4519-7B90-4396-80BA-0F7AFBEB6122}" startIndex="54" length="21"/>
    </mentions>
  </threadedComment>
  <threadedComment ref="AD143" dT="2021-06-11T16:07:54.29" personId="{BD8FF0C0-A761-441F-B6D1-5D8DE7D20B4F}" id="{AA698330-ECA3-43F0-91C6-C7794AB6639D}">
    <text>Expected end of Q3</text>
  </threadedComment>
  <threadedComment ref="AE143" dT="2021-06-11T16:07:54.29" personId="{BD8FF0C0-A761-441F-B6D1-5D8DE7D20B4F}" id="{EEBAAA9D-8FE9-4EBE-A588-9C19F7B1120F}">
    <text>Expected end of Q3</text>
  </threadedComment>
  <threadedComment ref="AE143" dT="2021-06-14T20:17:02.30" personId="{4178E3D8-F26A-4B62-A1FA-B3D7E60782D7}" id="{5C5AA456-8D39-4FAA-BED0-BAF12BDD626F}" parentId="{EEBAAA9D-8FE9-4EBE-A588-9C19F7B1120F}">
    <text xml:space="preserve">Unclear how Tax is involved in this initiative. Please provide more details. As of now, we marked NA as we don't see any new Tax dev work or Tax testing support needed. </text>
  </threadedComment>
  <threadedComment ref="AF143" dT="2021-06-11T16:07:54.29" personId="{BD8FF0C0-A761-441F-B6D1-5D8DE7D20B4F}" id="{0F7EFEAD-46E5-4B42-93E6-0B40983F9734}">
    <text>Expected end of Q3</text>
  </threadedComment>
  <threadedComment ref="AG143" dT="2021-06-11T16:07:54.29" personId="{BD8FF0C0-A761-441F-B6D1-5D8DE7D20B4F}" id="{478EED87-1CC8-4FD7-9DE2-61A8BC9650FD}">
    <text>Expected end of Q3</text>
  </threadedComment>
  <threadedComment ref="AH143" dT="2021-06-11T16:07:54.29" personId="{BD8FF0C0-A761-441F-B6D1-5D8DE7D20B4F}" id="{4FBC7D36-CD40-4AC4-A4AD-06139C717FD5}">
    <text>Expected end of Q3</text>
  </threadedComment>
  <threadedComment ref="AM143" dT="2021-06-11T16:07:54.29" personId="{BD8FF0C0-A761-441F-B6D1-5D8DE7D20B4F}" id="{13929D92-4C96-408A-9E4F-AFC9CABCFBE9}">
    <text>Expected end of Q3</text>
  </threadedComment>
  <threadedComment ref="AN143" dT="2021-06-11T16:07:54.29" personId="{BD8FF0C0-A761-441F-B6D1-5D8DE7D20B4F}" id="{CF87C3CD-BE1D-4F65-A38B-5E86DF95C7B5}">
    <text>Expected end of Q3</text>
  </threadedComment>
  <threadedComment ref="AY143" dT="2021-06-11T16:07:54.29" personId="{BD8FF0C0-A761-441F-B6D1-5D8DE7D20B4F}" id="{3C25446B-860D-427C-B4AE-62FA23C8E0DD}">
    <text>Expected end of Q3</text>
  </threadedComment>
  <threadedComment ref="Q144" dT="2021-06-11T16:10:05.29" personId="{BD8FF0C0-A761-441F-B6D1-5D8DE7D20B4F}" id="{AA7AFDF3-4859-45F7-BE49-82F9A402B1B4}">
    <text>Expected end of Q2</text>
  </threadedComment>
  <threadedComment ref="V144" dT="2021-06-11T16:10:05.29" personId="{BD8FF0C0-A761-441F-B6D1-5D8DE7D20B4F}" id="{9D23895E-023F-41EA-B318-31699E95500E}">
    <text>Expected end of Q2</text>
  </threadedComment>
  <threadedComment ref="W144" dT="2021-06-11T16:10:05.29" personId="{BD8FF0C0-A761-441F-B6D1-5D8DE7D20B4F}" id="{7AD953A6-EA11-429A-B72A-4148E4239D54}">
    <text>Expected end of Q2</text>
  </threadedComment>
  <threadedComment ref="W144" dT="2021-06-15T23:13:04.19" personId="{8A887BB8-0DDF-4FFA-858C-492AAA24058C}" id="{A0FC0712-89E4-41CB-8504-333853BD4605}" parentId="{7AD953A6-EA11-429A-B72A-4148E4239D54}">
    <text>Platform Response: N/A - should be catalog</text>
  </threadedComment>
  <threadedComment ref="AC144" dT="2021-06-11T16:10:05.29" personId="{BD8FF0C0-A761-441F-B6D1-5D8DE7D20B4F}" id="{9BB44CC6-3C19-4FC0-825E-D7C10F4D5BD1}">
    <text>Expected end of Q2</text>
  </threadedComment>
  <threadedComment ref="AC144" dT="2021-06-15T00:38:53.63" personId="{C61C866D-9EED-43BF-B491-8BF54AF17E9E}" id="{300C4E18-274C-4A10-9A06-145F8A5ADDFB}" parentId="{9BB44CC6-3C19-4FC0-825E-D7C10F4D5BD1}">
    <text>Once we have comps and use cases clear, we can size it properly.</text>
  </threadedComment>
  <threadedComment ref="AD144" dT="2021-06-11T16:10:05.29" personId="{BD8FF0C0-A761-441F-B6D1-5D8DE7D20B4F}" id="{D7810FDE-8F89-4D88-AD8E-139403AA90A2}">
    <text>Expected end of Q2</text>
  </threadedComment>
  <threadedComment ref="AE144" dT="2021-06-11T16:10:05.29" personId="{BD8FF0C0-A761-441F-B6D1-5D8DE7D20B4F}" id="{597D0C12-3789-4EE5-B328-3E81CEF65232}">
    <text>Expected end of Q2</text>
  </threadedComment>
  <threadedComment ref="AE144" dT="2021-06-14T20:18:43.03" personId="{4178E3D8-F26A-4B62-A1FA-B3D7E60782D7}" id="{193F68ED-7233-48AB-A2A8-CDB76547232F}" parentId="{597D0C12-3789-4EE5-B328-3E81CEF65232}">
    <text xml:space="preserve">Unclear how Tax is involved in this initiative. Please provide more details. As of now, we marked NA as we don't see any new Tax dev work or Tax testing support needed. </text>
  </threadedComment>
  <threadedComment ref="AF144" dT="2021-06-11T16:10:05.29" personId="{BD8FF0C0-A761-441F-B6D1-5D8DE7D20B4F}" id="{CCDF668A-E71F-493D-84CD-DB82094B582C}">
    <text>Expected end of Q2</text>
  </threadedComment>
  <threadedComment ref="AG144" dT="2021-06-11T16:10:05.29" personId="{BD8FF0C0-A761-441F-B6D1-5D8DE7D20B4F}" id="{784C7321-57BE-42EC-A3F8-3BFDB2735BD0}">
    <text>Expected end of Q2</text>
  </threadedComment>
  <threadedComment ref="AH144" dT="2021-06-11T16:10:05.29" personId="{BD8FF0C0-A761-441F-B6D1-5D8DE7D20B4F}" id="{3A05FA37-5A6B-4E0D-8E2C-FBE549E02755}">
    <text>Expected end of Q2</text>
  </threadedComment>
  <threadedComment ref="AI144" dT="2021-06-11T16:10:05.29" personId="{BD8FF0C0-A761-441F-B6D1-5D8DE7D20B4F}" id="{8BE46886-9432-4B81-862E-F8F7DC06C2BC}">
    <text>Expected end of Q2</text>
  </threadedComment>
  <threadedComment ref="AM144" dT="2021-06-09T21:42:14.80" personId="{4178E3D8-F26A-4B62-A1FA-B3D7E60782D7}" id="{9368E94B-B02C-4BEC-A92A-1706774F8021}">
    <text>Need more information to know if there is any Payments development. Don't see any Payments related work.</text>
  </threadedComment>
  <threadedComment ref="AN144" dT="2021-06-11T16:10:05.29" personId="{BD8FF0C0-A761-441F-B6D1-5D8DE7D20B4F}" id="{E5C90E3C-4A27-4439-AAD2-E89930BE1443}">
    <text>Expected end of Q2</text>
  </threadedComment>
  <threadedComment ref="Q145" dT="2021-06-11T17:55:55.96" personId="{BD8FF0C0-A761-441F-B6D1-5D8DE7D20B4F}" id="{60D06D30-DCBF-4D95-B6F1-25810182D987}">
    <text>Provide communications and press releases related to variants functionality</text>
  </threadedComment>
  <threadedComment ref="W145" dT="2021-06-11T16:12:48.00" personId="{BD8FF0C0-A761-441F-B6D1-5D8DE7D20B4F}" id="{91FFB826-D23D-4C59-881B-F433673EDB39}">
    <text>Expected Q2 end</text>
  </threadedComment>
  <threadedComment ref="W145" dT="2021-06-11T17:56:38.85" personId="{BD8FF0C0-A761-441F-B6D1-5D8DE7D20B4F}" id="{894538EC-D1E1-4E7C-A01D-918D02780EB0}" parentId="{91FFB826-D23D-4C59-881B-F433673EDB39}">
    <text>Variants functionality will involve changes to search, product pages, cart and checkout and mobile</text>
  </threadedComment>
  <threadedComment ref="W145" dT="2021-06-15T23:13:49.13" personId="{8A887BB8-0DDF-4FFA-858C-492AAA24058C}" id="{5D41792D-D466-4144-ADA1-783704F3F984}" parentId="{91FFB826-D23D-4C59-881B-F433673EDB39}">
    <text>Platform Response: should be S&amp;B / L&amp;N</text>
  </threadedComment>
  <threadedComment ref="AC145" dT="2021-06-11T16:12:48.00" personId="{BD8FF0C0-A761-441F-B6D1-5D8DE7D20B4F}" id="{3B48F7B2-3286-473A-B321-4ED0FA0A01CC}">
    <text>Expected Q2 end</text>
  </threadedComment>
  <threadedComment ref="AC145" dT="2021-06-11T18:00:36.45" personId="{BD8FF0C0-A761-441F-B6D1-5D8DE7D20B4F}" id="{775A0EFA-67F9-4A66-925B-E538E11E3F52}" parentId="{3B48F7B2-3286-473A-B321-4ED0FA0A01CC}">
    <text>Variants functionality will have impact on cart and checkout with multiple options of an item may be checked out as an addendum to an order.</text>
  </threadedComment>
  <threadedComment ref="AC145" dT="2021-06-18T20:10:32.46" personId="{C61C866D-9EED-43BF-B491-8BF54AF17E9E}" id="{455E2F4A-15A2-4588-A72A-47C8E52B51F7}" parentId="{3B48F7B2-3286-473A-B321-4ED0FA0A01CC}">
    <text>@Shrikant Subramanian  Need more details.</text>
    <mentions>
      <mention mentionpersonId="{5E87A966-F96A-462E-882C-10B453DB5B60}" mentionId="{8AB95D5A-7F06-48F0-92B3-7C8AA78FFBBA}" startIndex="0" length="21"/>
    </mentions>
  </threadedComment>
  <threadedComment ref="AD145" dT="2021-06-11T16:12:48.00" personId="{BD8FF0C0-A761-441F-B6D1-5D8DE7D20B4F}" id="{8E03ED00-C9FB-4395-8416-597D5C84CC9D}">
    <text>Expected Q2 end</text>
  </threadedComment>
  <threadedComment ref="AD145" dT="2021-06-11T18:01:38.03" personId="{BD8FF0C0-A761-441F-B6D1-5D8DE7D20B4F}" id="{FDD02732-6701-40B8-94E2-909C1D4173B9}" parentId="{8E03ED00-C9FB-4395-8416-597D5C84CC9D}">
    <text>Mobile experience will have the same impact as web - variants will need to be clubbed under one umbrella and various screens like search, product pages, cart and checkout will be impacted.</text>
  </threadedComment>
  <threadedComment ref="AE145" dT="2021-06-11T16:12:48.00" personId="{BD8FF0C0-A761-441F-B6D1-5D8DE7D20B4F}" id="{B4EC829B-C394-40BA-891B-15D9A373188E}">
    <text>Expected Q2 end</text>
  </threadedComment>
  <threadedComment ref="AE145" dT="2021-06-14T20:22:09.27" personId="{4178E3D8-F26A-4B62-A1FA-B3D7E60782D7}" id="{5D333FA1-1AF7-4B22-9DBA-5302C20C6661}" parentId="{B4EC829B-C394-40BA-891B-15D9A373188E}">
    <text xml:space="preserve">Need more information to determine if there is Tax dev work or Tax testing support. </text>
  </threadedComment>
  <threadedComment ref="AF145" dT="2021-06-11T16:12:48.00" personId="{BD8FF0C0-A761-441F-B6D1-5D8DE7D20B4F}" id="{43F6CEA0-B5C9-4413-B473-81175E3EDEAF}">
    <text>Expected Q2 end</text>
  </threadedComment>
  <threadedComment ref="AG145" dT="2021-06-11T16:12:48.00" personId="{BD8FF0C0-A761-441F-B6D1-5D8DE7D20B4F}" id="{A9505481-C5E8-4CFF-9E69-7CFCD748D535}">
    <text>Expected Q2 end</text>
  </threadedComment>
  <threadedComment ref="AG145" dT="2021-06-11T18:03:58.09" personId="{BD8FF0C0-A761-441F-B6D1-5D8DE7D20B4F}" id="{2BAC9195-65FA-43B3-AEA0-310DAD20730E}" parentId="{A9505481-C5E8-4CFF-9E69-7CFCD748D535}">
    <text>UX screens impacted will include search, product pages etc.</text>
  </threadedComment>
  <threadedComment ref="AH145" dT="2021-06-11T16:12:48.00" personId="{BD8FF0C0-A761-441F-B6D1-5D8DE7D20B4F}" id="{42431B4F-3FEF-4EC9-92E0-0A97BE7AE176}">
    <text>Expected Q2 end</text>
  </threadedComment>
  <threadedComment ref="AI145" dT="2021-06-11T16:12:48.00" personId="{BD8FF0C0-A761-441F-B6D1-5D8DE7D20B4F}" id="{1B6A3BE2-E145-4AEB-A8BA-1EACF3014A22}">
    <text>Expected Q2 end</text>
  </threadedComment>
  <threadedComment ref="AM145" dT="2021-06-09T21:43:12.55" personId="{4178E3D8-F26A-4B62-A1FA-B3D7E60782D7}" id="{BFECB7C6-20D0-4954-830F-9B0945FE0F0B}">
    <text>Need more information to know if there is any Payments development. Don't see any Payments related work.</text>
  </threadedComment>
  <threadedComment ref="AN145" dT="2021-06-11T16:12:48.00" personId="{BD8FF0C0-A761-441F-B6D1-5D8DE7D20B4F}" id="{7BEDD17F-2719-4AA0-AD06-6B6950285915}">
    <text>Expected Q2 end</text>
  </threadedComment>
  <threadedComment ref="Q146" dT="2021-06-18T00:55:04.70" personId="{90E76B7C-5FC6-44EF-8F79-11A63BF9B8F9}" id="{5E7700A5-8E6E-46DE-99AA-7DA0D7069F42}">
    <text>unclear how this relates to Martech/Comms; but will assume this entails payload work being sent from OSS</text>
  </threadedComment>
  <threadedComment ref="AM146" dT="2021-06-09T21:43:29.25" personId="{4178E3D8-F26A-4B62-A1FA-B3D7E60782D7}" id="{DA54B3E0-CA0E-4219-B9B0-D99C8020699D}">
    <text>Need more information to know if there is any Payments development. Don't see any Payments related work.</text>
  </threadedComment>
  <threadedComment ref="AM147" dT="2021-06-09T21:44:11.40" personId="{4178E3D8-F26A-4B62-A1FA-B3D7E60782D7}" id="{83D9D836-4E76-477C-B335-D13FA549525C}">
    <text>Need more information to know if there is any Payments development. Don't see any Payments related work.</text>
  </threadedComment>
  <threadedComment ref="AM148" dT="2021-06-09T21:44:56.20" personId="{4178E3D8-F26A-4B62-A1FA-B3D7E60782D7}" id="{4A91C025-28C7-4013-989F-CC5C9D7EC121}">
    <text>Need more information to know if there is any Payments development. Don't see any Payments related work.</text>
  </threadedComment>
  <threadedComment ref="AM149" dT="2021-06-09T21:45:46.23" personId="{4178E3D8-F26A-4B62-A1FA-B3D7E60782D7}" id="{907A0BC1-ABBA-4239-B1FB-73123FE8D782}">
    <text>Need more information to know if there is any Payments development. Don't see any Payments related work.</text>
  </threadedComment>
  <threadedComment ref="W150" dT="2021-06-11T21:54:29.68" personId="{D3617701-C475-4DE4-AB37-E0E7E5459DB1}" id="{A882E2A3-A2A4-42A2-8E24-026D8867C876}">
    <text>Marketplace items need to be visually identified by seller</text>
  </threadedComment>
  <threadedComment ref="W150" dT="2021-06-15T23:14:20.79" personId="{8A887BB8-0DDF-4FFA-858C-492AAA24058C}" id="{6CDB939C-EAB2-4085-9BF5-D8BEEEF8DB64}" parentId="{A882E2A3-A2A4-42A2-8E24-026D8867C876}">
    <text>Platform Response: assumes integration with AEM for content mgmt.</text>
  </threadedComment>
  <threadedComment ref="Y150" dT="2021-06-11T21:55:11.80" personId="{D3617701-C475-4DE4-AB37-E0E7E5459DB1}" id="{710FB853-1480-4D6A-A3EE-3A63FC635836}">
    <text>Marketplace items need to be visually identifiable by seller.  Seller details and fulfillment options shown on PDP.</text>
  </threadedComment>
  <threadedComment ref="AA150" dT="2021-06-11T21:57:10.88" personId="{D3617701-C475-4DE4-AB37-E0E7E5459DB1}" id="{305EFAC6-82EE-4411-937A-5C8C290BD795}">
    <text>Marketplace items shown in-line with Albertsons items. Some sort of prioritization desired so Albertsons items always on top but gaps served by marketplace items are clearly seen.</text>
  </threadedComment>
  <threadedComment ref="AC150" dT="2021-06-11T21:57:41.53" personId="{D3617701-C475-4DE4-AB37-E0E7E5459DB1}" id="{177D644E-091D-4BE1-8E5F-98A649D52236}">
    <text>Single, unified cart. Delivery options based on fulfillment:
1- Items fulfilled by Albertsons (e.g. MFC) - Combined slotting options/pricing as today
2- Items directly shipped from sellers - Separated slots &amp; delivery pricing</text>
  </threadedComment>
  <threadedComment ref="AD150" dT="2021-06-11T21:58:17.40" personId="{D3617701-C475-4DE4-AB37-E0E7E5459DB1}" id="{1B9E5A8E-9EC5-4A76-8B48-C943D25E7E92}">
    <text>Marketplace items identifiable while shopping. Single, unified cart. Delivery options based on fulfillment:
1- Items fulfilled by Albertsons (e.g. MFC) - Combined slotting options/pricing as today
2- Items directly shipped from sellers - Separated slots &amp; delivery pricing</text>
  </threadedComment>
  <threadedComment ref="AE150" dT="2021-06-11T22:13:00.64" personId="{D3617701-C475-4DE4-AB37-E0E7E5459DB1}" id="{EE621D49-6242-40E3-8362-ABCEFBE6CB28}">
    <text>Tax integration	with Marketplacer platform.</text>
  </threadedComment>
  <threadedComment ref="AE150" dT="2021-06-14T20:28:42.09" personId="{4178E3D8-F26A-4B62-A1FA-B3D7E60782D7}" id="{9A3045BD-459E-4F01-B1B0-AFD5A22929CB}" parentId="{EE621D49-6242-40E3-8362-ABCEFBE6CB28}">
    <text xml:space="preserve">Need more information to understand if this work includes tax integration at time of placing orders and fulfillment. Also need to understand the volume of new SKUs and use cases. </text>
  </threadedComment>
  <threadedComment ref="AF150" dT="2021-06-11T22:13:15.16" personId="{D3617701-C475-4DE4-AB37-E0E7E5459DB1}" id="{2EC64436-DF54-41CE-80BD-779282D9BB38}">
    <text>Catalog integration with Marketplacer</text>
  </threadedComment>
  <threadedComment ref="AG150" dT="2021-06-11T22:13:46.95" personId="{D3617701-C475-4DE4-AB37-E0E7E5459DB1}" id="{43DA1BE4-4AF1-42ED-A207-FDAE8EF4F7F3}">
    <text>Marketplace sellers/stores shown throughout the shopping process. Unified, split cart.</text>
  </threadedComment>
  <threadedComment ref="AM150" dT="2021-06-11T22:14:13.64" personId="{D3617701-C475-4DE4-AB37-E0E7E5459DB1}" id="{145A784E-788D-4F25-9A66-E0C824B35088}">
    <text>Combined payment for Albertsons &amp; Marketplace items</text>
  </threadedComment>
  <threadedComment ref="AM150" dT="2021-06-15T16:03:40.10" personId="{4178E3D8-F26A-4B62-A1FA-B3D7E60782D7}" id="{401F85E3-7956-4E61-BAA5-C37957EAF9BB}" parentId="{145A784E-788D-4F25-9A66-E0C824B35088}">
    <text>Need more details around checkout and fulfillment to define the scope for Payments.</text>
  </threadedComment>
  <threadedComment ref="AO150" dT="2021-06-11T22:16:03.59" personId="{D3617701-C475-4DE4-AB37-E0E7E5459DB1}" id="{F4360286-39ED-4123-968F-67B8A4D6CD0B}">
    <text>Marketplace items will flow into the Marketplacer platform</text>
  </threadedComment>
  <threadedComment ref="AP150" dT="2021-06-11T22:16:50.93" personId="{D3617701-C475-4DE4-AB37-E0E7E5459DB1}" id="{BC6D308C-8D36-42EA-8692-9B4F3F9C1E61}">
    <text>Marketplace items likely stored in MFCs</text>
  </threadedComment>
  <threadedComment ref="AT150" dT="2021-06-14T18:15:58.24" personId="{8391F23D-3E21-624A-BB97-09ED6AF0B07E}" id="{032E4903-5EC7-4A63-909A-70283EFB5ADE}">
    <text>Can we please be more specific here. What do you NEED and WHEN do you need it by. Thanks.</text>
  </threadedComment>
  <threadedComment ref="BC150" dT="2021-06-11T22:18:25.81" personId="{D3617701-C475-4DE4-AB37-E0E7E5459DB1}" id="{5307F51B-67B1-4307-A9F5-D98DA8A55514}">
    <text>3P orders and status are viewable by Albertsons CS</text>
  </threadedComment>
  <threadedComment ref="BE150" dT="2021-06-11T22:18:50.37" personId="{D3617701-C475-4DE4-AB37-E0E7E5459DB1}" id="{27A39F04-5C49-4FE0-9245-FE63240BDA49}">
    <text>Albertsons handles refunds and returns as proxy for seller</text>
  </threadedComment>
  <threadedComment ref="W151" dT="2021-06-15T23:14:50.04" personId="{8A887BB8-0DDF-4FFA-858C-492AAA24058C}" id="{ECF9BB11-6D8C-4951-BCF9-FAB766B83E56}">
    <text>Platform Response: assumes integration with AEM for content mgmt</text>
  </threadedComment>
  <threadedComment ref="AE151" dT="2021-06-14T20:28:54.44" personId="{4178E3D8-F26A-4B62-A1FA-B3D7E60782D7}" id="{A8035996-4ADA-426A-AF56-1E6D9F55E7C3}">
    <text xml:space="preserve">Need more information to understand if this work includes tax integration at time of placing orders and fulfillment. Also need to understand the volume of new SKUs and use cases. </text>
  </threadedComment>
  <threadedComment ref="AM151" dT="2021-06-09T21:49:05.53" personId="{4178E3D8-F26A-4B62-A1FA-B3D7E60782D7}" id="{710F06A0-D274-4D30-97BE-EE09E75D9047}">
    <text>Expect Payments will have development work for this initiative. Need more details to define the scope.</text>
  </threadedComment>
  <threadedComment ref="AT151" dT="2021-06-14T18:16:04.52" personId="{8391F23D-3E21-624A-BB97-09ED6AF0B07E}" id="{E752172B-A326-401D-8741-058904E29F5B}">
    <text>Can we please be more specific here. What do you NEED and WHEN do you need it by. Thanks.</text>
  </threadedComment>
  <threadedComment ref="AY151" dT="2021-06-11T22:17:28.27" personId="{D3617701-C475-4DE4-AB37-E0E7E5459DB1}" id="{7D3497D5-E8A9-4714-8A7C-BB4505C401F7}">
    <text>Offer Albertsons rewards on 3rd party Marketplace orders</text>
  </threadedComment>
  <threadedComment ref="AD153" dT="2021-06-18T21:30:51.41" personId="{B6D3990C-57AB-4DCD-86ED-F2FC15330C87}" id="{859B59CB-5971-4D26-A3CD-C8BFD4E29551}">
    <text>We need more details to size</text>
  </threadedComment>
  <threadedComment ref="AE153" dT="2021-06-14T20:39:00.58" personId="{4178E3D8-F26A-4B62-A1FA-B3D7E60782D7}" id="{85FBC192-9F59-4610-B095-C7EF6A8E4402}">
    <text xml:space="preserve">Need finalized architecture decision. If passed by Cart &amp; Checkout (at Checkout) or Pricing Service (during Fulfillment), then effort is S. If Tax has to identify child items, then effort is M. </text>
  </threadedComment>
  <threadedComment ref="AM153" dT="2021-06-09T21:47:02.11" personId="{4178E3D8-F26A-4B62-A1FA-B3D7E60782D7}" id="{B2BAD772-E1E6-46AA-BD17-E0FEC44E3B0C}">
    <text>Expect only QA support. No development work.</text>
  </threadedComment>
  <threadedComment ref="BI154" dT="2021-06-12T00:25:45.29" personId="{0FF80DCA-3A3C-4A49-B80F-EDBDBA543F6B}" id="{B8BE0DFA-CF71-4B8B-AA7C-003E8D369240}">
    <text>Set up EDM to recieive the Catalog data through Kafka streaming, agreegate data and make it available to consumers.</text>
  </threadedComment>
  <threadedComment ref="W162" dT="2021-06-10T18:39:01.87" personId="{8A887BB8-0DDF-4FFA-858C-492AAA24058C}" id="{DCC81E40-930C-4F30-A9CE-D180697CDCCF}">
    <text>Platform Response: M - Dependency new CPG Domain API</text>
  </threadedComment>
  <threadedComment ref="W167" dT="2021-06-15T23:16:03.76" personId="{8A887BB8-0DDF-4FFA-858C-492AAA24058C}" id="{BA2C8456-B8F4-4E6F-9EC1-51D2F8A375FA}">
    <text>Platform Response: need more requirements for Platform to provide estimate</text>
  </threadedComment>
  <threadedComment ref="BM167" dT="2021-06-12T00:39:31.21" personId="{B6D3990C-57AB-4DCD-86ED-F2FC15330C87}" id="{78EC592D-785B-46C3-B5E2-D56187C12866}">
    <text>Adding Signage/QR code/Banners in the stores</text>
  </threadedComment>
  <threadedComment ref="W170" dT="2021-06-15T23:16:30.98" personId="{8A887BB8-0DDF-4FFA-858C-492AAA24058C}" id="{1E99B7FE-9001-4BB7-8DAB-49498278A188}">
    <text>Platform Response: will this include web work/web view</text>
  </threadedComment>
  <threadedComment ref="AC171" dT="2021-06-15T21:01:36.78" personId="{C61C866D-9EED-43BF-B491-8BF54AF17E9E}" id="{8C4159FE-AFCF-472D-9B7C-1F81482C1668}">
    <text xml:space="preserve">Checkout changes with respect to SNAP will be considered a different initiative and hence the sizing given will not consider SNAP. @Prasanna Karimanickam </text>
    <mentions>
      <mention mentionpersonId="{10ACF925-48F7-4181-90AB-7B3F88A14CC1}" mentionId="{B9D9A7DD-D0D9-4003-9E97-5F0EE47E71E9}" startIndex="131" length="22"/>
    </mentions>
  </threadedComment>
  <threadedComment ref="AH171" dT="2021-06-17T21:43:52.34" personId="{1E81E438-7BA8-415B-A046-0A20BB48CF99}" id="{CA5EC929-616A-4150-98D4-2B0BACB3B352}">
    <text>Is there UCA impact ?</text>
  </threadedComment>
  <threadedComment ref="AM171" dT="2021-06-09T21:52:32.77" personId="{4178E3D8-F26A-4B62-A1FA-B3D7E60782D7}" id="{7C7D2A7D-02A7-40E8-9AF6-B5FE87C81B1E}">
    <text>Based on timing, not sure what is expected to change with Payeezy implementation. This is in scope for Chase Phase 2 contained within Payments tab.</text>
  </threadedComment>
  <threadedComment ref="AO171" dT="2021-06-16T00:25:50.42" personId="{07D8E72E-364D-1749-BC72-9CEC99127811}" id="{E5CDCC75-CC89-449C-A2AB-67AFB2169AC7}">
    <text>Assumption: No order model changes required. Only QA support required.</text>
  </threadedComment>
  <threadedComment ref="AH172" dT="2021-06-17T21:44:16.50" personId="{1E81E438-7BA8-415B-A046-0A20BB48CF99}" id="{FAF1116D-2308-4D31-8B6B-78F8D2D192C3}">
    <text>Is there UCA impact ?</text>
  </threadedComment>
  <threadedComment ref="AM172" dT="2021-06-09T22:00:18.14" personId="{4178E3D8-F26A-4B62-A1FA-B3D7E60782D7}" id="{A89AD963-59F8-4BA8-8FD9-F9D0A11B8772}">
    <text>Per Kothai discussion, Payments can move CVV into the iframe when a fraud engine is in place to inform Cart &amp; Checkout whether or not to display CVV for specific customer. Exepecting this work to be completed in Chase Phase 2.</text>
  </threadedComment>
  <threadedComment ref="AO172" dT="2021-06-16T00:29:17.16" personId="{07D8E72E-364D-1749-BC72-9CEC99127811}" id="{34C23E59-53B3-47CE-B2A9-3841C77CB4A7}">
    <text>Assumption: Only QA support will be needed.</text>
  </threadedComment>
  <threadedComment ref="O173" dT="2021-06-18T01:00:52.30" personId="{90E76B7C-5FC6-44EF-8F79-11A63BF9B8F9}" id="{77C37021-BE13-42DF-9543-EA517A4C8B9D}">
    <text xml:space="preserve">assumes that we would have to make changes on multiple templates
</text>
  </threadedComment>
  <threadedComment ref="AO174" dT="2021-06-21T16:15:39.92" personId="{908A6D45-835C-4CE3-99A0-0DEE132756A1}" id="{8C3D9AA8-A28A-4BF1-B2BB-36727FE23BA7}">
    <text>It's unclear if this is separate effort around market place. Leaving this as XS to test. Market place effort for OMS is not listed here.</text>
  </threadedComment>
  <threadedComment ref="O191" dT="2021-06-18T01:04:53.47" personId="{90E76B7C-5FC6-44EF-8F79-11A63BF9B8F9}" id="{2ABBB93E-261C-4A5B-B325-0D6E37266D54}">
    <text>assumes redesigns of up to 5 substitution emails</text>
  </threadedComment>
  <threadedComment ref="W191" dT="2021-06-10T18:40:44.11" personId="{8A887BB8-0DDF-4FFA-858C-492AAA24058C}" id="{89B57C63-17B4-46C1-8044-27BACEC24CF8}">
    <text>Platform Response: N/A -  should be S&amp;B</text>
  </threadedComment>
  <threadedComment ref="C192" dT="2021-06-16T18:31:26.18" personId="{B47F3583-D038-45D3-9F99-FF960B3FE809}" id="{0887F4E8-66A9-48B7-8E9A-4008829ADAAA}">
    <text>decouple aisle templates and allow merchandising team to curate content by category, aisle and banner experience</text>
  </threadedComment>
  <threadedComment ref="C193" dT="2021-06-17T19:24:39.71" personId="{B47F3583-D038-45D3-9F99-FF960B3FE809}" id="{718C709B-7B75-4E2E-AC85-BD6F6811C9DB}">
    <text>@Sandhya Picardo - ability to define custom attributes at the category level.  in parallel, expand and define attribute base library that will dirve the LHN/Filter.  manual control: move facet location and ability to section titles by category and banner.  add new facet section based on pre-defined library.</text>
    <mentions>
      <mention mentionpersonId="{09EBE667-5E76-4E4D-9E35-25FA8A7EF8A9}" mentionId="{EA022EC4-1DE8-4EFD-A6B1-EB16E19163D5}" startIndex="0" length="16"/>
    </mentions>
  </threadedComment>
  <threadedComment ref="C194" dT="2021-06-17T19:29:35.75" personId="{B47F3583-D038-45D3-9F99-FF960B3FE809}" id="{A24012B3-0C6A-4261-A503-23BFC6902BC2}">
    <text>@Sandhya Picardo - ability to manual configure the visual shelf navigators/category tiles on a aisle page by category and by banner.  component will allow an author to pick from existing L2, L3, L4 or existing visual shelf navigator (image and link)</text>
    <mentions>
      <mention mentionpersonId="{09EBE667-5E76-4E4D-9E35-25FA8A7EF8A9}" mentionId="{CA445072-8F86-4C66-B568-72B44FC6DDB6}" startIndex="0" length="16"/>
    </mentions>
  </threadedComment>
  <threadedComment ref="Y200" dT="2021-06-11T17:27:45.80" personId="{D61FD2F1-7959-B741-A9C7-9D055139CEA9}" id="{BD4DBC09-E942-42AB-82DB-641B58BD64DB}">
    <text>Is this tracked under Healthy Shopping Assistant?  Who is the driving team?</text>
  </threadedComment>
  <threadedComment ref="W201" dT="2021-06-15T23:19:32.40" personId="{8A887BB8-0DDF-4FFA-858C-492AAA24058C}" id="{7BA3326D-A461-4CA4-B222-7BC39C61F235}">
    <text xml:space="preserve">Platform Response: ? - need more info, two many items listed. </text>
  </threadedComment>
  <threadedComment ref="BA201" dT="2021-06-17T21:13:41.10" personId="{B2DE7ED5-A62E-4733-B4BA-82AD67132E6B}" id="{526CB1AA-307B-48D1-84FA-A69B7D96F534}">
    <text>"offer POD change in J4U pages as well as the shop pages" by using a common component</text>
  </threadedComment>
  <threadedComment ref="W202" dT="2021-06-15T23:22:14.60" personId="{8A887BB8-0DDF-4FFA-858C-492AAA24058C}" id="{44168583-33FD-43D2-9A4D-76E26B35E5AA}">
    <text>Platform Response - ? - to vague, looks just authoring exercise</text>
  </threadedComment>
  <threadedComment ref="AC202" dT="2021-06-18T20:32:01.10" personId="{C61C866D-9EED-43BF-B491-8BF54AF17E9E}" id="{604C546B-2AA0-437B-92F1-A566230F2E40}">
    <text xml:space="preserve">Need more details </text>
  </threadedComment>
  <threadedComment ref="AM202" dT="2021-06-09T22:03:26.85" personId="{4178E3D8-F26A-4B62-A1FA-B3D7E60782D7}" id="{1450E82D-8CED-483A-9115-22787AA260CE}">
    <text>Need more information on this initiative to determine what development is needed from Payments.</text>
  </threadedComment>
  <threadedComment ref="BA202" dT="2021-06-17T21:13:30.74" personId="{B2DE7ED5-A62E-4733-B4BA-82AD67132E6B}" id="{6F27669E-EF40-4C58-AF1C-EDD72B16A4FD}">
    <text>What is the specific ask for J4U? Need more information in order to provide sizing.</text>
  </threadedComment>
  <threadedComment ref="W203" dT="2021-06-15T23:22:56.44" personId="{8A887BB8-0DDF-4FFA-858C-492AAA24058C}" id="{6D642EB4-B187-40FF-A90D-A78528C6B898}">
    <text>Platform Response: SLOC under catalog, please move.</text>
  </threadedComment>
  <threadedComment ref="Y203" dT="2021-06-09T22:54:42.73" personId="{D61FD2F1-7959-B741-A9C7-9D055139CEA9}" id="{20E0BDC8-379F-4420-B9CF-FA775376594A}">
    <text xml:space="preserve">Expecting to validate store resolvexAPI after the changes made by SLOC
</text>
  </threadedComment>
  <threadedComment ref="W204" dT="2021-06-10T18:41:21.42" personId="{8A887BB8-0DDF-4FFA-858C-492AAA24058C}" id="{C21ECA6B-8517-4CC6-A25A-FA73FCA9E3FD}">
    <text>Platform Response: M - provided by Tharun</text>
  </threadedComment>
  <threadedComment ref="AD204" dT="2021-06-09T18:25:09.55" personId="{8A887BB8-0DDF-4FFA-858C-492AAA24058C}" id="{DBDB81DD-F1BD-4F93-B69D-538DE8EF9B1F}">
    <text xml:space="preserve">Setup of Staging mapped to phone devices for authors to view mobile content prior to publishing. </text>
  </threadedComment>
  <threadedComment ref="AD204" dT="2021-06-21T22:48:29.29" personId="{C53EB370-1838-4F6C-A48D-4B013DD54DCD}" id="{735BFCD9-D5DA-44BC-937B-91C354168608}" parentId="{DBDB81DD-F1BD-4F93-B69D-538DE8EF9B1F}">
    <text>@Fred Lopez  is it same as line item 131?</text>
    <mentions>
      <mention mentionpersonId="{717FE23E-0021-442A-B253-463F2D3DB290}" mentionId="{2A337B9B-0DA9-476F-A686-5CABEC208501}" startIndex="0" length="11"/>
    </mentions>
  </threadedComment>
  <threadedComment ref="AD204" dT="2021-06-21T23:17:30.24" personId="{8A887BB8-0DDF-4FFA-858C-492AAA24058C}" id="{7F2190EA-BBCA-450E-AF21-8A6636FED16B}" parentId="{DBDB81DD-F1BD-4F93-B69D-538DE8EF9B1F}">
    <text xml:space="preserve">Phase 1 - is ability for digital production to have a method to view staged content within an App (ios/android).  Phase 2 - for web, we want to enable digital production to easily vie content by date and/or localized setting ie. see content for norcal.  Ideally, we would identify a method to do the same for app. </text>
  </threadedComment>
  <threadedComment ref="AD205" dT="2021-06-09T18:25:21.69" personId="{8A887BB8-0DDF-4FFA-858C-492AAA24058C}" id="{99EEFC75-4CD4-47AE-9BEA-E24D75890082}">
    <text xml:space="preserve">Setup of Staging mapped to phone devices for authors to view mobile content prior to publishing. </text>
  </threadedComment>
  <threadedComment ref="AD205" dT="2021-06-21T22:47:41.96" personId="{C53EB370-1838-4F6C-A48D-4B013DD54DCD}" id="{4C35CD50-E633-4A23-B39F-A577ED99ECCC}" parentId="{99EEFC75-4CD4-47AE-9BEA-E24D75890082}">
    <text>@Fred Lopez  Do we need any changes from App side for this tool? Is it just bitrise access to production builds or we have to develop. some utility on mobile side?</text>
    <mentions>
      <mention mentionpersonId="{717FE23E-0021-442A-B253-463F2D3DB290}" mentionId="{E1466EB6-D3B8-42BE-AAA8-922012267C1F}" startIndex="0" length="11"/>
    </mentions>
  </threadedComment>
  <threadedComment ref="AD205" dT="2021-06-21T23:17:52.24" personId="{8A887BB8-0DDF-4FFA-858C-492AAA24058C}" id="{62959834-D564-4B34-BFA7-5ECC120C42FA}" parentId="{99EEFC75-4CD4-47AE-9BEA-E24D75890082}">
    <text xml:space="preserve">Phase 2 - for web, we want to enable digital production to easily vie content by date and/or localized setting ie. see content for norcal.  Ideally, we would identify a method to do the same for app. </text>
  </threadedComment>
  <threadedComment ref="W206" dT="2021-06-10T18:41:51.21" personId="{8A887BB8-0DDF-4FFA-858C-492AAA24058C}" id="{D6154A94-B78E-414F-93A4-81D4034C6C7E}">
    <text>Platform Response: M - provided by Tharun</text>
  </threadedComment>
  <threadedComment ref="AA206" dT="2021-06-09T18:28:06.12" personId="{8A887BB8-0DDF-4FFA-858C-492AAA24058C}" id="{985C0B60-2E98-4969-8152-A614ECCF4225}">
    <text>Support for Product Carousels API enhancements that need to work in App via AEM Content Services</text>
  </threadedComment>
  <threadedComment ref="AD206" dT="2021-06-09T18:28:45.23" personId="{8A887BB8-0DDF-4FFA-858C-492AAA24058C}" id="{CC57B9FB-B7FE-428C-A98F-8137B084AF40}">
    <text>Implement updates &amp; enhancements related to AEM content services API</text>
  </threadedComment>
  <threadedComment ref="BK206" dT="2021-06-09T18:29:24.24" personId="{8A887BB8-0DDF-4FFA-858C-492AAA24058C}" id="{E319CEB9-BE1A-4FBE-B149-CF277A141691}">
    <text>Driven by App team for how they want to track engagement with components supported via AEM Content Services.</text>
  </threadedComment>
  <threadedComment ref="W207" dT="2021-06-10T18:49:39.12" personId="{8A887BB8-0DDF-4FFA-858C-492AAA24058C}" id="{C7D91B04-1B19-4274-A50D-2B649FB619C6}">
    <text>Platform Response: XS - provided by Tharun</text>
  </threadedComment>
  <threadedComment ref="AB207" dT="2021-06-09T18:30:34.96" personId="{8A887BB8-0DDF-4FFA-858C-492AAA24058C}" id="{81B9E91E-42AF-48EF-B35F-256F1259DA23}">
    <text xml:space="preserve">End use of P-banner via target. </text>
  </threadedComment>
  <threadedComment ref="BK207" dT="2021-06-09T18:31:47.57" personId="{8A887BB8-0DDF-4FFA-858C-492AAA24058C}" id="{6F9C4C10-9371-441F-AB70-DCB498BCCCD0}">
    <text>Tracking update to collect banners targeted to specific locations (banner, div, store, zip)</text>
  </threadedComment>
  <threadedComment ref="W208" dT="2021-06-15T23:28:40.90" personId="{8A887BB8-0DDF-4FFA-858C-492AAA24058C}" id="{265298E8-C176-4BCD-9D7A-06606FE47029}">
    <text>Platform Response: L - provided by Tharun</text>
  </threadedComment>
  <threadedComment ref="AC208" dT="2021-06-09T18:33:56.94" personId="{8A887BB8-0DDF-4FFA-858C-492AAA24058C}" id="{7FC0C409-91C4-405A-8CE9-3450AEF046B4}">
    <text xml:space="preserve">UI work on checkout pages to support new 'please note' muliple message component targeting. </text>
  </threadedComment>
  <threadedComment ref="BK208" dT="2021-06-09T18:32:09.97" personId="{8A887BB8-0DDF-4FFA-858C-492AAA24058C}" id="{1E1D62E2-5F7A-48C2-9720-E7C8A5543EA7}">
    <text>Tracking update to collect messaging in check out targeted to specific locations (banner, div, store, zip)</text>
  </threadedComment>
  <threadedComment ref="O209" dT="2021-06-18T01:08:29.54" personId="{90E76B7C-5FC6-44EF-8F79-11A63BF9B8F9}" id="{61ADA6A9-00E9-487A-906D-F515DC6C6A4A}">
    <text xml:space="preserve">assumes this relates to 'add marketing (product recommendations) to tx emails'
</text>
  </threadedComment>
  <threadedComment ref="W209" dT="2021-06-15T23:29:01.92" personId="{8A887BB8-0DDF-4FFA-858C-492AAA24058C}" id="{2C3E4289-BB85-408B-9AB1-E7BCD5ECFF0C}">
    <text>Platform Response: M - provided by Tharun</text>
  </threadedComment>
  <threadedComment ref="AA209" dT="2021-06-09T18:34:34.12" personId="{8A887BB8-0DDF-4FFA-858C-492AAA24058C}" id="{0DFEAB76-A3F1-46B6-9D0B-246DE4A9601E}">
    <text xml:space="preserve">Validation of Product Carousels being able to use AEM Session Variable targeting. </text>
  </threadedComment>
  <threadedComment ref="BK209" dT="2021-06-09T18:32:09.97" personId="{8A887BB8-0DDF-4FFA-858C-492AAA24058C}" id="{8644AEDD-67ED-4C77-900A-FC3A635465C3}">
    <text>Tracking update to collect messaging in check out targeted to specific locations (banner, div, store, zip)</text>
  </threadedComment>
  <threadedComment ref="W210" dT="2021-06-10T18:49:46.78" personId="{8A887BB8-0DDF-4FFA-858C-492AAA24058C}" id="{56734C27-C5BD-42E4-B834-F06EB2671D3B}">
    <text>Platform Response: M</text>
  </threadedComment>
  <threadedComment ref="BK210" dT="2021-06-09T18:32:47.33" personId="{8A887BB8-0DDF-4FFA-858C-492AAA24058C}" id="{2B687E28-6C40-4DA2-95B3-34D9A84F88CE}">
    <text>Tracking update to collect data on components targeted to specific locations (banner, div, store, zip)</text>
  </threadedComment>
  <threadedComment ref="W211" dT="2021-06-15T23:29:46.45" personId="{8A887BB8-0DDF-4FFA-858C-492AAA24058C}" id="{0832A56C-C18C-467C-8338-9B036A5EE5D4}">
    <text>Platform Response: S</text>
  </threadedComment>
  <threadedComment ref="W213" dT="2021-06-15T23:30:23.75" personId="{8A887BB8-0DDF-4FFA-858C-492AAA24058C}" id="{07D4A041-0DD6-4DDD-809D-0B4445FB4A6A}">
    <text>Platform Response: XS - most work by catalog, S&amp;B, L&amp;N, C&amp;Checkout</text>
  </threadedComment>
  <threadedComment ref="Y213" dT="2021-06-09T18:38:00.50" personId="{8A887BB8-0DDF-4FFA-858C-492AAA24058C}" id="{A98AF04C-5115-45A4-874A-F30F73082ED6}">
    <text xml:space="preserve">See email sent with confluence link and instructions for estimates. </text>
  </threadedComment>
  <threadedComment ref="AA213" dT="2021-06-09T18:38:09.41" personId="{8A887BB8-0DDF-4FFA-858C-492AAA24058C}" id="{D0F29B80-EDC0-455A-809A-CBEFC0765F5B}">
    <text xml:space="preserve">See email sent with confluence link and instructions for estimates. </text>
  </threadedComment>
  <threadedComment ref="AC213" dT="2021-06-09T18:38:18.24" personId="{8A887BB8-0DDF-4FFA-858C-492AAA24058C}" id="{4537DDDD-AB2E-401D-9541-FF5372DCFCDA}">
    <text xml:space="preserve">See email sent with confluence link and instructions for estimates. </text>
  </threadedComment>
  <threadedComment ref="AC213" dT="2021-06-18T23:39:57.48" personId="{C61C866D-9EED-43BF-B491-8BF54AF17E9E}" id="{3EC14EB0-F166-40B8-821E-7928936F4FF0}" parentId="{4537DDDD-AB2E-401D-9541-FF5372DCFCDA}">
    <text>@Fred Lopez  Not sure about the scope for cart and checkout. aisles is being handled by Search &amp; Browse team and regarding offers we just send it to offers engine. So please confirm!</text>
    <mentions>
      <mention mentionpersonId="{717FE23E-0021-442A-B253-463F2D3DB290}" mentionId="{3F9F9997-9C36-40A1-973F-E07326750CE8}" startIndex="0" length="11"/>
    </mentions>
  </threadedComment>
  <threadedComment ref="AC213" dT="2021-06-21T17:24:18.70" personId="{8A887BB8-0DDF-4FFA-858C-492AAA24058C}" id="{5A70C2F1-798A-485D-8319-DA3DCD4C26D8}" parentId="{4537DDDD-AB2E-401D-9541-FF5372DCFCDA}">
    <text xml:space="preserve">@Mamatha Sachidanandamurthy I reviewed the project with @Pawni Singh and there will be UI work and also back-end work with pricing on how best to calculate and present savings to customer in C&amp;C.  Please check with Pawni. </text>
    <mentions>
      <mention mentionpersonId="{3E0B16B3-260F-4D08-93AC-2A858BD4F8BA}" mentionId="{456A6842-B798-4890-BFB4-FB701A3F0D89}" startIndex="0" length="27"/>
      <mention mentionpersonId="{7E1D0513-A3AF-4FC5-8ABD-F321AB2F78E1}" mentionId="{5FA9E357-480B-44C4-A617-1811A6741CC1}" startIndex="56" length="12"/>
    </mentions>
  </threadedComment>
  <threadedComment ref="AD213" dT="2021-06-10T20:33:39.54" personId="{8A887BB8-0DDF-4FFA-858C-492AAA24058C}" id="{5AA40AB8-6CD5-4498-8C1F-014DCB8971B2}">
    <text xml:space="preserve">Reviewed w/app team. Estimate based on consuming Catalog data with weekly ad attributes. </text>
  </threadedComment>
  <threadedComment ref="AF213" dT="2021-06-09T18:38:26.69" personId="{8A887BB8-0DDF-4FFA-858C-492AAA24058C}" id="{574028F3-0873-4F10-9276-CF47E8A79741}">
    <text xml:space="preserve">See email sent with confluence link and instructions for estimates. </text>
  </threadedComment>
  <threadedComment ref="AG213" dT="2021-06-09T18:38:36.25" personId="{8A887BB8-0DDF-4FFA-858C-492AAA24058C}" id="{7E95BB28-F028-4E21-850C-FF083B4B3F7A}">
    <text xml:space="preserve">UX for product cards, PDP, aisle filters, ecom section that communicate product is a 'weekly ad' product and offer details. See email sent with confluence link and instructions for estimates. </text>
  </threadedComment>
  <threadedComment ref="BK213" dT="2021-06-17T20:53:40.53" personId="{8A887BB8-0DDF-4FFA-858C-492AAA24058C}" id="{965F55C8-4C2B-4A59-B351-E9D2916075F5}">
    <text xml:space="preserve">Track 'weekly' ad specific product cart additions/conversions. </text>
  </threadedComment>
  <threadedComment ref="BN213" dT="2021-06-17T18:55:47.05" personId="{8A887BB8-0DDF-4FFA-858C-492AAA24058C}" id="{0467F904-9639-4246-8F86-9297B7E7B78C}">
    <text>Meeting with Sam and Pawni, they needed to run through how WYSIWYG applies as well as the discount/savings calculations will be handled for various supported weekly ad offers.</text>
  </threadedComment>
  <threadedComment ref="Y214" dT="2021-06-09T18:39:57.86" personId="{8A887BB8-0DDF-4FFA-858C-492AAA24058C}" id="{AC52EDFA-B5A3-4524-BDDB-43DDF1DB2EBD}">
    <text xml:space="preserve">Not needed at this time. RFP pending for new vendor. Work will be identified based on capabilities. </text>
  </threadedComment>
  <threadedComment ref="AA214" dT="2021-06-09T18:40:05.22" personId="{8A887BB8-0DDF-4FFA-858C-492AAA24058C}" id="{00EF8EC3-D727-42B7-A8DE-30E233D2B4C9}">
    <text xml:space="preserve">Not needed at this time. RFP pending for new vendor. Work will be identified based on capabilities. </text>
  </threadedComment>
  <threadedComment ref="AC214" dT="2021-06-09T18:40:12.44" personId="{8A887BB8-0DDF-4FFA-858C-492AAA24058C}" id="{45843722-A7D0-4D16-873D-EE255859DCCB}">
    <text xml:space="preserve">Not needed at this time. RFP pending for new vendor. Work will be identified based on capabilities. </text>
  </threadedComment>
  <threadedComment ref="AF214" dT="2021-06-09T18:40:21.88" personId="{8A887BB8-0DDF-4FFA-858C-492AAA24058C}" id="{20D0E722-76B4-4E50-9220-E2F238B88CF8}">
    <text xml:space="preserve">Not needed at this time. RFP pending for new vendor. Work will be identified based on capabilities. </text>
  </threadedComment>
  <threadedComment ref="AG214" dT="2021-06-09T18:40:30.85" personId="{8A887BB8-0DDF-4FFA-858C-492AAA24058C}" id="{37723133-A5E5-4DA9-B7B7-18D0D3C64C27}">
    <text xml:space="preserve">Not needed at this time. RFP pending for new vendor. Work will be identified based on capabilities. </text>
  </threadedComment>
  <threadedComment ref="AK214" dT="2021-06-09T18:40:38.43" personId="{8A887BB8-0DDF-4FFA-858C-492AAA24058C}" id="{38843A1C-9E0C-4931-9733-33AECB731112}">
    <text xml:space="preserve">Not needed at this time. RFP pending for new vendor. Work will be identified based on capabilities. </text>
  </threadedComment>
  <threadedComment ref="BK214" dT="2021-06-09T18:40:52.40" personId="{8A887BB8-0DDF-4FFA-858C-492AAA24058C}" id="{72FCCBD5-1BFA-4EE2-821F-E3791154B48B}">
    <text xml:space="preserve">Not needed at this time. RFP pending for new vendor. Work will be identified based on capabilities. </text>
  </threadedComment>
  <threadedComment ref="W215" dT="2021-06-10T18:51:38.74" personId="{8A887BB8-0DDF-4FFA-858C-492AAA24058C}" id="{CA0C5B1C-3132-45B9-BBF1-92C8D109A8C7}">
    <text>Platform Response:  N/A - dependent on Weekly Ad MLP - which would lead to S&amp;B Pathways support for this feature.</text>
  </threadedComment>
  <threadedComment ref="AA215" dT="2021-06-09T18:41:41.66" personId="{8A887BB8-0DDF-4FFA-858C-492AAA24058C}" id="{614F0865-F549-4813-852F-A0010FB1B8CE}">
    <text xml:space="preserve">Potential to use Pathways once Weekly Ad attributes are associated with catalog products. </text>
  </threadedComment>
  <threadedComment ref="AA215" dT="2021-06-10T23:39:43.65" personId="{8DF5E902-1FF8-47D6-8BAB-4764DFF1E091}" id="{8F5AFC1B-FB5F-4C5E-A269-00F7E0FD6C00}" parentId="{614F0865-F549-4813-852F-A0010FB1B8CE}">
    <text>We are providing an estimation as an S that we are going to reuse the Pathway tools</text>
  </threadedComment>
  <threadedComment ref="W216" dT="2021-06-10T18:52:08.41" personId="{8A887BB8-0DDF-4FFA-858C-492AAA24058C}" id="{AE1D1E83-4FEF-4F3C-B72A-2E633A5DBD1D}">
    <text>Platform Response: XS - assuming InfoSec sign-off.</text>
  </threadedComment>
  <threadedComment ref="AG216" dT="2021-06-09T19:31:04.45" personId="{8A887BB8-0DDF-4FFA-858C-492AAA24058C}" id="{043527BA-3D0B-4413-ADB2-DB12A741FBB5}">
    <text xml:space="preserve">Project is provide new Gift Card landing page with UI that allows user to look up their gift card balance. </text>
  </threadedComment>
  <threadedComment ref="BK216" dT="2021-06-17T20:54:17.00" personId="{8A887BB8-0DDF-4FFA-858C-492AAA24058C}" id="{B2F6BBDE-AF9D-4A11-92C2-36E3BCA14C9B}">
    <text xml:space="preserve">Analytics for usage of new gift card balance check feature. </text>
  </threadedComment>
  <threadedComment ref="W217" dT="2021-06-10T18:52:57.70" personId="{8A887BB8-0DDF-4FFA-858C-492AAA24058C}" id="{A18216BF-6D8D-4302-BFB4-4991A8F03D3B}">
    <text>Platform Response: XS - coordination &amp; support with single app teams.</text>
  </threadedComment>
  <threadedComment ref="Y217" dT="2021-06-17T20:57:30.27" personId="{8A887BB8-0DDF-4FFA-858C-492AAA24058C}" id="{4DC4ECD1-0B6C-4481-AF6F-8A67D8ED188E}">
    <text xml:space="preserve">Per Platform - Design Systems support provided by L&amp;N team. </text>
  </threadedComment>
  <threadedComment ref="Z217" dT="2021-06-09T18:45:00.27" personId="{8A887BB8-0DDF-4FFA-858C-492AAA24058C}" id="{88F35723-F997-4EE2-BA23-953357C9792A}">
    <text>Integrate your application with our design systems to ensure consistent use of current components designs.</text>
  </threadedComment>
  <threadedComment ref="AC217" dT="2021-06-09T18:45:18.31" personId="{8A887BB8-0DDF-4FFA-858C-492AAA24058C}" id="{E66CA654-C911-4599-AF7C-EDED57A58632}">
    <text>Integrate your application with our design systems to ensure consistent use of current components designs.</text>
  </threadedComment>
  <threadedComment ref="AH217" dT="2021-06-09T18:45:24.81" personId="{8A887BB8-0DDF-4FFA-858C-492AAA24058C}" id="{1436E6F7-6CA4-4CF4-8544-52D26F3EB175}">
    <text>Integrate your application with our design systems to ensure consistent use of current components designs.</text>
  </threadedComment>
  <threadedComment ref="AW217" dT="2021-06-09T18:45:36.71" personId="{8A887BB8-0DDF-4FFA-858C-492AAA24058C}" id="{09FA2337-06E2-4897-BBE6-5DE1AE70470C}">
    <text>Integrate your application with our design systems to ensure consistent use of current components designs.</text>
  </threadedComment>
  <threadedComment ref="AX217" dT="2021-06-09T18:45:44.82" personId="{8A887BB8-0DDF-4FFA-858C-492AAA24058C}" id="{1E6C755A-F299-4591-B5FE-EBE545E91F48}">
    <text>Integrate your application with our design systems to ensure consistent use of current components designs.</text>
  </threadedComment>
  <threadedComment ref="AX217" dT="2021-06-10T17:51:54.52" personId="{AF1F4E8A-DFFC-4C41-AF3A-59BF8F249B41}" id="{325274AA-0B67-4415-BA23-22B51E27366B}" parentId="{1E6C755A-F299-4591-B5FE-EBE545E91F48}">
    <text>@Fred Lopez  need more details to provide estimates. 
Please include me &amp;@Bernardo Tavera in those conversations</text>
    <mentions>
      <mention mentionpersonId="{717FE23E-0021-442A-B253-463F2D3DB290}" mentionId="{0D28AC15-AC66-4B8F-8497-CAB5DC77DA90}" startIndex="0" length="11"/>
      <mention mentionpersonId="{4F4D790B-4677-4845-8D02-49EFBCB7A6D5}" mentionId="{D56C1B68-B725-465E-81E7-D1528C243C55}" startIndex="73" length="16"/>
    </mentions>
  </threadedComment>
  <threadedComment ref="AX217" dT="2021-06-17T21:03:12.76" personId="{8A887BB8-0DDF-4FFA-858C-492AAA24058C}" id="{EEA23AA0-264F-4F18-A988-310818279107}" parentId="{1E6C755A-F299-4591-B5FE-EBE545E91F48}">
    <text xml:space="preserve">@Mrudula Nallamothu  - see https://confluence.safeway.com/display/SCX/Mocking+Framework+-+Guidelines+and+Implementation+details. Also, @Santosh A Jhingade  has been leading this effort and may be able to provide more details. </text>
    <mentions>
      <mention mentionpersonId="{D1D5C301-786E-4870-953F-CE6A521DDD73}" mentionId="{286C59AF-97FD-47DB-B004-8D0B39915C1F}" startIndex="0" length="19"/>
      <mention mentionpersonId="{E120F127-47FB-46C8-8991-71F0C33F2301}" mentionId="{1CDF7F4F-DDFB-45CB-A15A-61ABB6573F56}" startIndex="135" length="19"/>
    </mentions>
  </threadedComment>
  <threadedComment ref="BA217" dT="2021-06-09T18:45:52.57" personId="{8A887BB8-0DDF-4FFA-858C-492AAA24058C}" id="{EDE11102-99FA-4A66-B29A-3C4016FDBECB}">
    <text>Integrate your application with our design systems to ensure consistent use of current components designs.</text>
  </threadedComment>
  <threadedComment ref="W218" dT="2021-06-15T23:32:25.94" personId="{8A887BB8-0DDF-4FFA-858C-492AAA24058C}" id="{C79F5EC1-AB3D-4490-8A63-4BF75340164F}">
    <text>Platform Response: S - most work w/dev ops and AMS/Adobe</text>
  </threadedComment>
  <threadedComment ref="W219" dT="2021-06-15T23:32:52.21" personId="{8A887BB8-0DDF-4FFA-858C-492AAA24058C}" id="{89571EEE-2CB0-4BB2-94BC-884D684B6B08}">
    <text>Platform Response: M (ongoing expansion to other API's to use mocking framework)</text>
  </threadedComment>
  <threadedComment ref="W222" dT="2021-06-15T23:33:21.68" personId="{8A887BB8-0DDF-4FFA-858C-492AAA24058C}" id="{969AC1E2-D4E3-4CBF-A29D-AA84443EF140}">
    <text>Platform Response: M (clarity on requirements needed)</text>
  </threadedComment>
  <threadedComment ref="BA223" dT="2021-06-17T21:12:47.43" personId="{B2DE7ED5-A62E-4733-B4BA-82AD67132E6B}" id="{BD7EA958-A192-4876-B7F8-18878D3424FE}">
    <text>What is the specific ask for J4U? Need more information in order to provide sizing.</text>
  </threadedComment>
  <threadedComment ref="AC226" dT="2021-06-18T20:38:24.88" personId="{C61C866D-9EED-43BF-B491-8BF54AF17E9E}" id="{138D9103-2CEA-4B1E-9A77-B27F789F30EB}">
    <text>Need to know our scope!</text>
  </threadedComment>
  <threadedComment ref="BJ226" dT="2021-06-15T23:58:49.19" personId="{24A71361-96A7-4184-B040-A32426105B52}" id="{E51D19D5-B5F1-4604-BE22-858ECD1A9DAD}">
    <text>@Sankett Deshpande</text>
    <mentions>
      <mention mentionpersonId="{DC37B630-3BE3-418E-A661-F3988CB6D761}" mentionId="{2E94A1D8-B442-4375-8DE6-DCA56168A5EB}" startIndex="0" length="18"/>
    </mentions>
  </threadedComment>
  <threadedComment ref="BJ227" dT="2021-06-15T23:59:13.90" personId="{24A71361-96A7-4184-B040-A32426105B52}" id="{C5A9CF42-7001-4D03-B633-0BAEE355850D}">
    <text>@Sankett Deshpande</text>
    <mentions>
      <mention mentionpersonId="{DC37B630-3BE3-418E-A661-F3988CB6D761}" mentionId="{11E20ED9-FE14-415A-93D1-3CAEAE368B28}" startIndex="0" length="18"/>
    </mentions>
  </threadedComment>
  <threadedComment ref="AC228" dT="2021-06-18T20:39:21.89" personId="{C61C866D-9EED-43BF-B491-8BF54AF17E9E}" id="{09F1D62C-683C-41EF-B0DC-DE11269C7390}">
    <text>Need to know our scope!</text>
  </threadedComment>
  <threadedComment ref="AF228" dT="2021-06-17T22:27:04.06" personId="{0FF80DCA-3A3C-4A49-B80F-EDBDBA543F6B}" id="{ACE4E503-3C9C-4612-9674-01EB94E97AB6}">
    <text>Need more details to size</text>
  </threadedComment>
  <threadedComment ref="O229" dT="2021-06-18T01:12:18.04" personId="{90E76B7C-5FC6-44EF-8F79-11A63BF9B8F9}" id="{61CC5BCA-6672-4554-B88E-F821AA3238FF}">
    <text>@Michelle Tonkovich - does this sound familiar, ie. would it have Martech/Comms component?</text>
    <mentions>
      <mention mentionpersonId="{72AC5FDE-FCD6-447A-922E-C51C62BACC68}" mentionId="{CD92AA10-4E5D-4E95-A93F-95E1BFA7E137}" startIndex="0" length="19"/>
    </mentions>
  </threadedComment>
  <threadedComment ref="W239" dT="2021-06-15T23:36:08.56" personId="{8A887BB8-0DDF-4FFA-858C-492AAA24058C}" id="{674AD3B8-D051-4A1F-AAE6-A4D609C51A20}">
    <text xml:space="preserve">Platform Response: ? - this epic and stories already in play. </text>
  </threadedComment>
  <threadedComment ref="BI240" dT="2021-06-14T19:38:20.31" personId="{3609E9CB-5162-4F51-B75D-90F6D609B834}" id="{FC1BA739-6EF0-46D8-934E-1131888FFFE5}">
    <text>Coordinate effort with teams that manage data from vestcom, Label Insights, Syndigo etc and store it in EDM. Create a Priority rule logic to determine what should be done if different data is available for the same attribute from different sources</text>
  </threadedComment>
  <threadedComment ref="T243" dT="2021-06-14T20:40:18.03" personId="{9D4D3DF0-A0E0-44F7-9FAD-C656412467B3}" id="{AD8809DE-EB7D-4C70-BAFA-B07F4AEF6401}">
    <text>based on updates to J4U APIs, we want to start showcasing non digital promotions as non clippable coupons on website across product cards on search</text>
  </threadedComment>
  <threadedComment ref="V243" dT="2021-06-11T17:35:17.67" personId="{D61FD2F1-7959-B741-A9C7-9D055139CEA9}" id="{7FBF6D34-DAEE-4242-9CED-452778A75296}">
    <text>Scope for L&amp;N is not clear at this point.</text>
  </threadedComment>
  <threadedComment ref="V243" dT="2021-06-14T20:38:46.68" personId="{9D4D3DF0-A0E0-44F7-9FAD-C656412467B3}" id="{8AA641BB-5800-4604-AD1E-BD7FF69DE5DA}" parentId="{7FBF6D34-DAEE-4242-9CED-452778A75296}">
    <text>based on updates to J4U APIs, we want to start showcasing non digital pro0motions as non clippable coupons on website across shopsite
@Gururaj Shanmugasundaram</text>
    <mentions>
      <mention mentionpersonId="{FA3AA64F-6532-44FE-BABB-33AB4D21920E}" mentionId="{15A65EA2-3771-4ED9-AAC7-13DCDD2F0603}" startIndex="134" length="25"/>
    </mentions>
  </threadedComment>
  <threadedComment ref="W243" dT="2021-06-14T20:41:05.75" personId="{9D4D3DF0-A0E0-44F7-9FAD-C656412467B3}" id="{B0937EB6-59F5-43C5-A8E9-0472D32C7B0E}">
    <text>based on updates to J4U APIs, we want to start showcasing non digital pro0motions as non clippable coupons on website across shopsite on product search</text>
  </threadedComment>
  <threadedComment ref="Z243" dT="2021-06-14T20:41:57.75" personId="{9D4D3DF0-A0E0-44F7-9FAD-C656412467B3}" id="{371A4090-6153-4251-ADF5-FE4CB3416662}">
    <text>we want to start showcasing non digital pro0motions as non clippable coupons on cart and checkout pages. And also show them as completed as per WYSIWYG logic</text>
  </threadedComment>
  <threadedComment ref="AA243" dT="2021-06-14T20:42:17.53" personId="{9D4D3DF0-A0E0-44F7-9FAD-C656412467B3}" id="{1C4D88BB-7BCE-41F2-801B-519963FB4161}">
    <text>based on updates to J4U APIs, we want to start showcasing non digital pro0motions as non clippable coupons on app</text>
  </threadedComment>
  <threadedComment ref="AQ243" dT="2021-06-14T18:09:21.11" personId="{8391F23D-3E21-624A-BB97-09ED6AF0B07E}" id="{F4EC3321-25A3-469D-87DF-6CAAECA1ACB1}">
    <text>Can we please be more specific here. What do you NEED and WHEN do you need it by. Thanks.</text>
  </threadedComment>
  <threadedComment ref="AQ243" dT="2021-06-14T20:46:58.31" personId="{9D4D3DF0-A0E0-44F7-9FAD-C656412467B3}" id="{C93CC81F-4A08-456A-9903-96F0BEE4BDDC}" parentId="{F4EC3321-25A3-469D-87DF-6CAAECA1ACB1}">
    <text>@Biswa Karan - We will start showcasing non digital promotions on the platform so that customers can see all promos applied during checkout. No net new functionality for VPOS, Just need end to end validation</text>
    <mentions>
      <mention mentionpersonId="{1B27163A-316E-4919-874C-79509C432A98}" mentionId="{7BABA71A-A453-4CB2-B4A0-6DA17AB999E9}" startIndex="0" length="12"/>
    </mentions>
  </threadedComment>
  <threadedComment ref="AX243" dT="2021-06-14T23:31:16.51" personId="{5FBE7F8B-3B48-40D0-8033-42AB3EE37A47}" id="{3BF3632B-AA87-4169-82C3-34E908B02815}">
    <text>Non digital offers aren't being sent to J4U so there is no work needed to ensure it does not show on gallery. Removing J4U as dependency</text>
  </threadedComment>
  <threadedComment ref="AX243" dT="2021-06-15T17:15:35.55" personId="{5E348928-30A6-4741-8DF5-CE6DE660D167}" id="{3D9BEAA5-9226-4A99-9E54-9CE49DD8A627}" parentId="{3BF3632B-AA87-4169-82C3-34E908B02815}">
    <text xml:space="preserve">@Samarpit Mhatre can the SA/TL/EM from driving team confirm on what is the plan to get the nondigital offers in shop site as J4U doesnt have that data at all. Until this is clarified we cannot provide estimate </text>
    <mentions>
      <mention mentionpersonId="{BEA92339-B5DE-423D-B113-975E9C56D09C}" mentionId="{85F468E0-1109-45EF-A893-77B01F3A62CB}" startIndex="0" length="16"/>
    </mentions>
  </threadedComment>
  <threadedComment ref="AX243" dT="2021-06-15T17:25:33.53" personId="{9D4D3DF0-A0E0-44F7-9FAD-C656412467B3}" id="{FB5C69ED-2E46-4304-B0E6-FE825CD25276}" parentId="{3BF3632B-AA87-4169-82C3-34E908B02815}">
    <text>You're my favorite SA Vijay. I can check in with Kalyan and OMS team on the solution but also need your input on how to start showcasing these promos on ECOM</text>
  </threadedComment>
  <threadedComment ref="AX243" dT="2021-06-15T17:57:47.57" personId="{5E348928-30A6-4741-8DF5-CE6DE660D167}" id="{3F273ECE-67D8-48B6-930E-0FD3415AC937}" parentId="{3BF3632B-AA87-4169-82C3-34E908B02815}">
    <text xml:space="preserve">@Samarpit Mhatre you are smart :)
Here is the way the way i would like to solve this
1. Changes to Offer Mgmt to stop publishing the digital offers. Alignment need to happen with OMS operations on that.
2. J4U consume ALL the offers from Kafka topic which is being consumed by EDM and others.
3. Implementing retry capabilities
4. J4U indicating the offers as digital and non-digital
5. J4U gallery / Ecom Gallery / Erums Gallery  to send the offers as required
we have to account for redesigning the gallery api here.
</text>
    <mentions>
      <mention mentionpersonId="{BEA92339-B5DE-423D-B113-975E9C56D09C}" mentionId="{B1762C7B-8310-46F3-B439-18653A9BFEDC}" startIndex="0" length="16"/>
    </mentions>
  </threadedComment>
  <threadedComment ref="AX244" dT="2021-06-14T23:30:23.75" personId="{5FBE7F8B-3B48-40D0-8033-42AB3EE37A47}" id="{A5BD881F-F15B-4A57-9A4B-240A49264977}">
    <text>Limit of 500 UPCs - will need to think about how to expand to full list of UPCS associated to offer. Offer metadata enhancements to consider offer as WOD offer</text>
  </threadedComment>
  <threadedComment ref="AX244" dT="2021-06-15T17:16:53.48" personId="{5E348928-30A6-4741-8DF5-CE6DE660D167}" id="{7CBBCC61-1216-4910-916B-2E90A2CE8C0B}" parentId="{A5BD881F-F15B-4A57-9A4B-240A49264977}">
    <text>Validate if the WOD offers are being sent in Ecom Gallery or not</text>
  </threadedComment>
  <threadedComment ref="BB244" dT="2021-06-15T00:31:02.20" personId="{16E567DE-21AE-41E2-A482-E38F5E8C7ACC}" id="{B8D560E4-B057-49EB-A060-A3EBC6A85449}">
    <text>Need info</text>
  </threadedComment>
  <threadedComment ref="AQ246" dT="2021-06-14T18:09:28.83" personId="{8391F23D-3E21-624A-BB97-09ED6AF0B07E}" id="{670CAE09-1886-45DB-B76C-320CBF0D5187}">
    <text>Can we please be more specific here. What do you NEED and WHEN do you need it by. Thanks.</text>
  </threadedComment>
  <threadedComment ref="AQ246" dT="2021-06-14T20:49:34.59" personId="{9D4D3DF0-A0E0-44F7-9FAD-C656412467B3}" id="{D02683CC-F793-40A1-91CA-138670DF9BF7}" parentId="{670CAE09-1886-45DB-B76C-320CBF0D5187}">
    <text>@Biswa Karan - We will start showcasing basket and rewardsl promotions on the checkout flow. We're already honoring it. can remove dependency</text>
  </threadedComment>
  <threadedComment ref="AL247" dT="2021-06-16T01:01:41.45" personId="{6BA1D379-A285-7846-8C05-686ABE17959C}" id="{FC29382B-53FD-4AC4-B2D0-34D035DFB17C}">
    <text>Awaiting more info</text>
  </threadedComment>
  <threadedComment ref="AL247" dT="2021-06-21T16:21:36.92" personId="{908A6D45-835C-4CE3-99A0-0DEE132756A1}" id="{23EB0AC5-D0F1-47FA-BB6A-739F121F4AC6}" parentId="{FC29382B-53FD-4AC4-B2D0-34D035DFB17C}">
    <text>Assuming OMS Order Model change and EDM integration mapping changes. It could be M, depending on the details.</text>
  </threadedComment>
  <threadedComment ref="AN247" dT="2021-06-16T01:02:06.91" personId="{6BA1D379-A285-7846-8C05-686ABE17959C}" id="{031D0D22-3488-4622-94C6-F18FC0314875}">
    <text>Awaiting more info</text>
  </threadedComment>
  <threadedComment ref="AQ247" dT="2021-06-14T18:09:34.44" personId="{8391F23D-3E21-624A-BB97-09ED6AF0B07E}" id="{6EBAA19B-45A9-42D9-AD5E-68D2D18AE14F}">
    <text>Can we please be more specific here. What do you NEED and WHEN do you need it by. Thanks.</text>
  </threadedComment>
  <threadedComment ref="AQ247" dT="2021-06-14T20:52:58.47" personId="{9D4D3DF0-A0E0-44F7-9FAD-C656412467B3}" id="{BD3D1D18-6A56-4B48-BDD8-97AF49B19F53}" parentId="{6EBAA19B-45A9-42D9-AD5E-68D2D18AE14F}">
    <text>@Biswa Karan - Promocode offers are not executed thru EPE on WYSIWYG. This is new offer type that going to flow from OMS to POS. Need to confirm how this new offer type impacts the overallend to end integration</text>
  </threadedComment>
  <threadedComment ref="BB247" dT="2021-06-15T00:31:54.31" personId="{16E567DE-21AE-41E2-A482-E38F5E8C7ACC}" id="{77C7231D-5418-419F-8358-E4705D4F1246}">
    <text>Need details</text>
  </threadedComment>
  <threadedComment ref="AB248" dT="2021-06-11T18:06:16.37" personId="{4178E3D8-F26A-4B62-A1FA-B3D7E60782D7}" id="{6A545DBE-91C9-4B9C-8DDF-0E47169167D5}">
    <text>Tax will need to know from Cart &amp; Checkout the UPC and amount charged for Service Fee. We also need to know where Service Fee will display within Order Summary Estimated Taxes and Fees (ie under Delivery Fee and before Bag Fee). We already have the Product Class assignment so we know the taxability of Service Fee by jurisdiction.</text>
  </threadedComment>
  <threadedComment ref="AJ248" dT="2021-06-21T20:03:41.06" personId="{62DCB571-43DD-4D53-9D69-7728ACD26804}" id="{A59A7FE6-BE35-4369-8A77-A37BE6539ECC}">
    <text>@Susie Mui-Shonk Adding dependency on payment - since if this comes after EBT, there may be service fee implications on EBY payment methods</text>
    <mentions>
      <mention mentionpersonId="{CB99602E-BBAE-483E-9339-1D5BDC224DFD}" mentionId="{FE80BDDA-A208-4E88-A635-DEFED587F406}" startIndex="0" length="16"/>
    </mentions>
  </threadedComment>
  <threadedComment ref="AQ248" dT="2021-06-14T18:09:40.79" personId="{8391F23D-3E21-624A-BB97-09ED6AF0B07E}" id="{9E5E38F2-07B8-4225-9696-F4FB45311B7A}">
    <text>Can we please be more specific here. What do you NEED and WHEN do you need it by. Thanks.</text>
  </threadedComment>
  <threadedComment ref="AQ248" dT="2021-06-21T20:08:07.18" personId="{62DCB571-43DD-4D53-9D69-7728ACD26804}" id="{8E8499AB-6C39-4062-B8FD-54E765FE6A08}" parentId="{9E5E38F2-07B8-4225-9696-F4FB45311B7A}">
    <text>@Biswa Karan With this project the service fee can get added to the order depending on the size of the order. Calling it out as there could be VPOS work to ensure the fees are captured correctly. In case the order is edited and goes over the threshold prior to order fulfillment the fee should not be charged. Please see confluence for more details</text>
    <mentions>
      <mention mentionpersonId="{A253A3E2-03E9-431A-AF4C-300281DDD1C2}" mentionId="{CFA10747-288D-4FA7-9287-35D6DF54AD3E}" startIndex="0" length="12"/>
    </mentions>
  </threadedComment>
  <threadedComment ref="AQ248" dT="2021-06-21T21:53:54.11" personId="{A581DF9A-0864-484C-9AA7-01FEF90F4B3A}" id="{8B1B37FE-36D8-4790-9DE1-867E164F3C4F}" parentId="{9E5E38F2-07B8-4225-9696-F4FB45311B7A}">
    <text xml:space="preserve">@Mohan Dasannacharya Assuming the service fee component will be determined and passed down to OMS and then to VPOS if applicable by checkout and we can process accordingly.
a. Is there a need to assess this service fee component post fulfillment in case the fulfilled amount is &lt;threshold due to OOS etc?
b.Any scenarios where this fee will be  waived off (hypothetically SNAP) </text>
    <mentions>
      <mention mentionpersonId="{B27CB3B2-C1BD-4269-9993-C4F00F829532}" mentionId="{9A392D59-D07C-4CEE-B0D7-261F69782000}" startIndex="0" length="20"/>
    </mentions>
  </threadedComment>
  <threadedComment ref="AQ248" dT="2021-06-21T22:02:05.41" personId="{62DCB571-43DD-4D53-9D69-7728ACD26804}" id="{D805E273-A00F-4FC7-910A-D2F7195114FD}" parentId="{9E5E38F2-07B8-4225-9696-F4FB45311B7A}">
    <text>@Sindhura Sannareddy  a.No, if the service fee is applied, it should be charged if the order is fulfilled.  b. SNAP orders will also be charged the fee. The only time it would need to be waived or refunded is when the customer edits an order and their new order amount is above the threshold.</text>
    <mentions>
      <mention mentionpersonId="{F46A4362-4905-4E77-A08B-2EF5645CCE2D}" mentionId="{B09594E2-CCE3-491E-9CE3-03A4DEC98852}" startIndex="0" length="20"/>
    </mentions>
  </threadedComment>
  <threadedComment ref="AR248" dT="2021-06-21T20:10:07.93" personId="{62DCB571-43DD-4D53-9D69-7728ACD26804}" id="{F908DB9E-A4A0-4958-AFB2-BF3D1F460205}">
    <text>Initially marked as an acupick dependency - in the future there could be the option to modify slot availability for below threshold orders. This is NOT part of MLP and the current ask is to verify scalability to accommodate such an option in the future.</text>
  </threadedComment>
  <threadedComment ref="AU248" dT="2021-06-10T17:47:19.63" personId="{AF1F4E8A-DFFC-4C41-AF3A-59BF8F249B41}" id="{6FA7D706-D879-462C-96AE-22D0EB12320C}">
    <text>Assumption: Service fee will not be applied by subscription services, but by some other component.
Whether service fee will be applied to a Subscription/FreshPass order or not, will be decided by the same component which applies service fee &amp; existing subscription API will send the necessary subscription related attributes if needed.</text>
  </threadedComment>
  <threadedComment ref="BB248" dT="2021-06-15T00:34:00.66" personId="{16E567DE-21AE-41E2-A482-E38F5E8C7ACC}" id="{6A4DF651-94DB-4063-ADC6-B2B77EA8C1FD}">
    <text>Need details</text>
  </threadedComment>
  <threadedComment ref="AQ249" dT="2021-06-14T18:09:47.40" personId="{8391F23D-3E21-624A-BB97-09ED6AF0B07E}" id="{0AEC173A-44BE-4320-9FE6-F8F4CD554CB6}">
    <text>Can we please be more specific here. What do you NEED and WHEN do you need it by. Thanks.</text>
  </threadedComment>
  <threadedComment ref="BB249" dT="2021-06-15T00:36:19.90" personId="{16E567DE-21AE-41E2-A482-E38F5E8C7ACC}" id="{E8796DB3-D185-4E69-A613-9CF5FE8182CF}">
    <text>Need more details</text>
  </threadedComment>
  <threadedComment ref="M250" dT="2021-06-17T21:52:32.78" personId="{4178E3D8-F26A-4B62-A1FA-B3D7E60782D7}" id="{7E10C61C-CADB-4A6F-9E90-26E3C7B0C422}">
    <text>Expect QA support</text>
  </threadedComment>
  <threadedComment ref="M250" dT="2021-06-18T18:52:38.34" personId="{BD514F7D-2FFC-4DDA-8435-F7A773598246}" id="{8FF4C579-D4FA-4344-B011-A0FB1A974C64}" parentId="{7E10C61C-CADB-4A6F-9E90-26E3C7B0C422}">
    <text>assumption -- no large changes to existing templates, only display updated information from source teams</text>
  </threadedComment>
  <threadedComment ref="N250" dT="2021-06-17T21:52:44.64" personId="{4178E3D8-F26A-4B62-A1FA-B3D7E60782D7}" id="{92212AA1-B809-4510-B8F8-E8B2EAEA1754}">
    <text>Expect QA support</text>
  </threadedComment>
  <threadedComment ref="N250" dT="2021-06-18T18:53:02.90" personId="{BD514F7D-2FFC-4DDA-8435-F7A773598246}" id="{345CAE7C-39C5-4C6C-BD09-668E42327B10}" parentId="{92212AA1-B809-4510-B8F8-E8B2EAEA1754}">
    <text>assumption -- can use existing payloads, with addition of new attributes from source systems.</text>
  </threadedComment>
  <threadedComment ref="U250" dT="2021-06-15T22:15:39.89" personId="{8A887BB8-0DDF-4FFA-858C-492AAA24058C}" id="{C476E140-CD10-4C72-8059-D72196396EE1}">
    <text>Platform Response: N/A - should be payments team.</text>
  </threadedComment>
  <threadedComment ref="AA250" dT="2021-06-17T21:53:08.43" personId="{4178E3D8-F26A-4B62-A1FA-B3D7E60782D7}" id="{78F2AA15-EF2C-438F-9D60-AA331882F492}">
    <text>Expect call OSPG for tokens and transactions</text>
  </threadedComment>
  <threadedComment ref="AE250" dT="2021-06-17T21:53:27.18" personId="{4178E3D8-F26A-4B62-A1FA-B3D7E60782D7}" id="{D7F7660E-C0B8-445B-AC44-CC2C9ECF4400}">
    <text>iframe is the only screen in scope</text>
  </threadedComment>
  <threadedComment ref="AF250" dT="2021-06-17T21:53:43.20" personId="{4178E3D8-F26A-4B62-A1FA-B3D7E60782D7}" id="{D02C32AD-2B60-49E6-8E74-F7A6C17A1882}">
    <text>Provide file(s) of Fiserv tokens so they can be converted to Chase.</text>
  </threadedComment>
  <threadedComment ref="AM250" dT="2021-06-17T21:54:01.90" personId="{4178E3D8-F26A-4B62-A1FA-B3D7E60782D7}" id="{30A7103D-9EA6-4525-B9EF-44FE6A422E95}">
    <text>Pass through &amp; QA support</text>
  </threadedComment>
  <threadedComment ref="AR250" dT="2021-06-17T21:55:16.98" personId="{4178E3D8-F26A-4B62-A1FA-B3D7E60782D7}" id="{7DDB123D-B2BF-402B-A4F6-4B5DAC7AB3EB}">
    <text>Call OSPG for tokens and transactions</text>
  </threadedComment>
  <threadedComment ref="AU250" dT="2021-06-17T21:55:28.54" personId="{4178E3D8-F26A-4B62-A1FA-B3D7E60782D7}" id="{C5CCFABC-261E-4471-B6FB-1C8148A067FA}">
    <text>Pass through &amp; QA support</text>
  </threadedComment>
  <threadedComment ref="AV250" dT="2021-06-17T21:55:50.89" personId="{4178E3D8-F26A-4B62-A1FA-B3D7E60782D7}" id="{300F5CB2-7E78-4889-85ED-7E8C308D0EE0}">
    <text>Call OSPG for tokens and transactions</text>
  </threadedComment>
  <threadedComment ref="AV250" dT="2021-06-18T18:53:30.88" personId="{5E348928-30A6-4741-8DF5-CE6DE660D167}" id="{322C1660-2B32-435A-9AD9-8827B46E39E3}" parentId="{300F5CB2-7E78-4889-85ED-7E8C308D0EE0}">
    <text>Assumptions:
1. UI changes in adding the FreshPass payment or updating it
2. Backend changes to call existing api or a modified api</text>
  </threadedComment>
  <threadedComment ref="AX250" dT="2021-06-17T21:56:01.69" personId="{4178E3D8-F26A-4B62-A1FA-B3D7E60782D7}" id="{8E5E56E5-DA3B-40BD-B6C9-7D4F8099B064}">
    <text>Call OSPG for tokens and transactions</text>
  </threadedComment>
  <threadedComment ref="AX250" dT="2021-06-18T18:53:52.00" personId="{5E348928-30A6-4741-8DF5-CE6DE660D167}" id="{9C5C629B-DBA5-45DF-86EB-6A8D56D92D23}" parentId="{8E5E56E5-DA3B-40BD-B6C9-7D4F8099B064}">
    <text>Assumptions:
1. UI changes in adding the FreshPass payment or updating it
2. Backend changes to call existing api or a modified api</text>
  </threadedComment>
  <threadedComment ref="BA250" dT="2021-06-17T21:56:11.37" personId="{4178E3D8-F26A-4B62-A1FA-B3D7E60782D7}" id="{EBC02F05-9CD5-44F6-B67C-28F11F25D791}">
    <text>QA support</text>
  </threadedComment>
  <threadedComment ref="BG250" dT="2021-06-17T21:56:24.88" personId="{4178E3D8-F26A-4B62-A1FA-B3D7E60782D7}" id="{ED40CC6C-64AF-454E-A0B3-61DD9EFCA13B}">
    <text>OSPG will provide Fiserv and Chase data to Snowflake</text>
  </threadedComment>
  <threadedComment ref="U251" dT="2021-06-15T22:15:39.89" personId="{8A887BB8-0DDF-4FFA-858C-492AAA24058C}" id="{068FEC8C-BFDB-477F-8022-517E8CA6DCC2}">
    <text>Platform Response: N/A - should be payments team.</text>
  </threadedComment>
  <threadedComment ref="U252" dT="2021-06-15T22:15:39.89" personId="{8A887BB8-0DDF-4FFA-858C-492AAA24058C}" id="{7827891D-C69C-4FC3-8A7A-FF1A5A179113}">
    <text>Platform Response: N/A - should be payments team.</text>
  </threadedComment>
  <threadedComment ref="M254" dT="2021-06-18T18:50:26.86" personId="{BD514F7D-2FFC-4DDA-8435-F7A773598246}" id="{A13DA3C7-2CD4-44E5-81BF-15F8F1D64376}">
    <text>S -- changes to receipt 2.0, updates to messaging &amp; testing all of the email templates where SNAP Phase 2A has an impact</text>
  </threadedComment>
</ThreadedComments>
</file>

<file path=xl/threadedComments/threadedComment11.xml><?xml version="1.0" encoding="utf-8"?>
<ThreadedComments xmlns="http://schemas.microsoft.com/office/spreadsheetml/2018/threadedcomments" xmlns:x="http://schemas.openxmlformats.org/spreadsheetml/2006/main">
  <threadedComment ref="N11" dT="2021-06-14T16:52:30.33" personId="{FB8D5DDF-E5D3-4872-814B-7DEB1FC8C45E}" id="{35D238A9-B40F-41A7-A72E-C9BDDCD4EF39}">
    <text>@Mark Bradley and @Neetu Sultan   what are your thoughts? I will set some time this week to go through the ask</text>
    <mentions>
      <mention mentionpersonId="{8F59D5DA-3565-4404-A9E6-143C1A0491C6}" mentionId="{FB2E4986-4D9C-42F5-A359-79D721D31004}" startIndex="0" length="13"/>
      <mention mentionpersonId="{82EF8022-301E-496A-A22E-9E9697B835C2}" mentionId="{DA146815-FE4D-482C-AA03-74BED5523BF5}" startIndex="18" length="13"/>
    </mentions>
  </threadedComment>
  <threadedComment ref="N12" dT="2021-06-11T22:22:21.60" personId="{D62FE0F6-4EB6-4745-8124-F8F20F380CF1}" id="{51D8BA77-1185-4130-967D-6B896FF121E5}">
    <text>UMA frontend screens for subs needed</text>
  </threadedComment>
  <threadedComment ref="N12" dT="2021-06-17T20:51:55.67" personId="{D62FE0F6-4EB6-4745-8124-F8F20F380CF1}" id="{61072FFA-B94B-4965-A56A-02091612900F}" parentId="{51D8BA77-1185-4130-967D-6B896FF121E5}">
    <text>Does this include effort for analytics tagging as well?</text>
  </threadedComment>
  <threadedComment ref="H13" dT="2021-06-11T17:34:57.21" personId="{C61C866D-9EED-43BF-B491-8BF54AF17E9E}" id="{3465E321-0536-44C5-BE3A-203033219DC5}">
    <text xml:space="preserve">We need to do discovery and hence need UX , dev team to spike, product across teams. @Subha Burela , need your input here
</text>
    <mentions>
      <mention mentionpersonId="{1EFCF314-842C-4137-AC1C-2EE4C848EC90}" mentionId="{B54D9C9B-93A1-44BD-83B4-5EEC9429012F}" startIndex="85" length="13"/>
    </mentions>
  </threadedComment>
  <threadedComment ref="N16" dT="2021-06-11T16:01:22.89" personId="{BD8FF0C0-A761-441F-B6D1-5D8DE7D20B4F}" id="{FC6E3966-1073-432B-9F54-CFDE32E29684}">
    <text>Expected by Q2-end</text>
  </threadedComment>
  <threadedComment ref="N16" dT="2021-06-11T16:48:08.04" personId="{BD8FF0C0-A761-441F-B6D1-5D8DE7D20B4F}" id="{35873F7E-B349-42D2-AFA4-61170C9C3B44}" parentId="{FC6E3966-1073-432B-9F54-CFDE32E29684}">
    <text>All the customer experiences mentioned (multi-cart checkout, search for ineligible items) will need to be supported for mobile</text>
  </threadedComment>
  <threadedComment ref="N17" dT="2021-06-11T16:03:42.04" personId="{BD8FF0C0-A761-441F-B6D1-5D8DE7D20B4F}" id="{2843ED76-E946-4EF0-A399-E73F409FC1A1}">
    <text>Expected for end of Q4</text>
  </threadedComment>
  <threadedComment ref="N17" dT="2021-06-11T16:53:39.28" personId="{BD8FF0C0-A761-441F-B6D1-5D8DE7D20B4F}" id="{B6CEB9F8-E042-4982-A811-4C09F8C7625D}" parentId="{2843ED76-E946-4EF0-A399-E73F409FC1A1}">
    <text>Ability to support order transactions into the future - while this is supported today, additional functionality like calendar widgets and order confirmation for future orders with likelihood % will be incorporated.</text>
  </threadedComment>
  <threadedComment ref="N18" dT="2021-06-11T18:59:00.04" personId="{5A43B321-6E8D-482D-8EEF-09958895C9D7}" id="{0810D3A6-51A4-44A5-B196-EC0CE3AA36A5}">
    <text>Get reviews on UMA</text>
  </threadedComment>
  <threadedComment ref="N18" dT="2021-06-11T18:59:06.09" personId="{5A43B321-6E8D-482D-8EEF-09958895C9D7}" id="{5F96400C-4D00-46EC-AD29-CA9AA3449907}" parentId="{0810D3A6-51A4-44A5-B196-EC0CE3AA36A5}">
    <text>Needed by Q3</text>
  </threadedComment>
  <threadedComment ref="N19" dT="2021-06-15T02:29:19.06" personId="{5A43B321-6E8D-482D-8EEF-09958895C9D7}" id="{0479DE12-251E-4008-AB9B-D6A5B69178B4}">
    <text>Get Reviews Phase 2 on UMA</text>
  </threadedComment>
  <threadedComment ref="N20" dT="2021-06-12T00:06:38.46" personId="{C719060F-F6E9-4EC2-B38F-3228A0B324E8}" id="{9874259B-81B3-4574-9FEA-29960C7A96BD}">
    <text>Q2 - Web is letting me customize my cake please mobile don’t let me down</text>
  </threadedComment>
  <threadedComment ref="N21" dT="2021-06-12T00:06:38.46" personId="{C719060F-F6E9-4EC2-B38F-3228A0B324E8}" id="{89F4AA76-CFC4-4447-9F04-E7C089FDAAE6}">
    <text>Q2 - Web is letting me customize my cake please mobile don’t let me down</text>
  </threadedComment>
  <threadedComment ref="N22" dT="2021-06-12T00:21:25.05" personId="{C719060F-F6E9-4EC2-B38F-3228A0B324E8}" id="{4E16B02F-EF4D-4AA9-9BD3-C550DE6469D3}">
    <text>Q2 - Enable MTO for delivery</text>
  </threadedComment>
  <threadedComment ref="N23" dT="2021-06-12T00:45:04.68" personId="{C719060F-F6E9-4EC2-B38F-3228A0B324E8}" id="{27213D94-AA34-4EF5-81CC-3EA0FB71649A}">
    <text>Q3 - Full service assortment Order Ahead experience</text>
  </threadedComment>
  <threadedComment ref="N23" dT="2021-06-17T23:12:16.35" personId="{B6D3990C-57AB-4DCD-86ED-F2FC15330C87}" id="{ADF8F873-8945-455D-8E6B-5211443051DF}" parentId="{27213D94-AA34-4EF5-81CC-3EA0FB71649A}">
    <text>Is this a Q2 build?</text>
  </threadedComment>
  <threadedComment ref="N24" dT="2021-06-12T00:55:19.24" personId="{C719060F-F6E9-4EC2-B38F-3228A0B324E8}" id="{4B667EBD-5508-48AD-9B08-89A1D0FE60F0}">
    <text>Q3 - Express meal 1P ordering experience</text>
  </threadedComment>
  <threadedComment ref="N25" dT="2021-06-11T18:35:29.30" personId="{3609E9CB-5162-4F51-B75D-90F6D609B834}" id="{A29A89FA-843F-46D8-A1EF-0175D46A3B50}">
    <text>New attributes will be passed through the Catalog service to display below attributes on the pdp. . Marketing copy and feature bullets.</text>
  </threadedComment>
  <threadedComment ref="N30" dT="2021-06-11T16:07:54.29" personId="{BD8FF0C0-A761-441F-B6D1-5D8DE7D20B4F}" id="{8E3CF72D-6C90-41EC-8B53-52ACE3EA7934}">
    <text>Expected end of Q3</text>
  </threadedComment>
  <threadedComment ref="N31" dT="2021-06-11T16:10:05.29" personId="{BD8FF0C0-A761-441F-B6D1-5D8DE7D20B4F}" id="{10942417-1297-41D8-898C-76B0FF4E3BA6}">
    <text>Expected end of Q2</text>
  </threadedComment>
  <threadedComment ref="N32" dT="2021-06-11T16:12:48.00" personId="{BD8FF0C0-A761-441F-B6D1-5D8DE7D20B4F}" id="{2764AC0A-0BF5-4952-BAEB-6C04FF4BCD36}">
    <text>Expected Q2 end</text>
  </threadedComment>
  <threadedComment ref="N32" dT="2021-06-11T18:01:38.03" personId="{BD8FF0C0-A761-441F-B6D1-5D8DE7D20B4F}" id="{CEE9598F-B24F-41FC-8290-1288D213FF34}" parentId="{2764AC0A-0BF5-4952-BAEB-6C04FF4BCD36}">
    <text>Mobile experience will have the same impact as web - variants will need to be clubbed under one umbrella and various screens like search, product pages, cart and checkout will be impacted.</text>
  </threadedComment>
  <threadedComment ref="N33" dT="2021-06-11T21:58:17.40" personId="{D3617701-C475-4DE4-AB37-E0E7E5459DB1}" id="{07381194-AACD-4547-A037-29ED11FB85D9}">
    <text>Marketplace items identifiable while shopping. Single, unified cart. Delivery options based on fulfillment:
1- Items fulfilled by Albertsons (e.g. MFC) - Combined slotting options/pricing as today
2- Items directly shipped from sellers - Separated slots &amp; delivery pricing</text>
  </threadedComment>
  <threadedComment ref="N35" dT="2021-06-18T21:30:51.41" personId="{B6D3990C-57AB-4DCD-86ED-F2FC15330C87}" id="{06CF7048-4525-4123-A15C-36510D337172}">
    <text>We need more details to size</text>
  </threadedComment>
  <threadedComment ref="N53" dT="2021-06-09T18:25:09.55" personId="{8A887BB8-0DDF-4FFA-858C-492AAA24058C}" id="{33780105-7D34-4235-AE5F-93DA0B7EA672}">
    <text xml:space="preserve">Setup of Staging mapped to phone devices for authors to view mobile content prior to publishing. </text>
  </threadedComment>
  <threadedComment ref="N54" dT="2021-06-09T18:25:21.69" personId="{8A887BB8-0DDF-4FFA-858C-492AAA24058C}" id="{50ED99C4-2D73-48E8-B8F3-F5BBD2CB7829}">
    <text xml:space="preserve">Setup of Staging mapped to phone devices for authors to view mobile content prior to publishing. </text>
  </threadedComment>
  <threadedComment ref="N55" dT="2021-06-09T18:28:45.23" personId="{8A887BB8-0DDF-4FFA-858C-492AAA24058C}" id="{C5DAD21F-6E8A-41CA-8817-98B61EB0713A}">
    <text>Implement updates &amp; enhancements related to AEM content services API</text>
  </threadedComment>
  <threadedComment ref="N58" dT="2021-06-10T20:33:39.54" personId="{8A887BB8-0DDF-4FFA-858C-492AAA24058C}" id="{A6BC1DF2-A1E5-4A97-8B04-76FF6E1EA57E}">
    <text xml:space="preserve">Reviewed w/app team. Estimate based on consuming Catalog data with weekly ad attributes. </text>
  </threadedComment>
  <threadedComment ref="O58" dT="2021-06-17T18:55:47.05" personId="{8A887BB8-0DDF-4FFA-858C-492AAA24058C}" id="{BC32837E-D859-454B-AC7A-2079103E4FB3}">
    <text>Meeting with Sam and Pawni, they needed to run through how WYSIWYG applies as well as the discount/savings calculations will be handled for various supported weekly ad offers.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confluence.safeway.com/display/CDT/Orders+page+revamp" TargetMode="External"/><Relationship Id="rId13" Type="http://schemas.openxmlformats.org/officeDocument/2006/relationships/hyperlink" Target="https://confluence.safeway.com/display/CDT/Customer+Arrival+Notification+in+Acupick+App" TargetMode="External"/><Relationship Id="rId18" Type="http://schemas.microsoft.com/office/2019/04/relationships/documenttask" Target="../documenttasks/documenttask1.xml"/><Relationship Id="rId3" Type="http://schemas.openxmlformats.org/officeDocument/2006/relationships/hyperlink" Target="https://confluence.safeway.com/display/CDT/Control+Tower" TargetMode="External"/><Relationship Id="rId7" Type="http://schemas.openxmlformats.org/officeDocument/2006/relationships/hyperlink" Target="https://confluence.safeway.com/display/CDT/Order+Status+updates+on+Order+Pages" TargetMode="External"/><Relationship Id="rId12" Type="http://schemas.openxmlformats.org/officeDocument/2006/relationships/hyperlink" Target="https://confluence.safeway.com/display/CDT/Batch+Pick+optimization" TargetMode="External"/><Relationship Id="rId17" Type="http://schemas.microsoft.com/office/2017/10/relationships/threadedComment" Target="../threadedComments/threadedComment1.xml"/><Relationship Id="rId2" Type="http://schemas.openxmlformats.org/officeDocument/2006/relationships/hyperlink" Target="https://confluence.safeway.com/display/CDT/Order+cancellations+post+order+release" TargetMode="External"/><Relationship Id="rId16" Type="http://schemas.openxmlformats.org/officeDocument/2006/relationships/comments" Target="../comments1.xml"/><Relationship Id="rId1" Type="http://schemas.openxmlformats.org/officeDocument/2006/relationships/hyperlink" Target="https://confluence.safeway.com/display/CDT/Item+Master+Redesign" TargetMode="External"/><Relationship Id="rId6" Type="http://schemas.openxmlformats.org/officeDocument/2006/relationships/hyperlink" Target="https://confluence.safeway.com/display/CDT/Setup+a+Centralized+OMS+Order+Cancellation+API" TargetMode="External"/><Relationship Id="rId11" Type="http://schemas.openxmlformats.org/officeDocument/2006/relationships/hyperlink" Target="https://confluence.safeway.com/display/CDT/Fulfillment+of+Hotzone+Items" TargetMode="External"/><Relationship Id="rId5" Type="http://schemas.openxmlformats.org/officeDocument/2006/relationships/hyperlink" Target="https://confluence.safeway.com/display/CDT/Cancellation+Survey+for+Customers" TargetMode="External"/><Relationship Id="rId15" Type="http://schemas.openxmlformats.org/officeDocument/2006/relationships/vmlDrawing" Target="../drawings/vmlDrawing1.vml"/><Relationship Id="rId10" Type="http://schemas.openxmlformats.org/officeDocument/2006/relationships/hyperlink" Target="https://confluence.safeway.com/pages/viewpage.action?pageId=105915797" TargetMode="External"/><Relationship Id="rId19" Type="http://schemas.microsoft.com/office/2019/04/relationships/namedSheetView" Target="../namedSheetViews/namedSheetView1.xml"/><Relationship Id="rId4" Type="http://schemas.openxmlformats.org/officeDocument/2006/relationships/hyperlink" Target="https://confluence.safeway.com/display/CDT/Order+pages+for+Apps" TargetMode="External"/><Relationship Id="rId9" Type="http://schemas.openxmlformats.org/officeDocument/2006/relationships/hyperlink" Target="https://confluence.safeway.com/display/CDT/Orders+Page+-+Add+to+cart+feature" TargetMode="External"/><Relationship Id="rId14" Type="http://schemas.openxmlformats.org/officeDocument/2006/relationships/hyperlink" Target="https://confluence.safeway.com/display/CDT/Customer+Arrival+View+in+Web+Dashboard"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5" Type="http://schemas.microsoft.com/office/2019/04/relationships/namedSheetView" Target="../namedSheetViews/namedSheetView2.xml"/><Relationship Id="rId4" Type="http://schemas.microsoft.com/office/2019/04/relationships/documenttask" Target="../documenttasks/documenttask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 Id="rId5" Type="http://schemas.microsoft.com/office/2019/04/relationships/namedSheetView" Target="../namedSheetViews/namedSheetView3.xml"/><Relationship Id="rId4" Type="http://schemas.microsoft.com/office/2019/04/relationships/documenttask" Target="../documenttasks/documenttask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7" Type="http://schemas.microsoft.com/office/2019/04/relationships/namedSheetView" Target="../namedSheetViews/namedSheetView4.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microsoft.com/office/2019/04/relationships/documenttask" Target="../documenttasks/documenttask4.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s://confluence.safeway.com/display/CDT/Express+Meal+Delivery" TargetMode="External"/><Relationship Id="rId18" Type="http://schemas.openxmlformats.org/officeDocument/2006/relationships/hyperlink" Target="https://confluence.safeway.com/display/CDT/Instacart+-+Catalog+Feed+and+Selection" TargetMode="External"/><Relationship Id="rId26" Type="http://schemas.openxmlformats.org/officeDocument/2006/relationships/hyperlink" Target="https://confluence.safeway.com/display/CDT/Portland+Test" TargetMode="External"/><Relationship Id="rId39" Type="http://schemas.openxmlformats.org/officeDocument/2006/relationships/hyperlink" Target="https://confluence.safeway.com/pages/viewpage.action?pageId=105916276" TargetMode="External"/><Relationship Id="rId21" Type="http://schemas.openxmlformats.org/officeDocument/2006/relationships/hyperlink" Target="https://confluence.safeway.com/display/CDT/Syndigo+Salsify+Automation+-+3b+%28Enhanced+content+server+side+and+Multiple+images+from+Salsify" TargetMode="External"/><Relationship Id="rId34" Type="http://schemas.openxmlformats.org/officeDocument/2006/relationships/hyperlink" Target="https://confluence.safeway.com/display/CDT/Buy+it+Again+-+Phase+2" TargetMode="External"/><Relationship Id="rId42" Type="http://schemas.openxmlformats.org/officeDocument/2006/relationships/printerSettings" Target="../printerSettings/printerSettings3.bin"/><Relationship Id="rId47" Type="http://schemas.microsoft.com/office/2019/04/relationships/namedSheetView" Target="../namedSheetViews/namedSheetView5.xml"/><Relationship Id="rId7" Type="http://schemas.openxmlformats.org/officeDocument/2006/relationships/hyperlink" Target="https://confluence.safeway.com/display/CDT/Include+Variants+in+Catalog" TargetMode="External"/><Relationship Id="rId2" Type="http://schemas.openxmlformats.org/officeDocument/2006/relationships/hyperlink" Target="https://confluence.safeway.com/pages/viewpage.action?spaceKey=CDT&amp;title=Catalog+and+Selection+Initiatives" TargetMode="External"/><Relationship Id="rId16" Type="http://schemas.openxmlformats.org/officeDocument/2006/relationships/hyperlink" Target="https://confluence.safeway.com/pages/viewpage.action?pageId=71097894" TargetMode="External"/><Relationship Id="rId29" Type="http://schemas.openxmlformats.org/officeDocument/2006/relationships/hyperlink" Target="https://confluence.safeway.com/pages/viewpage.action?pageId=91001000&amp;src=contextnavpagetreemode" TargetMode="External"/><Relationship Id="rId1" Type="http://schemas.openxmlformats.org/officeDocument/2006/relationships/hyperlink" Target="https://confluence.safeway.com/display/CDT/Customer+Reviews" TargetMode="External"/><Relationship Id="rId6" Type="http://schemas.openxmlformats.org/officeDocument/2006/relationships/hyperlink" Target="https://confluence.safeway.com/pages/viewpage.action?pageId=91005189" TargetMode="External"/><Relationship Id="rId11" Type="http://schemas.openxmlformats.org/officeDocument/2006/relationships/hyperlink" Target="https://confluence.safeway.com/display/CDT/Delivery+of+Made+to+Order+with+Groceries" TargetMode="External"/><Relationship Id="rId24" Type="http://schemas.openxmlformats.org/officeDocument/2006/relationships/hyperlink" Target="https://confluence.safeway.com/display/CDT/Item+Availability+-+2.1+-+All+Items+-+Future+inventory+availability+signal" TargetMode="External"/><Relationship Id="rId32" Type="http://schemas.openxmlformats.org/officeDocument/2006/relationships/hyperlink" Target="https://confluence.safeway.com/display/CDT/Automate+Process+for+building+Weekly+Ad+Product+Carousels" TargetMode="External"/><Relationship Id="rId37" Type="http://schemas.openxmlformats.org/officeDocument/2006/relationships/hyperlink" Target="https://jira.safeway.com/browse/SXP-2456" TargetMode="External"/><Relationship Id="rId40" Type="http://schemas.openxmlformats.org/officeDocument/2006/relationships/hyperlink" Target="https://confluence.safeway.com/display/SCX/Mocking+Framework+-+Guidelines+and+Implementation+details" TargetMode="External"/><Relationship Id="rId45" Type="http://schemas.microsoft.com/office/2017/10/relationships/threadedComment" Target="../threadedComments/threadedComment5.xml"/><Relationship Id="rId5" Type="http://schemas.openxmlformats.org/officeDocument/2006/relationships/hyperlink" Target="https://confluence.safeway.com/display/CDT/Made+to+Order+meals+on+multiple+3rd+party+marketplaces" TargetMode="External"/><Relationship Id="rId15" Type="http://schemas.openxmlformats.org/officeDocument/2006/relationships/hyperlink" Target="https://confluence.safeway.com/pages/viewpage.action?pageId=71097894" TargetMode="External"/><Relationship Id="rId23" Type="http://schemas.openxmlformats.org/officeDocument/2006/relationships/hyperlink" Target="https://confluence.safeway.com/display/CDT/Item+Availability+-+2.0+-+Future+inventory+availability+signal" TargetMode="External"/><Relationship Id="rId28" Type="http://schemas.openxmlformats.org/officeDocument/2006/relationships/hyperlink" Target="https://confluence.safeway.com/pages/viewpage.action?pageId=77369574&amp;src=contextnavpagetreemode" TargetMode="External"/><Relationship Id="rId36" Type="http://schemas.openxmlformats.org/officeDocument/2006/relationships/hyperlink" Target="https://drive.google.com/file/d/1Mn-YOjLEBLoRDjPMi2pFTPnoM31JPy0e/view?usp=sharing" TargetMode="External"/><Relationship Id="rId10" Type="http://schemas.openxmlformats.org/officeDocument/2006/relationships/hyperlink" Target="https://confluence.safeway.com/pages/viewpage.action?pageId=102262421" TargetMode="External"/><Relationship Id="rId19" Type="http://schemas.openxmlformats.org/officeDocument/2006/relationships/hyperlink" Target="https://confluence.safeway.com/display/CDT/Catalog+Enhancements" TargetMode="External"/><Relationship Id="rId31" Type="http://schemas.openxmlformats.org/officeDocument/2006/relationships/hyperlink" Target="https://confluence.safeway.com/pages/viewpage.action?pageId=91004317&amp;src=contextnavpagetreemode" TargetMode="External"/><Relationship Id="rId44" Type="http://schemas.openxmlformats.org/officeDocument/2006/relationships/comments" Target="../comments5.xml"/><Relationship Id="rId4" Type="http://schemas.openxmlformats.org/officeDocument/2006/relationships/hyperlink" Target="https://confluence.safeway.com/display/CDT/Pick+up+Made+to+Order+RTE+meals+with+groceries" TargetMode="External"/><Relationship Id="rId9" Type="http://schemas.openxmlformats.org/officeDocument/2006/relationships/hyperlink" Target="https://confluence.safeway.com/display/CDT/Marketplace+1.0+-+Chinese+Grocery+MLP" TargetMode="External"/><Relationship Id="rId14" Type="http://schemas.openxmlformats.org/officeDocument/2006/relationships/hyperlink" Target="https://confluence.safeway.com/display/CDT/Marketplace+1.1+-+Marketplacer+Integration" TargetMode="External"/><Relationship Id="rId22" Type="http://schemas.openxmlformats.org/officeDocument/2006/relationships/hyperlink" Target="https://confluence.safeway.com/display/CDT/Authentication+and+Authorization" TargetMode="External"/><Relationship Id="rId27" Type="http://schemas.openxmlformats.org/officeDocument/2006/relationships/hyperlink" Target="https://confluence.safeway.com/pages/viewpage.action?pageId=108581137" TargetMode="External"/><Relationship Id="rId30" Type="http://schemas.openxmlformats.org/officeDocument/2006/relationships/hyperlink" Target="https://confluence.safeway.com/pages/viewpage.action?pageId=91001000&amp;src=contextnavpagetreemode" TargetMode="External"/><Relationship Id="rId35" Type="http://schemas.openxmlformats.org/officeDocument/2006/relationships/hyperlink" Target="https://confluence.safeway.com/pages/viewpage.action?pageId=91007751" TargetMode="External"/><Relationship Id="rId43" Type="http://schemas.openxmlformats.org/officeDocument/2006/relationships/vmlDrawing" Target="../drawings/vmlDrawing5.vml"/><Relationship Id="rId8" Type="http://schemas.openxmlformats.org/officeDocument/2006/relationships/hyperlink" Target="https://confluence.safeway.com/display/CDT/Include+Variants+in+Catalog" TargetMode="External"/><Relationship Id="rId3" Type="http://schemas.openxmlformats.org/officeDocument/2006/relationships/hyperlink" Target="https://confluence.safeway.com/display/CDT/Made+To+Order+Party+planning+assortment+shopable+for+Pick+Up" TargetMode="External"/><Relationship Id="rId12" Type="http://schemas.openxmlformats.org/officeDocument/2006/relationships/hyperlink" Target="https://confluence.safeway.com/pages/viewpage.action?pageId=102252270" TargetMode="External"/><Relationship Id="rId17" Type="http://schemas.openxmlformats.org/officeDocument/2006/relationships/hyperlink" Target="https://confluence.safeway.com/display/CDT/Dynamic+Threshold+Management" TargetMode="External"/><Relationship Id="rId25" Type="http://schemas.openxmlformats.org/officeDocument/2006/relationships/hyperlink" Target="https://confluence.safeway.com/display/CDT/Item+Restrictions" TargetMode="External"/><Relationship Id="rId33" Type="http://schemas.openxmlformats.org/officeDocument/2006/relationships/hyperlink" Target="https://confluence.safeway.com/pages/viewpage.action?pageId=91000983" TargetMode="External"/><Relationship Id="rId38" Type="http://schemas.openxmlformats.org/officeDocument/2006/relationships/hyperlink" Target="https://confluence.safeway.com/pages/viewpage.action?pageId=63945033" TargetMode="External"/><Relationship Id="rId46" Type="http://schemas.microsoft.com/office/2019/04/relationships/documenttask" Target="../documenttasks/documenttask5.xml"/><Relationship Id="rId20" Type="http://schemas.openxmlformats.org/officeDocument/2006/relationships/hyperlink" Target="https://confluence.safeway.com/pages/viewpage.action?pageId=102266259" TargetMode="External"/><Relationship Id="rId41" Type="http://schemas.openxmlformats.org/officeDocument/2006/relationships/hyperlink" Target="https://confluence.safeway.com/pages/viewpage.action?pageId=108586586"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7" Type="http://schemas.microsoft.com/office/2019/04/relationships/namedSheetView" Target="../namedSheetViews/namedSheetView6.xml"/><Relationship Id="rId2" Type="http://schemas.openxmlformats.org/officeDocument/2006/relationships/printerSettings" Target="../printerSettings/printerSettings4.bin"/><Relationship Id="rId1" Type="http://schemas.openxmlformats.org/officeDocument/2006/relationships/hyperlink" Target="https://confluence.safeway.com/pages/viewpage.action?pageId=95478143" TargetMode="External"/><Relationship Id="rId6" Type="http://schemas.microsoft.com/office/2019/04/relationships/documenttask" Target="../documenttasks/documenttask6.xml"/><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 Id="rId4" Type="http://schemas.microsoft.com/office/2019/04/relationships/documenttask" Target="../documenttasks/documenttask7.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6.bin"/><Relationship Id="rId13" Type="http://schemas.microsoft.com/office/2019/04/relationships/namedSheetView" Target="../namedSheetViews/namedSheetView7.xml"/><Relationship Id="rId3" Type="http://schemas.openxmlformats.org/officeDocument/2006/relationships/hyperlink" Target="mailto:Q@" TargetMode="External"/><Relationship Id="rId7" Type="http://schemas.openxmlformats.org/officeDocument/2006/relationships/hyperlink" Target="mailto:Q@" TargetMode="External"/><Relationship Id="rId12" Type="http://schemas.microsoft.com/office/2019/04/relationships/documenttask" Target="../documenttasks/documenttask8.xml"/><Relationship Id="rId2" Type="http://schemas.openxmlformats.org/officeDocument/2006/relationships/hyperlink" Target="mailto:Q@" TargetMode="External"/><Relationship Id="rId1" Type="http://schemas.openxmlformats.org/officeDocument/2006/relationships/printerSettings" Target="../printerSettings/printerSettings5.bin"/><Relationship Id="rId6" Type="http://schemas.openxmlformats.org/officeDocument/2006/relationships/hyperlink" Target="mailto:Q@" TargetMode="External"/><Relationship Id="rId11" Type="http://schemas.microsoft.com/office/2017/10/relationships/threadedComment" Target="../threadedComments/threadedComment9.xml"/><Relationship Id="rId5" Type="http://schemas.openxmlformats.org/officeDocument/2006/relationships/hyperlink" Target="mailto:Q@" TargetMode="External"/><Relationship Id="rId10" Type="http://schemas.openxmlformats.org/officeDocument/2006/relationships/comments" Target="../comments9.xml"/><Relationship Id="rId4" Type="http://schemas.openxmlformats.org/officeDocument/2006/relationships/hyperlink" Target="mailto:Q@" TargetMode="External"/><Relationship Id="rId9"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8" Type="http://schemas.openxmlformats.org/officeDocument/2006/relationships/hyperlink" Target="https://confluence.safeway.com/display/CDT/Marketplace+1.0+-+Chinese+Grocery+MLP" TargetMode="External"/><Relationship Id="rId13" Type="http://schemas.openxmlformats.org/officeDocument/2006/relationships/hyperlink" Target="https://confluence.safeway.com/pages/viewpage.action?pageId=91001000&amp;src=contextnavpagetreemode" TargetMode="External"/><Relationship Id="rId18" Type="http://schemas.openxmlformats.org/officeDocument/2006/relationships/hyperlink" Target="https://confluence.safeway.com/pages/viewpage.action?pageId=63945033" TargetMode="External"/><Relationship Id="rId3" Type="http://schemas.openxmlformats.org/officeDocument/2006/relationships/hyperlink" Target="https://confluence.safeway.com/display/CDT/Batch+Pick+optimization" TargetMode="External"/><Relationship Id="rId21" Type="http://schemas.openxmlformats.org/officeDocument/2006/relationships/comments" Target="../comments10.xml"/><Relationship Id="rId7" Type="http://schemas.openxmlformats.org/officeDocument/2006/relationships/hyperlink" Target="https://confluence.safeway.com/display/CDT/Made+to+Order+meals+on+multiple+3rd+party+marketplaces" TargetMode="External"/><Relationship Id="rId12" Type="http://schemas.openxmlformats.org/officeDocument/2006/relationships/hyperlink" Target="https://confluence.safeway.com/pages/viewpage.action?pageId=77369574&amp;src=contextnavpagetreemode" TargetMode="External"/><Relationship Id="rId17" Type="http://schemas.openxmlformats.org/officeDocument/2006/relationships/hyperlink" Target="https://confluence.safeway.com/pages/viewpage.action?pageId=91007751" TargetMode="External"/><Relationship Id="rId2" Type="http://schemas.openxmlformats.org/officeDocument/2006/relationships/hyperlink" Target="https://confluence.safeway.com/display/CDT/Fulfillment+of+Hotzone+Items" TargetMode="External"/><Relationship Id="rId16" Type="http://schemas.openxmlformats.org/officeDocument/2006/relationships/hyperlink" Target="https://confluence.safeway.com/display/CDT/Buy+it+Again+-+Phase+2" TargetMode="External"/><Relationship Id="rId20" Type="http://schemas.openxmlformats.org/officeDocument/2006/relationships/vmlDrawing" Target="../drawings/vmlDrawing10.vml"/><Relationship Id="rId1" Type="http://schemas.openxmlformats.org/officeDocument/2006/relationships/hyperlink" Target="https://confluence.safeway.com/pages/viewpage.action?pageId=105915797" TargetMode="External"/><Relationship Id="rId6" Type="http://schemas.openxmlformats.org/officeDocument/2006/relationships/hyperlink" Target="https://confluence.safeway.com/display/CDT/Pick+up+Made+to+Order+RTE+meals+with+groceries" TargetMode="External"/><Relationship Id="rId11" Type="http://schemas.openxmlformats.org/officeDocument/2006/relationships/hyperlink" Target="https://confluence.safeway.com/display/CDT/Express+Meal+Delivery" TargetMode="External"/><Relationship Id="rId5" Type="http://schemas.openxmlformats.org/officeDocument/2006/relationships/hyperlink" Target="https://confluence.safeway.com/display/CDT/Made+To+Order+Party+planning+assortment+shopable+for+Pick+Up" TargetMode="External"/><Relationship Id="rId15" Type="http://schemas.openxmlformats.org/officeDocument/2006/relationships/hyperlink" Target="https://confluence.safeway.com/pages/viewpage.action?pageId=91004317&amp;src=contextnavpagetreemode" TargetMode="External"/><Relationship Id="rId23" Type="http://schemas.microsoft.com/office/2019/04/relationships/documenttask" Target="../documenttasks/documenttask9.xml"/><Relationship Id="rId10" Type="http://schemas.openxmlformats.org/officeDocument/2006/relationships/hyperlink" Target="https://confluence.safeway.com/pages/viewpage.action?pageId=102252270" TargetMode="External"/><Relationship Id="rId19" Type="http://schemas.openxmlformats.org/officeDocument/2006/relationships/hyperlink" Target="https://confluence.safeway.com/pages/viewpage.action?pageId=105916276" TargetMode="External"/><Relationship Id="rId4" Type="http://schemas.openxmlformats.org/officeDocument/2006/relationships/hyperlink" Target="https://confluence.safeway.com/display/CDT/Customer+Reviews" TargetMode="External"/><Relationship Id="rId9" Type="http://schemas.openxmlformats.org/officeDocument/2006/relationships/hyperlink" Target="https://confluence.safeway.com/display/CDT/Delivery+of+Made+to+Order+with+Groceries" TargetMode="External"/><Relationship Id="rId14" Type="http://schemas.openxmlformats.org/officeDocument/2006/relationships/hyperlink" Target="https://confluence.safeway.com/pages/viewpage.action?pageId=91001000&amp;src=contextnavpagetreemode" TargetMode="External"/><Relationship Id="rId22" Type="http://schemas.microsoft.com/office/2017/10/relationships/threadedComment" Target="../threadedComments/threadedComment10.xml"/></Relationships>
</file>

<file path=xl/worksheets/_rels/sheet15.xml.rels><?xml version="1.0" encoding="UTF-8" standalone="yes"?>
<Relationships xmlns="http://schemas.openxmlformats.org/package/2006/relationships"><Relationship Id="rId3" Type="http://schemas.openxmlformats.org/officeDocument/2006/relationships/hyperlink" Target="../../../../../../:b:/s/DigitalDataPharmacy/EeUu_YudhbNMgbMUn6SXreUB2fl2r3ztGoT0Qlfm9zgBgg?e=7dN4ej" TargetMode="External"/><Relationship Id="rId2" Type="http://schemas.openxmlformats.org/officeDocument/2006/relationships/hyperlink" Target="../../../../../../:p:/s/DigitalDataPharmacy/EfTXCzG8rgxJuX2DqymK0KgB4kqwyiEzt7yYA_bvXcj-lw?e=3dpUNL" TargetMode="External"/><Relationship Id="rId1" Type="http://schemas.openxmlformats.org/officeDocument/2006/relationships/hyperlink" Target="https://rxsafeway-my.sharepoint.com/:x:/g/personal/azhan11_safeway_com/EQkzF-uifRtIjOArvy84G9wBgE3rT7vyL-j8coWEuBlSuQ?e=dR7Ct3" TargetMode="External"/><Relationship Id="rId4" Type="http://schemas.openxmlformats.org/officeDocument/2006/relationships/hyperlink" Target="../../../../../../:w:/r/sites/IT_ChgMgmt/Moratorium%20Calendar/2021_moratorium%20calendar.docx?d=wab24af3757184b30ab34bc8f4c105d59&amp;csf=1&amp;web=1&amp;e=MMZU5T"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confluence.safeway.com/display/CDT/Marketplace+1.0+-+Chinese+Grocery+MLP" TargetMode="External"/><Relationship Id="rId13" Type="http://schemas.openxmlformats.org/officeDocument/2006/relationships/hyperlink" Target="https://confluence.safeway.com/display/CDT/Marketplace+1.1+-+Marketplacer+Integration" TargetMode="External"/><Relationship Id="rId18" Type="http://schemas.openxmlformats.org/officeDocument/2006/relationships/hyperlink" Target="https://confluence.safeway.com/pages/viewpage.action?pageId=108581137" TargetMode="External"/><Relationship Id="rId26" Type="http://schemas.openxmlformats.org/officeDocument/2006/relationships/comments" Target="../comments11.xml"/><Relationship Id="rId3" Type="http://schemas.openxmlformats.org/officeDocument/2006/relationships/hyperlink" Target="https://confluence.safeway.com/display/CDT/Made+To+Order+Party+planning+assortment+shopable+for+Pick+Up" TargetMode="External"/><Relationship Id="rId21" Type="http://schemas.openxmlformats.org/officeDocument/2006/relationships/hyperlink" Target="https://confluence.safeway.com/pages/viewpage.action?pageId=91000983" TargetMode="External"/><Relationship Id="rId7" Type="http://schemas.openxmlformats.org/officeDocument/2006/relationships/hyperlink" Target="https://confluence.safeway.com/display/CDT/Include+Variants+in+Catalog" TargetMode="External"/><Relationship Id="rId12" Type="http://schemas.openxmlformats.org/officeDocument/2006/relationships/hyperlink" Target="https://confluence.safeway.com/display/CDT/Express+Meal+Delivery" TargetMode="External"/><Relationship Id="rId17" Type="http://schemas.openxmlformats.org/officeDocument/2006/relationships/hyperlink" Target="https://confluence.safeway.com/display/CDT/Item+Restrictions" TargetMode="External"/><Relationship Id="rId25" Type="http://schemas.openxmlformats.org/officeDocument/2006/relationships/vmlDrawing" Target="../drawings/vmlDrawing11.vml"/><Relationship Id="rId2" Type="http://schemas.openxmlformats.org/officeDocument/2006/relationships/hyperlink" Target="https://confluence.safeway.com/pages/viewpage.action?spaceKey=CDT&amp;title=Catalog+and+Selection+Initiatives" TargetMode="External"/><Relationship Id="rId16" Type="http://schemas.openxmlformats.org/officeDocument/2006/relationships/hyperlink" Target="https://confluence.safeway.com/display/CDT/Item+Availability+-+2.0+-+Future+inventory+availability+signal" TargetMode="External"/><Relationship Id="rId20" Type="http://schemas.openxmlformats.org/officeDocument/2006/relationships/hyperlink" Target="https://confluence.safeway.com/pages/viewpage.action?pageId=91004317&amp;src=contextnavpagetreemode" TargetMode="External"/><Relationship Id="rId1" Type="http://schemas.openxmlformats.org/officeDocument/2006/relationships/hyperlink" Target="https://confluence.safeway.com/display/CDT/Customer+Reviews" TargetMode="External"/><Relationship Id="rId6" Type="http://schemas.openxmlformats.org/officeDocument/2006/relationships/hyperlink" Target="https://confluence.safeway.com/display/CDT/Include+Variants+in+Catalog" TargetMode="External"/><Relationship Id="rId11" Type="http://schemas.openxmlformats.org/officeDocument/2006/relationships/hyperlink" Target="https://confluence.safeway.com/pages/viewpage.action?pageId=102252270" TargetMode="External"/><Relationship Id="rId24" Type="http://schemas.openxmlformats.org/officeDocument/2006/relationships/printerSettings" Target="../printerSettings/printerSettings7.bin"/><Relationship Id="rId5" Type="http://schemas.openxmlformats.org/officeDocument/2006/relationships/hyperlink" Target="https://confluence.safeway.com/pages/viewpage.action?pageId=91005189" TargetMode="External"/><Relationship Id="rId15" Type="http://schemas.openxmlformats.org/officeDocument/2006/relationships/hyperlink" Target="https://confluence.safeway.com/display/CDT/Syndigo+Salsify+Automation+-+3b+%28Enhanced+content+server+side+and+Multiple+images+from+Salsify" TargetMode="External"/><Relationship Id="rId23" Type="http://schemas.openxmlformats.org/officeDocument/2006/relationships/hyperlink" Target="https://confluence.safeway.com/pages/viewpage.action?pageId=91007751" TargetMode="External"/><Relationship Id="rId28" Type="http://schemas.microsoft.com/office/2019/04/relationships/namedSheetView" Target="../namedSheetViews/namedSheetView8.xml"/><Relationship Id="rId10" Type="http://schemas.openxmlformats.org/officeDocument/2006/relationships/hyperlink" Target="https://confluence.safeway.com/display/CDT/Delivery+of+Made+to+Order+with+Groceries" TargetMode="External"/><Relationship Id="rId19" Type="http://schemas.openxmlformats.org/officeDocument/2006/relationships/hyperlink" Target="https://confluence.safeway.com/pages/viewpage.action?pageId=77369574&amp;src=contextnavpagetreemode" TargetMode="External"/><Relationship Id="rId4" Type="http://schemas.openxmlformats.org/officeDocument/2006/relationships/hyperlink" Target="https://confluence.safeway.com/display/CDT/Pick+up+Made+to+Order+RTE+meals+with+groceries" TargetMode="External"/><Relationship Id="rId9" Type="http://schemas.openxmlformats.org/officeDocument/2006/relationships/hyperlink" Target="https://confluence.safeway.com/pages/viewpage.action?pageId=102262421" TargetMode="External"/><Relationship Id="rId14" Type="http://schemas.openxmlformats.org/officeDocument/2006/relationships/hyperlink" Target="https://confluence.safeway.com/pages/viewpage.action?pageId=102266259" TargetMode="External"/><Relationship Id="rId22" Type="http://schemas.openxmlformats.org/officeDocument/2006/relationships/hyperlink" Target="https://confluence.safeway.com/display/CDT/Buy+it+Again+-+Phase+2" TargetMode="External"/><Relationship Id="rId27" Type="http://schemas.microsoft.com/office/2017/10/relationships/threadedComment" Target="../threadedComments/threadedComment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76183-F19C-1B4B-BAA1-6F5D44311808}">
  <dimension ref="A1:DG1048573"/>
  <sheetViews>
    <sheetView zoomScale="70" zoomScaleNormal="81" workbookViewId="0">
      <pane xSplit="5" ySplit="1" topLeftCell="BF14" activePane="bottomRight" state="frozen"/>
      <selection pane="bottomRight" sqref="A1:BO129"/>
      <selection pane="bottomLeft" activeCell="A28" sqref="A28"/>
      <selection pane="topRight"/>
    </sheetView>
  </sheetViews>
  <sheetFormatPr defaultColWidth="8.85546875" defaultRowHeight="14.45"/>
  <cols>
    <col min="1" max="1" width="21.85546875" style="270" customWidth="1"/>
    <col min="2" max="2" width="42.42578125" style="271" customWidth="1"/>
    <col min="3" max="3" width="34.85546875" style="264" customWidth="1"/>
    <col min="4" max="4" width="26.140625" style="264" customWidth="1"/>
    <col min="5" max="5" width="20.140625" style="270" customWidth="1"/>
    <col min="6" max="6" width="22.85546875" style="264" customWidth="1"/>
    <col min="7" max="7" width="15.42578125" style="270" customWidth="1"/>
    <col min="8" max="8" width="9.140625" style="270" customWidth="1"/>
    <col min="9" max="9" width="12.42578125" style="264" customWidth="1"/>
    <col min="10" max="10" width="10.85546875" style="270" customWidth="1"/>
    <col min="11" max="11" width="8.85546875" style="270" customWidth="1"/>
    <col min="12" max="19" width="8.85546875" style="264" customWidth="1"/>
    <col min="20" max="20" width="8.85546875" style="270" customWidth="1"/>
    <col min="21" max="28" width="8.85546875" style="264" customWidth="1"/>
    <col min="29" max="29" width="6.42578125" style="264" customWidth="1"/>
    <col min="30" max="30" width="8.85546875" style="264" customWidth="1"/>
    <col min="31" max="31" width="8.42578125" style="264" customWidth="1"/>
    <col min="32" max="37" width="8.85546875" style="264" customWidth="1"/>
    <col min="38" max="38" width="11.42578125" style="264" customWidth="1"/>
    <col min="39" max="51" width="8.85546875" style="264" customWidth="1"/>
    <col min="52" max="52" width="11.42578125" style="264" customWidth="1"/>
    <col min="53" max="53" width="10.140625" style="264" customWidth="1"/>
    <col min="54" max="54" width="22.42578125" style="264" customWidth="1"/>
    <col min="55" max="59" width="8.85546875" style="264" customWidth="1"/>
    <col min="60" max="60" width="10.42578125" style="264" customWidth="1"/>
    <col min="61" max="61" width="8.85546875" style="264" customWidth="1"/>
    <col min="62" max="79" width="8.85546875" style="264"/>
    <col min="80" max="80" width="45.42578125" style="264" bestFit="1" customWidth="1"/>
    <col min="81" max="81" width="19.85546875" style="264" bestFit="1" customWidth="1"/>
    <col min="82" max="89" width="8.85546875" style="264"/>
    <col min="90" max="90" width="13" style="264" customWidth="1"/>
    <col min="91" max="16384" width="8.85546875" style="264"/>
  </cols>
  <sheetData>
    <row r="1" spans="1:67" ht="68.25" customHeight="1">
      <c r="A1" s="519" t="s">
        <v>0</v>
      </c>
      <c r="B1" s="520" t="s">
        <v>1</v>
      </c>
      <c r="C1" s="519" t="s">
        <v>2</v>
      </c>
      <c r="D1" s="519" t="s">
        <v>3</v>
      </c>
      <c r="E1" s="519" t="s">
        <v>4</v>
      </c>
      <c r="F1" s="519" t="s">
        <v>5</v>
      </c>
      <c r="G1" s="519" t="s">
        <v>6</v>
      </c>
      <c r="H1" s="519" t="s">
        <v>7</v>
      </c>
      <c r="I1" s="519" t="s">
        <v>8</v>
      </c>
      <c r="J1" s="519" t="s">
        <v>9</v>
      </c>
      <c r="K1" s="519" t="s">
        <v>10</v>
      </c>
      <c r="L1" s="519" t="s">
        <v>11</v>
      </c>
      <c r="M1" s="253" t="s">
        <v>12</v>
      </c>
      <c r="N1" s="253" t="s">
        <v>13</v>
      </c>
      <c r="O1" s="253" t="s">
        <v>14</v>
      </c>
      <c r="P1" s="253" t="s">
        <v>15</v>
      </c>
      <c r="Q1" s="253" t="s">
        <v>16</v>
      </c>
      <c r="R1" s="253" t="s">
        <v>17</v>
      </c>
      <c r="S1" s="254" t="s">
        <v>18</v>
      </c>
      <c r="T1" s="505" t="s">
        <v>19</v>
      </c>
      <c r="U1" s="254" t="s">
        <v>20</v>
      </c>
      <c r="V1" s="254" t="s">
        <v>21</v>
      </c>
      <c r="W1" s="254" t="s">
        <v>22</v>
      </c>
      <c r="X1" s="254" t="s">
        <v>23</v>
      </c>
      <c r="Y1" s="254" t="s">
        <v>24</v>
      </c>
      <c r="Z1" s="254" t="s">
        <v>25</v>
      </c>
      <c r="AA1" s="254" t="s">
        <v>26</v>
      </c>
      <c r="AB1" s="254" t="s">
        <v>27</v>
      </c>
      <c r="AC1" s="254" t="s">
        <v>28</v>
      </c>
      <c r="AD1" s="254" t="s">
        <v>29</v>
      </c>
      <c r="AE1" s="255" t="s">
        <v>14</v>
      </c>
      <c r="AF1" s="254" t="s">
        <v>30</v>
      </c>
      <c r="AG1" s="256" t="s">
        <v>31</v>
      </c>
      <c r="AH1" s="254" t="s">
        <v>32</v>
      </c>
      <c r="AI1" s="254" t="s">
        <v>33</v>
      </c>
      <c r="AJ1" s="254" t="s">
        <v>34</v>
      </c>
      <c r="AK1" s="566" t="s">
        <v>35</v>
      </c>
      <c r="AL1" s="566" t="s">
        <v>36</v>
      </c>
      <c r="AM1" s="257" t="s">
        <v>37</v>
      </c>
      <c r="AN1" s="257" t="s">
        <v>38</v>
      </c>
      <c r="AO1" s="257" t="s">
        <v>39</v>
      </c>
      <c r="AP1" s="257" t="s">
        <v>40</v>
      </c>
      <c r="AQ1" s="257" t="s">
        <v>41</v>
      </c>
      <c r="AR1" s="257" t="s">
        <v>42</v>
      </c>
      <c r="AS1" s="257" t="s">
        <v>43</v>
      </c>
      <c r="AT1" s="257" t="s">
        <v>44</v>
      </c>
      <c r="AU1" s="257" t="s">
        <v>45</v>
      </c>
      <c r="AV1" s="257" t="s">
        <v>46</v>
      </c>
      <c r="AW1" s="258" t="s">
        <v>47</v>
      </c>
      <c r="AX1" s="258" t="s">
        <v>48</v>
      </c>
      <c r="AY1" s="258" t="s">
        <v>49</v>
      </c>
      <c r="AZ1" s="258" t="s">
        <v>50</v>
      </c>
      <c r="BA1" s="258" t="s">
        <v>51</v>
      </c>
      <c r="BB1" s="259" t="s">
        <v>52</v>
      </c>
      <c r="BC1" s="259" t="s">
        <v>53</v>
      </c>
      <c r="BD1" s="259" t="s">
        <v>54</v>
      </c>
      <c r="BE1" s="259" t="s">
        <v>55</v>
      </c>
      <c r="BF1" s="259" t="s">
        <v>56</v>
      </c>
      <c r="BG1" s="259" t="s">
        <v>57</v>
      </c>
      <c r="BH1" s="260" t="s">
        <v>58</v>
      </c>
      <c r="BI1" s="260" t="s">
        <v>59</v>
      </c>
      <c r="BJ1" s="260" t="s">
        <v>60</v>
      </c>
      <c r="BK1" s="260" t="s">
        <v>61</v>
      </c>
      <c r="BL1" s="260" t="s">
        <v>62</v>
      </c>
      <c r="BM1" s="260" t="s">
        <v>63</v>
      </c>
      <c r="BN1" s="260" t="s">
        <v>64</v>
      </c>
      <c r="BO1" s="264" t="s">
        <v>65</v>
      </c>
    </row>
    <row r="2" spans="1:67" customFormat="1" ht="120">
      <c r="A2" s="261" t="s">
        <v>66</v>
      </c>
      <c r="B2" s="474" t="s">
        <v>67</v>
      </c>
      <c r="C2" s="22" t="s">
        <v>68</v>
      </c>
      <c r="D2" s="22" t="s">
        <v>69</v>
      </c>
      <c r="E2" s="261" t="s">
        <v>70</v>
      </c>
      <c r="F2" s="22" t="s">
        <v>71</v>
      </c>
      <c r="G2" s="263" t="s">
        <v>72</v>
      </c>
      <c r="H2" s="261" t="s">
        <v>73</v>
      </c>
      <c r="I2" t="s">
        <v>74</v>
      </c>
      <c r="J2" s="261" t="s">
        <v>74</v>
      </c>
      <c r="K2" s="261" t="s">
        <v>75</v>
      </c>
      <c r="L2" s="22" t="s">
        <v>76</v>
      </c>
      <c r="AD2" t="s">
        <v>77</v>
      </c>
      <c r="AM2" t="s">
        <v>78</v>
      </c>
      <c r="AQ2" t="s">
        <v>78</v>
      </c>
      <c r="BH2" t="s">
        <v>78</v>
      </c>
      <c r="BJ2" t="s">
        <v>78</v>
      </c>
    </row>
    <row r="3" spans="1:67" customFormat="1" ht="105">
      <c r="A3" s="261" t="s">
        <v>66</v>
      </c>
      <c r="B3" s="474" t="s">
        <v>79</v>
      </c>
      <c r="C3" s="22" t="s">
        <v>80</v>
      </c>
      <c r="D3" s="22" t="s">
        <v>81</v>
      </c>
      <c r="E3" s="261" t="s">
        <v>70</v>
      </c>
      <c r="F3" s="22" t="s">
        <v>82</v>
      </c>
      <c r="G3" s="263" t="s">
        <v>72</v>
      </c>
      <c r="H3" s="261" t="s">
        <v>83</v>
      </c>
      <c r="I3" t="s">
        <v>74</v>
      </c>
      <c r="J3" s="261" t="s">
        <v>74</v>
      </c>
      <c r="K3" s="261" t="s">
        <v>84</v>
      </c>
      <c r="L3" s="22" t="s">
        <v>76</v>
      </c>
      <c r="AU3" t="s">
        <v>85</v>
      </c>
      <c r="BH3" t="s">
        <v>78</v>
      </c>
      <c r="BJ3" t="s">
        <v>78</v>
      </c>
    </row>
    <row r="4" spans="1:67" customFormat="1" ht="90">
      <c r="A4" s="261" t="s">
        <v>66</v>
      </c>
      <c r="B4" s="474" t="s">
        <v>86</v>
      </c>
      <c r="C4" s="264" t="s">
        <v>87</v>
      </c>
      <c r="D4" s="22" t="s">
        <v>88</v>
      </c>
      <c r="E4" s="261" t="s">
        <v>89</v>
      </c>
      <c r="F4" s="22" t="s">
        <v>90</v>
      </c>
      <c r="G4" s="263" t="s">
        <v>91</v>
      </c>
      <c r="H4" s="261" t="s">
        <v>73</v>
      </c>
      <c r="I4" t="s">
        <v>74</v>
      </c>
      <c r="J4" s="261" t="s">
        <v>74</v>
      </c>
      <c r="K4" s="261" t="s">
        <v>84</v>
      </c>
      <c r="L4" s="22" t="s">
        <v>76</v>
      </c>
      <c r="BH4" t="s">
        <v>91</v>
      </c>
      <c r="BJ4" t="s">
        <v>78</v>
      </c>
      <c r="BK4" t="s">
        <v>78</v>
      </c>
    </row>
    <row r="5" spans="1:67" customFormat="1" ht="60">
      <c r="A5" s="261" t="s">
        <v>66</v>
      </c>
      <c r="B5" s="262" t="s">
        <v>92</v>
      </c>
      <c r="C5" s="22" t="s">
        <v>93</v>
      </c>
      <c r="D5" s="22" t="s">
        <v>94</v>
      </c>
      <c r="E5" s="261" t="s">
        <v>89</v>
      </c>
      <c r="F5" s="22" t="s">
        <v>90</v>
      </c>
      <c r="G5" s="263" t="s">
        <v>72</v>
      </c>
      <c r="H5" s="261"/>
      <c r="J5" s="261"/>
      <c r="K5" s="261"/>
      <c r="L5" s="22" t="s">
        <v>76</v>
      </c>
      <c r="BK5" t="s">
        <v>77</v>
      </c>
    </row>
    <row r="6" spans="1:67" customFormat="1" ht="90">
      <c r="A6" s="261" t="s">
        <v>66</v>
      </c>
      <c r="B6" s="262" t="s">
        <v>95</v>
      </c>
      <c r="C6" s="264" t="s">
        <v>96</v>
      </c>
      <c r="D6" s="22" t="s">
        <v>97</v>
      </c>
      <c r="E6" s="261" t="s">
        <v>89</v>
      </c>
      <c r="F6" s="22" t="s">
        <v>98</v>
      </c>
      <c r="G6" s="263" t="s">
        <v>77</v>
      </c>
      <c r="H6" s="261"/>
      <c r="I6" t="s">
        <v>74</v>
      </c>
      <c r="J6" s="261" t="s">
        <v>99</v>
      </c>
      <c r="K6" s="261"/>
      <c r="L6" s="22" t="s">
        <v>76</v>
      </c>
    </row>
    <row r="7" spans="1:67" customFormat="1" ht="60">
      <c r="A7" s="261" t="s">
        <v>66</v>
      </c>
      <c r="B7" s="262" t="s">
        <v>95</v>
      </c>
      <c r="C7" s="264" t="s">
        <v>100</v>
      </c>
      <c r="D7" s="22" t="s">
        <v>101</v>
      </c>
      <c r="E7" s="261" t="s">
        <v>89</v>
      </c>
      <c r="F7" s="22" t="s">
        <v>102</v>
      </c>
      <c r="G7" s="263" t="s">
        <v>72</v>
      </c>
      <c r="H7" s="261"/>
      <c r="I7" t="s">
        <v>74</v>
      </c>
      <c r="J7" s="261" t="s">
        <v>103</v>
      </c>
      <c r="K7" s="261"/>
      <c r="L7" s="22" t="s">
        <v>76</v>
      </c>
    </row>
    <row r="8" spans="1:67" customFormat="1" ht="60">
      <c r="A8" s="261" t="s">
        <v>66</v>
      </c>
      <c r="B8" s="262" t="s">
        <v>95</v>
      </c>
      <c r="C8" s="264" t="s">
        <v>104</v>
      </c>
      <c r="D8" s="264" t="s">
        <v>105</v>
      </c>
      <c r="E8" s="261" t="s">
        <v>89</v>
      </c>
      <c r="F8" s="22" t="s">
        <v>71</v>
      </c>
      <c r="G8" s="263" t="s">
        <v>72</v>
      </c>
      <c r="H8" s="261"/>
      <c r="I8" t="s">
        <v>74</v>
      </c>
      <c r="J8" s="261" t="s">
        <v>99</v>
      </c>
      <c r="K8" s="261"/>
      <c r="L8" s="22" t="s">
        <v>76</v>
      </c>
    </row>
    <row r="9" spans="1:67" customFormat="1" ht="165">
      <c r="A9" s="261" t="s">
        <v>66</v>
      </c>
      <c r="B9" s="474" t="s">
        <v>106</v>
      </c>
      <c r="C9" s="22" t="s">
        <v>107</v>
      </c>
      <c r="D9" s="22" t="s">
        <v>108</v>
      </c>
      <c r="E9" s="261" t="s">
        <v>89</v>
      </c>
      <c r="F9" s="22" t="s">
        <v>90</v>
      </c>
      <c r="G9" s="263" t="s">
        <v>78</v>
      </c>
      <c r="H9" s="261" t="s">
        <v>73</v>
      </c>
      <c r="I9" t="s">
        <v>74</v>
      </c>
      <c r="J9" s="261" t="s">
        <v>74</v>
      </c>
      <c r="K9" s="261" t="s">
        <v>84</v>
      </c>
      <c r="L9" s="22" t="s">
        <v>76</v>
      </c>
      <c r="AR9" t="s">
        <v>77</v>
      </c>
      <c r="BH9" t="s">
        <v>72</v>
      </c>
    </row>
    <row r="10" spans="1:67" customFormat="1" ht="75">
      <c r="A10" s="261" t="s">
        <v>109</v>
      </c>
      <c r="B10" s="474" t="s">
        <v>110</v>
      </c>
      <c r="C10" s="22" t="s">
        <v>111</v>
      </c>
      <c r="D10" s="22" t="s">
        <v>112</v>
      </c>
      <c r="E10" s="261" t="s">
        <v>89</v>
      </c>
      <c r="F10" s="22" t="s">
        <v>90</v>
      </c>
      <c r="G10" s="263" t="s">
        <v>78</v>
      </c>
      <c r="H10" s="261"/>
      <c r="I10" t="s">
        <v>74</v>
      </c>
      <c r="J10" s="261" t="s">
        <v>74</v>
      </c>
      <c r="K10" s="261" t="s">
        <v>84</v>
      </c>
      <c r="L10" s="22" t="s">
        <v>76</v>
      </c>
    </row>
    <row r="11" spans="1:67" s="22" customFormat="1" ht="135">
      <c r="A11" s="263" t="s">
        <v>109</v>
      </c>
      <c r="B11" s="467" t="s">
        <v>113</v>
      </c>
      <c r="C11" s="22" t="s">
        <v>114</v>
      </c>
      <c r="D11" s="22" t="s">
        <v>115</v>
      </c>
      <c r="E11" s="263" t="s">
        <v>116</v>
      </c>
      <c r="G11" s="263" t="s">
        <v>117</v>
      </c>
      <c r="H11" s="263" t="s">
        <v>73</v>
      </c>
      <c r="I11" s="22" t="s">
        <v>74</v>
      </c>
      <c r="J11" s="263" t="s">
        <v>74</v>
      </c>
      <c r="K11" s="263"/>
      <c r="L11" s="22" t="s">
        <v>118</v>
      </c>
      <c r="M11" s="22" t="s">
        <v>77</v>
      </c>
      <c r="N11" s="22" t="s">
        <v>77</v>
      </c>
      <c r="AA11" s="22" t="s">
        <v>77</v>
      </c>
      <c r="AB11" s="22" t="s">
        <v>78</v>
      </c>
      <c r="AM11" s="22" t="s">
        <v>72</v>
      </c>
      <c r="AN11" s="22" t="s">
        <v>119</v>
      </c>
      <c r="AP11" s="916" t="s">
        <v>72</v>
      </c>
      <c r="AS11" s="22" t="s">
        <v>119</v>
      </c>
      <c r="AV11" s="22" t="s">
        <v>78</v>
      </c>
      <c r="BB11" s="22" t="s">
        <v>72</v>
      </c>
      <c r="BC11" s="22" t="s">
        <v>77</v>
      </c>
      <c r="BD11" s="22" t="s">
        <v>78</v>
      </c>
    </row>
    <row r="12" spans="1:67" customFormat="1" ht="90">
      <c r="A12" s="261" t="s">
        <v>109</v>
      </c>
      <c r="B12" s="262" t="s">
        <v>120</v>
      </c>
      <c r="C12" s="22" t="s">
        <v>121</v>
      </c>
      <c r="D12" s="22" t="s">
        <v>122</v>
      </c>
      <c r="E12" s="261" t="s">
        <v>89</v>
      </c>
      <c r="F12" s="22"/>
      <c r="G12" s="263" t="s">
        <v>72</v>
      </c>
      <c r="H12" s="261"/>
      <c r="I12" t="s">
        <v>74</v>
      </c>
      <c r="J12" s="261" t="s">
        <v>103</v>
      </c>
      <c r="K12" s="261" t="s">
        <v>75</v>
      </c>
      <c r="L12" s="22" t="s">
        <v>76</v>
      </c>
      <c r="BH12" t="s">
        <v>78</v>
      </c>
      <c r="BJ12" t="s">
        <v>78</v>
      </c>
      <c r="BK12" t="s">
        <v>78</v>
      </c>
    </row>
    <row r="13" spans="1:67" customFormat="1" ht="135">
      <c r="A13" s="261" t="s">
        <v>109</v>
      </c>
      <c r="B13" s="262" t="s">
        <v>123</v>
      </c>
      <c r="C13" s="22" t="s">
        <v>124</v>
      </c>
      <c r="D13" s="264" t="s">
        <v>125</v>
      </c>
      <c r="E13" s="261" t="s">
        <v>116</v>
      </c>
      <c r="F13" s="22" t="s">
        <v>126</v>
      </c>
      <c r="G13" s="263" t="s">
        <v>91</v>
      </c>
      <c r="H13" s="261"/>
      <c r="I13" t="s">
        <v>99</v>
      </c>
      <c r="J13" s="261" t="s">
        <v>99</v>
      </c>
      <c r="K13" s="261" t="s">
        <v>126</v>
      </c>
      <c r="L13" s="22" t="s">
        <v>76</v>
      </c>
      <c r="AM13" s="919" t="s">
        <v>127</v>
      </c>
      <c r="AR13" s="673" t="s">
        <v>91</v>
      </c>
      <c r="BH13" t="s">
        <v>91</v>
      </c>
      <c r="BJ13" t="s">
        <v>78</v>
      </c>
    </row>
    <row r="14" spans="1:67" customFormat="1" ht="180">
      <c r="A14" s="261" t="s">
        <v>66</v>
      </c>
      <c r="B14" s="262" t="s">
        <v>128</v>
      </c>
      <c r="C14" s="22" t="s">
        <v>129</v>
      </c>
      <c r="D14" s="22" t="s">
        <v>130</v>
      </c>
      <c r="E14" s="261" t="s">
        <v>89</v>
      </c>
      <c r="F14" s="22" t="s">
        <v>131</v>
      </c>
      <c r="G14" s="263" t="s">
        <v>91</v>
      </c>
      <c r="H14" s="261"/>
      <c r="I14" t="s">
        <v>74</v>
      </c>
      <c r="J14" s="261" t="s">
        <v>99</v>
      </c>
      <c r="K14" s="261" t="s">
        <v>84</v>
      </c>
      <c r="L14" s="22" t="s">
        <v>76</v>
      </c>
      <c r="M14" t="s">
        <v>78</v>
      </c>
      <c r="N14" t="s">
        <v>78</v>
      </c>
      <c r="AA14" t="s">
        <v>132</v>
      </c>
      <c r="AB14" s="266" t="s">
        <v>85</v>
      </c>
      <c r="AH14" t="s">
        <v>119</v>
      </c>
      <c r="AM14" s="919" t="s">
        <v>78</v>
      </c>
      <c r="BB14" t="s">
        <v>72</v>
      </c>
      <c r="BH14" t="s">
        <v>72</v>
      </c>
      <c r="BJ14" t="s">
        <v>72</v>
      </c>
    </row>
    <row r="15" spans="1:67" customFormat="1" ht="105">
      <c r="A15" s="261" t="s">
        <v>66</v>
      </c>
      <c r="B15" s="262" t="s">
        <v>133</v>
      </c>
      <c r="C15" s="22" t="s">
        <v>134</v>
      </c>
      <c r="D15" s="22" t="s">
        <v>135</v>
      </c>
      <c r="E15" s="261" t="s">
        <v>89</v>
      </c>
      <c r="F15" s="22" t="s">
        <v>136</v>
      </c>
      <c r="G15" s="263" t="s">
        <v>72</v>
      </c>
      <c r="H15" s="261"/>
      <c r="I15" t="s">
        <v>99</v>
      </c>
      <c r="J15" s="261" t="s">
        <v>99</v>
      </c>
      <c r="K15" s="261" t="s">
        <v>84</v>
      </c>
      <c r="L15" s="22" t="s">
        <v>76</v>
      </c>
    </row>
    <row r="16" spans="1:67" customFormat="1" ht="45">
      <c r="A16" s="261" t="s">
        <v>66</v>
      </c>
      <c r="B16" s="262" t="s">
        <v>137</v>
      </c>
      <c r="C16" s="22" t="s">
        <v>138</v>
      </c>
      <c r="D16" s="22" t="s">
        <v>139</v>
      </c>
      <c r="E16" s="261" t="s">
        <v>89</v>
      </c>
      <c r="F16" s="22" t="s">
        <v>140</v>
      </c>
      <c r="G16" s="263" t="s">
        <v>72</v>
      </c>
      <c r="H16" s="261"/>
      <c r="I16" t="s">
        <v>99</v>
      </c>
      <c r="J16" s="261" t="s">
        <v>99</v>
      </c>
      <c r="K16" s="261" t="s">
        <v>84</v>
      </c>
      <c r="L16" s="22" t="s">
        <v>76</v>
      </c>
    </row>
    <row r="17" spans="1:64" customFormat="1" ht="120">
      <c r="A17" s="261" t="s">
        <v>66</v>
      </c>
      <c r="B17" s="262" t="s">
        <v>141</v>
      </c>
      <c r="C17" s="264" t="s">
        <v>142</v>
      </c>
      <c r="D17" s="22" t="s">
        <v>143</v>
      </c>
      <c r="E17" s="261" t="s">
        <v>89</v>
      </c>
      <c r="F17" s="22" t="s">
        <v>144</v>
      </c>
      <c r="G17" s="263" t="s">
        <v>72</v>
      </c>
      <c r="H17" s="261"/>
      <c r="I17" t="s">
        <v>99</v>
      </c>
      <c r="J17" s="261" t="s">
        <v>99</v>
      </c>
      <c r="K17" s="261" t="s">
        <v>84</v>
      </c>
      <c r="L17" s="22" t="s">
        <v>76</v>
      </c>
    </row>
    <row r="18" spans="1:64" customFormat="1" ht="90">
      <c r="A18" s="261" t="s">
        <v>66</v>
      </c>
      <c r="B18" s="262" t="s">
        <v>145</v>
      </c>
      <c r="C18" s="22" t="s">
        <v>146</v>
      </c>
      <c r="D18" s="22" t="s">
        <v>147</v>
      </c>
      <c r="E18" s="261" t="s">
        <v>89</v>
      </c>
      <c r="F18" s="22" t="s">
        <v>144</v>
      </c>
      <c r="G18" s="263" t="s">
        <v>78</v>
      </c>
      <c r="H18" s="261"/>
      <c r="I18" t="s">
        <v>99</v>
      </c>
      <c r="J18" s="261" t="s">
        <v>99</v>
      </c>
      <c r="K18" s="261"/>
      <c r="L18" s="22" t="s">
        <v>76</v>
      </c>
    </row>
    <row r="19" spans="1:64" customFormat="1" ht="30">
      <c r="A19" s="261" t="s">
        <v>66</v>
      </c>
      <c r="B19" s="262" t="s">
        <v>148</v>
      </c>
      <c r="C19" s="22" t="s">
        <v>149</v>
      </c>
      <c r="D19" s="22" t="s">
        <v>150</v>
      </c>
      <c r="E19" s="261" t="s">
        <v>89</v>
      </c>
      <c r="F19" s="22" t="s">
        <v>144</v>
      </c>
      <c r="G19" s="263" t="s">
        <v>78</v>
      </c>
      <c r="H19" s="261"/>
      <c r="I19" t="s">
        <v>99</v>
      </c>
      <c r="J19" s="261" t="s">
        <v>99</v>
      </c>
      <c r="K19" s="261"/>
      <c r="L19" s="22" t="s">
        <v>76</v>
      </c>
    </row>
    <row r="20" spans="1:64" customFormat="1" ht="30">
      <c r="A20" s="261" t="s">
        <v>66</v>
      </c>
      <c r="B20" s="262" t="s">
        <v>151</v>
      </c>
      <c r="C20" s="22" t="s">
        <v>152</v>
      </c>
      <c r="D20" s="22" t="s">
        <v>153</v>
      </c>
      <c r="E20" s="261" t="s">
        <v>70</v>
      </c>
      <c r="F20" s="22" t="s">
        <v>136</v>
      </c>
      <c r="G20" s="263" t="s">
        <v>78</v>
      </c>
      <c r="H20" s="261"/>
      <c r="I20" t="s">
        <v>99</v>
      </c>
      <c r="J20" s="261" t="s">
        <v>99</v>
      </c>
      <c r="K20" s="261" t="s">
        <v>75</v>
      </c>
      <c r="L20" s="22" t="s">
        <v>76</v>
      </c>
    </row>
    <row r="21" spans="1:64" customFormat="1" ht="45">
      <c r="A21" s="261" t="s">
        <v>66</v>
      </c>
      <c r="B21" s="262" t="s">
        <v>154</v>
      </c>
      <c r="C21" s="22" t="s">
        <v>155</v>
      </c>
      <c r="D21" s="22" t="s">
        <v>156</v>
      </c>
      <c r="E21" s="261" t="s">
        <v>89</v>
      </c>
      <c r="F21" s="22" t="s">
        <v>140</v>
      </c>
      <c r="G21" s="263" t="s">
        <v>72</v>
      </c>
      <c r="H21" s="261"/>
      <c r="I21" t="s">
        <v>99</v>
      </c>
      <c r="J21" s="261" t="s">
        <v>99</v>
      </c>
      <c r="K21" s="261" t="s">
        <v>75</v>
      </c>
      <c r="L21" s="22" t="s">
        <v>76</v>
      </c>
    </row>
    <row r="22" spans="1:64" customFormat="1" ht="30">
      <c r="A22" s="261" t="s">
        <v>66</v>
      </c>
      <c r="B22" s="262" t="s">
        <v>157</v>
      </c>
      <c r="C22" s="22" t="s">
        <v>158</v>
      </c>
      <c r="D22" s="22" t="s">
        <v>159</v>
      </c>
      <c r="E22" s="261" t="s">
        <v>89</v>
      </c>
      <c r="F22" s="22" t="s">
        <v>82</v>
      </c>
      <c r="G22" s="263" t="s">
        <v>72</v>
      </c>
      <c r="H22" s="261"/>
      <c r="I22" t="s">
        <v>99</v>
      </c>
      <c r="J22" s="261" t="s">
        <v>99</v>
      </c>
      <c r="K22" s="261" t="s">
        <v>84</v>
      </c>
      <c r="L22" s="22" t="s">
        <v>76</v>
      </c>
    </row>
    <row r="23" spans="1:64" customFormat="1" ht="30">
      <c r="A23" s="261" t="s">
        <v>66</v>
      </c>
      <c r="B23" s="262" t="s">
        <v>160</v>
      </c>
      <c r="C23" s="22" t="s">
        <v>161</v>
      </c>
      <c r="D23" s="22" t="s">
        <v>162</v>
      </c>
      <c r="E23" s="261" t="s">
        <v>89</v>
      </c>
      <c r="F23" s="22" t="s">
        <v>163</v>
      </c>
      <c r="G23" s="263" t="s">
        <v>72</v>
      </c>
      <c r="H23" s="261"/>
      <c r="I23" t="s">
        <v>164</v>
      </c>
      <c r="J23" s="261" t="s">
        <v>164</v>
      </c>
      <c r="K23" s="261"/>
      <c r="L23" s="22" t="s">
        <v>76</v>
      </c>
    </row>
    <row r="24" spans="1:64" customFormat="1" ht="45">
      <c r="A24" s="261" t="s">
        <v>109</v>
      </c>
      <c r="B24" s="262" t="s">
        <v>165</v>
      </c>
      <c r="C24" s="22" t="s">
        <v>166</v>
      </c>
      <c r="D24" s="22" t="s">
        <v>167</v>
      </c>
      <c r="E24" s="261" t="s">
        <v>89</v>
      </c>
      <c r="F24" s="22" t="s">
        <v>98</v>
      </c>
      <c r="G24" s="263" t="s">
        <v>72</v>
      </c>
      <c r="H24" s="261"/>
      <c r="I24" t="s">
        <v>99</v>
      </c>
      <c r="J24" s="261" t="s">
        <v>99</v>
      </c>
      <c r="K24" s="261"/>
      <c r="L24" s="22" t="s">
        <v>76</v>
      </c>
    </row>
    <row r="25" spans="1:64" customFormat="1" ht="75">
      <c r="A25" s="261" t="s">
        <v>109</v>
      </c>
      <c r="B25" s="262" t="s">
        <v>168</v>
      </c>
      <c r="C25" s="22" t="s">
        <v>169</v>
      </c>
      <c r="D25" s="22" t="s">
        <v>170</v>
      </c>
      <c r="E25" s="261" t="s">
        <v>171</v>
      </c>
      <c r="F25" s="22" t="s">
        <v>172</v>
      </c>
      <c r="G25" s="263" t="s">
        <v>72</v>
      </c>
      <c r="H25" s="261"/>
      <c r="I25" t="s">
        <v>74</v>
      </c>
      <c r="J25" s="261" t="s">
        <v>99</v>
      </c>
      <c r="K25" s="261" t="s">
        <v>84</v>
      </c>
      <c r="L25" s="22" t="s">
        <v>38</v>
      </c>
      <c r="AD25" s="22" t="s">
        <v>78</v>
      </c>
      <c r="BH25" t="s">
        <v>119</v>
      </c>
    </row>
    <row r="26" spans="1:64" customFormat="1" ht="30">
      <c r="A26" s="261" t="s">
        <v>173</v>
      </c>
      <c r="B26" s="262" t="s">
        <v>174</v>
      </c>
      <c r="C26" s="22" t="s">
        <v>175</v>
      </c>
      <c r="D26" s="22" t="s">
        <v>176</v>
      </c>
      <c r="E26" s="261" t="s">
        <v>171</v>
      </c>
      <c r="F26" s="22" t="s">
        <v>177</v>
      </c>
      <c r="G26" s="263" t="s">
        <v>72</v>
      </c>
      <c r="H26" s="261" t="s">
        <v>73</v>
      </c>
      <c r="I26" t="s">
        <v>74</v>
      </c>
      <c r="J26" s="261" t="s">
        <v>99</v>
      </c>
      <c r="K26" s="261" t="s">
        <v>75</v>
      </c>
      <c r="L26" s="22" t="s">
        <v>168</v>
      </c>
      <c r="T26" s="261" t="s">
        <v>119</v>
      </c>
      <c r="U26" s="588" t="s">
        <v>78</v>
      </c>
      <c r="W26" t="s">
        <v>72</v>
      </c>
      <c r="AA26" t="s">
        <v>77</v>
      </c>
      <c r="AB26" t="s">
        <v>78</v>
      </c>
      <c r="AE26" t="s">
        <v>78</v>
      </c>
      <c r="AF26" t="s">
        <v>78</v>
      </c>
      <c r="AT26" s="265" t="s">
        <v>78</v>
      </c>
      <c r="BH26" t="s">
        <v>72</v>
      </c>
      <c r="BJ26" t="s">
        <v>77</v>
      </c>
    </row>
    <row r="27" spans="1:64" customFormat="1" ht="45">
      <c r="A27" s="261" t="s">
        <v>173</v>
      </c>
      <c r="B27" s="262" t="s">
        <v>178</v>
      </c>
      <c r="C27" s="22" t="s">
        <v>179</v>
      </c>
      <c r="D27" s="22" t="s">
        <v>180</v>
      </c>
      <c r="E27" s="261" t="s">
        <v>171</v>
      </c>
      <c r="F27" s="22" t="s">
        <v>181</v>
      </c>
      <c r="G27" s="263" t="s">
        <v>127</v>
      </c>
      <c r="H27" s="261" t="s">
        <v>73</v>
      </c>
      <c r="I27" t="s">
        <v>74</v>
      </c>
      <c r="J27" s="261" t="s">
        <v>99</v>
      </c>
      <c r="K27" s="261" t="s">
        <v>75</v>
      </c>
      <c r="L27" s="22" t="s">
        <v>168</v>
      </c>
      <c r="N27" t="s">
        <v>77</v>
      </c>
      <c r="AA27" t="s">
        <v>91</v>
      </c>
      <c r="AD27" t="s">
        <v>91</v>
      </c>
      <c r="AK27" t="s">
        <v>182</v>
      </c>
      <c r="AM27" t="s">
        <v>91</v>
      </c>
      <c r="AN27" t="s">
        <v>72</v>
      </c>
      <c r="AS27" t="s">
        <v>78</v>
      </c>
      <c r="AT27" t="s">
        <v>78</v>
      </c>
      <c r="BD27" t="s">
        <v>78</v>
      </c>
      <c r="BH27" t="s">
        <v>72</v>
      </c>
      <c r="BL27" t="s">
        <v>78</v>
      </c>
    </row>
    <row r="28" spans="1:64" customFormat="1" ht="30">
      <c r="A28" s="261" t="s">
        <v>109</v>
      </c>
      <c r="B28" s="262" t="s">
        <v>183</v>
      </c>
      <c r="C28" s="22" t="s">
        <v>184</v>
      </c>
      <c r="D28" s="22"/>
      <c r="E28" s="261" t="s">
        <v>89</v>
      </c>
      <c r="F28" s="22" t="s">
        <v>185</v>
      </c>
      <c r="G28" s="263" t="s">
        <v>186</v>
      </c>
      <c r="H28" s="261"/>
      <c r="I28" t="s">
        <v>74</v>
      </c>
      <c r="J28" s="261" t="s">
        <v>74</v>
      </c>
      <c r="K28" s="261" t="s">
        <v>75</v>
      </c>
      <c r="L28" s="22" t="s">
        <v>187</v>
      </c>
    </row>
    <row r="29" spans="1:64" customFormat="1" ht="45">
      <c r="A29" s="261" t="s">
        <v>109</v>
      </c>
      <c r="B29" s="262" t="s">
        <v>188</v>
      </c>
      <c r="C29" s="22" t="s">
        <v>189</v>
      </c>
      <c r="D29" s="22"/>
      <c r="E29" s="261" t="s">
        <v>89</v>
      </c>
      <c r="F29" s="22" t="s">
        <v>185</v>
      </c>
      <c r="G29" s="263" t="s">
        <v>186</v>
      </c>
      <c r="H29" s="261"/>
      <c r="I29" t="s">
        <v>103</v>
      </c>
      <c r="J29" s="261" t="s">
        <v>74</v>
      </c>
      <c r="K29" s="261" t="s">
        <v>75</v>
      </c>
      <c r="L29" s="22" t="s">
        <v>187</v>
      </c>
    </row>
    <row r="30" spans="1:64" customFormat="1" ht="30">
      <c r="A30" s="261" t="s">
        <v>109</v>
      </c>
      <c r="B30" s="262" t="s">
        <v>190</v>
      </c>
      <c r="C30" s="22" t="s">
        <v>191</v>
      </c>
      <c r="D30" s="22"/>
      <c r="E30" s="261" t="s">
        <v>89</v>
      </c>
      <c r="F30" s="22" t="s">
        <v>136</v>
      </c>
      <c r="G30" s="263" t="s">
        <v>186</v>
      </c>
      <c r="H30" s="261"/>
      <c r="I30" t="s">
        <v>103</v>
      </c>
      <c r="J30" s="261" t="s">
        <v>103</v>
      </c>
      <c r="K30" s="261"/>
      <c r="L30" s="22" t="s">
        <v>187</v>
      </c>
    </row>
    <row r="31" spans="1:64" customFormat="1" ht="45">
      <c r="A31" s="261" t="s">
        <v>109</v>
      </c>
      <c r="B31" s="262" t="s">
        <v>192</v>
      </c>
      <c r="C31" s="22" t="s">
        <v>193</v>
      </c>
      <c r="D31" s="22"/>
      <c r="E31" s="261" t="s">
        <v>89</v>
      </c>
      <c r="F31" s="22" t="s">
        <v>194</v>
      </c>
      <c r="G31" s="263" t="s">
        <v>186</v>
      </c>
      <c r="H31" s="261"/>
      <c r="I31" t="s">
        <v>74</v>
      </c>
      <c r="J31" s="261" t="s">
        <v>103</v>
      </c>
      <c r="K31" s="261"/>
      <c r="L31" s="22" t="s">
        <v>187</v>
      </c>
    </row>
    <row r="32" spans="1:64" customFormat="1" ht="60">
      <c r="A32" s="261" t="s">
        <v>109</v>
      </c>
      <c r="B32" s="262" t="s">
        <v>195</v>
      </c>
      <c r="C32" s="22" t="s">
        <v>196</v>
      </c>
      <c r="D32" s="22"/>
      <c r="E32" s="261" t="s">
        <v>89</v>
      </c>
      <c r="F32" s="22" t="s">
        <v>172</v>
      </c>
      <c r="G32" s="263" t="s">
        <v>186</v>
      </c>
      <c r="H32" s="261"/>
      <c r="I32" t="s">
        <v>74</v>
      </c>
      <c r="J32" s="261" t="s">
        <v>74</v>
      </c>
      <c r="K32" s="261"/>
      <c r="L32" s="22" t="s">
        <v>187</v>
      </c>
    </row>
    <row r="33" spans="1:66" customFormat="1" ht="60">
      <c r="A33" s="261" t="s">
        <v>109</v>
      </c>
      <c r="B33" s="262" t="s">
        <v>197</v>
      </c>
      <c r="C33" s="22" t="s">
        <v>198</v>
      </c>
      <c r="D33" s="22"/>
      <c r="E33" s="261" t="s">
        <v>70</v>
      </c>
      <c r="F33" s="22" t="s">
        <v>199</v>
      </c>
      <c r="G33" s="263" t="s">
        <v>72</v>
      </c>
      <c r="H33" s="261"/>
      <c r="I33" t="s">
        <v>74</v>
      </c>
      <c r="J33" s="261" t="s">
        <v>200</v>
      </c>
      <c r="K33" s="261"/>
      <c r="L33" s="22" t="s">
        <v>38</v>
      </c>
      <c r="AM33" s="266" t="s">
        <v>127</v>
      </c>
      <c r="AP33" s="916" t="s">
        <v>127</v>
      </c>
    </row>
    <row r="34" spans="1:66" customFormat="1" ht="24.75" customHeight="1">
      <c r="A34" s="261" t="s">
        <v>109</v>
      </c>
      <c r="B34" s="262" t="s">
        <v>201</v>
      </c>
      <c r="C34" s="22" t="s">
        <v>202</v>
      </c>
      <c r="D34" s="22"/>
      <c r="E34" s="261" t="s">
        <v>70</v>
      </c>
      <c r="F34" s="22" t="s">
        <v>203</v>
      </c>
      <c r="G34" s="263" t="s">
        <v>72</v>
      </c>
      <c r="H34" s="261"/>
      <c r="I34" t="s">
        <v>74</v>
      </c>
      <c r="J34" s="261" t="s">
        <v>103</v>
      </c>
      <c r="K34" s="261"/>
      <c r="L34" s="22" t="s">
        <v>168</v>
      </c>
      <c r="AM34" s="673" t="s">
        <v>72</v>
      </c>
    </row>
    <row r="35" spans="1:66" customFormat="1" ht="30">
      <c r="A35" s="261" t="s">
        <v>109</v>
      </c>
      <c r="B35" s="262" t="s">
        <v>204</v>
      </c>
      <c r="C35" s="22" t="s">
        <v>205</v>
      </c>
      <c r="D35" s="22"/>
      <c r="E35" s="261" t="s">
        <v>70</v>
      </c>
      <c r="F35" s="22" t="s">
        <v>90</v>
      </c>
      <c r="G35" s="263" t="s">
        <v>186</v>
      </c>
      <c r="H35" s="261"/>
      <c r="I35" t="s">
        <v>74</v>
      </c>
      <c r="J35" s="261" t="s">
        <v>103</v>
      </c>
      <c r="K35" s="261"/>
      <c r="L35" s="22" t="s">
        <v>38</v>
      </c>
      <c r="AP35" s="673" t="s">
        <v>127</v>
      </c>
      <c r="AQ35" t="s">
        <v>119</v>
      </c>
    </row>
    <row r="36" spans="1:66" customFormat="1" ht="30">
      <c r="A36" s="261" t="s">
        <v>109</v>
      </c>
      <c r="B36" s="267" t="s">
        <v>206</v>
      </c>
      <c r="C36" s="22" t="s">
        <v>207</v>
      </c>
      <c r="D36" s="22"/>
      <c r="E36" s="261" t="s">
        <v>171</v>
      </c>
      <c r="F36" s="22" t="s">
        <v>208</v>
      </c>
      <c r="G36" s="263" t="s">
        <v>78</v>
      </c>
      <c r="H36" s="261"/>
      <c r="I36" t="s">
        <v>74</v>
      </c>
      <c r="J36" s="261" t="s">
        <v>209</v>
      </c>
      <c r="K36" s="261"/>
      <c r="L36" s="22" t="s">
        <v>38</v>
      </c>
      <c r="AD36" t="s">
        <v>77</v>
      </c>
      <c r="BH36" t="s">
        <v>85</v>
      </c>
      <c r="BK36" t="s">
        <v>210</v>
      </c>
    </row>
    <row r="37" spans="1:66" customFormat="1" ht="45">
      <c r="A37" s="261" t="s">
        <v>66</v>
      </c>
      <c r="B37" s="262" t="s">
        <v>211</v>
      </c>
      <c r="C37" s="22" t="s">
        <v>212</v>
      </c>
      <c r="D37" s="22"/>
      <c r="E37" s="261" t="s">
        <v>70</v>
      </c>
      <c r="F37" s="22" t="s">
        <v>213</v>
      </c>
      <c r="G37" s="263" t="s">
        <v>78</v>
      </c>
      <c r="H37" s="261"/>
      <c r="I37" t="s">
        <v>74</v>
      </c>
      <c r="J37" s="261" t="s">
        <v>99</v>
      </c>
      <c r="K37" s="261"/>
      <c r="L37" s="22" t="s">
        <v>38</v>
      </c>
      <c r="BN37" t="s">
        <v>119</v>
      </c>
    </row>
    <row r="38" spans="1:66" customFormat="1" ht="15">
      <c r="A38" s="261" t="s">
        <v>66</v>
      </c>
      <c r="B38" s="262" t="s">
        <v>214</v>
      </c>
      <c r="C38" s="22" t="s">
        <v>215</v>
      </c>
      <c r="D38" s="22"/>
      <c r="E38" s="261" t="s">
        <v>70</v>
      </c>
      <c r="F38" s="22" t="s">
        <v>216</v>
      </c>
      <c r="G38" s="263"/>
      <c r="H38" s="261"/>
      <c r="I38" t="s">
        <v>74</v>
      </c>
      <c r="J38" s="261" t="s">
        <v>99</v>
      </c>
      <c r="K38" s="261"/>
      <c r="L38" s="22" t="s">
        <v>168</v>
      </c>
    </row>
    <row r="39" spans="1:66" customFormat="1" ht="15">
      <c r="A39" s="261" t="s">
        <v>66</v>
      </c>
      <c r="B39" s="262" t="s">
        <v>217</v>
      </c>
      <c r="C39" s="22" t="s">
        <v>218</v>
      </c>
      <c r="D39" s="22"/>
      <c r="E39" s="261" t="s">
        <v>70</v>
      </c>
      <c r="F39" s="22" t="s">
        <v>216</v>
      </c>
      <c r="G39" s="263"/>
      <c r="H39" s="261"/>
      <c r="I39" t="s">
        <v>74</v>
      </c>
      <c r="J39" s="261" t="s">
        <v>99</v>
      </c>
      <c r="K39" s="261"/>
      <c r="L39" s="22" t="s">
        <v>38</v>
      </c>
    </row>
    <row r="40" spans="1:66" customFormat="1" ht="15">
      <c r="A40" s="261" t="s">
        <v>173</v>
      </c>
      <c r="B40" s="262" t="s">
        <v>219</v>
      </c>
      <c r="C40" s="22" t="s">
        <v>218</v>
      </c>
      <c r="D40" s="22"/>
      <c r="E40" s="261" t="s">
        <v>70</v>
      </c>
      <c r="F40" s="22" t="s">
        <v>216</v>
      </c>
      <c r="G40" s="263"/>
      <c r="H40" s="261"/>
      <c r="I40" t="s">
        <v>103</v>
      </c>
      <c r="J40" s="261" t="s">
        <v>99</v>
      </c>
      <c r="K40" s="261"/>
      <c r="L40" s="22" t="s">
        <v>38</v>
      </c>
    </row>
    <row r="41" spans="1:66" customFormat="1" ht="30">
      <c r="A41" s="261" t="s">
        <v>173</v>
      </c>
      <c r="B41" s="262" t="s">
        <v>220</v>
      </c>
      <c r="C41" s="22" t="s">
        <v>221</v>
      </c>
      <c r="D41" s="22"/>
      <c r="E41" s="261" t="s">
        <v>70</v>
      </c>
      <c r="F41" s="22" t="s">
        <v>222</v>
      </c>
      <c r="G41" s="263" t="s">
        <v>78</v>
      </c>
      <c r="H41" s="261"/>
      <c r="I41" t="s">
        <v>74</v>
      </c>
      <c r="J41" s="261" t="s">
        <v>99</v>
      </c>
      <c r="K41" s="261"/>
      <c r="L41" s="22" t="s">
        <v>38</v>
      </c>
      <c r="AM41" s="673" t="s">
        <v>77</v>
      </c>
    </row>
    <row r="42" spans="1:66" customFormat="1" ht="30">
      <c r="A42" s="261" t="s">
        <v>109</v>
      </c>
      <c r="B42" s="262" t="s">
        <v>223</v>
      </c>
      <c r="C42" s="22" t="s">
        <v>224</v>
      </c>
      <c r="D42" s="22"/>
      <c r="E42" s="261"/>
      <c r="F42" s="22"/>
      <c r="G42" s="263" t="s">
        <v>78</v>
      </c>
      <c r="H42" s="261"/>
      <c r="I42" t="s">
        <v>74</v>
      </c>
      <c r="J42" s="261" t="s">
        <v>74</v>
      </c>
      <c r="K42" s="261"/>
      <c r="L42" s="22" t="s">
        <v>38</v>
      </c>
      <c r="AD42" t="s">
        <v>78</v>
      </c>
    </row>
    <row r="43" spans="1:66" s="22" customFormat="1" ht="60">
      <c r="A43" s="263" t="s">
        <v>173</v>
      </c>
      <c r="B43" s="467" t="s">
        <v>225</v>
      </c>
      <c r="C43" s="22" t="s">
        <v>226</v>
      </c>
      <c r="D43" s="22" t="s">
        <v>227</v>
      </c>
      <c r="E43" s="263" t="s">
        <v>70</v>
      </c>
      <c r="F43" s="22" t="s">
        <v>228</v>
      </c>
      <c r="G43" s="263" t="s">
        <v>127</v>
      </c>
      <c r="H43" s="263" t="s">
        <v>73</v>
      </c>
      <c r="I43" s="263" t="s">
        <v>103</v>
      </c>
      <c r="J43" s="263" t="s">
        <v>229</v>
      </c>
      <c r="K43" s="263" t="s">
        <v>75</v>
      </c>
      <c r="L43" s="22" t="s">
        <v>118</v>
      </c>
      <c r="M43" s="22" t="s">
        <v>230</v>
      </c>
      <c r="N43" s="22" t="s">
        <v>230</v>
      </c>
      <c r="AP43" s="22" t="s">
        <v>127</v>
      </c>
      <c r="AQ43" s="22" t="s">
        <v>78</v>
      </c>
      <c r="AR43" s="22" t="s">
        <v>78</v>
      </c>
      <c r="AV43" s="22" t="s">
        <v>78</v>
      </c>
    </row>
    <row r="44" spans="1:66" customFormat="1" ht="30">
      <c r="A44" s="261" t="s">
        <v>109</v>
      </c>
      <c r="B44" t="s">
        <v>231</v>
      </c>
      <c r="C44" s="272" t="s">
        <v>232</v>
      </c>
      <c r="D44" s="268"/>
      <c r="E44" s="261"/>
      <c r="F44" s="22"/>
      <c r="G44" s="263"/>
      <c r="H44" s="261"/>
      <c r="I44" s="261"/>
      <c r="J44" s="261"/>
      <c r="K44" s="261"/>
      <c r="L44" s="22"/>
    </row>
    <row r="45" spans="1:66" s="22" customFormat="1" ht="60">
      <c r="A45" s="263" t="s">
        <v>173</v>
      </c>
      <c r="B45" s="267" t="s">
        <v>233</v>
      </c>
      <c r="C45" s="22" t="s">
        <v>234</v>
      </c>
      <c r="D45" s="22" t="s">
        <v>227</v>
      </c>
      <c r="E45" s="263" t="s">
        <v>89</v>
      </c>
      <c r="F45" s="22" t="s">
        <v>228</v>
      </c>
      <c r="G45" s="263" t="s">
        <v>91</v>
      </c>
      <c r="H45" s="263" t="s">
        <v>73</v>
      </c>
      <c r="I45" s="263" t="s">
        <v>99</v>
      </c>
      <c r="J45" s="263" t="s">
        <v>99</v>
      </c>
      <c r="K45" s="263" t="s">
        <v>75</v>
      </c>
      <c r="L45" s="22" t="s">
        <v>118</v>
      </c>
      <c r="AN45" s="22" t="s">
        <v>77</v>
      </c>
      <c r="AS45" s="22" t="s">
        <v>77</v>
      </c>
      <c r="AU45" s="22" t="s">
        <v>119</v>
      </c>
    </row>
    <row r="46" spans="1:66" s="22" customFormat="1" ht="30">
      <c r="A46" s="263" t="s">
        <v>173</v>
      </c>
      <c r="B46" s="267" t="s">
        <v>235</v>
      </c>
      <c r="C46" s="22" t="s">
        <v>236</v>
      </c>
      <c r="D46" s="22" t="s">
        <v>237</v>
      </c>
      <c r="E46" s="263" t="s">
        <v>116</v>
      </c>
      <c r="F46" s="22" t="s">
        <v>228</v>
      </c>
      <c r="G46" s="263" t="s">
        <v>72</v>
      </c>
      <c r="H46" s="263" t="s">
        <v>73</v>
      </c>
      <c r="I46" s="263" t="s">
        <v>99</v>
      </c>
      <c r="J46" s="263" t="s">
        <v>99</v>
      </c>
      <c r="K46" s="263" t="s">
        <v>75</v>
      </c>
      <c r="L46" s="22" t="s">
        <v>118</v>
      </c>
      <c r="AN46" s="22" t="s">
        <v>78</v>
      </c>
      <c r="AP46" s="22" t="s">
        <v>91</v>
      </c>
      <c r="AQ46" s="22" t="s">
        <v>119</v>
      </c>
      <c r="AR46" s="22" t="s">
        <v>119</v>
      </c>
      <c r="AS46" s="22" t="s">
        <v>119</v>
      </c>
    </row>
    <row r="47" spans="1:66" s="22" customFormat="1" ht="105">
      <c r="A47" s="263" t="s">
        <v>173</v>
      </c>
      <c r="B47" s="467" t="s">
        <v>238</v>
      </c>
      <c r="C47" s="269" t="s">
        <v>239</v>
      </c>
      <c r="D47" s="269" t="s">
        <v>240</v>
      </c>
      <c r="E47" s="263" t="s">
        <v>70</v>
      </c>
      <c r="F47" s="22" t="s">
        <v>241</v>
      </c>
      <c r="G47" s="263" t="s">
        <v>72</v>
      </c>
      <c r="H47" s="263" t="s">
        <v>83</v>
      </c>
      <c r="I47" s="263" t="s">
        <v>103</v>
      </c>
      <c r="J47" s="263" t="s">
        <v>74</v>
      </c>
      <c r="K47" s="263" t="s">
        <v>84</v>
      </c>
      <c r="L47" s="22" t="s">
        <v>46</v>
      </c>
      <c r="AA47" s="22" t="s">
        <v>77</v>
      </c>
      <c r="AY47" s="22" t="s">
        <v>78</v>
      </c>
    </row>
    <row r="48" spans="1:66" s="22" customFormat="1" ht="15">
      <c r="A48" s="263" t="s">
        <v>173</v>
      </c>
      <c r="B48" s="469" t="s">
        <v>242</v>
      </c>
      <c r="C48" s="269" t="s">
        <v>243</v>
      </c>
      <c r="D48" s="269"/>
      <c r="E48" s="263" t="s">
        <v>89</v>
      </c>
      <c r="F48" s="22" t="s">
        <v>244</v>
      </c>
      <c r="G48" s="263" t="s">
        <v>72</v>
      </c>
      <c r="H48" s="263" t="s">
        <v>73</v>
      </c>
      <c r="I48" s="263" t="s">
        <v>103</v>
      </c>
      <c r="J48" s="263" t="s">
        <v>74</v>
      </c>
      <c r="K48" s="263" t="s">
        <v>84</v>
      </c>
      <c r="L48" s="22" t="s">
        <v>46</v>
      </c>
      <c r="T48" s="22" t="s">
        <v>119</v>
      </c>
      <c r="U48" s="589" t="s">
        <v>126</v>
      </c>
      <c r="AB48" s="22" t="s">
        <v>72</v>
      </c>
      <c r="AM48" s="264" t="s">
        <v>77</v>
      </c>
      <c r="AP48" s="916" t="s">
        <v>72</v>
      </c>
      <c r="BB48" s="22" t="s">
        <v>78</v>
      </c>
      <c r="BD48" s="264" t="s">
        <v>78</v>
      </c>
    </row>
    <row r="49" spans="1:67" s="22" customFormat="1" ht="60">
      <c r="A49" s="263" t="s">
        <v>117</v>
      </c>
      <c r="B49" s="467" t="s">
        <v>245</v>
      </c>
      <c r="C49" s="269"/>
      <c r="D49" s="269" t="s">
        <v>246</v>
      </c>
      <c r="E49" s="263" t="s">
        <v>70</v>
      </c>
      <c r="F49" s="22" t="s">
        <v>247</v>
      </c>
      <c r="G49" s="263" t="s">
        <v>72</v>
      </c>
      <c r="H49" s="263" t="s">
        <v>73</v>
      </c>
      <c r="I49" s="263" t="s">
        <v>74</v>
      </c>
      <c r="J49" s="263" t="s">
        <v>74</v>
      </c>
      <c r="K49" s="263" t="s">
        <v>84</v>
      </c>
      <c r="L49" s="22" t="s">
        <v>46</v>
      </c>
      <c r="AA49" s="22" t="s">
        <v>119</v>
      </c>
      <c r="AB49" s="22" t="s">
        <v>72</v>
      </c>
      <c r="AL49" s="22" t="s">
        <v>119</v>
      </c>
      <c r="AM49" s="22" t="s">
        <v>78</v>
      </c>
      <c r="AS49" s="22" t="s">
        <v>119</v>
      </c>
      <c r="BB49" s="22" t="s">
        <v>72</v>
      </c>
      <c r="BD49" s="22" t="s">
        <v>78</v>
      </c>
    </row>
    <row r="50" spans="1:67" ht="48.95" customHeight="1">
      <c r="A50" s="270" t="s">
        <v>109</v>
      </c>
      <c r="B50" s="271" t="s">
        <v>248</v>
      </c>
      <c r="C50" s="264" t="s">
        <v>249</v>
      </c>
      <c r="D50" s="264" t="s">
        <v>250</v>
      </c>
      <c r="E50" s="270" t="s">
        <v>89</v>
      </c>
      <c r="F50" s="264" t="s">
        <v>251</v>
      </c>
      <c r="G50" s="270" t="s">
        <v>91</v>
      </c>
      <c r="H50" s="270" t="s">
        <v>73</v>
      </c>
      <c r="I50" s="270" t="s">
        <v>74</v>
      </c>
      <c r="J50" s="270" t="s">
        <v>103</v>
      </c>
      <c r="K50" s="270" t="s">
        <v>84</v>
      </c>
      <c r="L50" s="264" t="s">
        <v>252</v>
      </c>
      <c r="T50" s="264"/>
      <c r="AF50" s="264" t="s">
        <v>119</v>
      </c>
      <c r="BH50" s="264" t="s">
        <v>72</v>
      </c>
      <c r="BK50" s="264" t="s">
        <v>78</v>
      </c>
    </row>
    <row r="51" spans="1:67" s="270" customFormat="1" ht="18" customHeight="1">
      <c r="A51" s="270" t="s">
        <v>109</v>
      </c>
      <c r="B51" s="271" t="s">
        <v>248</v>
      </c>
      <c r="C51" s="271" t="s">
        <v>253</v>
      </c>
      <c r="D51" s="271"/>
      <c r="E51" s="270" t="s">
        <v>89</v>
      </c>
      <c r="F51" s="271" t="s">
        <v>254</v>
      </c>
      <c r="G51" s="270" t="s">
        <v>127</v>
      </c>
      <c r="H51" s="270" t="s">
        <v>83</v>
      </c>
      <c r="I51" s="270" t="s">
        <v>99</v>
      </c>
      <c r="J51" s="270" t="s">
        <v>99</v>
      </c>
      <c r="K51" s="270" t="s">
        <v>84</v>
      </c>
      <c r="L51" s="271" t="s">
        <v>255</v>
      </c>
    </row>
    <row r="52" spans="1:67" ht="25.5" customHeight="1">
      <c r="A52" s="270" t="s">
        <v>109</v>
      </c>
      <c r="B52" s="271" t="s">
        <v>248</v>
      </c>
      <c r="C52" s="264" t="s">
        <v>256</v>
      </c>
      <c r="E52" s="270" t="s">
        <v>89</v>
      </c>
      <c r="F52" s="264" t="s">
        <v>254</v>
      </c>
      <c r="G52" s="270" t="s">
        <v>72</v>
      </c>
      <c r="H52" s="270" t="s">
        <v>83</v>
      </c>
      <c r="I52" s="270" t="s">
        <v>74</v>
      </c>
      <c r="J52" s="270" t="s">
        <v>99</v>
      </c>
      <c r="K52" s="270" t="s">
        <v>84</v>
      </c>
      <c r="L52" s="264" t="s">
        <v>255</v>
      </c>
      <c r="T52" s="264"/>
      <c r="AF52" s="264" t="s">
        <v>72</v>
      </c>
    </row>
    <row r="53" spans="1:67" ht="180">
      <c r="A53" s="270" t="s">
        <v>109</v>
      </c>
      <c r="B53" s="271" t="s">
        <v>248</v>
      </c>
      <c r="C53" s="264" t="s">
        <v>257</v>
      </c>
      <c r="D53" s="264" t="s">
        <v>258</v>
      </c>
      <c r="E53" s="270" t="s">
        <v>89</v>
      </c>
      <c r="F53" s="264" t="s">
        <v>259</v>
      </c>
      <c r="G53" s="270" t="s">
        <v>91</v>
      </c>
      <c r="H53" s="270" t="s">
        <v>260</v>
      </c>
      <c r="I53" s="270" t="s">
        <v>74</v>
      </c>
      <c r="J53" s="270" t="s">
        <v>103</v>
      </c>
      <c r="K53" s="270" t="s">
        <v>75</v>
      </c>
      <c r="L53" s="264" t="s">
        <v>252</v>
      </c>
      <c r="M53" s="264" t="s">
        <v>77</v>
      </c>
      <c r="N53" s="264" t="s">
        <v>77</v>
      </c>
      <c r="T53" s="264"/>
      <c r="AA53" s="270" t="s">
        <v>132</v>
      </c>
      <c r="AB53" s="270" t="s">
        <v>72</v>
      </c>
      <c r="AC53" s="270"/>
      <c r="AD53" s="270"/>
      <c r="AE53" s="270" t="s">
        <v>119</v>
      </c>
      <c r="AF53" s="270"/>
      <c r="AK53" s="264" t="s">
        <v>72</v>
      </c>
      <c r="AM53" s="264" t="s">
        <v>78</v>
      </c>
      <c r="AS53" s="264" t="s">
        <v>119</v>
      </c>
      <c r="BD53" s="272" t="s">
        <v>91</v>
      </c>
      <c r="BH53" s="887" t="s">
        <v>91</v>
      </c>
      <c r="BL53" s="272" t="s">
        <v>119</v>
      </c>
      <c r="BO53" s="264" t="s">
        <v>261</v>
      </c>
    </row>
    <row r="54" spans="1:67" ht="60">
      <c r="A54" s="270" t="s">
        <v>109</v>
      </c>
      <c r="B54" s="271" t="s">
        <v>248</v>
      </c>
      <c r="C54" s="264" t="s">
        <v>262</v>
      </c>
      <c r="D54" s="264" t="s">
        <v>263</v>
      </c>
      <c r="E54" s="270" t="s">
        <v>89</v>
      </c>
      <c r="F54" s="264" t="s">
        <v>222</v>
      </c>
      <c r="G54" s="270" t="s">
        <v>72</v>
      </c>
      <c r="H54" s="270" t="s">
        <v>73</v>
      </c>
      <c r="I54" s="270" t="s">
        <v>74</v>
      </c>
      <c r="J54" s="270" t="s">
        <v>103</v>
      </c>
      <c r="K54" s="270" t="s">
        <v>75</v>
      </c>
      <c r="L54" s="264" t="s">
        <v>252</v>
      </c>
      <c r="T54" s="264"/>
      <c r="AM54" s="273" t="s">
        <v>72</v>
      </c>
      <c r="BH54" s="887" t="s">
        <v>72</v>
      </c>
    </row>
    <row r="55" spans="1:67" ht="150">
      <c r="A55" s="270" t="s">
        <v>109</v>
      </c>
      <c r="B55" s="271" t="s">
        <v>248</v>
      </c>
      <c r="C55" s="264" t="s">
        <v>264</v>
      </c>
      <c r="D55" s="264" t="s">
        <v>265</v>
      </c>
      <c r="E55" s="270" t="s">
        <v>89</v>
      </c>
      <c r="F55" s="264" t="s">
        <v>266</v>
      </c>
      <c r="G55" s="270" t="s">
        <v>91</v>
      </c>
      <c r="H55" s="270" t="s">
        <v>73</v>
      </c>
      <c r="I55" s="270" t="s">
        <v>74</v>
      </c>
      <c r="J55" s="270" t="s">
        <v>103</v>
      </c>
      <c r="K55" s="270" t="s">
        <v>75</v>
      </c>
      <c r="L55" s="264" t="s">
        <v>267</v>
      </c>
      <c r="M55" s="264" t="s">
        <v>78</v>
      </c>
      <c r="N55" s="264" t="s">
        <v>78</v>
      </c>
      <c r="T55" s="264"/>
      <c r="AE55" s="264" t="s">
        <v>119</v>
      </c>
      <c r="AV55" s="264" t="s">
        <v>78</v>
      </c>
    </row>
    <row r="56" spans="1:67" ht="45">
      <c r="A56" s="270" t="s">
        <v>109</v>
      </c>
      <c r="B56" s="271" t="s">
        <v>248</v>
      </c>
      <c r="C56" s="264" t="s">
        <v>268</v>
      </c>
      <c r="D56" s="264" t="s">
        <v>269</v>
      </c>
      <c r="E56" s="270" t="s">
        <v>89</v>
      </c>
      <c r="F56" s="264" t="s">
        <v>270</v>
      </c>
      <c r="G56" s="270" t="s">
        <v>78</v>
      </c>
      <c r="H56" s="270" t="s">
        <v>83</v>
      </c>
      <c r="I56" s="270" t="s">
        <v>74</v>
      </c>
      <c r="J56" s="270" t="s">
        <v>103</v>
      </c>
      <c r="K56" s="270" t="s">
        <v>75</v>
      </c>
      <c r="L56" s="264" t="s">
        <v>252</v>
      </c>
      <c r="T56" s="264"/>
      <c r="AM56" s="264" t="s">
        <v>78</v>
      </c>
      <c r="AQ56" s="264" t="s">
        <v>78</v>
      </c>
      <c r="AR56" s="264" t="s">
        <v>78</v>
      </c>
      <c r="AS56" s="264" t="s">
        <v>119</v>
      </c>
      <c r="AV56" s="264" t="s">
        <v>78</v>
      </c>
    </row>
    <row r="57" spans="1:67" ht="33.75" customHeight="1">
      <c r="A57" s="270" t="s">
        <v>109</v>
      </c>
      <c r="B57" s="271" t="s">
        <v>248</v>
      </c>
      <c r="C57" s="264" t="s">
        <v>271</v>
      </c>
      <c r="D57" s="264" t="s">
        <v>272</v>
      </c>
      <c r="E57" s="270" t="s">
        <v>89</v>
      </c>
      <c r="F57" s="264" t="s">
        <v>247</v>
      </c>
      <c r="G57" s="270" t="s">
        <v>91</v>
      </c>
      <c r="H57" s="270" t="s">
        <v>83</v>
      </c>
      <c r="I57" s="270" t="s">
        <v>103</v>
      </c>
      <c r="J57" s="270" t="s">
        <v>74</v>
      </c>
      <c r="K57" s="270" t="s">
        <v>75</v>
      </c>
      <c r="L57" s="264" t="s">
        <v>252</v>
      </c>
      <c r="M57" s="264" t="s">
        <v>77</v>
      </c>
      <c r="N57" s="482" t="s">
        <v>77</v>
      </c>
      <c r="O57" s="482"/>
      <c r="T57" s="264"/>
      <c r="X57" s="270" t="s">
        <v>85</v>
      </c>
      <c r="Y57" s="270" t="s">
        <v>85</v>
      </c>
      <c r="Z57" s="270"/>
      <c r="AA57" s="270" t="s">
        <v>132</v>
      </c>
      <c r="AB57" s="264" t="s">
        <v>72</v>
      </c>
      <c r="AE57" s="264" t="s">
        <v>119</v>
      </c>
      <c r="AV57" s="264" t="s">
        <v>78</v>
      </c>
    </row>
    <row r="58" spans="1:67" ht="60">
      <c r="A58" s="270" t="s">
        <v>109</v>
      </c>
      <c r="B58" s="271" t="s">
        <v>273</v>
      </c>
      <c r="C58" s="264" t="s">
        <v>274</v>
      </c>
      <c r="D58" s="264" t="s">
        <v>275</v>
      </c>
      <c r="E58" s="270" t="s">
        <v>89</v>
      </c>
      <c r="F58" s="264" t="s">
        <v>247</v>
      </c>
      <c r="G58" s="270" t="s">
        <v>91</v>
      </c>
      <c r="H58" s="270" t="s">
        <v>73</v>
      </c>
      <c r="I58" s="270" t="s">
        <v>74</v>
      </c>
      <c r="J58" s="270" t="s">
        <v>103</v>
      </c>
      <c r="K58" s="270" t="s">
        <v>84</v>
      </c>
      <c r="L58" s="264" t="s">
        <v>267</v>
      </c>
      <c r="M58" s="264" t="s">
        <v>78</v>
      </c>
      <c r="N58" s="264" t="s">
        <v>78</v>
      </c>
      <c r="T58" s="270" t="s">
        <v>119</v>
      </c>
      <c r="U58" s="590" t="s">
        <v>126</v>
      </c>
      <c r="AB58" s="264" t="s">
        <v>91</v>
      </c>
      <c r="AU58" s="264" t="s">
        <v>119</v>
      </c>
      <c r="AV58" s="264" t="s">
        <v>77</v>
      </c>
      <c r="BE58" s="264" t="s">
        <v>119</v>
      </c>
      <c r="BH58" s="264" t="s">
        <v>72</v>
      </c>
      <c r="BJ58" s="264" t="s">
        <v>78</v>
      </c>
    </row>
    <row r="59" spans="1:67" ht="45">
      <c r="A59" s="270" t="s">
        <v>109</v>
      </c>
      <c r="B59" s="271" t="s">
        <v>276</v>
      </c>
      <c r="C59" s="264" t="s">
        <v>277</v>
      </c>
      <c r="E59" s="270" t="s">
        <v>116</v>
      </c>
      <c r="F59" s="264" t="s">
        <v>247</v>
      </c>
      <c r="G59" s="270" t="s">
        <v>91</v>
      </c>
      <c r="H59" s="270" t="s">
        <v>73</v>
      </c>
      <c r="I59" s="270" t="s">
        <v>99</v>
      </c>
      <c r="J59" s="270" t="s">
        <v>99</v>
      </c>
      <c r="K59" s="270" t="s">
        <v>84</v>
      </c>
      <c r="L59" s="264" t="s">
        <v>255</v>
      </c>
      <c r="T59" s="270" t="s">
        <v>119</v>
      </c>
      <c r="U59" s="590" t="s">
        <v>126</v>
      </c>
      <c r="AB59" s="264" t="s">
        <v>119</v>
      </c>
      <c r="AH59" s="264" t="s">
        <v>119</v>
      </c>
      <c r="AI59" s="264" t="s">
        <v>119</v>
      </c>
      <c r="AJ59" s="264" t="s">
        <v>119</v>
      </c>
      <c r="AK59" s="264" t="s">
        <v>119</v>
      </c>
      <c r="AP59" s="264" t="s">
        <v>119</v>
      </c>
      <c r="AR59" s="264" t="s">
        <v>119</v>
      </c>
      <c r="AV59" s="264" t="s">
        <v>119</v>
      </c>
      <c r="BJ59" s="264" t="s">
        <v>119</v>
      </c>
      <c r="BL59" s="264" t="s">
        <v>278</v>
      </c>
    </row>
    <row r="60" spans="1:67" ht="37.5" customHeight="1">
      <c r="A60" s="270" t="s">
        <v>109</v>
      </c>
      <c r="B60" s="271" t="s">
        <v>248</v>
      </c>
      <c r="C60" s="264" t="s">
        <v>279</v>
      </c>
      <c r="D60" s="264" t="s">
        <v>280</v>
      </c>
      <c r="E60" s="270" t="s">
        <v>89</v>
      </c>
      <c r="F60" s="264" t="s">
        <v>270</v>
      </c>
      <c r="G60" s="270" t="s">
        <v>78</v>
      </c>
      <c r="H60" s="270" t="s">
        <v>73</v>
      </c>
      <c r="I60" s="270" t="s">
        <v>74</v>
      </c>
      <c r="J60" s="270" t="s">
        <v>103</v>
      </c>
      <c r="K60" s="270" t="s">
        <v>75</v>
      </c>
      <c r="L60" s="264" t="s">
        <v>252</v>
      </c>
      <c r="T60" s="264"/>
      <c r="AT60" s="264" t="s">
        <v>119</v>
      </c>
      <c r="AV60" s="264" t="s">
        <v>77</v>
      </c>
    </row>
    <row r="61" spans="1:67" ht="105">
      <c r="A61" s="270" t="s">
        <v>173</v>
      </c>
      <c r="B61" s="271" t="s">
        <v>276</v>
      </c>
      <c r="C61" s="264" t="s">
        <v>281</v>
      </c>
      <c r="D61" s="264" t="s">
        <v>282</v>
      </c>
      <c r="E61" s="270" t="s">
        <v>116</v>
      </c>
      <c r="F61" s="264" t="s">
        <v>283</v>
      </c>
      <c r="G61" s="270" t="s">
        <v>72</v>
      </c>
      <c r="H61" s="270" t="s">
        <v>73</v>
      </c>
      <c r="I61" s="270" t="s">
        <v>74</v>
      </c>
      <c r="J61" s="270" t="s">
        <v>74</v>
      </c>
      <c r="L61" s="264" t="s">
        <v>267</v>
      </c>
      <c r="M61" s="264" t="s">
        <v>72</v>
      </c>
      <c r="N61" s="264" t="s">
        <v>78</v>
      </c>
      <c r="T61" s="264"/>
      <c r="AB61" s="264" t="s">
        <v>72</v>
      </c>
      <c r="AP61" s="264" t="s">
        <v>284</v>
      </c>
      <c r="AQ61" s="264" t="s">
        <v>78</v>
      </c>
    </row>
    <row r="62" spans="1:67" ht="33.950000000000003" customHeight="1">
      <c r="A62" s="270" t="s">
        <v>66</v>
      </c>
      <c r="B62" s="271" t="s">
        <v>276</v>
      </c>
      <c r="C62" s="264" t="s">
        <v>285</v>
      </c>
      <c r="D62" s="264" t="s">
        <v>286</v>
      </c>
      <c r="E62" s="270" t="s">
        <v>89</v>
      </c>
      <c r="F62" s="264" t="s">
        <v>283</v>
      </c>
      <c r="G62" s="270" t="s">
        <v>78</v>
      </c>
      <c r="H62" s="270" t="s">
        <v>73</v>
      </c>
      <c r="I62" s="270" t="s">
        <v>74</v>
      </c>
      <c r="J62" s="270" t="s">
        <v>74</v>
      </c>
      <c r="L62" s="264" t="s">
        <v>267</v>
      </c>
      <c r="M62" s="264" t="s">
        <v>77</v>
      </c>
      <c r="N62" s="264" t="s">
        <v>78</v>
      </c>
      <c r="T62" s="264"/>
      <c r="AP62" s="264" t="s">
        <v>77</v>
      </c>
      <c r="AQ62" s="264" t="s">
        <v>78</v>
      </c>
      <c r="AV62" s="264" t="s">
        <v>77</v>
      </c>
      <c r="BJ62" s="264" t="s">
        <v>119</v>
      </c>
    </row>
    <row r="63" spans="1:67" ht="15">
      <c r="A63" s="270" t="s">
        <v>66</v>
      </c>
      <c r="B63" s="271" t="s">
        <v>276</v>
      </c>
      <c r="C63" s="264" t="s">
        <v>287</v>
      </c>
      <c r="E63" s="270" t="s">
        <v>70</v>
      </c>
      <c r="F63" s="264" t="s">
        <v>254</v>
      </c>
      <c r="G63" s="270" t="s">
        <v>72</v>
      </c>
      <c r="H63" s="270" t="s">
        <v>288</v>
      </c>
      <c r="I63" s="270" t="s">
        <v>99</v>
      </c>
      <c r="J63" s="270" t="s">
        <v>289</v>
      </c>
      <c r="L63" s="264" t="s">
        <v>255</v>
      </c>
      <c r="T63" s="264"/>
      <c r="AP63" s="264" t="s">
        <v>119</v>
      </c>
      <c r="AR63" s="264" t="s">
        <v>119</v>
      </c>
      <c r="AU63" s="264" t="s">
        <v>119</v>
      </c>
    </row>
    <row r="64" spans="1:67" ht="60">
      <c r="A64" s="270" t="s">
        <v>173</v>
      </c>
      <c r="B64" s="271" t="s">
        <v>276</v>
      </c>
      <c r="C64" s="264" t="s">
        <v>290</v>
      </c>
      <c r="D64" s="264" t="s">
        <v>291</v>
      </c>
      <c r="E64" s="270" t="s">
        <v>116</v>
      </c>
      <c r="F64" s="264" t="s">
        <v>283</v>
      </c>
      <c r="G64" s="270" t="s">
        <v>72</v>
      </c>
      <c r="H64" s="270" t="s">
        <v>73</v>
      </c>
      <c r="I64" s="270" t="s">
        <v>74</v>
      </c>
      <c r="J64" s="270" t="s">
        <v>74</v>
      </c>
      <c r="L64" s="264" t="s">
        <v>267</v>
      </c>
      <c r="T64" s="264"/>
      <c r="AP64" s="264" t="s">
        <v>78</v>
      </c>
    </row>
    <row r="65" spans="1:111" s="276" customFormat="1" ht="240">
      <c r="A65" s="274" t="s">
        <v>66</v>
      </c>
      <c r="B65" s="275" t="s">
        <v>276</v>
      </c>
      <c r="C65" s="276" t="s">
        <v>292</v>
      </c>
      <c r="D65" s="276" t="s">
        <v>293</v>
      </c>
      <c r="E65" s="274" t="s">
        <v>116</v>
      </c>
      <c r="F65" s="276" t="s">
        <v>247</v>
      </c>
      <c r="G65" s="274" t="s">
        <v>91</v>
      </c>
      <c r="H65" s="274" t="s">
        <v>73</v>
      </c>
      <c r="I65" s="274" t="s">
        <v>74</v>
      </c>
      <c r="J65" s="274" t="s">
        <v>74</v>
      </c>
      <c r="K65" s="274"/>
      <c r="L65" s="272" t="s">
        <v>252</v>
      </c>
      <c r="AM65" s="276" t="s">
        <v>91</v>
      </c>
      <c r="AP65" s="917" t="s">
        <v>127</v>
      </c>
      <c r="AR65" s="276" t="s">
        <v>85</v>
      </c>
      <c r="AU65" s="276" t="s">
        <v>119</v>
      </c>
      <c r="BJ65" s="276" t="s">
        <v>119</v>
      </c>
    </row>
    <row r="66" spans="1:111" ht="15">
      <c r="A66" s="270" t="s">
        <v>66</v>
      </c>
      <c r="B66" s="271" t="s">
        <v>276</v>
      </c>
      <c r="C66" s="264" t="s">
        <v>294</v>
      </c>
      <c r="E66" s="270" t="s">
        <v>116</v>
      </c>
      <c r="F66" s="264" t="s">
        <v>247</v>
      </c>
      <c r="G66" s="270" t="s">
        <v>72</v>
      </c>
      <c r="H66" s="270" t="s">
        <v>83</v>
      </c>
      <c r="I66" s="270" t="s">
        <v>99</v>
      </c>
      <c r="J66" s="270" t="s">
        <v>99</v>
      </c>
      <c r="L66" s="264" t="s">
        <v>255</v>
      </c>
      <c r="T66" s="264"/>
      <c r="AP66" s="264" t="s">
        <v>119</v>
      </c>
      <c r="AR66" s="264" t="s">
        <v>119</v>
      </c>
      <c r="AU66" s="264" t="s">
        <v>119</v>
      </c>
      <c r="BJ66" s="264" t="s">
        <v>119</v>
      </c>
    </row>
    <row r="67" spans="1:111" ht="15">
      <c r="A67" s="270" t="s">
        <v>109</v>
      </c>
      <c r="B67" s="271" t="s">
        <v>295</v>
      </c>
      <c r="C67" s="264" t="s">
        <v>296</v>
      </c>
      <c r="E67" s="270" t="s">
        <v>89</v>
      </c>
      <c r="F67" s="264" t="s">
        <v>247</v>
      </c>
      <c r="G67" s="270" t="s">
        <v>91</v>
      </c>
      <c r="H67" s="270" t="s">
        <v>73</v>
      </c>
      <c r="I67" s="270" t="s">
        <v>74</v>
      </c>
      <c r="J67" s="270" t="s">
        <v>99</v>
      </c>
      <c r="L67" s="264" t="s">
        <v>267</v>
      </c>
      <c r="T67" s="264"/>
      <c r="AM67" s="264" t="s">
        <v>77</v>
      </c>
      <c r="BJ67" s="264" t="s">
        <v>119</v>
      </c>
    </row>
    <row r="68" spans="1:111" ht="30">
      <c r="A68" s="270" t="s">
        <v>66</v>
      </c>
      <c r="B68" s="271" t="s">
        <v>276</v>
      </c>
      <c r="C68" s="264" t="s">
        <v>297</v>
      </c>
      <c r="E68" s="270" t="s">
        <v>89</v>
      </c>
      <c r="F68" s="264" t="s">
        <v>247</v>
      </c>
      <c r="G68" s="270" t="s">
        <v>72</v>
      </c>
      <c r="H68" s="270" t="s">
        <v>73</v>
      </c>
      <c r="I68" s="270" t="s">
        <v>74</v>
      </c>
      <c r="J68" s="270" t="s">
        <v>99</v>
      </c>
      <c r="L68" s="264" t="s">
        <v>267</v>
      </c>
      <c r="T68" s="264"/>
      <c r="AO68" s="264" t="s">
        <v>72</v>
      </c>
      <c r="AQ68" s="264" t="s">
        <v>77</v>
      </c>
      <c r="BJ68" s="264" t="s">
        <v>119</v>
      </c>
    </row>
    <row r="69" spans="1:111" s="252" customFormat="1" ht="75">
      <c r="A69" s="277" t="s">
        <v>109</v>
      </c>
      <c r="B69" s="278" t="s">
        <v>298</v>
      </c>
      <c r="C69" s="264" t="s">
        <v>299</v>
      </c>
      <c r="D69" s="264" t="s">
        <v>300</v>
      </c>
      <c r="E69" s="277" t="s">
        <v>171</v>
      </c>
      <c r="F69" s="264" t="s">
        <v>247</v>
      </c>
      <c r="G69" s="279" t="s">
        <v>72</v>
      </c>
      <c r="H69" s="277" t="s">
        <v>73</v>
      </c>
      <c r="I69" s="270" t="s">
        <v>74</v>
      </c>
      <c r="J69" s="277" t="s">
        <v>200</v>
      </c>
      <c r="K69" s="277" t="s">
        <v>75</v>
      </c>
      <c r="L69" s="264" t="s">
        <v>43</v>
      </c>
      <c r="M69" s="915" t="s">
        <v>78</v>
      </c>
      <c r="N69" s="252" t="s">
        <v>78</v>
      </c>
      <c r="AM69" s="618" t="s">
        <v>78</v>
      </c>
      <c r="BD69" s="618" t="s">
        <v>78</v>
      </c>
      <c r="BL69" s="618" t="s">
        <v>77</v>
      </c>
    </row>
    <row r="70" spans="1:111" s="252" customFormat="1" ht="105">
      <c r="A70" s="277" t="s">
        <v>109</v>
      </c>
      <c r="B70" s="278" t="s">
        <v>301</v>
      </c>
      <c r="C70" s="264" t="s">
        <v>302</v>
      </c>
      <c r="D70" s="264" t="s">
        <v>303</v>
      </c>
      <c r="E70" s="277" t="s">
        <v>171</v>
      </c>
      <c r="F70" s="264" t="s">
        <v>304</v>
      </c>
      <c r="G70" s="279" t="s">
        <v>72</v>
      </c>
      <c r="H70" s="277" t="s">
        <v>73</v>
      </c>
      <c r="I70" s="277" t="s">
        <v>74</v>
      </c>
      <c r="J70" s="277" t="s">
        <v>200</v>
      </c>
      <c r="K70" s="277" t="s">
        <v>75</v>
      </c>
      <c r="L70" s="264" t="s">
        <v>43</v>
      </c>
      <c r="BD70" s="618" t="s">
        <v>78</v>
      </c>
    </row>
    <row r="71" spans="1:111" s="283" customFormat="1" ht="60">
      <c r="A71" s="281" t="s">
        <v>109</v>
      </c>
      <c r="B71" s="282" t="s">
        <v>305</v>
      </c>
      <c r="C71" s="284" t="s">
        <v>306</v>
      </c>
      <c r="D71" s="284" t="s">
        <v>307</v>
      </c>
      <c r="E71" s="281" t="s">
        <v>89</v>
      </c>
      <c r="F71" s="284"/>
      <c r="G71" s="285" t="s">
        <v>72</v>
      </c>
      <c r="H71" s="281" t="s">
        <v>73</v>
      </c>
      <c r="I71" s="281" t="s">
        <v>74</v>
      </c>
      <c r="J71" s="281" t="s">
        <v>74</v>
      </c>
      <c r="K71" s="281" t="s">
        <v>75</v>
      </c>
      <c r="L71" s="689" t="s">
        <v>43</v>
      </c>
      <c r="AK71" s="619" t="s">
        <v>119</v>
      </c>
      <c r="AM71" s="619" t="s">
        <v>119</v>
      </c>
      <c r="BL71" s="619" t="s">
        <v>119</v>
      </c>
    </row>
    <row r="72" spans="1:111" s="481" customFormat="1" ht="35.25" customHeight="1">
      <c r="A72" s="677" t="s">
        <v>109</v>
      </c>
      <c r="B72" s="678" t="s">
        <v>308</v>
      </c>
      <c r="C72" s="679" t="s">
        <v>309</v>
      </c>
      <c r="D72" s="679" t="s">
        <v>303</v>
      </c>
      <c r="E72" s="677" t="s">
        <v>171</v>
      </c>
      <c r="F72" s="679" t="s">
        <v>304</v>
      </c>
      <c r="G72" s="680" t="s">
        <v>72</v>
      </c>
      <c r="H72" s="677" t="s">
        <v>73</v>
      </c>
      <c r="I72" s="677" t="s">
        <v>74</v>
      </c>
      <c r="J72" s="677" t="s">
        <v>99</v>
      </c>
      <c r="K72" s="677" t="s">
        <v>75</v>
      </c>
      <c r="L72" s="679" t="s">
        <v>43</v>
      </c>
      <c r="M72" s="252" t="s">
        <v>77</v>
      </c>
      <c r="N72" s="682" t="s">
        <v>77</v>
      </c>
      <c r="O72" s="682"/>
      <c r="AK72" s="682" t="s">
        <v>77</v>
      </c>
      <c r="AM72" s="682" t="s">
        <v>72</v>
      </c>
      <c r="AV72" s="714" t="s">
        <v>119</v>
      </c>
      <c r="BD72" s="682" t="s">
        <v>72</v>
      </c>
      <c r="BE72" s="677" t="s">
        <v>78</v>
      </c>
      <c r="BH72" s="681" t="s">
        <v>127</v>
      </c>
      <c r="BL72" s="681" t="s">
        <v>119</v>
      </c>
      <c r="BM72" s="484"/>
      <c r="BN72" s="484"/>
      <c r="BO72" s="484"/>
      <c r="BP72" s="484"/>
      <c r="BQ72" s="484"/>
      <c r="BR72" s="484"/>
      <c r="BS72" s="484"/>
      <c r="BT72" s="484"/>
      <c r="BU72" s="484"/>
      <c r="BV72" s="484"/>
      <c r="BW72" s="484"/>
      <c r="BX72" s="484"/>
      <c r="BY72" s="484"/>
      <c r="BZ72" s="484"/>
      <c r="CA72" s="484"/>
      <c r="CB72" s="484"/>
      <c r="CC72" s="484"/>
      <c r="CD72" s="484"/>
      <c r="CE72" s="484"/>
      <c r="CF72" s="484"/>
      <c r="CG72" s="484"/>
      <c r="CH72" s="484"/>
      <c r="CI72" s="484"/>
      <c r="CJ72" s="484"/>
      <c r="CK72" s="484"/>
      <c r="CL72" s="484"/>
      <c r="CM72" s="484"/>
      <c r="CN72" s="484"/>
      <c r="CO72" s="484"/>
      <c r="CP72" s="484"/>
      <c r="CQ72" s="484"/>
      <c r="CR72" s="484"/>
      <c r="CS72" s="484"/>
      <c r="CT72" s="484"/>
      <c r="CU72" s="484"/>
      <c r="CV72" s="484"/>
      <c r="CW72" s="484"/>
      <c r="CX72" s="484"/>
      <c r="CY72" s="484"/>
      <c r="CZ72" s="484"/>
      <c r="DA72" s="484"/>
      <c r="DB72" s="484"/>
      <c r="DC72" s="484"/>
      <c r="DD72" s="484"/>
      <c r="DE72" s="484"/>
      <c r="DF72" s="484"/>
      <c r="DG72" s="484"/>
    </row>
    <row r="73" spans="1:111" s="252" customFormat="1" ht="33" customHeight="1">
      <c r="A73" s="277" t="s">
        <v>109</v>
      </c>
      <c r="B73" s="278" t="s">
        <v>310</v>
      </c>
      <c r="C73" s="24" t="s">
        <v>311</v>
      </c>
      <c r="D73" s="264"/>
      <c r="E73" s="277" t="s">
        <v>89</v>
      </c>
      <c r="F73" s="264"/>
      <c r="G73" s="279" t="s">
        <v>72</v>
      </c>
      <c r="H73" s="277" t="s">
        <v>73</v>
      </c>
      <c r="I73" s="277" t="s">
        <v>74</v>
      </c>
      <c r="J73" s="277" t="s">
        <v>312</v>
      </c>
      <c r="K73" s="277"/>
      <c r="L73" s="231" t="s">
        <v>43</v>
      </c>
    </row>
    <row r="74" spans="1:111" s="480" customFormat="1" ht="28.5">
      <c r="A74" s="475" t="s">
        <v>109</v>
      </c>
      <c r="B74" s="476" t="s">
        <v>313</v>
      </c>
      <c r="C74" s="477" t="s">
        <v>314</v>
      </c>
      <c r="D74" s="477" t="s">
        <v>315</v>
      </c>
      <c r="E74" s="475" t="s">
        <v>89</v>
      </c>
      <c r="F74" s="478" t="s">
        <v>316</v>
      </c>
      <c r="G74" s="479" t="s">
        <v>77</v>
      </c>
      <c r="H74" s="475" t="s">
        <v>83</v>
      </c>
      <c r="I74" s="475" t="s">
        <v>74</v>
      </c>
      <c r="J74" s="475" t="s">
        <v>74</v>
      </c>
      <c r="K74" s="475"/>
      <c r="L74" s="478" t="s">
        <v>43</v>
      </c>
    </row>
    <row r="75" spans="1:111" s="252" customFormat="1" ht="90">
      <c r="A75" s="277" t="s">
        <v>109</v>
      </c>
      <c r="B75" s="278" t="s">
        <v>317</v>
      </c>
      <c r="C75" s="264" t="s">
        <v>318</v>
      </c>
      <c r="D75" s="264" t="s">
        <v>319</v>
      </c>
      <c r="E75" s="277" t="s">
        <v>89</v>
      </c>
      <c r="F75" s="264" t="s">
        <v>320</v>
      </c>
      <c r="G75" s="270" t="s">
        <v>77</v>
      </c>
      <c r="H75" s="277" t="s">
        <v>73</v>
      </c>
      <c r="I75" s="277" t="s">
        <v>74</v>
      </c>
      <c r="J75" s="277" t="s">
        <v>74</v>
      </c>
      <c r="K75" s="277"/>
      <c r="L75" s="231" t="s">
        <v>43</v>
      </c>
      <c r="AM75" s="618" t="s">
        <v>78</v>
      </c>
      <c r="AP75" s="714" t="s">
        <v>119</v>
      </c>
      <c r="BL75" s="280" t="s">
        <v>119</v>
      </c>
    </row>
    <row r="76" spans="1:111" s="252" customFormat="1" ht="60">
      <c r="A76" s="277" t="s">
        <v>109</v>
      </c>
      <c r="B76" s="278" t="s">
        <v>321</v>
      </c>
      <c r="C76" s="264" t="s">
        <v>322</v>
      </c>
      <c r="D76" s="264" t="s">
        <v>323</v>
      </c>
      <c r="E76" s="277" t="s">
        <v>171</v>
      </c>
      <c r="F76" s="264" t="s">
        <v>324</v>
      </c>
      <c r="G76" s="279" t="s">
        <v>127</v>
      </c>
      <c r="H76" s="277" t="s">
        <v>83</v>
      </c>
      <c r="I76" s="277" t="s">
        <v>74</v>
      </c>
      <c r="J76" s="277" t="s">
        <v>164</v>
      </c>
      <c r="K76" s="277" t="s">
        <v>84</v>
      </c>
      <c r="L76" s="231" t="s">
        <v>43</v>
      </c>
      <c r="AC76" s="280" t="s">
        <v>119</v>
      </c>
      <c r="AE76" s="280" t="s">
        <v>119</v>
      </c>
      <c r="AH76" s="280" t="s">
        <v>119</v>
      </c>
      <c r="AK76" s="280" t="s">
        <v>78</v>
      </c>
      <c r="AM76" s="280" t="s">
        <v>77</v>
      </c>
      <c r="AP76" s="280" t="s">
        <v>119</v>
      </c>
      <c r="AV76" s="280" t="s">
        <v>119</v>
      </c>
      <c r="BD76" s="280" t="s">
        <v>119</v>
      </c>
      <c r="BL76" s="280" t="s">
        <v>119</v>
      </c>
    </row>
    <row r="77" spans="1:111" s="252" customFormat="1" ht="90">
      <c r="A77" s="277" t="s">
        <v>109</v>
      </c>
      <c r="B77" s="278" t="s">
        <v>325</v>
      </c>
      <c r="C77" s="264" t="s">
        <v>326</v>
      </c>
      <c r="D77" s="264" t="s">
        <v>327</v>
      </c>
      <c r="E77" s="277" t="s">
        <v>70</v>
      </c>
      <c r="F77" s="264" t="s">
        <v>328</v>
      </c>
      <c r="G77" s="270" t="s">
        <v>91</v>
      </c>
      <c r="H77" s="277" t="s">
        <v>73</v>
      </c>
      <c r="I77" s="277" t="s">
        <v>103</v>
      </c>
      <c r="J77" s="277" t="s">
        <v>329</v>
      </c>
      <c r="K77" s="277" t="s">
        <v>75</v>
      </c>
      <c r="L77" s="264" t="s">
        <v>325</v>
      </c>
      <c r="AM77" s="252" t="s">
        <v>77</v>
      </c>
      <c r="AP77" s="354" t="s">
        <v>330</v>
      </c>
      <c r="AQ77" s="252" t="s">
        <v>119</v>
      </c>
      <c r="AR77" s="252" t="s">
        <v>119</v>
      </c>
      <c r="AT77" s="252" t="s">
        <v>119</v>
      </c>
      <c r="BH77" s="252" t="s">
        <v>72</v>
      </c>
      <c r="BJ77" s="252" t="s">
        <v>119</v>
      </c>
    </row>
    <row r="78" spans="1:111" s="252" customFormat="1" ht="90">
      <c r="A78" s="277" t="s">
        <v>109</v>
      </c>
      <c r="B78" s="278" t="s">
        <v>325</v>
      </c>
      <c r="C78" s="264" t="s">
        <v>331</v>
      </c>
      <c r="D78" s="264" t="s">
        <v>327</v>
      </c>
      <c r="E78" s="277" t="s">
        <v>70</v>
      </c>
      <c r="F78" s="264" t="s">
        <v>328</v>
      </c>
      <c r="G78" s="270" t="s">
        <v>72</v>
      </c>
      <c r="H78" s="277" t="s">
        <v>73</v>
      </c>
      <c r="I78" t="s">
        <v>74</v>
      </c>
      <c r="J78" s="277" t="s">
        <v>74</v>
      </c>
      <c r="K78" s="277" t="s">
        <v>75</v>
      </c>
      <c r="L78" s="264" t="s">
        <v>325</v>
      </c>
      <c r="AM78" s="252" t="s">
        <v>77</v>
      </c>
      <c r="AP78" s="354" t="s">
        <v>330</v>
      </c>
      <c r="AQ78" s="252" t="s">
        <v>78</v>
      </c>
      <c r="AR78" s="252" t="s">
        <v>78</v>
      </c>
      <c r="AT78" s="252" t="s">
        <v>119</v>
      </c>
      <c r="BD78" s="252" t="s">
        <v>119</v>
      </c>
      <c r="BH78" s="252" t="s">
        <v>72</v>
      </c>
    </row>
    <row r="79" spans="1:111" s="252" customFormat="1" ht="90">
      <c r="A79" s="277" t="s">
        <v>109</v>
      </c>
      <c r="B79" s="278" t="s">
        <v>325</v>
      </c>
      <c r="C79" s="264" t="s">
        <v>332</v>
      </c>
      <c r="D79" s="264" t="s">
        <v>327</v>
      </c>
      <c r="E79" s="277" t="s">
        <v>70</v>
      </c>
      <c r="F79" s="264" t="s">
        <v>328</v>
      </c>
      <c r="G79" s="270" t="s">
        <v>78</v>
      </c>
      <c r="H79" s="277" t="s">
        <v>73</v>
      </c>
      <c r="I79" t="s">
        <v>74</v>
      </c>
      <c r="J79" s="277" t="s">
        <v>74</v>
      </c>
      <c r="K79" s="277" t="s">
        <v>75</v>
      </c>
      <c r="L79" s="264" t="s">
        <v>325</v>
      </c>
      <c r="AM79" s="252" t="s">
        <v>77</v>
      </c>
      <c r="AP79" s="354" t="s">
        <v>330</v>
      </c>
      <c r="AQ79" s="252" t="s">
        <v>78</v>
      </c>
      <c r="AR79" s="252" t="s">
        <v>78</v>
      </c>
      <c r="AT79" s="252" t="s">
        <v>119</v>
      </c>
      <c r="BD79" s="252" t="s">
        <v>119</v>
      </c>
      <c r="BH79" s="252" t="s">
        <v>72</v>
      </c>
    </row>
    <row r="80" spans="1:111" s="252" customFormat="1" ht="105">
      <c r="A80" s="277" t="s">
        <v>109</v>
      </c>
      <c r="B80" s="278" t="s">
        <v>325</v>
      </c>
      <c r="C80" s="264" t="s">
        <v>333</v>
      </c>
      <c r="D80" s="264" t="s">
        <v>327</v>
      </c>
      <c r="E80" s="277" t="s">
        <v>70</v>
      </c>
      <c r="F80" s="264" t="s">
        <v>334</v>
      </c>
      <c r="G80" s="270" t="s">
        <v>78</v>
      </c>
      <c r="H80" s="277" t="s">
        <v>73</v>
      </c>
      <c r="I80" t="s">
        <v>74</v>
      </c>
      <c r="J80" s="277" t="s">
        <v>74</v>
      </c>
      <c r="K80" s="277" t="s">
        <v>75</v>
      </c>
      <c r="L80" s="264" t="s">
        <v>325</v>
      </c>
      <c r="AM80" s="252" t="s">
        <v>77</v>
      </c>
      <c r="AP80" s="354" t="s">
        <v>330</v>
      </c>
      <c r="AQ80" s="252" t="s">
        <v>78</v>
      </c>
      <c r="AR80" s="252" t="s">
        <v>78</v>
      </c>
      <c r="BH80" s="252" t="s">
        <v>72</v>
      </c>
    </row>
    <row r="81" spans="1:63" s="252" customFormat="1" ht="120">
      <c r="A81" s="277" t="s">
        <v>109</v>
      </c>
      <c r="B81" s="278" t="s">
        <v>325</v>
      </c>
      <c r="C81" s="264" t="s">
        <v>335</v>
      </c>
      <c r="D81" s="264" t="s">
        <v>336</v>
      </c>
      <c r="E81" s="277" t="s">
        <v>70</v>
      </c>
      <c r="F81" s="264" t="s">
        <v>337</v>
      </c>
      <c r="G81" s="270" t="s">
        <v>117</v>
      </c>
      <c r="H81" s="277" t="s">
        <v>73</v>
      </c>
      <c r="I81" s="277" t="s">
        <v>74</v>
      </c>
      <c r="J81" s="277" t="s">
        <v>289</v>
      </c>
      <c r="K81" s="277" t="s">
        <v>84</v>
      </c>
      <c r="L81" s="264" t="s">
        <v>338</v>
      </c>
      <c r="AM81" s="252" t="s">
        <v>127</v>
      </c>
      <c r="BH81" s="252" t="s">
        <v>72</v>
      </c>
    </row>
    <row r="82" spans="1:63" s="252" customFormat="1" ht="90">
      <c r="A82" s="277" t="s">
        <v>109</v>
      </c>
      <c r="B82" s="278" t="s">
        <v>325</v>
      </c>
      <c r="C82" s="264" t="s">
        <v>339</v>
      </c>
      <c r="D82" s="264" t="s">
        <v>327</v>
      </c>
      <c r="E82" s="277" t="s">
        <v>70</v>
      </c>
      <c r="F82" s="264" t="s">
        <v>328</v>
      </c>
      <c r="G82" s="270" t="s">
        <v>340</v>
      </c>
      <c r="H82" s="277" t="s">
        <v>288</v>
      </c>
      <c r="I82" t="s">
        <v>74</v>
      </c>
      <c r="J82" s="277" t="s">
        <v>74</v>
      </c>
      <c r="K82" s="277" t="s">
        <v>75</v>
      </c>
      <c r="L82" s="264" t="s">
        <v>325</v>
      </c>
    </row>
    <row r="83" spans="1:63" s="252" customFormat="1" ht="60">
      <c r="A83" s="277" t="s">
        <v>109</v>
      </c>
      <c r="B83" s="278" t="s">
        <v>325</v>
      </c>
      <c r="C83" s="264" t="s">
        <v>341</v>
      </c>
      <c r="D83" s="264" t="s">
        <v>342</v>
      </c>
      <c r="E83" s="277" t="s">
        <v>70</v>
      </c>
      <c r="F83" s="264" t="s">
        <v>343</v>
      </c>
      <c r="G83" s="270" t="s">
        <v>340</v>
      </c>
      <c r="H83" s="277" t="s">
        <v>83</v>
      </c>
      <c r="I83" t="s">
        <v>74</v>
      </c>
      <c r="J83" s="277" t="s">
        <v>74</v>
      </c>
      <c r="K83" s="277" t="s">
        <v>75</v>
      </c>
      <c r="L83" s="264" t="s">
        <v>325</v>
      </c>
    </row>
    <row r="84" spans="1:63" s="252" customFormat="1" ht="75">
      <c r="A84" s="277" t="s">
        <v>109</v>
      </c>
      <c r="B84" s="278" t="s">
        <v>325</v>
      </c>
      <c r="C84" s="264" t="s">
        <v>344</v>
      </c>
      <c r="D84" s="264" t="s">
        <v>345</v>
      </c>
      <c r="E84" s="277" t="s">
        <v>70</v>
      </c>
      <c r="F84" s="264" t="s">
        <v>346</v>
      </c>
      <c r="G84" s="270" t="s">
        <v>78</v>
      </c>
      <c r="H84" s="277" t="s">
        <v>83</v>
      </c>
      <c r="I84" t="s">
        <v>74</v>
      </c>
      <c r="J84" s="277" t="s">
        <v>99</v>
      </c>
      <c r="K84" s="277" t="s">
        <v>75</v>
      </c>
      <c r="L84" s="264" t="s">
        <v>325</v>
      </c>
      <c r="AM84" s="252" t="s">
        <v>77</v>
      </c>
      <c r="AP84" s="354" t="s">
        <v>330</v>
      </c>
      <c r="AQ84" s="252" t="s">
        <v>119</v>
      </c>
      <c r="AR84" s="571" t="s">
        <v>119</v>
      </c>
      <c r="AV84" s="252" t="s">
        <v>77</v>
      </c>
      <c r="BH84" s="252" t="s">
        <v>72</v>
      </c>
    </row>
    <row r="85" spans="1:63" s="252" customFormat="1" ht="90">
      <c r="A85" s="277" t="s">
        <v>109</v>
      </c>
      <c r="B85" s="278" t="s">
        <v>325</v>
      </c>
      <c r="C85" s="264" t="s">
        <v>347</v>
      </c>
      <c r="D85" s="264" t="s">
        <v>327</v>
      </c>
      <c r="E85" s="277" t="s">
        <v>70</v>
      </c>
      <c r="F85" s="264" t="s">
        <v>254</v>
      </c>
      <c r="G85" s="270" t="s">
        <v>78</v>
      </c>
      <c r="H85" s="277" t="s">
        <v>83</v>
      </c>
      <c r="I85" t="s">
        <v>74</v>
      </c>
      <c r="J85" s="277" t="s">
        <v>99</v>
      </c>
      <c r="K85" s="277" t="s">
        <v>84</v>
      </c>
      <c r="L85" s="264" t="s">
        <v>325</v>
      </c>
      <c r="AM85" s="252" t="s">
        <v>77</v>
      </c>
      <c r="AP85" s="354" t="s">
        <v>330</v>
      </c>
      <c r="AQ85" s="252" t="s">
        <v>119</v>
      </c>
      <c r="BH85" s="252" t="s">
        <v>72</v>
      </c>
    </row>
    <row r="86" spans="1:63" s="252" customFormat="1" ht="75">
      <c r="A86" s="277" t="s">
        <v>109</v>
      </c>
      <c r="B86" s="278" t="s">
        <v>325</v>
      </c>
      <c r="C86" s="264" t="s">
        <v>348</v>
      </c>
      <c r="D86" s="264" t="s">
        <v>349</v>
      </c>
      <c r="E86" s="277" t="s">
        <v>70</v>
      </c>
      <c r="F86" s="264" t="s">
        <v>350</v>
      </c>
      <c r="G86" s="270" t="s">
        <v>351</v>
      </c>
      <c r="H86" s="277" t="s">
        <v>288</v>
      </c>
      <c r="I86" s="277" t="s">
        <v>74</v>
      </c>
      <c r="J86" s="277" t="s">
        <v>99</v>
      </c>
      <c r="K86" s="277" t="s">
        <v>84</v>
      </c>
      <c r="L86" s="264" t="s">
        <v>325</v>
      </c>
      <c r="BB86" s="252" t="s">
        <v>119</v>
      </c>
    </row>
    <row r="87" spans="1:63" s="252" customFormat="1" ht="120">
      <c r="A87" s="277" t="s">
        <v>109</v>
      </c>
      <c r="B87" s="278" t="s">
        <v>325</v>
      </c>
      <c r="C87" s="264" t="s">
        <v>352</v>
      </c>
      <c r="D87" s="264" t="s">
        <v>353</v>
      </c>
      <c r="E87" s="277" t="s">
        <v>70</v>
      </c>
      <c r="F87" s="264" t="s">
        <v>354</v>
      </c>
      <c r="G87" s="270" t="s">
        <v>78</v>
      </c>
      <c r="H87" s="277" t="s">
        <v>83</v>
      </c>
      <c r="I87" t="s">
        <v>74</v>
      </c>
      <c r="J87" s="277" t="s">
        <v>289</v>
      </c>
      <c r="K87" s="277" t="s">
        <v>84</v>
      </c>
      <c r="L87" s="264" t="s">
        <v>325</v>
      </c>
    </row>
    <row r="88" spans="1:63" s="22" customFormat="1" ht="60">
      <c r="A88" s="270" t="s">
        <v>109</v>
      </c>
      <c r="B88" s="267" t="s">
        <v>355</v>
      </c>
      <c r="C88" s="22" t="s">
        <v>356</v>
      </c>
      <c r="D88" s="22" t="s">
        <v>357</v>
      </c>
      <c r="E88" s="263" t="s">
        <v>89</v>
      </c>
      <c r="F88" s="22" t="s">
        <v>358</v>
      </c>
      <c r="G88" s="263"/>
      <c r="H88" s="263"/>
      <c r="I88" t="s">
        <v>74</v>
      </c>
      <c r="J88" s="263" t="s">
        <v>99</v>
      </c>
      <c r="K88" s="263" t="s">
        <v>75</v>
      </c>
      <c r="L88" s="22" t="s">
        <v>355</v>
      </c>
      <c r="M88" s="22" t="s">
        <v>78</v>
      </c>
      <c r="N88" s="22" t="s">
        <v>78</v>
      </c>
      <c r="T88" s="263" t="s">
        <v>119</v>
      </c>
      <c r="U88" s="589" t="s">
        <v>126</v>
      </c>
      <c r="W88" s="22" t="s">
        <v>72</v>
      </c>
      <c r="AA88" s="22" t="s">
        <v>72</v>
      </c>
      <c r="AB88" s="22" t="s">
        <v>72</v>
      </c>
      <c r="AD88" s="22" t="s">
        <v>78</v>
      </c>
      <c r="AE88" s="22" t="s">
        <v>119</v>
      </c>
      <c r="AF88" s="22" t="s">
        <v>119</v>
      </c>
      <c r="AM88" s="22" t="s">
        <v>72</v>
      </c>
      <c r="AP88" s="917" t="s">
        <v>91</v>
      </c>
      <c r="AR88" s="22" t="s">
        <v>119</v>
      </c>
      <c r="AS88" s="22" t="s">
        <v>119</v>
      </c>
      <c r="AT88" s="22" t="s">
        <v>78</v>
      </c>
      <c r="AV88" s="22" t="s">
        <v>77</v>
      </c>
      <c r="BB88" s="22" t="s">
        <v>78</v>
      </c>
      <c r="BD88" s="22" t="s">
        <v>78</v>
      </c>
      <c r="BG88" s="22" t="s">
        <v>78</v>
      </c>
      <c r="BJ88" s="22" t="s">
        <v>119</v>
      </c>
    </row>
    <row r="89" spans="1:63" s="22" customFormat="1" ht="87" customHeight="1">
      <c r="A89" s="270" t="s">
        <v>109</v>
      </c>
      <c r="B89" s="467" t="s">
        <v>359</v>
      </c>
      <c r="C89" s="22" t="s">
        <v>360</v>
      </c>
      <c r="D89" s="22" t="s">
        <v>361</v>
      </c>
      <c r="E89" s="263" t="s">
        <v>89</v>
      </c>
      <c r="F89" s="22" t="s">
        <v>362</v>
      </c>
      <c r="G89" s="263" t="s">
        <v>72</v>
      </c>
      <c r="H89" s="263" t="s">
        <v>83</v>
      </c>
      <c r="I89" s="22" t="s">
        <v>74</v>
      </c>
      <c r="J89" s="263" t="s">
        <v>74</v>
      </c>
      <c r="K89" s="263"/>
      <c r="L89" s="22" t="s">
        <v>118</v>
      </c>
      <c r="M89" s="22" t="s">
        <v>77</v>
      </c>
      <c r="N89" s="22" t="s">
        <v>77</v>
      </c>
      <c r="AA89" s="22" t="s">
        <v>77</v>
      </c>
      <c r="AB89" s="22" t="s">
        <v>72</v>
      </c>
      <c r="AM89" s="22" t="s">
        <v>72</v>
      </c>
      <c r="AN89" s="22" t="s">
        <v>72</v>
      </c>
      <c r="AP89" s="916" t="s">
        <v>77</v>
      </c>
      <c r="AQ89" s="22" t="s">
        <v>78</v>
      </c>
      <c r="AR89" s="22" t="s">
        <v>119</v>
      </c>
      <c r="AV89" s="22" t="s">
        <v>77</v>
      </c>
      <c r="BD89" s="22" t="s">
        <v>78</v>
      </c>
    </row>
    <row r="90" spans="1:63" s="22" customFormat="1" ht="120">
      <c r="A90" s="270" t="s">
        <v>109</v>
      </c>
      <c r="B90" s="467" t="s">
        <v>363</v>
      </c>
      <c r="C90" s="22" t="s">
        <v>364</v>
      </c>
      <c r="D90" s="22" t="s">
        <v>365</v>
      </c>
      <c r="E90" s="263" t="s">
        <v>89</v>
      </c>
      <c r="F90" s="22" t="s">
        <v>366</v>
      </c>
      <c r="G90" s="263" t="s">
        <v>77</v>
      </c>
      <c r="H90" s="263" t="s">
        <v>83</v>
      </c>
      <c r="I90" s="22" t="s">
        <v>74</v>
      </c>
      <c r="J90" s="263" t="s">
        <v>74</v>
      </c>
      <c r="K90" s="263"/>
      <c r="L90" s="22" t="s">
        <v>118</v>
      </c>
      <c r="M90" s="22" t="s">
        <v>77</v>
      </c>
      <c r="N90" s="22" t="s">
        <v>77</v>
      </c>
      <c r="AA90" s="22" t="s">
        <v>367</v>
      </c>
      <c r="AB90" s="22" t="s">
        <v>78</v>
      </c>
      <c r="AM90" s="22" t="s">
        <v>78</v>
      </c>
      <c r="AN90" s="22" t="s">
        <v>78</v>
      </c>
      <c r="AV90" s="22" t="s">
        <v>78</v>
      </c>
      <c r="BD90" s="22" t="s">
        <v>78</v>
      </c>
    </row>
    <row r="91" spans="1:63" s="22" customFormat="1" ht="165">
      <c r="A91" s="270" t="s">
        <v>109</v>
      </c>
      <c r="B91" s="267" t="s">
        <v>368</v>
      </c>
      <c r="C91" s="22" t="s">
        <v>369</v>
      </c>
      <c r="D91" s="22" t="s">
        <v>370</v>
      </c>
      <c r="E91" s="263" t="s">
        <v>89</v>
      </c>
      <c r="F91" s="22" t="s">
        <v>371</v>
      </c>
      <c r="G91" s="263" t="s">
        <v>72</v>
      </c>
      <c r="H91" s="263" t="s">
        <v>83</v>
      </c>
      <c r="I91" s="22" t="s">
        <v>74</v>
      </c>
      <c r="J91" s="263" t="s">
        <v>99</v>
      </c>
      <c r="K91" s="263"/>
      <c r="L91" s="22" t="s">
        <v>118</v>
      </c>
      <c r="T91" s="22" t="s">
        <v>119</v>
      </c>
      <c r="W91" s="22" t="s">
        <v>72</v>
      </c>
      <c r="AB91" s="22" t="s">
        <v>72</v>
      </c>
      <c r="AM91" s="22" t="s">
        <v>78</v>
      </c>
      <c r="AV91" s="22" t="s">
        <v>119</v>
      </c>
    </row>
    <row r="92" spans="1:63" s="252" customFormat="1" ht="90">
      <c r="A92" s="521" t="s">
        <v>173</v>
      </c>
      <c r="B92" s="296" t="s">
        <v>372</v>
      </c>
      <c r="C92" s="522" t="s">
        <v>373</v>
      </c>
      <c r="D92" s="522" t="s">
        <v>374</v>
      </c>
      <c r="E92" s="521" t="s">
        <v>89</v>
      </c>
      <c r="F92" s="522" t="s">
        <v>375</v>
      </c>
      <c r="G92" s="521" t="s">
        <v>72</v>
      </c>
      <c r="H92" s="521" t="s">
        <v>73</v>
      </c>
      <c r="I92" t="s">
        <v>74</v>
      </c>
      <c r="J92" s="521" t="s">
        <v>99</v>
      </c>
      <c r="K92" s="521" t="s">
        <v>75</v>
      </c>
      <c r="L92" s="522" t="s">
        <v>376</v>
      </c>
      <c r="AA92" s="252" t="s">
        <v>78</v>
      </c>
      <c r="AM92" s="252" t="s">
        <v>377</v>
      </c>
      <c r="AY92" s="252" t="s">
        <v>77</v>
      </c>
      <c r="BH92" s="252" t="s">
        <v>91</v>
      </c>
    </row>
    <row r="93" spans="1:63" s="252" customFormat="1" ht="90">
      <c r="A93" s="521" t="s">
        <v>173</v>
      </c>
      <c r="B93" s="296" t="s">
        <v>372</v>
      </c>
      <c r="C93" s="522" t="s">
        <v>378</v>
      </c>
      <c r="D93" s="522" t="s">
        <v>379</v>
      </c>
      <c r="E93" s="521" t="s">
        <v>89</v>
      </c>
      <c r="F93" s="522" t="s">
        <v>375</v>
      </c>
      <c r="G93" s="521" t="s">
        <v>380</v>
      </c>
      <c r="H93" s="521" t="s">
        <v>83</v>
      </c>
      <c r="I93" t="s">
        <v>74</v>
      </c>
      <c r="J93" s="521" t="s">
        <v>99</v>
      </c>
      <c r="K93" s="521" t="s">
        <v>75</v>
      </c>
      <c r="L93" s="522" t="s">
        <v>376</v>
      </c>
      <c r="AP93" s="915" t="s">
        <v>85</v>
      </c>
      <c r="BH93" s="252" t="s">
        <v>91</v>
      </c>
    </row>
    <row r="94" spans="1:63" s="252" customFormat="1" ht="45">
      <c r="A94" s="521" t="s">
        <v>173</v>
      </c>
      <c r="B94" s="296" t="s">
        <v>372</v>
      </c>
      <c r="C94" s="522" t="s">
        <v>381</v>
      </c>
      <c r="D94" s="522" t="s">
        <v>382</v>
      </c>
      <c r="E94" s="521" t="s">
        <v>89</v>
      </c>
      <c r="F94" s="522" t="s">
        <v>383</v>
      </c>
      <c r="G94" s="521"/>
      <c r="H94" s="521" t="s">
        <v>83</v>
      </c>
      <c r="I94" s="502" t="s">
        <v>289</v>
      </c>
      <c r="J94" s="521" t="s">
        <v>164</v>
      </c>
      <c r="K94" s="521" t="s">
        <v>75</v>
      </c>
      <c r="L94" s="522" t="s">
        <v>376</v>
      </c>
      <c r="AA94" s="252" t="s">
        <v>85</v>
      </c>
      <c r="AB94" s="252" t="s">
        <v>85</v>
      </c>
      <c r="AD94" s="252" t="s">
        <v>85</v>
      </c>
      <c r="AM94" s="252" t="s">
        <v>85</v>
      </c>
      <c r="BK94" s="278"/>
    </row>
    <row r="95" spans="1:63" s="252" customFormat="1" ht="60">
      <c r="A95" s="521" t="s">
        <v>173</v>
      </c>
      <c r="B95" s="296" t="s">
        <v>372</v>
      </c>
      <c r="C95" s="522" t="s">
        <v>384</v>
      </c>
      <c r="D95" s="522" t="s">
        <v>385</v>
      </c>
      <c r="E95" s="521" t="s">
        <v>89</v>
      </c>
      <c r="F95" s="522" t="s">
        <v>324</v>
      </c>
      <c r="G95" s="521"/>
      <c r="H95" s="521" t="s">
        <v>83</v>
      </c>
      <c r="I95" s="502" t="s">
        <v>289</v>
      </c>
      <c r="J95" s="521" t="s">
        <v>164</v>
      </c>
      <c r="K95" s="521" t="s">
        <v>75</v>
      </c>
      <c r="L95" s="522" t="s">
        <v>376</v>
      </c>
      <c r="AA95" s="252" t="s">
        <v>85</v>
      </c>
      <c r="AB95" s="252" t="s">
        <v>85</v>
      </c>
      <c r="AD95" s="252" t="s">
        <v>85</v>
      </c>
      <c r="AF95" s="252" t="s">
        <v>85</v>
      </c>
      <c r="BK95" s="278"/>
    </row>
    <row r="96" spans="1:63" s="252" customFormat="1" ht="30">
      <c r="A96" s="521" t="s">
        <v>173</v>
      </c>
      <c r="B96" s="296" t="s">
        <v>372</v>
      </c>
      <c r="C96" s="522" t="s">
        <v>386</v>
      </c>
      <c r="D96" s="522" t="s">
        <v>387</v>
      </c>
      <c r="E96" s="521" t="s">
        <v>89</v>
      </c>
      <c r="F96" s="522" t="s">
        <v>388</v>
      </c>
      <c r="G96" s="521"/>
      <c r="H96" s="521" t="s">
        <v>83</v>
      </c>
      <c r="I96" s="502" t="s">
        <v>289</v>
      </c>
      <c r="J96" s="521" t="s">
        <v>164</v>
      </c>
      <c r="K96" s="521"/>
      <c r="L96" s="522" t="s">
        <v>376</v>
      </c>
      <c r="T96" s="277"/>
      <c r="U96" s="591" t="s">
        <v>126</v>
      </c>
      <c r="W96" s="252" t="s">
        <v>85</v>
      </c>
      <c r="X96" s="252" t="s">
        <v>85</v>
      </c>
      <c r="Y96" s="252" t="s">
        <v>85</v>
      </c>
      <c r="AA96" s="252" t="s">
        <v>85</v>
      </c>
      <c r="AB96" s="252" t="s">
        <v>85</v>
      </c>
      <c r="AE96" s="252" t="s">
        <v>85</v>
      </c>
      <c r="AF96" s="252" t="s">
        <v>85</v>
      </c>
      <c r="AM96" s="252" t="s">
        <v>85</v>
      </c>
      <c r="AW96" s="252" t="s">
        <v>77</v>
      </c>
      <c r="AY96" s="252" t="s">
        <v>77</v>
      </c>
      <c r="BH96" s="252" t="s">
        <v>78</v>
      </c>
      <c r="BK96" s="278"/>
    </row>
    <row r="97" spans="1:63" s="252" customFormat="1" ht="75">
      <c r="A97" s="521" t="s">
        <v>173</v>
      </c>
      <c r="B97" s="296" t="s">
        <v>372</v>
      </c>
      <c r="C97" s="522" t="s">
        <v>389</v>
      </c>
      <c r="D97" s="522" t="s">
        <v>390</v>
      </c>
      <c r="E97" s="521" t="s">
        <v>116</v>
      </c>
      <c r="F97" s="522" t="s">
        <v>391</v>
      </c>
      <c r="G97" s="521"/>
      <c r="H97" s="521" t="s">
        <v>288</v>
      </c>
      <c r="I97" s="502" t="s">
        <v>289</v>
      </c>
      <c r="J97" s="521" t="s">
        <v>164</v>
      </c>
      <c r="K97" s="521"/>
      <c r="L97" s="522" t="s">
        <v>376</v>
      </c>
      <c r="BK97" s="278"/>
    </row>
    <row r="98" spans="1:63" s="252" customFormat="1" ht="60">
      <c r="A98" s="521" t="s">
        <v>173</v>
      </c>
      <c r="B98" s="296" t="s">
        <v>372</v>
      </c>
      <c r="C98" s="522" t="s">
        <v>392</v>
      </c>
      <c r="D98" s="522" t="s">
        <v>393</v>
      </c>
      <c r="E98" s="521" t="s">
        <v>116</v>
      </c>
      <c r="F98" s="522" t="s">
        <v>391</v>
      </c>
      <c r="G98" s="521"/>
      <c r="H98" s="521" t="s">
        <v>83</v>
      </c>
      <c r="I98" s="502" t="s">
        <v>74</v>
      </c>
      <c r="J98" s="521" t="s">
        <v>99</v>
      </c>
      <c r="K98" s="521"/>
      <c r="L98" s="522" t="s">
        <v>376</v>
      </c>
      <c r="AM98" s="252" t="s">
        <v>85</v>
      </c>
      <c r="AQ98" s="252" t="s">
        <v>85</v>
      </c>
      <c r="BK98" s="278"/>
    </row>
    <row r="99" spans="1:63" s="252" customFormat="1" ht="39" customHeight="1">
      <c r="A99" s="521" t="s">
        <v>173</v>
      </c>
      <c r="B99" s="296" t="s">
        <v>394</v>
      </c>
      <c r="C99" s="522" t="s">
        <v>395</v>
      </c>
      <c r="D99" s="522" t="s">
        <v>393</v>
      </c>
      <c r="E99" s="521" t="s">
        <v>116</v>
      </c>
      <c r="F99" s="522" t="s">
        <v>391</v>
      </c>
      <c r="G99" s="521"/>
      <c r="H99" s="521" t="s">
        <v>73</v>
      </c>
      <c r="I99" s="502" t="s">
        <v>74</v>
      </c>
      <c r="J99" s="521" t="s">
        <v>74</v>
      </c>
      <c r="K99" s="521"/>
      <c r="L99" s="522" t="s">
        <v>376</v>
      </c>
      <c r="AA99" s="252" t="s">
        <v>78</v>
      </c>
      <c r="AB99" s="252" t="s">
        <v>72</v>
      </c>
      <c r="AI99" s="252" t="s">
        <v>85</v>
      </c>
      <c r="AM99" s="252" t="s">
        <v>78</v>
      </c>
      <c r="BK99" s="278"/>
    </row>
    <row r="100" spans="1:63" s="252" customFormat="1" ht="60">
      <c r="A100" s="521" t="s">
        <v>173</v>
      </c>
      <c r="B100" s="296" t="s">
        <v>372</v>
      </c>
      <c r="C100" s="676" t="s">
        <v>396</v>
      </c>
      <c r="D100" s="522" t="s">
        <v>397</v>
      </c>
      <c r="E100" s="521" t="s">
        <v>116</v>
      </c>
      <c r="F100" s="522" t="s">
        <v>398</v>
      </c>
      <c r="G100" s="521" t="s">
        <v>91</v>
      </c>
      <c r="H100" s="521" t="s">
        <v>73</v>
      </c>
      <c r="I100" s="502" t="s">
        <v>74</v>
      </c>
      <c r="J100" s="521" t="s">
        <v>74</v>
      </c>
      <c r="K100" s="521"/>
      <c r="L100" s="522" t="s">
        <v>376</v>
      </c>
      <c r="AA100" s="252" t="s">
        <v>85</v>
      </c>
      <c r="AB100" s="252" t="s">
        <v>72</v>
      </c>
      <c r="AD100" s="252" t="s">
        <v>72</v>
      </c>
      <c r="BH100" s="252" t="s">
        <v>91</v>
      </c>
      <c r="BK100" s="252" t="s">
        <v>78</v>
      </c>
    </row>
    <row r="101" spans="1:63" s="252" customFormat="1" ht="45">
      <c r="A101" s="521" t="s">
        <v>173</v>
      </c>
      <c r="B101" s="296" t="s">
        <v>399</v>
      </c>
      <c r="C101" s="522" t="s">
        <v>400</v>
      </c>
      <c r="D101" s="522" t="s">
        <v>401</v>
      </c>
      <c r="E101" s="521" t="s">
        <v>89</v>
      </c>
      <c r="F101" s="522" t="s">
        <v>402</v>
      </c>
      <c r="G101" s="521" t="s">
        <v>72</v>
      </c>
      <c r="H101" s="521" t="s">
        <v>73</v>
      </c>
      <c r="I101" s="502" t="s">
        <v>74</v>
      </c>
      <c r="J101" s="521" t="s">
        <v>74</v>
      </c>
      <c r="K101" s="521" t="s">
        <v>75</v>
      </c>
      <c r="L101" s="522" t="s">
        <v>376</v>
      </c>
      <c r="BH101" s="252" t="s">
        <v>91</v>
      </c>
      <c r="BK101" s="278"/>
    </row>
    <row r="102" spans="1:63" s="252" customFormat="1" ht="75">
      <c r="A102" s="521" t="s">
        <v>173</v>
      </c>
      <c r="B102" s="296" t="s">
        <v>399</v>
      </c>
      <c r="C102" s="522" t="s">
        <v>403</v>
      </c>
      <c r="D102" s="522" t="s">
        <v>404</v>
      </c>
      <c r="E102" s="521" t="s">
        <v>70</v>
      </c>
      <c r="F102" s="522" t="s">
        <v>405</v>
      </c>
      <c r="G102" s="521"/>
      <c r="H102" s="521" t="s">
        <v>73</v>
      </c>
      <c r="I102" s="502" t="s">
        <v>74</v>
      </c>
      <c r="J102" s="521" t="s">
        <v>74</v>
      </c>
      <c r="K102" s="521" t="s">
        <v>84</v>
      </c>
      <c r="L102" s="522" t="s">
        <v>376</v>
      </c>
      <c r="BH102" s="252" t="s">
        <v>91</v>
      </c>
      <c r="BK102" s="278"/>
    </row>
    <row r="103" spans="1:63" s="252" customFormat="1" ht="75">
      <c r="A103" s="521" t="s">
        <v>173</v>
      </c>
      <c r="B103" s="296" t="s">
        <v>406</v>
      </c>
      <c r="C103" s="522" t="s">
        <v>407</v>
      </c>
      <c r="D103" s="522" t="s">
        <v>408</v>
      </c>
      <c r="E103" s="521" t="s">
        <v>70</v>
      </c>
      <c r="F103" s="522" t="s">
        <v>405</v>
      </c>
      <c r="G103" s="521"/>
      <c r="H103" s="521" t="s">
        <v>83</v>
      </c>
      <c r="I103" s="502" t="s">
        <v>103</v>
      </c>
      <c r="J103" s="521" t="s">
        <v>74</v>
      </c>
      <c r="K103" s="521" t="s">
        <v>75</v>
      </c>
      <c r="L103" s="522" t="s">
        <v>376</v>
      </c>
      <c r="BH103" s="252" t="s">
        <v>91</v>
      </c>
      <c r="BK103" s="278"/>
    </row>
    <row r="104" spans="1:63" s="252" customFormat="1" ht="105">
      <c r="A104" s="521" t="s">
        <v>173</v>
      </c>
      <c r="B104" s="296" t="s">
        <v>409</v>
      </c>
      <c r="C104" s="522" t="s">
        <v>410</v>
      </c>
      <c r="D104" s="522" t="s">
        <v>411</v>
      </c>
      <c r="E104" s="521" t="s">
        <v>116</v>
      </c>
      <c r="F104" s="522" t="s">
        <v>412</v>
      </c>
      <c r="G104" s="524" t="s">
        <v>72</v>
      </c>
      <c r="H104" s="521" t="s">
        <v>73</v>
      </c>
      <c r="I104" s="502" t="s">
        <v>74</v>
      </c>
      <c r="J104" s="521" t="s">
        <v>74</v>
      </c>
      <c r="K104" s="521" t="s">
        <v>75</v>
      </c>
      <c r="L104" s="522" t="s">
        <v>376</v>
      </c>
      <c r="BH104" s="252" t="s">
        <v>91</v>
      </c>
      <c r="BK104" s="278" t="s">
        <v>78</v>
      </c>
    </row>
    <row r="105" spans="1:63" s="252" customFormat="1" ht="60">
      <c r="A105" s="521" t="s">
        <v>173</v>
      </c>
      <c r="B105" s="296" t="s">
        <v>409</v>
      </c>
      <c r="C105" s="522" t="s">
        <v>413</v>
      </c>
      <c r="D105" s="522" t="s">
        <v>414</v>
      </c>
      <c r="E105" s="521" t="s">
        <v>116</v>
      </c>
      <c r="F105" s="522" t="s">
        <v>412</v>
      </c>
      <c r="G105" s="524" t="s">
        <v>72</v>
      </c>
      <c r="H105" s="521" t="s">
        <v>73</v>
      </c>
      <c r="I105" s="502" t="s">
        <v>74</v>
      </c>
      <c r="J105" s="521" t="s">
        <v>74</v>
      </c>
      <c r="K105" s="521"/>
      <c r="L105" s="522" t="s">
        <v>376</v>
      </c>
      <c r="AE105" s="252" t="s">
        <v>85</v>
      </c>
      <c r="BH105" s="252" t="s">
        <v>91</v>
      </c>
      <c r="BK105" s="278"/>
    </row>
    <row r="106" spans="1:63" s="252" customFormat="1" ht="45">
      <c r="A106" s="521" t="s">
        <v>173</v>
      </c>
      <c r="B106" s="296" t="s">
        <v>409</v>
      </c>
      <c r="C106" s="522" t="s">
        <v>415</v>
      </c>
      <c r="D106" s="522" t="s">
        <v>416</v>
      </c>
      <c r="E106" s="521" t="s">
        <v>116</v>
      </c>
      <c r="F106" s="522" t="s">
        <v>412</v>
      </c>
      <c r="G106" s="524"/>
      <c r="H106" s="521" t="s">
        <v>83</v>
      </c>
      <c r="I106" s="502" t="s">
        <v>74</v>
      </c>
      <c r="J106" s="521" t="s">
        <v>99</v>
      </c>
      <c r="K106" s="521"/>
      <c r="L106" s="522" t="s">
        <v>376</v>
      </c>
      <c r="AE106" s="252" t="s">
        <v>85</v>
      </c>
      <c r="BK106" s="278"/>
    </row>
    <row r="107" spans="1:63" s="252" customFormat="1" ht="135">
      <c r="A107" s="521" t="s">
        <v>173</v>
      </c>
      <c r="B107" s="296" t="s">
        <v>409</v>
      </c>
      <c r="C107" s="522" t="s">
        <v>417</v>
      </c>
      <c r="D107" s="522" t="s">
        <v>418</v>
      </c>
      <c r="E107" s="521" t="s">
        <v>116</v>
      </c>
      <c r="F107" s="522" t="s">
        <v>412</v>
      </c>
      <c r="G107" s="524"/>
      <c r="H107" s="521" t="s">
        <v>73</v>
      </c>
      <c r="I107" s="502" t="s">
        <v>74</v>
      </c>
      <c r="J107" s="521" t="s">
        <v>99</v>
      </c>
      <c r="K107" s="521"/>
      <c r="L107" s="522" t="s">
        <v>376</v>
      </c>
      <c r="BK107" s="278"/>
    </row>
    <row r="108" spans="1:63" s="252" customFormat="1" ht="120">
      <c r="A108" s="521" t="s">
        <v>173</v>
      </c>
      <c r="B108" s="296" t="s">
        <v>409</v>
      </c>
      <c r="C108" s="522" t="s">
        <v>419</v>
      </c>
      <c r="D108" s="522" t="s">
        <v>420</v>
      </c>
      <c r="E108" s="521" t="s">
        <v>116</v>
      </c>
      <c r="F108" s="522" t="s">
        <v>421</v>
      </c>
      <c r="G108" s="524"/>
      <c r="H108" s="521" t="s">
        <v>288</v>
      </c>
      <c r="I108" s="502" t="s">
        <v>99</v>
      </c>
      <c r="J108" s="521" t="s">
        <v>99</v>
      </c>
      <c r="K108" s="521"/>
      <c r="L108" s="522" t="s">
        <v>376</v>
      </c>
      <c r="BK108" s="278"/>
    </row>
    <row r="109" spans="1:63" s="252" customFormat="1" ht="36" customHeight="1">
      <c r="A109" s="521" t="s">
        <v>173</v>
      </c>
      <c r="B109" s="296" t="s">
        <v>422</v>
      </c>
      <c r="C109" s="522" t="s">
        <v>423</v>
      </c>
      <c r="D109" s="522" t="s">
        <v>424</v>
      </c>
      <c r="E109" s="521" t="s">
        <v>89</v>
      </c>
      <c r="F109" s="522" t="s">
        <v>425</v>
      </c>
      <c r="G109" s="524" t="s">
        <v>78</v>
      </c>
      <c r="H109" s="521" t="s">
        <v>83</v>
      </c>
      <c r="I109" s="502" t="s">
        <v>74</v>
      </c>
      <c r="J109" s="521" t="s">
        <v>74</v>
      </c>
      <c r="K109" s="521"/>
      <c r="L109" s="522" t="s">
        <v>376</v>
      </c>
      <c r="BK109" s="278"/>
    </row>
    <row r="110" spans="1:63" s="252" customFormat="1" ht="105">
      <c r="A110" s="521" t="s">
        <v>173</v>
      </c>
      <c r="B110" s="296" t="s">
        <v>426</v>
      </c>
      <c r="C110" s="522" t="s">
        <v>427</v>
      </c>
      <c r="D110" s="522" t="s">
        <v>428</v>
      </c>
      <c r="E110" s="521" t="s">
        <v>116</v>
      </c>
      <c r="F110" s="522" t="s">
        <v>429</v>
      </c>
      <c r="G110" s="524" t="s">
        <v>72</v>
      </c>
      <c r="H110" s="521" t="s">
        <v>73</v>
      </c>
      <c r="I110" t="s">
        <v>74</v>
      </c>
      <c r="J110" s="521" t="s">
        <v>74</v>
      </c>
      <c r="K110" s="521" t="s">
        <v>75</v>
      </c>
      <c r="L110" s="522" t="s">
        <v>376</v>
      </c>
      <c r="AP110" s="915" t="s">
        <v>85</v>
      </c>
      <c r="BK110" s="278" t="s">
        <v>72</v>
      </c>
    </row>
    <row r="111" spans="1:63" s="252" customFormat="1" ht="90">
      <c r="A111" s="521" t="s">
        <v>173</v>
      </c>
      <c r="B111" s="296" t="s">
        <v>426</v>
      </c>
      <c r="C111" s="522" t="s">
        <v>430</v>
      </c>
      <c r="D111" s="522" t="s">
        <v>431</v>
      </c>
      <c r="E111" s="521" t="s">
        <v>116</v>
      </c>
      <c r="F111" s="522" t="s">
        <v>432</v>
      </c>
      <c r="G111" s="523"/>
      <c r="H111" s="521" t="s">
        <v>73</v>
      </c>
      <c r="I111" s="502" t="s">
        <v>74</v>
      </c>
      <c r="J111" s="521" t="s">
        <v>74</v>
      </c>
      <c r="K111" s="521"/>
      <c r="L111" s="522" t="s">
        <v>376</v>
      </c>
      <c r="BK111" s="278" t="s">
        <v>72</v>
      </c>
    </row>
    <row r="112" spans="1:63" s="277" customFormat="1" ht="60">
      <c r="A112" s="521" t="s">
        <v>173</v>
      </c>
      <c r="B112" s="296" t="s">
        <v>426</v>
      </c>
      <c r="C112" s="522" t="s">
        <v>433</v>
      </c>
      <c r="D112" s="522" t="s">
        <v>434</v>
      </c>
      <c r="E112" s="521" t="s">
        <v>89</v>
      </c>
      <c r="F112" s="522" t="s">
        <v>435</v>
      </c>
      <c r="G112" s="523"/>
      <c r="H112" s="521" t="s">
        <v>73</v>
      </c>
      <c r="I112" t="s">
        <v>74</v>
      </c>
      <c r="J112" s="521" t="s">
        <v>200</v>
      </c>
      <c r="K112" s="521" t="s">
        <v>75</v>
      </c>
      <c r="L112" s="522" t="s">
        <v>376</v>
      </c>
      <c r="M112" s="252"/>
      <c r="AM112" s="278"/>
      <c r="AT112" s="252"/>
      <c r="BH112" s="252"/>
      <c r="BK112" s="278" t="s">
        <v>72</v>
      </c>
    </row>
    <row r="113" spans="1:68" s="252" customFormat="1" ht="30">
      <c r="A113" s="521" t="s">
        <v>173</v>
      </c>
      <c r="B113" s="296" t="s">
        <v>436</v>
      </c>
      <c r="C113" s="522" t="s">
        <v>437</v>
      </c>
      <c r="D113" s="522"/>
      <c r="E113" s="521" t="s">
        <v>89</v>
      </c>
      <c r="F113" s="296" t="s">
        <v>438</v>
      </c>
      <c r="G113" s="521" t="s">
        <v>91</v>
      </c>
      <c r="H113" s="521" t="s">
        <v>73</v>
      </c>
      <c r="I113" t="s">
        <v>74</v>
      </c>
      <c r="J113" s="521" t="s">
        <v>99</v>
      </c>
      <c r="K113" s="521" t="s">
        <v>75</v>
      </c>
      <c r="L113" s="522" t="s">
        <v>376</v>
      </c>
      <c r="M113" s="277"/>
      <c r="BH113" s="252" t="s">
        <v>72</v>
      </c>
      <c r="BK113" s="278"/>
    </row>
    <row r="114" spans="1:68" s="252" customFormat="1" ht="30">
      <c r="A114" s="521" t="s">
        <v>173</v>
      </c>
      <c r="B114" s="296" t="s">
        <v>439</v>
      </c>
      <c r="C114" s="522" t="s">
        <v>440</v>
      </c>
      <c r="D114" s="522"/>
      <c r="E114" s="521" t="s">
        <v>89</v>
      </c>
      <c r="F114" s="296" t="s">
        <v>438</v>
      </c>
      <c r="G114" s="521" t="s">
        <v>91</v>
      </c>
      <c r="H114" s="521" t="s">
        <v>83</v>
      </c>
      <c r="I114" s="502" t="s">
        <v>99</v>
      </c>
      <c r="J114" s="521" t="s">
        <v>164</v>
      </c>
      <c r="K114" s="521"/>
      <c r="L114" s="522" t="s">
        <v>376</v>
      </c>
      <c r="BK114" s="278"/>
    </row>
    <row r="115" spans="1:68" s="252" customFormat="1" ht="30">
      <c r="A115" s="521" t="s">
        <v>173</v>
      </c>
      <c r="B115" s="296" t="s">
        <v>426</v>
      </c>
      <c r="C115" s="317" t="s">
        <v>441</v>
      </c>
      <c r="D115" s="317"/>
      <c r="E115" s="521" t="s">
        <v>116</v>
      </c>
      <c r="F115" s="521" t="s">
        <v>442</v>
      </c>
      <c r="G115" s="521" t="s">
        <v>91</v>
      </c>
      <c r="H115" s="521" t="s">
        <v>83</v>
      </c>
      <c r="I115" s="502" t="s">
        <v>164</v>
      </c>
      <c r="J115" s="521" t="s">
        <v>164</v>
      </c>
      <c r="K115" s="521"/>
      <c r="L115" s="522" t="s">
        <v>376</v>
      </c>
      <c r="BK115" s="278"/>
    </row>
    <row r="116" spans="1:68" s="252" customFormat="1" ht="405">
      <c r="A116" s="521" t="s">
        <v>173</v>
      </c>
      <c r="B116" s="296" t="s">
        <v>394</v>
      </c>
      <c r="C116" s="522" t="s">
        <v>443</v>
      </c>
      <c r="D116" s="522" t="s">
        <v>444</v>
      </c>
      <c r="E116" s="521" t="s">
        <v>89</v>
      </c>
      <c r="F116" s="522" t="s">
        <v>445</v>
      </c>
      <c r="G116" s="521" t="s">
        <v>72</v>
      </c>
      <c r="H116" s="521" t="s">
        <v>73</v>
      </c>
      <c r="I116" t="s">
        <v>74</v>
      </c>
      <c r="J116" s="521" t="s">
        <v>74</v>
      </c>
      <c r="K116" s="521" t="s">
        <v>75</v>
      </c>
      <c r="L116" s="522" t="s">
        <v>376</v>
      </c>
      <c r="AA116" s="252" t="s">
        <v>78</v>
      </c>
      <c r="AB116" s="252" t="s">
        <v>91</v>
      </c>
      <c r="AE116" s="252" t="s">
        <v>85</v>
      </c>
      <c r="AM116" s="252" t="s">
        <v>77</v>
      </c>
      <c r="BH116" s="252" t="s">
        <v>91</v>
      </c>
      <c r="BK116" s="278"/>
    </row>
    <row r="117" spans="1:68" s="252" customFormat="1" ht="45">
      <c r="A117" s="277" t="s">
        <v>66</v>
      </c>
      <c r="B117" s="278" t="s">
        <v>76</v>
      </c>
      <c r="C117" s="264" t="s">
        <v>446</v>
      </c>
      <c r="D117" s="264" t="s">
        <v>447</v>
      </c>
      <c r="E117" s="277" t="s">
        <v>89</v>
      </c>
      <c r="F117" s="264" t="s">
        <v>448</v>
      </c>
      <c r="G117" s="270" t="s">
        <v>72</v>
      </c>
      <c r="H117" s="277"/>
      <c r="I117" t="s">
        <v>74</v>
      </c>
      <c r="J117" s="277"/>
      <c r="K117" s="277"/>
      <c r="L117" s="22" t="s">
        <v>76</v>
      </c>
      <c r="AD117" s="252" t="s">
        <v>77</v>
      </c>
    </row>
    <row r="118" spans="1:68" s="252" customFormat="1" ht="30">
      <c r="A118" s="277" t="s">
        <v>66</v>
      </c>
      <c r="B118" s="278" t="s">
        <v>76</v>
      </c>
      <c r="C118" s="264" t="s">
        <v>449</v>
      </c>
      <c r="D118" s="264" t="s">
        <v>450</v>
      </c>
      <c r="E118" s="277" t="s">
        <v>70</v>
      </c>
      <c r="F118" s="264" t="s">
        <v>451</v>
      </c>
      <c r="G118" s="270" t="s">
        <v>78</v>
      </c>
      <c r="H118" s="277"/>
      <c r="I118" t="s">
        <v>74</v>
      </c>
      <c r="J118" s="277"/>
      <c r="K118" s="277"/>
      <c r="L118" s="22" t="s">
        <v>76</v>
      </c>
    </row>
    <row r="119" spans="1:68" s="252" customFormat="1" ht="75">
      <c r="A119" s="277" t="s">
        <v>66</v>
      </c>
      <c r="B119" s="278" t="s">
        <v>76</v>
      </c>
      <c r="C119" s="264" t="s">
        <v>452</v>
      </c>
      <c r="D119" s="264" t="s">
        <v>453</v>
      </c>
      <c r="E119" s="277" t="s">
        <v>89</v>
      </c>
      <c r="F119" s="264" t="s">
        <v>454</v>
      </c>
      <c r="G119" s="270" t="s">
        <v>72</v>
      </c>
      <c r="H119" s="277"/>
      <c r="I119" s="252" t="s">
        <v>99</v>
      </c>
      <c r="J119" s="277"/>
      <c r="K119" s="277"/>
      <c r="L119" s="22" t="s">
        <v>76</v>
      </c>
    </row>
    <row r="120" spans="1:68" s="252" customFormat="1" ht="45">
      <c r="A120" s="277" t="s">
        <v>66</v>
      </c>
      <c r="B120" s="278" t="s">
        <v>76</v>
      </c>
      <c r="C120" s="264" t="s">
        <v>455</v>
      </c>
      <c r="D120" s="264" t="s">
        <v>456</v>
      </c>
      <c r="E120" s="277" t="s">
        <v>70</v>
      </c>
      <c r="F120" s="264" t="s">
        <v>457</v>
      </c>
      <c r="G120" s="270" t="s">
        <v>72</v>
      </c>
      <c r="H120" s="277"/>
      <c r="I120" s="252" t="s">
        <v>74</v>
      </c>
      <c r="J120" s="277"/>
      <c r="K120" s="277"/>
      <c r="L120" s="22" t="s">
        <v>76</v>
      </c>
      <c r="BH120" s="252" t="s">
        <v>72</v>
      </c>
      <c r="BJ120" s="252" t="s">
        <v>78</v>
      </c>
    </row>
    <row r="121" spans="1:68" s="252" customFormat="1" ht="60">
      <c r="A121" s="277" t="s">
        <v>66</v>
      </c>
      <c r="B121" s="278" t="s">
        <v>76</v>
      </c>
      <c r="C121" s="264" t="s">
        <v>458</v>
      </c>
      <c r="D121" s="264" t="s">
        <v>459</v>
      </c>
      <c r="E121" s="277" t="s">
        <v>70</v>
      </c>
      <c r="F121" s="264" t="s">
        <v>460</v>
      </c>
      <c r="G121" s="270" t="s">
        <v>78</v>
      </c>
      <c r="H121" s="277"/>
      <c r="I121" t="s">
        <v>74</v>
      </c>
      <c r="J121" s="277"/>
      <c r="K121" s="277"/>
      <c r="L121" s="22" t="s">
        <v>76</v>
      </c>
    </row>
    <row r="122" spans="1:68" s="252" customFormat="1" ht="15">
      <c r="A122" s="277" t="s">
        <v>66</v>
      </c>
      <c r="B122" s="278" t="s">
        <v>76</v>
      </c>
      <c r="C122" s="264" t="s">
        <v>461</v>
      </c>
      <c r="D122" s="264" t="s">
        <v>462</v>
      </c>
      <c r="E122" s="277" t="s">
        <v>89</v>
      </c>
      <c r="F122" s="264"/>
      <c r="G122" s="270" t="s">
        <v>72</v>
      </c>
      <c r="H122" s="277"/>
      <c r="I122" s="252" t="s">
        <v>74</v>
      </c>
      <c r="J122" s="277"/>
      <c r="K122" s="277"/>
      <c r="L122" s="22" t="s">
        <v>76</v>
      </c>
      <c r="BH122" s="252" t="s">
        <v>78</v>
      </c>
      <c r="BJ122" s="252" t="s">
        <v>77</v>
      </c>
      <c r="BK122" s="252" t="s">
        <v>77</v>
      </c>
    </row>
    <row r="123" spans="1:68" s="252" customFormat="1" ht="36.75" customHeight="1">
      <c r="A123" s="277" t="s">
        <v>66</v>
      </c>
      <c r="B123" s="278" t="s">
        <v>76</v>
      </c>
      <c r="C123" s="264" t="s">
        <v>463</v>
      </c>
      <c r="D123" s="264" t="s">
        <v>456</v>
      </c>
      <c r="E123" s="277" t="s">
        <v>89</v>
      </c>
      <c r="F123" s="264"/>
      <c r="G123" s="270" t="s">
        <v>78</v>
      </c>
      <c r="H123" s="277"/>
      <c r="J123" s="277"/>
      <c r="K123" s="277"/>
      <c r="L123" s="22" t="s">
        <v>76</v>
      </c>
      <c r="BH123" s="252" t="s">
        <v>78</v>
      </c>
      <c r="BJ123" s="252" t="s">
        <v>77</v>
      </c>
      <c r="BK123" s="252" t="s">
        <v>77</v>
      </c>
    </row>
    <row r="124" spans="1:68" s="252" customFormat="1" ht="90">
      <c r="A124" s="521" t="s">
        <v>173</v>
      </c>
      <c r="B124" s="296" t="s">
        <v>399</v>
      </c>
      <c r="C124" s="522" t="s">
        <v>464</v>
      </c>
      <c r="D124" s="522" t="s">
        <v>465</v>
      </c>
      <c r="E124" s="521" t="s">
        <v>70</v>
      </c>
      <c r="F124" s="522" t="s">
        <v>466</v>
      </c>
      <c r="G124" s="524" t="s">
        <v>78</v>
      </c>
      <c r="H124" s="521" t="s">
        <v>73</v>
      </c>
      <c r="I124" s="502" t="s">
        <v>74</v>
      </c>
      <c r="J124" s="521" t="s">
        <v>74</v>
      </c>
      <c r="K124" s="521"/>
      <c r="L124" s="522" t="s">
        <v>376</v>
      </c>
      <c r="BO124" s="252" t="s">
        <v>467</v>
      </c>
    </row>
    <row r="125" spans="1:68" ht="37.5" customHeight="1">
      <c r="A125" s="270" t="s">
        <v>109</v>
      </c>
      <c r="B125" s="271" t="s">
        <v>248</v>
      </c>
      <c r="C125" s="264" t="s">
        <v>468</v>
      </c>
      <c r="D125" s="264" t="s">
        <v>469</v>
      </c>
      <c r="E125" s="270" t="s">
        <v>89</v>
      </c>
      <c r="F125" s="264" t="s">
        <v>270</v>
      </c>
      <c r="G125" s="270" t="s">
        <v>78</v>
      </c>
      <c r="H125" s="270" t="s">
        <v>73</v>
      </c>
      <c r="I125" s="270" t="s">
        <v>74</v>
      </c>
      <c r="J125" s="270" t="s">
        <v>103</v>
      </c>
      <c r="K125" s="270" t="s">
        <v>75</v>
      </c>
      <c r="L125" s="264" t="s">
        <v>252</v>
      </c>
      <c r="T125" s="264"/>
    </row>
    <row r="126" spans="1:68" ht="37.5" customHeight="1">
      <c r="A126" s="270" t="s">
        <v>109</v>
      </c>
      <c r="B126" s="271" t="s">
        <v>248</v>
      </c>
      <c r="C126" s="264" t="s">
        <v>470</v>
      </c>
      <c r="D126" s="264" t="s">
        <v>471</v>
      </c>
      <c r="E126" s="270" t="s">
        <v>89</v>
      </c>
      <c r="F126" s="264" t="s">
        <v>270</v>
      </c>
      <c r="G126" s="270" t="s">
        <v>78</v>
      </c>
      <c r="H126" s="270" t="s">
        <v>73</v>
      </c>
      <c r="I126" s="270" t="s">
        <v>99</v>
      </c>
      <c r="J126" s="270" t="s">
        <v>99</v>
      </c>
      <c r="K126" s="270" t="s">
        <v>75</v>
      </c>
      <c r="L126" s="264" t="s">
        <v>255</v>
      </c>
      <c r="T126" s="264"/>
      <c r="AT126" s="264" t="s">
        <v>119</v>
      </c>
      <c r="AV126" s="264" t="s">
        <v>119</v>
      </c>
    </row>
    <row r="127" spans="1:68" ht="105">
      <c r="A127" s="270" t="s">
        <v>109</v>
      </c>
      <c r="B127" s="469" t="s">
        <v>472</v>
      </c>
      <c r="C127" s="264" t="s">
        <v>473</v>
      </c>
      <c r="D127" s="264" t="s">
        <v>474</v>
      </c>
      <c r="E127" s="270" t="s">
        <v>89</v>
      </c>
      <c r="F127" s="264" t="s">
        <v>475</v>
      </c>
      <c r="G127" s="270" t="s">
        <v>72</v>
      </c>
      <c r="H127" s="270" t="s">
        <v>73</v>
      </c>
      <c r="I127" s="264" t="s">
        <v>103</v>
      </c>
      <c r="J127" s="270" t="s">
        <v>200</v>
      </c>
      <c r="L127" s="264" t="s">
        <v>46</v>
      </c>
      <c r="T127" s="264"/>
      <c r="AM127" s="264" t="s">
        <v>77</v>
      </c>
      <c r="AO127" s="264" t="s">
        <v>119</v>
      </c>
      <c r="AS127" s="264" t="s">
        <v>119</v>
      </c>
    </row>
    <row r="128" spans="1:68" ht="45">
      <c r="A128" s="270" t="s">
        <v>173</v>
      </c>
      <c r="B128" s="271" t="s">
        <v>476</v>
      </c>
      <c r="C128" s="264" t="s">
        <v>477</v>
      </c>
      <c r="D128" s="264" t="s">
        <v>478</v>
      </c>
      <c r="E128" s="270" t="s">
        <v>89</v>
      </c>
      <c r="F128" s="264" t="s">
        <v>479</v>
      </c>
      <c r="H128" s="270" t="s">
        <v>83</v>
      </c>
      <c r="I128" s="264" t="s">
        <v>99</v>
      </c>
      <c r="J128" s="270" t="s">
        <v>99</v>
      </c>
      <c r="L128" s="264" t="s">
        <v>46</v>
      </c>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t="s">
        <v>119</v>
      </c>
      <c r="AZ128"/>
      <c r="BA128"/>
      <c r="BB128"/>
      <c r="BC128"/>
      <c r="BD128"/>
      <c r="BE128"/>
      <c r="BF128"/>
      <c r="BG128"/>
      <c r="BH128"/>
      <c r="BI128"/>
      <c r="BJ128"/>
      <c r="BK128"/>
      <c r="BL128"/>
      <c r="BM128"/>
      <c r="BN128"/>
      <c r="BO128"/>
      <c r="BP128"/>
    </row>
    <row r="129" spans="1:62" ht="105">
      <c r="A129" s="270" t="s">
        <v>66</v>
      </c>
      <c r="B129" s="870" t="s">
        <v>480</v>
      </c>
      <c r="C129" s="264" t="s">
        <v>481</v>
      </c>
      <c r="D129" s="264" t="s">
        <v>482</v>
      </c>
      <c r="E129" s="270" t="s">
        <v>116</v>
      </c>
      <c r="F129" s="264" t="s">
        <v>479</v>
      </c>
      <c r="H129" s="270" t="s">
        <v>73</v>
      </c>
      <c r="I129" s="264" t="s">
        <v>74</v>
      </c>
      <c r="J129" s="270" t="s">
        <v>99</v>
      </c>
      <c r="L129" s="264" t="s">
        <v>118</v>
      </c>
      <c r="N129" s="264" t="s">
        <v>330</v>
      </c>
      <c r="AA129" s="264" t="s">
        <v>78</v>
      </c>
      <c r="AB129" s="264" t="s">
        <v>72</v>
      </c>
      <c r="AK129" s="264" t="s">
        <v>119</v>
      </c>
      <c r="AM129" s="264" t="s">
        <v>119</v>
      </c>
      <c r="AN129" s="264" t="s">
        <v>119</v>
      </c>
      <c r="AO129" s="264" t="s">
        <v>119</v>
      </c>
      <c r="AP129" s="887" t="s">
        <v>119</v>
      </c>
      <c r="AV129" s="264" t="s">
        <v>72</v>
      </c>
      <c r="BJ129" s="264" t="s">
        <v>119</v>
      </c>
    </row>
    <row r="148" spans="80:92" ht="15">
      <c r="CD148" s="14" t="s">
        <v>118</v>
      </c>
      <c r="CE148" s="14" t="s">
        <v>38</v>
      </c>
      <c r="CF148" s="14" t="s">
        <v>39</v>
      </c>
      <c r="CG148" s="14" t="s">
        <v>40</v>
      </c>
      <c r="CH148" s="14" t="s">
        <v>41</v>
      </c>
      <c r="CI148" s="14" t="s">
        <v>42</v>
      </c>
      <c r="CJ148" s="14" t="s">
        <v>43</v>
      </c>
      <c r="CK148" s="14" t="s">
        <v>44</v>
      </c>
      <c r="CL148" s="14" t="s">
        <v>45</v>
      </c>
      <c r="CM148" s="14" t="s">
        <v>46</v>
      </c>
      <c r="CN148" s="14"/>
    </row>
    <row r="149" spans="80:92" ht="15">
      <c r="CB149" s="14" t="s">
        <v>483</v>
      </c>
      <c r="CC149" s="14" t="s">
        <v>484</v>
      </c>
      <c r="CD149"/>
    </row>
    <row r="150" spans="80:92" ht="15">
      <c r="CB150" t="s">
        <v>485</v>
      </c>
      <c r="CC150" s="626" t="s">
        <v>77</v>
      </c>
      <c r="CD150" s="627">
        <f t="shared" ref="CD150:CM150" si="0">COUNTIFS(AM$2:AM$129,"XS",$I$2:$I$129,"Q2")</f>
        <v>9</v>
      </c>
      <c r="CE150" s="627">
        <f t="shared" si="0"/>
        <v>0</v>
      </c>
      <c r="CF150" s="627">
        <f t="shared" si="0"/>
        <v>0</v>
      </c>
      <c r="CG150" s="627">
        <f t="shared" si="0"/>
        <v>7</v>
      </c>
      <c r="CH150" s="627">
        <f t="shared" si="0"/>
        <v>1</v>
      </c>
      <c r="CI150" s="627">
        <f t="shared" si="0"/>
        <v>1</v>
      </c>
      <c r="CJ150" s="627">
        <f t="shared" si="0"/>
        <v>0</v>
      </c>
      <c r="CK150" s="627">
        <f t="shared" si="0"/>
        <v>0</v>
      </c>
      <c r="CL150" s="627">
        <f t="shared" si="0"/>
        <v>0</v>
      </c>
      <c r="CM150" s="627">
        <f t="shared" si="0"/>
        <v>6</v>
      </c>
    </row>
    <row r="151" spans="80:92" ht="15">
      <c r="CB151" t="s">
        <v>486</v>
      </c>
      <c r="CC151" s="626" t="s">
        <v>78</v>
      </c>
      <c r="CD151" s="627">
        <f t="shared" ref="CD151:CM151" si="1">COUNTIFS(AM$2:AM$129,"S",$I$2:$I$129,"Q2")</f>
        <v>11</v>
      </c>
      <c r="CE151" s="627">
        <f t="shared" si="1"/>
        <v>1</v>
      </c>
      <c r="CF151" s="627">
        <f t="shared" si="1"/>
        <v>0</v>
      </c>
      <c r="CG151" s="627">
        <f t="shared" si="1"/>
        <v>1</v>
      </c>
      <c r="CH151" s="627">
        <f t="shared" si="1"/>
        <v>8</v>
      </c>
      <c r="CI151" s="627">
        <f t="shared" si="1"/>
        <v>4</v>
      </c>
      <c r="CJ151" s="627">
        <f t="shared" si="1"/>
        <v>1</v>
      </c>
      <c r="CK151" s="627">
        <f t="shared" si="1"/>
        <v>3</v>
      </c>
      <c r="CL151" s="627">
        <f t="shared" si="1"/>
        <v>0</v>
      </c>
      <c r="CM151" s="627">
        <f t="shared" si="1"/>
        <v>4</v>
      </c>
    </row>
    <row r="152" spans="80:92" ht="15">
      <c r="CB152" t="s">
        <v>487</v>
      </c>
      <c r="CC152" s="626" t="s">
        <v>72</v>
      </c>
      <c r="CD152" s="627">
        <f t="shared" ref="CD152:CM152" si="2">COUNTIFS(AM$2:AM$129,"M",$I$2:$I$129,"Q2")</f>
        <v>6</v>
      </c>
      <c r="CE152" s="627">
        <f t="shared" si="2"/>
        <v>2</v>
      </c>
      <c r="CF152" s="627">
        <f t="shared" si="2"/>
        <v>1</v>
      </c>
      <c r="CG152" s="627">
        <f t="shared" si="2"/>
        <v>1</v>
      </c>
      <c r="CH152" s="627">
        <f t="shared" si="2"/>
        <v>0</v>
      </c>
      <c r="CI152" s="627">
        <f t="shared" si="2"/>
        <v>0</v>
      </c>
      <c r="CJ152" s="627">
        <f t="shared" si="2"/>
        <v>0</v>
      </c>
      <c r="CK152" s="627">
        <f t="shared" si="2"/>
        <v>0</v>
      </c>
      <c r="CL152" s="627">
        <f t="shared" si="2"/>
        <v>0</v>
      </c>
      <c r="CM152" s="627">
        <f t="shared" si="2"/>
        <v>1</v>
      </c>
    </row>
    <row r="153" spans="80:92" ht="15">
      <c r="CB153" t="s">
        <v>488</v>
      </c>
      <c r="CC153" s="626" t="s">
        <v>91</v>
      </c>
      <c r="CD153" s="627">
        <f t="shared" ref="CD153:CM153" si="3">COUNTIFS(AM$2:AM$129,"L",$I$2:$I$129,"Q2")</f>
        <v>2</v>
      </c>
      <c r="CE153" s="627">
        <f t="shared" si="3"/>
        <v>0</v>
      </c>
      <c r="CF153" s="627">
        <f t="shared" si="3"/>
        <v>0</v>
      </c>
      <c r="CG153" s="627">
        <f t="shared" si="3"/>
        <v>1</v>
      </c>
      <c r="CH153" s="627">
        <f t="shared" si="3"/>
        <v>0</v>
      </c>
      <c r="CI153" s="627">
        <f t="shared" si="3"/>
        <v>0</v>
      </c>
      <c r="CJ153" s="627">
        <f t="shared" si="3"/>
        <v>0</v>
      </c>
      <c r="CK153" s="627">
        <f t="shared" si="3"/>
        <v>0</v>
      </c>
      <c r="CL153" s="627">
        <f t="shared" si="3"/>
        <v>0</v>
      </c>
      <c r="CM153" s="627">
        <f t="shared" si="3"/>
        <v>0</v>
      </c>
    </row>
    <row r="154" spans="80:92" ht="15">
      <c r="CB154" t="s">
        <v>489</v>
      </c>
      <c r="CC154" s="626" t="s">
        <v>127</v>
      </c>
      <c r="CD154" s="627">
        <f t="shared" ref="CD154:CM154" si="4">COUNTIFS(AM$2:AM$129,"XL",$I$2:$I$129,"Q2")</f>
        <v>2</v>
      </c>
      <c r="CE154" s="627">
        <f t="shared" si="4"/>
        <v>0</v>
      </c>
      <c r="CF154" s="627">
        <f t="shared" si="4"/>
        <v>0</v>
      </c>
      <c r="CG154" s="627">
        <f t="shared" si="4"/>
        <v>3</v>
      </c>
      <c r="CH154" s="627">
        <f t="shared" si="4"/>
        <v>0</v>
      </c>
      <c r="CI154" s="627">
        <f t="shared" si="4"/>
        <v>0</v>
      </c>
      <c r="CJ154" s="627">
        <f t="shared" si="4"/>
        <v>0</v>
      </c>
      <c r="CK154" s="627">
        <f t="shared" si="4"/>
        <v>0</v>
      </c>
      <c r="CL154" s="627">
        <f t="shared" si="4"/>
        <v>0</v>
      </c>
      <c r="CM154" s="627">
        <f t="shared" si="4"/>
        <v>0</v>
      </c>
    </row>
    <row r="155" spans="80:92" ht="15">
      <c r="CB155" t="s">
        <v>490</v>
      </c>
      <c r="CC155" s="626" t="s">
        <v>119</v>
      </c>
      <c r="CD155" s="627">
        <f t="shared" ref="CD155:CM155" si="5">COUNTIFS(AM$2:AM$129,"X",$I$2:$I$129,"Q2")</f>
        <v>3</v>
      </c>
      <c r="CE155" s="627">
        <f t="shared" si="5"/>
        <v>2</v>
      </c>
      <c r="CF155" s="627">
        <f t="shared" si="5"/>
        <v>1</v>
      </c>
      <c r="CG155" s="627">
        <f t="shared" si="5"/>
        <v>5</v>
      </c>
      <c r="CH155" s="627">
        <f t="shared" si="5"/>
        <v>4</v>
      </c>
      <c r="CI155" s="627">
        <f t="shared" si="5"/>
        <v>4</v>
      </c>
      <c r="CJ155" s="627">
        <f t="shared" si="5"/>
        <v>5</v>
      </c>
      <c r="CK155" s="627">
        <f t="shared" si="5"/>
        <v>3</v>
      </c>
      <c r="CL155" s="627">
        <f t="shared" si="5"/>
        <v>3</v>
      </c>
      <c r="CM155" s="627">
        <f t="shared" si="5"/>
        <v>3</v>
      </c>
    </row>
    <row r="156" spans="80:92" ht="15">
      <c r="CB156" t="s">
        <v>491</v>
      </c>
      <c r="CC156" s="626" t="s">
        <v>492</v>
      </c>
      <c r="CD156">
        <v>25</v>
      </c>
      <c r="CE156">
        <v>10</v>
      </c>
      <c r="CF156">
        <v>10</v>
      </c>
      <c r="CG156">
        <v>25</v>
      </c>
      <c r="CH156">
        <v>10</v>
      </c>
      <c r="CI156">
        <v>10</v>
      </c>
      <c r="CJ156">
        <v>10</v>
      </c>
      <c r="CK156">
        <v>10</v>
      </c>
      <c r="CL156">
        <v>10</v>
      </c>
      <c r="CM156">
        <v>10</v>
      </c>
    </row>
    <row r="157" spans="80:92" ht="15">
      <c r="CB157" t="s">
        <v>493</v>
      </c>
      <c r="CC157" s="626" t="s">
        <v>494</v>
      </c>
      <c r="CD157">
        <f>CD156*8*6</f>
        <v>1200</v>
      </c>
      <c r="CE157">
        <f t="shared" ref="CE157:CM157" si="6">CE156*8*6</f>
        <v>480</v>
      </c>
      <c r="CF157">
        <f t="shared" si="6"/>
        <v>480</v>
      </c>
      <c r="CG157">
        <f t="shared" si="6"/>
        <v>1200</v>
      </c>
      <c r="CH157">
        <f t="shared" si="6"/>
        <v>480</v>
      </c>
      <c r="CI157">
        <f t="shared" si="6"/>
        <v>480</v>
      </c>
      <c r="CJ157">
        <f t="shared" si="6"/>
        <v>480</v>
      </c>
      <c r="CK157">
        <f t="shared" si="6"/>
        <v>480</v>
      </c>
      <c r="CL157">
        <f t="shared" si="6"/>
        <v>480</v>
      </c>
      <c r="CM157">
        <f t="shared" si="6"/>
        <v>480</v>
      </c>
    </row>
    <row r="158" spans="80:92" ht="15">
      <c r="CB158"/>
      <c r="CC158" s="626" t="s">
        <v>495</v>
      </c>
      <c r="CD158">
        <f>(CD150*2*8)+(CD151*4*8)+(CD152*8*8)+(CD153*12*8)+(CD154*24*8)+(CD155*24*8)</f>
        <v>2032</v>
      </c>
      <c r="CE158">
        <f t="shared" ref="CE158:CM158" si="7">(CE150*2*8)+(CE151*4*8)+(CE152*8*8)+(CE153*12*8)+(CE154*24*8)+(CE155*24*8)</f>
        <v>544</v>
      </c>
      <c r="CF158">
        <f t="shared" si="7"/>
        <v>256</v>
      </c>
      <c r="CG158">
        <f t="shared" si="7"/>
        <v>1840</v>
      </c>
      <c r="CH158">
        <f t="shared" si="7"/>
        <v>1040</v>
      </c>
      <c r="CI158">
        <f t="shared" si="7"/>
        <v>912</v>
      </c>
      <c r="CJ158">
        <f t="shared" si="7"/>
        <v>992</v>
      </c>
      <c r="CK158">
        <f t="shared" si="7"/>
        <v>672</v>
      </c>
      <c r="CL158">
        <f t="shared" si="7"/>
        <v>576</v>
      </c>
      <c r="CM158">
        <f t="shared" si="7"/>
        <v>864</v>
      </c>
    </row>
    <row r="159" spans="80:92" ht="15">
      <c r="CB159"/>
      <c r="CC159" s="626" t="s">
        <v>496</v>
      </c>
      <c r="CD159" s="627">
        <f t="shared" ref="CD159" si="8">CD157-CD158</f>
        <v>-832</v>
      </c>
      <c r="CE159" s="627">
        <f t="shared" ref="CE159:CM159" si="9">CE157-CE158</f>
        <v>-64</v>
      </c>
      <c r="CF159" s="627">
        <f t="shared" si="9"/>
        <v>224</v>
      </c>
      <c r="CG159" s="627">
        <f t="shared" si="9"/>
        <v>-640</v>
      </c>
      <c r="CH159" s="627">
        <f t="shared" si="9"/>
        <v>-560</v>
      </c>
      <c r="CI159" s="627">
        <f t="shared" si="9"/>
        <v>-432</v>
      </c>
      <c r="CJ159" s="627">
        <f t="shared" si="9"/>
        <v>-512</v>
      </c>
      <c r="CK159" s="627">
        <f t="shared" si="9"/>
        <v>-192</v>
      </c>
      <c r="CL159" s="627">
        <f t="shared" si="9"/>
        <v>-96</v>
      </c>
      <c r="CM159" s="627">
        <f t="shared" si="9"/>
        <v>-384</v>
      </c>
    </row>
    <row r="161" spans="80:91" ht="15">
      <c r="CB161" s="483" t="s">
        <v>497</v>
      </c>
      <c r="CC161" s="483" t="s">
        <v>498</v>
      </c>
      <c r="CD161" s="14" t="s">
        <v>118</v>
      </c>
      <c r="CE161" s="14" t="s">
        <v>38</v>
      </c>
      <c r="CF161" s="14" t="s">
        <v>39</v>
      </c>
      <c r="CG161" s="14" t="s">
        <v>40</v>
      </c>
      <c r="CH161" s="14" t="s">
        <v>41</v>
      </c>
      <c r="CI161" s="14" t="s">
        <v>42</v>
      </c>
      <c r="CJ161" s="14" t="s">
        <v>43</v>
      </c>
      <c r="CK161" s="14" t="s">
        <v>44</v>
      </c>
      <c r="CL161" s="14" t="s">
        <v>45</v>
      </c>
      <c r="CM161" s="14" t="s">
        <v>46</v>
      </c>
    </row>
    <row r="162" spans="80:91" ht="15">
      <c r="CB162" t="s">
        <v>485</v>
      </c>
      <c r="CC162" s="626" t="s">
        <v>77</v>
      </c>
      <c r="CD162" s="264">
        <f>COUNTIFS('Payments Quarterly Planning'!AL$4:AL$20,"XS",'Payments Quarterly Planning'!$H$4:$H$20,"Q2")</f>
        <v>0</v>
      </c>
      <c r="CE162" s="264">
        <f>COUNTIFS('Payments Quarterly Planning'!AM$4:AM$20,"XS",'Payments Quarterly Planning'!$H$4:$H$20,"Q2")</f>
        <v>0</v>
      </c>
      <c r="CG162" s="264">
        <f>COUNTIFS('Payments Quarterly Planning'!AN$4:AN$20,"XS",'Payments Quarterly Planning'!$H$4:$H$20,"Q2")</f>
        <v>0</v>
      </c>
      <c r="CH162" s="264">
        <f>COUNTIFS('Payments Quarterly Planning'!AO$4:AO$20,"XS",'Payments Quarterly Planning'!$H$4:$H$20,"Q2")</f>
        <v>0</v>
      </c>
      <c r="CI162" s="264">
        <f>COUNTIFS('Payments Quarterly Planning'!AP$4:AP$20,"XS",'Payments Quarterly Planning'!$H$4:$H$20,"Q2")</f>
        <v>0</v>
      </c>
      <c r="CJ162" s="264">
        <f>COUNTIFS('Payments Quarterly Planning'!AQ$4:AQ$20,"XS",'Payments Quarterly Planning'!$H$4:$H$20,"Q2")</f>
        <v>0</v>
      </c>
      <c r="CK162" s="264">
        <f>COUNTIFS('Payments Quarterly Planning'!AR$4:AR$20,"XS",'Payments Quarterly Planning'!$H$4:$H$20,"Q2")</f>
        <v>0</v>
      </c>
      <c r="CL162" s="264">
        <f>COUNTIFS('Payments Quarterly Planning'!AS$4:AS$20,"XS",'Payments Quarterly Planning'!$H$4:$H$20,"Q2")</f>
        <v>0</v>
      </c>
      <c r="CM162" s="264">
        <f>COUNTIFS('Payments Quarterly Planning'!AT$4:AT$20,"XS",'Payments Quarterly Planning'!$H$4:$H$20,"Q2")</f>
        <v>1</v>
      </c>
    </row>
    <row r="163" spans="80:91" ht="15">
      <c r="CB163" t="s">
        <v>486</v>
      </c>
      <c r="CC163" s="626" t="s">
        <v>78</v>
      </c>
      <c r="CD163" s="264">
        <f>COUNTIFS('Payments Quarterly Planning'!AL$4:AL$20,"S",'Payments Quarterly Planning'!$H$4:$H$20,"Q2")</f>
        <v>0</v>
      </c>
      <c r="CE163" s="264">
        <f>COUNTIFS('Payments Quarterly Planning'!AM$4:AM$20,"S",'Payments Quarterly Planning'!$H$4:$H$20,"Q2")</f>
        <v>0</v>
      </c>
      <c r="CG163" s="264">
        <f>COUNTIFS('Payments Quarterly Planning'!AN$4:AN$20,"S",'Payments Quarterly Planning'!$H$4:$H$20,"Q2")</f>
        <v>0</v>
      </c>
      <c r="CH163" s="264">
        <f>COUNTIFS('Payments Quarterly Planning'!AO$4:AO$20,"S",'Payments Quarterly Planning'!$H$4:$H$20,"Q2")</f>
        <v>0</v>
      </c>
      <c r="CI163" s="264">
        <f>COUNTIFS('Payments Quarterly Planning'!AP$4:AP$20,"S",'Payments Quarterly Planning'!$H$4:$H$20,"Q2")</f>
        <v>0</v>
      </c>
      <c r="CJ163" s="264">
        <f>COUNTIFS('Payments Quarterly Planning'!AQ$4:AQ$20,"S",'Payments Quarterly Planning'!$H$4:$H$20,"Q2")</f>
        <v>1</v>
      </c>
      <c r="CK163" s="264">
        <f>COUNTIFS('Payments Quarterly Planning'!AR$4:AR$20,"S",'Payments Quarterly Planning'!$H$4:$H$20,"Q2")</f>
        <v>0</v>
      </c>
      <c r="CL163" s="264">
        <f>COUNTIFS('Payments Quarterly Planning'!AS$4:AS$20,"S",'Payments Quarterly Planning'!$H$4:$H$20,"Q2")</f>
        <v>0</v>
      </c>
      <c r="CM163" s="264">
        <f>COUNTIFS('Payments Quarterly Planning'!AT$4:AT$20,"S",'Payments Quarterly Planning'!$H$4:$H$20,"Q2")</f>
        <v>0</v>
      </c>
    </row>
    <row r="164" spans="80:91" ht="15">
      <c r="CB164" t="s">
        <v>487</v>
      </c>
      <c r="CC164" s="626" t="s">
        <v>72</v>
      </c>
      <c r="CD164" s="264">
        <f>COUNTIFS('Payments Quarterly Planning'!AL$4:AL$20,"M",'Payments Quarterly Planning'!$H$4:$H$20,"Q2")</f>
        <v>0</v>
      </c>
      <c r="CE164" s="264">
        <f>COUNTIFS('Payments Quarterly Planning'!AM$4:AM$20,"M",'Payments Quarterly Planning'!$H$4:$H$20,"Q2")</f>
        <v>0</v>
      </c>
      <c r="CG164" s="264">
        <f>COUNTIFS('Payments Quarterly Planning'!AN$4:AN$20,"M",'Payments Quarterly Planning'!$H$4:$H$20,"Q2")</f>
        <v>0</v>
      </c>
      <c r="CH164" s="264">
        <f>COUNTIFS('Payments Quarterly Planning'!AO$4:AO$20,"M",'Payments Quarterly Planning'!$H$4:$H$20,"Q2")</f>
        <v>0</v>
      </c>
      <c r="CI164" s="264">
        <f>COUNTIFS('Payments Quarterly Planning'!AP$4:AP$20,"M",'Payments Quarterly Planning'!$H$4:$H$20,"Q2")</f>
        <v>0</v>
      </c>
      <c r="CJ164" s="264">
        <f>COUNTIFS('Payments Quarterly Planning'!AQ$4:AQ$20,"M",'Payments Quarterly Planning'!$H$4:$H$20,"Q2")</f>
        <v>0</v>
      </c>
      <c r="CK164" s="264">
        <f>COUNTIFS('Payments Quarterly Planning'!AR$4:AR$20,"M",'Payments Quarterly Planning'!$H$4:$H$20,"Q2")</f>
        <v>0</v>
      </c>
      <c r="CL164" s="264">
        <f>COUNTIFS('Payments Quarterly Planning'!AS$4:AS$20,"M",'Payments Quarterly Planning'!$H$4:$H$20,"Q2")</f>
        <v>0</v>
      </c>
      <c r="CM164" s="264">
        <f>COUNTIFS('Payments Quarterly Planning'!AT$4:AT$20,"M",'Payments Quarterly Planning'!$H$4:$H$20,"Q2")</f>
        <v>0</v>
      </c>
    </row>
    <row r="165" spans="80:91" ht="15">
      <c r="CB165" t="s">
        <v>488</v>
      </c>
      <c r="CC165" s="626" t="s">
        <v>91</v>
      </c>
      <c r="CD165" s="264">
        <f>COUNTIFS('Payments Quarterly Planning'!AL$4:AL$20,"L",'Payments Quarterly Planning'!$H$4:$H$20,"Q2")</f>
        <v>0</v>
      </c>
      <c r="CE165" s="264">
        <f>COUNTIFS('Payments Quarterly Planning'!AM$4:AM$20,"L",'Payments Quarterly Planning'!$H$4:$H$20,"Q2")</f>
        <v>0</v>
      </c>
      <c r="CG165" s="264">
        <f>COUNTIFS('Payments Quarterly Planning'!AN$4:AN$20,"L",'Payments Quarterly Planning'!$H$4:$H$20,"Q2")</f>
        <v>0</v>
      </c>
      <c r="CH165" s="264">
        <f>COUNTIFS('Payments Quarterly Planning'!AO$4:AO$20,"L",'Payments Quarterly Planning'!$H$4:$H$20,"Q2")</f>
        <v>0</v>
      </c>
      <c r="CI165" s="264">
        <f>COUNTIFS('Payments Quarterly Planning'!AP$4:AP$20,"L",'Payments Quarterly Planning'!$H$4:$H$20,"Q2")</f>
        <v>0</v>
      </c>
      <c r="CJ165" s="264">
        <f>COUNTIFS('Payments Quarterly Planning'!AQ$4:AQ$20,"L",'Payments Quarterly Planning'!$H$4:$H$20,"Q2")</f>
        <v>0</v>
      </c>
      <c r="CK165" s="264">
        <f>COUNTIFS('Payments Quarterly Planning'!AR$4:AR$20,"L",'Payments Quarterly Planning'!$H$4:$H$20,"Q2")</f>
        <v>0</v>
      </c>
      <c r="CL165" s="264">
        <f>COUNTIFS('Payments Quarterly Planning'!AS$4:AS$20,"L",'Payments Quarterly Planning'!$H$4:$H$20,"Q2")</f>
        <v>0</v>
      </c>
      <c r="CM165" s="264">
        <f>COUNTIFS('Payments Quarterly Planning'!AT$4:AT$20,"L",'Payments Quarterly Planning'!$H$4:$H$20,"Q2")</f>
        <v>0</v>
      </c>
    </row>
    <row r="166" spans="80:91" ht="15">
      <c r="CB166" t="s">
        <v>489</v>
      </c>
      <c r="CC166" s="626" t="s">
        <v>127</v>
      </c>
      <c r="CD166" s="264">
        <f>COUNTIFS('Payments Quarterly Planning'!AL$4:AL$20,"XL",'Payments Quarterly Planning'!$H$4:$H$20,"Q2")</f>
        <v>0</v>
      </c>
      <c r="CE166" s="264">
        <f>COUNTIFS('Payments Quarterly Planning'!AM$4:AM$20,"XL",'Payments Quarterly Planning'!$H$4:$H$20,"Q2")</f>
        <v>0</v>
      </c>
      <c r="CG166" s="264">
        <f>COUNTIFS('Payments Quarterly Planning'!AN$4:AN$20,"XL",'Payments Quarterly Planning'!$H$4:$H$20,"Q2")</f>
        <v>0</v>
      </c>
      <c r="CH166" s="264">
        <f>COUNTIFS('Payments Quarterly Planning'!AO$4:AO$20,"XL",'Payments Quarterly Planning'!$H$4:$H$20,"Q2")</f>
        <v>0</v>
      </c>
      <c r="CI166" s="264">
        <f>COUNTIFS('Payments Quarterly Planning'!AP$4:AP$20,"XL",'Payments Quarterly Planning'!$H$4:$H$20,"Q2")</f>
        <v>0</v>
      </c>
      <c r="CJ166" s="264">
        <f>COUNTIFS('Payments Quarterly Planning'!AQ$4:AQ$20,"XL",'Payments Quarterly Planning'!$H$4:$H$20,"Q2")</f>
        <v>0</v>
      </c>
      <c r="CK166" s="264">
        <f>COUNTIFS('Payments Quarterly Planning'!AR$4:AR$20,"XL",'Payments Quarterly Planning'!$H$4:$H$20,"Q2")</f>
        <v>0</v>
      </c>
      <c r="CL166" s="264">
        <f>COUNTIFS('Payments Quarterly Planning'!AS$4:AS$20,"XL",'Payments Quarterly Planning'!$H$4:$H$20,"Q2")</f>
        <v>0</v>
      </c>
      <c r="CM166" s="264">
        <f>COUNTIFS('Payments Quarterly Planning'!AT$4:AT$20,"XL",'Payments Quarterly Planning'!$H$4:$H$20,"Q2")</f>
        <v>0</v>
      </c>
    </row>
    <row r="167" spans="80:91" ht="15">
      <c r="CB167" t="s">
        <v>490</v>
      </c>
      <c r="CC167" s="626" t="s">
        <v>119</v>
      </c>
      <c r="CD167" s="264">
        <f>COUNTIFS('Payments Quarterly Planning'!AL$4:AL$20,"X",'Payments Quarterly Planning'!$H$4:$H$20,"Q2")</f>
        <v>1</v>
      </c>
      <c r="CE167" s="264">
        <f>COUNTIFS('Payments Quarterly Planning'!AM$4:AM$20,"X",'Payments Quarterly Planning'!$H$4:$H$20,"Q2")</f>
        <v>1</v>
      </c>
      <c r="CG167" s="264">
        <f>COUNTIFS('Payments Quarterly Planning'!AN$4:AN$20,"X",'Payments Quarterly Planning'!$H$4:$H$20,"Q2")</f>
        <v>0</v>
      </c>
      <c r="CH167" s="264">
        <f>COUNTIFS('Payments Quarterly Planning'!AO$4:AO$20,"X",'Payments Quarterly Planning'!$H$4:$H$20,"Q2")</f>
        <v>0</v>
      </c>
      <c r="CI167" s="264">
        <f>COUNTIFS('Payments Quarterly Planning'!AP$4:AP$20,"X",'Payments Quarterly Planning'!$H$4:$H$20,"Q2")</f>
        <v>0</v>
      </c>
      <c r="CJ167" s="264">
        <f>COUNTIFS('Payments Quarterly Planning'!AQ$4:AQ$20,"X",'Payments Quarterly Planning'!$H$4:$H$20,"Q2")</f>
        <v>1</v>
      </c>
      <c r="CK167" s="264">
        <f>COUNTIFS('Payments Quarterly Planning'!AR$4:AR$20,"X",'Payments Quarterly Planning'!$H$4:$H$20,"Q2")</f>
        <v>0</v>
      </c>
      <c r="CL167" s="264">
        <f>COUNTIFS('Payments Quarterly Planning'!AS$4:AS$20,"X",'Payments Quarterly Planning'!$H$4:$H$20,"Q2")</f>
        <v>0</v>
      </c>
      <c r="CM167" s="264">
        <f>COUNTIFS('Payments Quarterly Planning'!AT$4:AT$20,"X",'Payments Quarterly Planning'!$H$4:$H$20,"Q2")</f>
        <v>1</v>
      </c>
    </row>
    <row r="169" spans="80:91" ht="15">
      <c r="CB169" s="483" t="s">
        <v>499</v>
      </c>
      <c r="CC169" s="483" t="s">
        <v>498</v>
      </c>
      <c r="CD169" s="14" t="s">
        <v>118</v>
      </c>
      <c r="CE169" s="14" t="s">
        <v>38</v>
      </c>
      <c r="CF169" s="14" t="s">
        <v>39</v>
      </c>
      <c r="CG169" s="14" t="s">
        <v>40</v>
      </c>
      <c r="CH169" s="14" t="s">
        <v>41</v>
      </c>
      <c r="CI169" s="14" t="s">
        <v>42</v>
      </c>
      <c r="CJ169" s="14" t="s">
        <v>43</v>
      </c>
      <c r="CK169" s="14" t="s">
        <v>44</v>
      </c>
      <c r="CL169" s="14" t="s">
        <v>45</v>
      </c>
      <c r="CM169" s="14" t="s">
        <v>46</v>
      </c>
    </row>
    <row r="170" spans="80:91" ht="15">
      <c r="CB170" t="s">
        <v>485</v>
      </c>
      <c r="CC170" s="626" t="s">
        <v>77</v>
      </c>
      <c r="CD170" s="264" t="e">
        <f>COUNTIFS(#REF!,"XS",#REF!,"Q2")</f>
        <v>#REF!</v>
      </c>
      <c r="CE170" s="264" t="e">
        <f>COUNTIFS(#REF!,"XS",#REF!,"Q2")</f>
        <v>#REF!</v>
      </c>
      <c r="CG170" s="264" t="e">
        <f>COUNTIFS(#REF!,"XS",#REF!,"Q2")</f>
        <v>#REF!</v>
      </c>
      <c r="CH170" s="264" t="e">
        <f>COUNTIFS(#REF!,"XS",#REF!,"Q2")</f>
        <v>#REF!</v>
      </c>
      <c r="CI170" s="264" t="e">
        <f>COUNTIFS(#REF!,"XS",#REF!,"Q2")</f>
        <v>#REF!</v>
      </c>
      <c r="CJ170" s="264" t="e">
        <f>COUNTIFS(#REF!,"XS",#REF!,"Q2")</f>
        <v>#REF!</v>
      </c>
      <c r="CK170" s="264" t="e">
        <f>COUNTIFS(#REF!,"XS",#REF!,"Q2")</f>
        <v>#REF!</v>
      </c>
      <c r="CL170" s="264" t="e">
        <f>COUNTIFS(#REF!,"XS",#REF!,"Q2")</f>
        <v>#REF!</v>
      </c>
      <c r="CM170" s="264" t="e">
        <f>COUNTIFS(#REF!,"XS",#REF!,"Q2")</f>
        <v>#REF!</v>
      </c>
    </row>
    <row r="171" spans="80:91" ht="15">
      <c r="CB171" t="s">
        <v>486</v>
      </c>
      <c r="CC171" s="626" t="s">
        <v>78</v>
      </c>
      <c r="CD171" s="264" t="e">
        <f>COUNTIFS(#REF!,"S",#REF!,"Q2")</f>
        <v>#REF!</v>
      </c>
      <c r="CE171" s="264" t="e">
        <f>COUNTIFS(#REF!,"S",#REF!,"Q2")</f>
        <v>#REF!</v>
      </c>
      <c r="CG171" s="264" t="e">
        <f>COUNTIFS(#REF!,"S",#REF!,"Q2")</f>
        <v>#REF!</v>
      </c>
      <c r="CH171" s="264" t="e">
        <f>COUNTIFS(#REF!,"S",#REF!,"Q2")</f>
        <v>#REF!</v>
      </c>
      <c r="CI171" s="264" t="e">
        <f>COUNTIFS(#REF!,"S",#REF!,"Q2")</f>
        <v>#REF!</v>
      </c>
      <c r="CJ171" s="264" t="e">
        <f>COUNTIFS(#REF!,"S",#REF!,"Q2")</f>
        <v>#REF!</v>
      </c>
      <c r="CK171" s="264" t="e">
        <f>COUNTIFS(#REF!,"S",#REF!,"Q2")</f>
        <v>#REF!</v>
      </c>
      <c r="CL171" s="264" t="e">
        <f>COUNTIFS(#REF!,"S",#REF!,"Q2")</f>
        <v>#REF!</v>
      </c>
      <c r="CM171" s="264" t="e">
        <f>COUNTIFS(#REF!,"S",#REF!,"Q2")</f>
        <v>#REF!</v>
      </c>
    </row>
    <row r="172" spans="80:91" ht="15">
      <c r="CB172" t="s">
        <v>487</v>
      </c>
      <c r="CC172" s="626" t="s">
        <v>72</v>
      </c>
      <c r="CD172" s="264" t="e">
        <f>COUNTIFS(#REF!,"M",#REF!,"Q2")</f>
        <v>#REF!</v>
      </c>
      <c r="CE172" s="264" t="e">
        <f>COUNTIFS(#REF!,"M",#REF!,"Q2")</f>
        <v>#REF!</v>
      </c>
      <c r="CG172" s="264" t="e">
        <f>COUNTIFS(#REF!,"M",#REF!,"Q2")</f>
        <v>#REF!</v>
      </c>
      <c r="CH172" s="264" t="e">
        <f>COUNTIFS(#REF!,"M",#REF!,"Q2")</f>
        <v>#REF!</v>
      </c>
      <c r="CI172" s="264" t="e">
        <f>COUNTIFS(#REF!,"M",#REF!,"Q2")</f>
        <v>#REF!</v>
      </c>
      <c r="CJ172" s="264" t="e">
        <f>COUNTIFS(#REF!,"M",#REF!,"Q2")</f>
        <v>#REF!</v>
      </c>
      <c r="CK172" s="264" t="e">
        <f>COUNTIFS(#REF!,"M",#REF!,"Q2")</f>
        <v>#REF!</v>
      </c>
      <c r="CL172" s="264" t="e">
        <f>COUNTIFS(#REF!,"M",#REF!,"Q2")</f>
        <v>#REF!</v>
      </c>
      <c r="CM172" s="264" t="e">
        <f>COUNTIFS(#REF!,"M",#REF!,"Q2")</f>
        <v>#REF!</v>
      </c>
    </row>
    <row r="173" spans="80:91" ht="15">
      <c r="CB173" t="s">
        <v>488</v>
      </c>
      <c r="CC173" s="626" t="s">
        <v>91</v>
      </c>
      <c r="CD173" s="264" t="e">
        <f>COUNTIFS(#REF!,"L",#REF!,"Q2")</f>
        <v>#REF!</v>
      </c>
      <c r="CE173" s="264" t="e">
        <f>COUNTIFS(#REF!,"L",#REF!,"Q2")</f>
        <v>#REF!</v>
      </c>
      <c r="CG173" s="264" t="e">
        <f>COUNTIFS(#REF!,"L",#REF!,"Q2")</f>
        <v>#REF!</v>
      </c>
      <c r="CH173" s="264" t="e">
        <f>COUNTIFS(#REF!,"L",#REF!,"Q2")</f>
        <v>#REF!</v>
      </c>
      <c r="CI173" s="264" t="e">
        <f>COUNTIFS(#REF!,"L",#REF!,"Q2")</f>
        <v>#REF!</v>
      </c>
      <c r="CJ173" s="264" t="e">
        <f>COUNTIFS(#REF!,"L",#REF!,"Q2")</f>
        <v>#REF!</v>
      </c>
      <c r="CK173" s="264" t="e">
        <f>COUNTIFS(#REF!,"L",#REF!,"Q2")</f>
        <v>#REF!</v>
      </c>
      <c r="CL173" s="264" t="e">
        <f>COUNTIFS(#REF!,"L",#REF!,"Q2")</f>
        <v>#REF!</v>
      </c>
      <c r="CM173" s="264" t="e">
        <f>COUNTIFS(#REF!,"L",#REF!,"Q2")</f>
        <v>#REF!</v>
      </c>
    </row>
    <row r="174" spans="80:91" ht="15">
      <c r="CB174" t="s">
        <v>489</v>
      </c>
      <c r="CC174" s="626" t="s">
        <v>127</v>
      </c>
      <c r="CD174" s="264" t="e">
        <f>COUNTIFS(#REF!,"XL",#REF!,"Q2")</f>
        <v>#REF!</v>
      </c>
      <c r="CE174" s="264" t="e">
        <f>COUNTIFS(#REF!,"XL",#REF!,"Q2")</f>
        <v>#REF!</v>
      </c>
      <c r="CG174" s="264" t="e">
        <f>COUNTIFS(#REF!,"XL",#REF!,"Q2")</f>
        <v>#REF!</v>
      </c>
      <c r="CH174" s="264" t="e">
        <f>COUNTIFS(#REF!,"XL",#REF!,"Q2")</f>
        <v>#REF!</v>
      </c>
      <c r="CI174" s="264" t="e">
        <f>COUNTIFS(#REF!,"XL",#REF!,"Q2")</f>
        <v>#REF!</v>
      </c>
      <c r="CJ174" s="264" t="e">
        <f>COUNTIFS(#REF!,"XL",#REF!,"Q2")</f>
        <v>#REF!</v>
      </c>
      <c r="CK174" s="264" t="e">
        <f>COUNTIFS(#REF!,"XL",#REF!,"Q2")</f>
        <v>#REF!</v>
      </c>
      <c r="CL174" s="264" t="e">
        <f>COUNTIFS(#REF!,"XL",#REF!,"Q2")</f>
        <v>#REF!</v>
      </c>
      <c r="CM174" s="264" t="e">
        <f>COUNTIFS(#REF!,"XL",#REF!,"Q2")</f>
        <v>#REF!</v>
      </c>
    </row>
    <row r="175" spans="80:91" ht="15">
      <c r="CB175" t="s">
        <v>490</v>
      </c>
      <c r="CC175" s="626" t="s">
        <v>119</v>
      </c>
      <c r="CD175" s="264" t="e">
        <f>COUNTIFS(#REF!,"X",#REF!,"Q2")</f>
        <v>#REF!</v>
      </c>
      <c r="CE175" s="264" t="e">
        <f>COUNTIFS(#REF!,"X",#REF!,"Q2")</f>
        <v>#REF!</v>
      </c>
      <c r="CG175" s="264" t="e">
        <f>COUNTIFS(#REF!,"X",#REF!,"Q2")</f>
        <v>#REF!</v>
      </c>
      <c r="CH175" s="264" t="e">
        <f>COUNTIFS(#REF!,"X",#REF!,"Q2")</f>
        <v>#REF!</v>
      </c>
      <c r="CI175" s="264" t="e">
        <f>COUNTIFS(#REF!,"X",#REF!,"Q2")</f>
        <v>#REF!</v>
      </c>
      <c r="CJ175" s="264" t="e">
        <f>COUNTIFS(#REF!,"X",#REF!,"Q2")</f>
        <v>#REF!</v>
      </c>
      <c r="CK175" s="264" t="e">
        <f>COUNTIFS(#REF!,"X",#REF!,"Q2")</f>
        <v>#REF!</v>
      </c>
      <c r="CL175" s="264" t="e">
        <f>COUNTIFS(#REF!,"X",#REF!,"Q2")</f>
        <v>#REF!</v>
      </c>
      <c r="CM175" s="264" t="e">
        <f>COUNTIFS(#REF!,"X",#REF!,"Q2")</f>
        <v>#REF!</v>
      </c>
    </row>
    <row r="177" spans="80:91" ht="15">
      <c r="CB177" s="483" t="s">
        <v>500</v>
      </c>
      <c r="CC177" s="483" t="s">
        <v>498</v>
      </c>
      <c r="CD177" s="14" t="s">
        <v>118</v>
      </c>
      <c r="CE177" s="14" t="s">
        <v>38</v>
      </c>
      <c r="CF177" s="14" t="s">
        <v>39</v>
      </c>
      <c r="CG177" s="14" t="s">
        <v>40</v>
      </c>
      <c r="CH177" s="14" t="s">
        <v>41</v>
      </c>
      <c r="CI177" s="14" t="s">
        <v>42</v>
      </c>
      <c r="CJ177" s="14" t="s">
        <v>43</v>
      </c>
      <c r="CK177" s="14" t="s">
        <v>44</v>
      </c>
      <c r="CL177" s="14" t="s">
        <v>45</v>
      </c>
      <c r="CM177" s="14" t="s">
        <v>46</v>
      </c>
    </row>
    <row r="178" spans="80:91" ht="15">
      <c r="CB178" t="s">
        <v>485</v>
      </c>
      <c r="CC178" s="626" t="s">
        <v>77</v>
      </c>
      <c r="CD178" s="264">
        <f>COUNTIFS('Loyalty Quarterly Planning'!AN$4:AN$105,"XS",'Loyalty Quarterly Planning'!$H$4:$H$105,"Q2")</f>
        <v>0</v>
      </c>
      <c r="CE178" s="264">
        <f>COUNTIFS('Loyalty Quarterly Planning'!AO$4:AO$105,"XS",'Loyalty Quarterly Planning'!$H$4:$H$105,"Q2")</f>
        <v>0</v>
      </c>
      <c r="CG178" s="264">
        <f>COUNTIFS('Loyalty Quarterly Planning'!AP$4:AP$105,"XS",'Loyalty Quarterly Planning'!$H$4:$H$105,"Q2")</f>
        <v>0</v>
      </c>
      <c r="CH178" s="264">
        <f>COUNTIFS('Loyalty Quarterly Planning'!AQ$4:AQ$105,"XS",'Loyalty Quarterly Planning'!$H$4:$H$105,"Q2")</f>
        <v>0</v>
      </c>
      <c r="CI178" s="264">
        <f>COUNTIFS('Loyalty Quarterly Planning'!AR$4:AR$105,"XS",'Loyalty Quarterly Planning'!$H$4:$H$105,"Q2")</f>
        <v>0</v>
      </c>
      <c r="CJ178" s="264">
        <f>COUNTIFS('Loyalty Quarterly Planning'!AS$4:AS$105,"XS",'Loyalty Quarterly Planning'!$H$4:$H$105,"Q2")</f>
        <v>0</v>
      </c>
      <c r="CK178" s="264">
        <f>COUNTIFS('Loyalty Quarterly Planning'!AT$4:AT$105,"XS",'Loyalty Quarterly Planning'!$H$4:$H$105,"Q2")</f>
        <v>0</v>
      </c>
      <c r="CL178" s="264">
        <f>COUNTIFS('Loyalty Quarterly Planning'!AU$4:AU$105,"XS",'Loyalty Quarterly Planning'!$H$4:$H$105,"Q2")</f>
        <v>0</v>
      </c>
      <c r="CM178" s="264">
        <f>COUNTIFS('Loyalty Quarterly Planning'!AV$4:AV$105,"XS",'Loyalty Quarterly Planning'!$H$4:$H$105,"Q2")</f>
        <v>0</v>
      </c>
    </row>
    <row r="179" spans="80:91" ht="15">
      <c r="CB179" t="s">
        <v>486</v>
      </c>
      <c r="CC179" s="626" t="s">
        <v>78</v>
      </c>
      <c r="CD179" s="264">
        <f>COUNTIFS('Loyalty Quarterly Planning'!AN$4:AN$105,"S",'Loyalty Quarterly Planning'!$H$4:$H$105,"Q2")</f>
        <v>0</v>
      </c>
      <c r="CE179" s="264">
        <f>COUNTIFS('Loyalty Quarterly Planning'!AO$4:AO$105,"S",'Loyalty Quarterly Planning'!$H$4:$H$105,"Q2")</f>
        <v>0</v>
      </c>
      <c r="CG179" s="264">
        <f>COUNTIFS('Loyalty Quarterly Planning'!AP$4:AP$105,"S",'Loyalty Quarterly Planning'!$H$4:$H$105,"Q2")</f>
        <v>0</v>
      </c>
      <c r="CH179" s="264">
        <f>COUNTIFS('Loyalty Quarterly Planning'!AQ$4:AQ$105,"S",'Loyalty Quarterly Planning'!$H$4:$H$105,"Q2")</f>
        <v>0</v>
      </c>
      <c r="CI179" s="264">
        <f>COUNTIFS('Loyalty Quarterly Planning'!AR$4:AR$105,"S",'Loyalty Quarterly Planning'!$H$4:$H$105,"Q2")</f>
        <v>0</v>
      </c>
      <c r="CJ179" s="264">
        <f>COUNTIFS('Loyalty Quarterly Planning'!AS$4:AS$105,"S",'Loyalty Quarterly Planning'!$H$4:$H$105,"Q2")</f>
        <v>0</v>
      </c>
      <c r="CK179" s="264">
        <f>COUNTIFS('Loyalty Quarterly Planning'!AT$4:AT$105,"S",'Loyalty Quarterly Planning'!$H$4:$H$105,"Q2")</f>
        <v>0</v>
      </c>
      <c r="CL179" s="264">
        <f>COUNTIFS('Loyalty Quarterly Planning'!AU$4:AU$105,"S",'Loyalty Quarterly Planning'!$H$4:$H$105,"Q2")</f>
        <v>0</v>
      </c>
      <c r="CM179" s="264">
        <f>COUNTIFS('Loyalty Quarterly Planning'!AV$4:AV$105,"S",'Loyalty Quarterly Planning'!$H$4:$H$105,"Q2")</f>
        <v>0</v>
      </c>
    </row>
    <row r="180" spans="80:91" ht="15">
      <c r="CB180" t="s">
        <v>487</v>
      </c>
      <c r="CC180" s="626" t="s">
        <v>72</v>
      </c>
      <c r="CD180" s="264">
        <f>COUNTIFS('Loyalty Quarterly Planning'!AN$4:AN$105,"M",'Loyalty Quarterly Planning'!$H$4:$H$105,"Q2")</f>
        <v>1</v>
      </c>
      <c r="CE180" s="264">
        <f>COUNTIFS('Loyalty Quarterly Planning'!AO$4:AO$105,"M",'Loyalty Quarterly Planning'!$H$4:$H$105,"Q2")</f>
        <v>0</v>
      </c>
      <c r="CG180" s="264">
        <f>COUNTIFS('Loyalty Quarterly Planning'!AP$4:AP$105,"M",'Loyalty Quarterly Planning'!$H$4:$H$105,"Q2")</f>
        <v>0</v>
      </c>
      <c r="CH180" s="264">
        <f>COUNTIFS('Loyalty Quarterly Planning'!AQ$4:AQ$105,"M",'Loyalty Quarterly Planning'!$H$4:$H$105,"Q2")</f>
        <v>0</v>
      </c>
      <c r="CI180" s="264">
        <f>COUNTIFS('Loyalty Quarterly Planning'!AR$4:AR$105,"M",'Loyalty Quarterly Planning'!$H$4:$H$105,"Q2")</f>
        <v>0</v>
      </c>
      <c r="CJ180" s="264">
        <f>COUNTIFS('Loyalty Quarterly Planning'!AS$4:AS$105,"M",'Loyalty Quarterly Planning'!$H$4:$H$105,"Q2")</f>
        <v>0</v>
      </c>
      <c r="CK180" s="264">
        <f>COUNTIFS('Loyalty Quarterly Planning'!AT$4:AT$105,"M",'Loyalty Quarterly Planning'!$H$4:$H$105,"Q2")</f>
        <v>0</v>
      </c>
      <c r="CL180" s="264">
        <f>COUNTIFS('Loyalty Quarterly Planning'!AU$4:AU$105,"M",'Loyalty Quarterly Planning'!$H$4:$H$105,"Q2")</f>
        <v>0</v>
      </c>
      <c r="CM180" s="264">
        <f>COUNTIFS('Loyalty Quarterly Planning'!AV$4:AV$105,"M",'Loyalty Quarterly Planning'!$H$4:$H$105,"Q2")</f>
        <v>0</v>
      </c>
    </row>
    <row r="181" spans="80:91" ht="15">
      <c r="CB181" t="s">
        <v>488</v>
      </c>
      <c r="CC181" s="626" t="s">
        <v>91</v>
      </c>
      <c r="CD181" s="264">
        <f>COUNTIFS('Loyalty Quarterly Planning'!AN$4:AN$105,"L",'Loyalty Quarterly Planning'!$H$4:$H$105,"Q2")</f>
        <v>0</v>
      </c>
      <c r="CE181" s="264">
        <f>COUNTIFS('Loyalty Quarterly Planning'!AO$4:AO$105,"L",'Loyalty Quarterly Planning'!$H$4:$H$105,"Q2")</f>
        <v>0</v>
      </c>
      <c r="CG181" s="264">
        <f>COUNTIFS('Loyalty Quarterly Planning'!AP$4:AP$105,"L",'Loyalty Quarterly Planning'!$H$4:$H$105,"Q2")</f>
        <v>0</v>
      </c>
      <c r="CH181" s="264">
        <f>COUNTIFS('Loyalty Quarterly Planning'!AQ$4:AQ$105,"L",'Loyalty Quarterly Planning'!$H$4:$H$105,"Q2")</f>
        <v>0</v>
      </c>
      <c r="CI181" s="264">
        <f>COUNTIFS('Loyalty Quarterly Planning'!AR$4:AR$105,"L",'Loyalty Quarterly Planning'!$H$4:$H$105,"Q2")</f>
        <v>0</v>
      </c>
      <c r="CJ181" s="264">
        <f>COUNTIFS('Loyalty Quarterly Planning'!AS$4:AS$105,"L",'Loyalty Quarterly Planning'!$H$4:$H$105,"Q2")</f>
        <v>0</v>
      </c>
      <c r="CK181" s="264">
        <f>COUNTIFS('Loyalty Quarterly Planning'!AT$4:AT$105,"L",'Loyalty Quarterly Planning'!$H$4:$H$105,"Q2")</f>
        <v>0</v>
      </c>
      <c r="CL181" s="264">
        <f>COUNTIFS('Loyalty Quarterly Planning'!AU$4:AU$105,"L",'Loyalty Quarterly Planning'!$H$4:$H$105,"Q2")</f>
        <v>0</v>
      </c>
      <c r="CM181" s="264">
        <f>COUNTIFS('Loyalty Quarterly Planning'!AV$4:AV$105,"L",'Loyalty Quarterly Planning'!$H$4:$H$105,"Q2")</f>
        <v>0</v>
      </c>
    </row>
    <row r="182" spans="80:91" ht="15">
      <c r="CB182" t="s">
        <v>489</v>
      </c>
      <c r="CC182" s="626" t="s">
        <v>127</v>
      </c>
      <c r="CD182" s="264">
        <f>COUNTIFS('Loyalty Quarterly Planning'!AN$4:AN$105,"XL",'Loyalty Quarterly Planning'!$H$4:$H$105,"Q2")</f>
        <v>0</v>
      </c>
      <c r="CE182" s="264">
        <f>COUNTIFS('Loyalty Quarterly Planning'!AO$4:AO$105,"XL",'Loyalty Quarterly Planning'!$H$4:$H$105,"Q2")</f>
        <v>0</v>
      </c>
      <c r="CG182" s="264">
        <f>COUNTIFS('Loyalty Quarterly Planning'!AP$4:AP$105,"XL",'Loyalty Quarterly Planning'!$H$4:$H$105,"Q2")</f>
        <v>0</v>
      </c>
      <c r="CH182" s="264">
        <f>COUNTIFS('Loyalty Quarterly Planning'!AQ$4:AQ$105,"XL",'Loyalty Quarterly Planning'!$H$4:$H$105,"Q2")</f>
        <v>0</v>
      </c>
      <c r="CI182" s="264">
        <f>COUNTIFS('Loyalty Quarterly Planning'!AR$4:AR$105,"XL",'Loyalty Quarterly Planning'!$H$4:$H$105,"Q2")</f>
        <v>0</v>
      </c>
      <c r="CJ182" s="264">
        <f>COUNTIFS('Loyalty Quarterly Planning'!AS$4:AS$105,"XL",'Loyalty Quarterly Planning'!$H$4:$H$105,"Q2")</f>
        <v>0</v>
      </c>
      <c r="CK182" s="264">
        <f>COUNTIFS('Loyalty Quarterly Planning'!AT$4:AT$105,"XL",'Loyalty Quarterly Planning'!$H$4:$H$105,"Q2")</f>
        <v>0</v>
      </c>
      <c r="CL182" s="264">
        <f>COUNTIFS('Loyalty Quarterly Planning'!AU$4:AU$105,"XL",'Loyalty Quarterly Planning'!$H$4:$H$105,"Q2")</f>
        <v>0</v>
      </c>
      <c r="CM182" s="264">
        <f>COUNTIFS('Loyalty Quarterly Planning'!AV$4:AV$105,"XL",'Loyalty Quarterly Planning'!$H$4:$H$105,"Q2")</f>
        <v>0</v>
      </c>
    </row>
    <row r="183" spans="80:91" ht="15">
      <c r="CB183" t="s">
        <v>490</v>
      </c>
      <c r="CC183" s="626" t="s">
        <v>119</v>
      </c>
      <c r="CD183" s="264">
        <f>COUNTIFS('Loyalty Quarterly Planning'!AN$4:AN$105,"X",'Loyalty Quarterly Planning'!$H$4:$H$105,"Q2")</f>
        <v>0</v>
      </c>
      <c r="CE183" s="264">
        <f>COUNTIFS('Loyalty Quarterly Planning'!AO$4:AO$105,"X",'Loyalty Quarterly Planning'!$H$4:$H$105,"Q2")</f>
        <v>0</v>
      </c>
      <c r="CG183" s="264">
        <f>COUNTIFS('Loyalty Quarterly Planning'!AP$4:AP$105,"X",'Loyalty Quarterly Planning'!$H$4:$H$105,"Q2")</f>
        <v>0</v>
      </c>
      <c r="CH183" s="264">
        <f>COUNTIFS('Loyalty Quarterly Planning'!AQ$4:AQ$105,"X",'Loyalty Quarterly Planning'!$H$4:$H$105,"Q2")</f>
        <v>0</v>
      </c>
      <c r="CI183" s="264">
        <f>COUNTIFS('Loyalty Quarterly Planning'!AR$4:AR$105,"X",'Loyalty Quarterly Planning'!$H$4:$H$105,"Q2")</f>
        <v>0</v>
      </c>
      <c r="CJ183" s="264">
        <f>COUNTIFS('Loyalty Quarterly Planning'!AS$4:AS$105,"X",'Loyalty Quarterly Planning'!$H$4:$H$105,"Q2")</f>
        <v>1</v>
      </c>
      <c r="CK183" s="264">
        <f>COUNTIFS('Loyalty Quarterly Planning'!AT$4:AT$105,"X",'Loyalty Quarterly Planning'!$H$4:$H$105,"Q2")</f>
        <v>0</v>
      </c>
      <c r="CL183" s="264">
        <f>COUNTIFS('Loyalty Quarterly Planning'!AU$4:AU$105,"X",'Loyalty Quarterly Planning'!$H$4:$H$105,"Q2")</f>
        <v>0</v>
      </c>
      <c r="CM183" s="264">
        <f>COUNTIFS('Loyalty Quarterly Planning'!AV$4:AV$105,"X",'Loyalty Quarterly Planning'!$H$4:$H$105,"Q2")</f>
        <v>0</v>
      </c>
    </row>
    <row r="185" spans="80:91" ht="15">
      <c r="CB185" s="483" t="s">
        <v>501</v>
      </c>
      <c r="CC185" s="483" t="s">
        <v>498</v>
      </c>
      <c r="CD185" s="14" t="s">
        <v>118</v>
      </c>
      <c r="CE185" s="14" t="s">
        <v>38</v>
      </c>
      <c r="CF185" s="14" t="s">
        <v>39</v>
      </c>
      <c r="CG185" s="14" t="s">
        <v>40</v>
      </c>
      <c r="CH185" s="14" t="s">
        <v>41</v>
      </c>
      <c r="CI185" s="14" t="s">
        <v>42</v>
      </c>
      <c r="CJ185" s="14" t="s">
        <v>43</v>
      </c>
      <c r="CK185" s="14" t="s">
        <v>44</v>
      </c>
      <c r="CL185" s="14" t="s">
        <v>45</v>
      </c>
      <c r="CM185" s="14" t="s">
        <v>46</v>
      </c>
    </row>
    <row r="186" spans="80:91" ht="15">
      <c r="CB186" t="s">
        <v>485</v>
      </c>
      <c r="CC186" s="626" t="s">
        <v>77</v>
      </c>
      <c r="CD186" s="264">
        <f>COUNTIFS('Digital Pricing'!AL$4:AL$20,"XS",'Digital Pricing'!$H$4:$H$20,"Q2")</f>
        <v>0</v>
      </c>
      <c r="CE186" s="264">
        <f>COUNTIFS('Digital Pricing'!AM$4:AM$20,"XS",'Digital Pricing'!$H$4:$H$20,"Q2")</f>
        <v>0</v>
      </c>
      <c r="CG186" s="264">
        <f>COUNTIFS('Digital Pricing'!AN$4:AN$20,"XS",'Digital Pricing'!$H$4:$H$20,"Q2")</f>
        <v>2</v>
      </c>
      <c r="CH186" s="264">
        <f>COUNTIFS('Digital Pricing'!AO$4:AO$20,"XS",'Digital Pricing'!$H$4:$H$20,"Q2")</f>
        <v>0</v>
      </c>
      <c r="CI186" s="264">
        <f>COUNTIFS('Digital Pricing'!AP$4:AP$20,"XS",'Digital Pricing'!$H$4:$H$20,"Q2")</f>
        <v>0</v>
      </c>
      <c r="CJ186" s="264">
        <f>COUNTIFS('Digital Pricing'!AQ$4:AQ$20,"XS",'Digital Pricing'!$H$4:$H$20,"Q2")</f>
        <v>2</v>
      </c>
      <c r="CK186" s="264">
        <f>COUNTIFS('Digital Pricing'!AR$4:AR$20,"XS",'Digital Pricing'!$H$4:$H$20,"Q2")</f>
        <v>0</v>
      </c>
      <c r="CL186" s="264">
        <f>COUNTIFS('Digital Pricing'!AS$4:AS$20,"XS",'Digital Pricing'!$H$4:$H$20,"Q2")</f>
        <v>0</v>
      </c>
      <c r="CM186" s="264">
        <f>COUNTIFS('Digital Pricing'!AT$4:AT$20,"XS",'Digital Pricing'!$H$4:$H$20,"Q2")</f>
        <v>0</v>
      </c>
    </row>
    <row r="187" spans="80:91" ht="15">
      <c r="CB187" t="s">
        <v>486</v>
      </c>
      <c r="CC187" s="626" t="s">
        <v>78</v>
      </c>
      <c r="CD187" s="264">
        <f>COUNTIFS('Digital Pricing'!AL$4:AL$20,"S",'Digital Pricing'!$H$4:$H$20,"Q2")</f>
        <v>0</v>
      </c>
      <c r="CE187" s="264">
        <f>COUNTIFS('Digital Pricing'!AM$4:AM$20,"S",'Digital Pricing'!$H$4:$H$20,"Q2")</f>
        <v>0</v>
      </c>
      <c r="CG187" s="264">
        <f>COUNTIFS('Digital Pricing'!AN$4:AN$20,"S",'Digital Pricing'!$H$4:$H$20,"Q2")</f>
        <v>0</v>
      </c>
      <c r="CH187" s="264">
        <f>COUNTIFS('Digital Pricing'!AO$4:AO$20,"S",'Digital Pricing'!$H$4:$H$20,"Q2")</f>
        <v>0</v>
      </c>
      <c r="CI187" s="264">
        <f>COUNTIFS('Digital Pricing'!AP$4:AP$20,"S",'Digital Pricing'!$H$4:$H$20,"Q2")</f>
        <v>0</v>
      </c>
      <c r="CJ187" s="264">
        <f>COUNTIFS('Digital Pricing'!AQ$4:AQ$20,"S",'Digital Pricing'!$H$4:$H$20,"Q2")</f>
        <v>0</v>
      </c>
      <c r="CK187" s="264">
        <f>COUNTIFS('Digital Pricing'!AR$4:AR$20,"S",'Digital Pricing'!$H$4:$H$20,"Q2")</f>
        <v>0</v>
      </c>
      <c r="CL187" s="264">
        <f>COUNTIFS('Digital Pricing'!AS$4:AS$20,"S",'Digital Pricing'!$H$4:$H$20,"Q2")</f>
        <v>0</v>
      </c>
      <c r="CM187" s="264">
        <f>COUNTIFS('Digital Pricing'!AT$4:AT$20,"S",'Digital Pricing'!$H$4:$H$20,"Q2")</f>
        <v>0</v>
      </c>
    </row>
    <row r="188" spans="80:91" ht="15">
      <c r="CB188" t="s">
        <v>487</v>
      </c>
      <c r="CC188" s="626" t="s">
        <v>72</v>
      </c>
      <c r="CD188" s="264">
        <f>COUNTIFS('Digital Pricing'!AL$4:AL$20,"M",'Digital Pricing'!$H$4:$H$20,"Q2")</f>
        <v>1</v>
      </c>
      <c r="CE188" s="264">
        <f>COUNTIFS('Digital Pricing'!AM$4:AM$20,"M",'Digital Pricing'!$H$4:$H$20,"Q2")</f>
        <v>0</v>
      </c>
      <c r="CG188" s="264">
        <f>COUNTIFS('Digital Pricing'!AN$4:AN$20,"M",'Digital Pricing'!$H$4:$H$20,"Q2")</f>
        <v>0</v>
      </c>
      <c r="CH188" s="264">
        <f>COUNTIFS('Digital Pricing'!AO$4:AO$20,"M",'Digital Pricing'!$H$4:$H$20,"Q2")</f>
        <v>0</v>
      </c>
      <c r="CI188" s="264">
        <f>COUNTIFS('Digital Pricing'!AP$4:AP$20,"M",'Digital Pricing'!$H$4:$H$20,"Q2")</f>
        <v>0</v>
      </c>
      <c r="CJ188" s="264">
        <f>COUNTIFS('Digital Pricing'!AQ$4:AQ$20,"M",'Digital Pricing'!$H$4:$H$20,"Q2")</f>
        <v>0</v>
      </c>
      <c r="CK188" s="264">
        <f>COUNTIFS('Digital Pricing'!AR$4:AR$20,"M",'Digital Pricing'!$H$4:$H$20,"Q2")</f>
        <v>0</v>
      </c>
      <c r="CL188" s="264">
        <f>COUNTIFS('Digital Pricing'!AS$4:AS$20,"M",'Digital Pricing'!$H$4:$H$20,"Q2")</f>
        <v>0</v>
      </c>
      <c r="CM188" s="264">
        <f>COUNTIFS('Digital Pricing'!AT$4:AT$20,"M",'Digital Pricing'!$H$4:$H$20,"Q2")</f>
        <v>0</v>
      </c>
    </row>
    <row r="189" spans="80:91" ht="15">
      <c r="CB189" t="s">
        <v>488</v>
      </c>
      <c r="CC189" s="626" t="s">
        <v>91</v>
      </c>
      <c r="CD189" s="264">
        <f>COUNTIFS('Digital Pricing'!AL$4:AL$20,"L",'Digital Pricing'!$H$4:$H$20,"Q2")</f>
        <v>0</v>
      </c>
      <c r="CE189" s="264">
        <f>COUNTIFS('Digital Pricing'!AM$4:AM$20,"L",'Digital Pricing'!$H$4:$H$20,"Q2")</f>
        <v>0</v>
      </c>
      <c r="CG189" s="264">
        <f>COUNTIFS('Digital Pricing'!AN$4:AN$20,"L",'Digital Pricing'!$H$4:$H$20,"Q2")</f>
        <v>0</v>
      </c>
      <c r="CH189" s="264">
        <f>COUNTIFS('Digital Pricing'!AO$4:AO$20,"L",'Digital Pricing'!$H$4:$H$20,"Q2")</f>
        <v>0</v>
      </c>
      <c r="CI189" s="264">
        <f>COUNTIFS('Digital Pricing'!AP$4:AP$20,"L",'Digital Pricing'!$H$4:$H$20,"Q2")</f>
        <v>0</v>
      </c>
      <c r="CJ189" s="264">
        <f>COUNTIFS('Digital Pricing'!AQ$4:AQ$20,"L",'Digital Pricing'!$H$4:$H$20,"Q2")</f>
        <v>0</v>
      </c>
      <c r="CK189" s="264">
        <f>COUNTIFS('Digital Pricing'!AR$4:AR$20,"L",'Digital Pricing'!$H$4:$H$20,"Q2")</f>
        <v>0</v>
      </c>
      <c r="CL189" s="264">
        <f>COUNTIFS('Digital Pricing'!AS$4:AS$20,"L",'Digital Pricing'!$H$4:$H$20,"Q2")</f>
        <v>0</v>
      </c>
      <c r="CM189" s="264">
        <f>COUNTIFS('Digital Pricing'!AT$4:AT$20,"L",'Digital Pricing'!$H$4:$H$20,"Q2")</f>
        <v>0</v>
      </c>
    </row>
    <row r="190" spans="80:91" ht="15">
      <c r="CB190" t="s">
        <v>489</v>
      </c>
      <c r="CC190" s="626" t="s">
        <v>127</v>
      </c>
      <c r="CD190" s="264">
        <f>COUNTIFS('Digital Pricing'!AL$4:AL$20,"XL",'Digital Pricing'!$H$4:$H$20,"Q2")</f>
        <v>0</v>
      </c>
      <c r="CE190" s="264">
        <f>COUNTIFS('Digital Pricing'!AM$4:AM$20,"XL",'Digital Pricing'!$H$4:$H$20,"Q2")</f>
        <v>0</v>
      </c>
      <c r="CG190" s="264">
        <f>COUNTIFS('Digital Pricing'!AN$4:AN$20,"XL",'Digital Pricing'!$H$4:$H$20,"Q2")</f>
        <v>0</v>
      </c>
      <c r="CH190" s="264">
        <f>COUNTIFS('Digital Pricing'!AO$4:AO$20,"XL",'Digital Pricing'!$H$4:$H$20,"Q2")</f>
        <v>0</v>
      </c>
      <c r="CI190" s="264">
        <f>COUNTIFS('Digital Pricing'!AP$4:AP$20,"XL",'Digital Pricing'!$H$4:$H$20,"Q2")</f>
        <v>0</v>
      </c>
      <c r="CJ190" s="264">
        <f>COUNTIFS('Digital Pricing'!AQ$4:AQ$20,"XL",'Digital Pricing'!$H$4:$H$20,"Q2")</f>
        <v>0</v>
      </c>
      <c r="CK190" s="264">
        <f>COUNTIFS('Digital Pricing'!AR$4:AR$20,"XL",'Digital Pricing'!$H$4:$H$20,"Q2")</f>
        <v>0</v>
      </c>
      <c r="CL190" s="264">
        <f>COUNTIFS('Digital Pricing'!AS$4:AS$20,"XL",'Digital Pricing'!$H$4:$H$20,"Q2")</f>
        <v>0</v>
      </c>
      <c r="CM190" s="264">
        <f>COUNTIFS('Digital Pricing'!AT$4:AT$20,"XL",'Digital Pricing'!$H$4:$H$20,"Q2")</f>
        <v>0</v>
      </c>
    </row>
    <row r="191" spans="80:91" ht="15">
      <c r="CB191" t="s">
        <v>490</v>
      </c>
      <c r="CC191" s="626" t="s">
        <v>119</v>
      </c>
      <c r="CD191" s="264">
        <f>COUNTIFS('Digital Pricing'!AL$4:AL$20,"X",'Digital Pricing'!$H$4:$H$20,"Q2")</f>
        <v>0</v>
      </c>
      <c r="CE191" s="264">
        <f>COUNTIFS('Digital Pricing'!AM$4:AM$20,"X",'Digital Pricing'!$H$4:$H$20,"Q2")</f>
        <v>0</v>
      </c>
      <c r="CG191" s="264">
        <f>COUNTIFS('Digital Pricing'!AN$4:AN$20,"X",'Digital Pricing'!$H$4:$H$20,"Q2")</f>
        <v>2</v>
      </c>
      <c r="CH191" s="264">
        <f>COUNTIFS('Digital Pricing'!AO$4:AO$20,"X",'Digital Pricing'!$H$4:$H$20,"Q2")</f>
        <v>0</v>
      </c>
      <c r="CI191" s="264">
        <f>COUNTIFS('Digital Pricing'!AP$4:AP$20,"X",'Digital Pricing'!$H$4:$H$20,"Q2")</f>
        <v>0</v>
      </c>
      <c r="CJ191" s="264">
        <f>COUNTIFS('Digital Pricing'!AQ$4:AQ$20,"X",'Digital Pricing'!$H$4:$H$20,"Q2")</f>
        <v>1</v>
      </c>
      <c r="CK191" s="264">
        <f>COUNTIFS('Digital Pricing'!AR$4:AR$20,"X",'Digital Pricing'!$H$4:$H$20,"Q2")</f>
        <v>1</v>
      </c>
      <c r="CL191" s="264">
        <f>COUNTIFS('Digital Pricing'!AS$4:AS$20,"X",'Digital Pricing'!$H$4:$H$20,"Q2")</f>
        <v>0</v>
      </c>
      <c r="CM191" s="264">
        <f>COUNTIFS('Digital Pricing'!AT$4:AT$20,"X",'Digital Pricing'!$H$4:$H$20,"Q2")</f>
        <v>0</v>
      </c>
    </row>
    <row r="193" spans="80:91" ht="15">
      <c r="CB193" s="483" t="s">
        <v>502</v>
      </c>
      <c r="CC193" s="483" t="s">
        <v>498</v>
      </c>
      <c r="CD193" s="14" t="s">
        <v>118</v>
      </c>
      <c r="CE193" s="14" t="s">
        <v>38</v>
      </c>
      <c r="CF193" s="14" t="s">
        <v>39</v>
      </c>
      <c r="CG193" s="14" t="s">
        <v>40</v>
      </c>
      <c r="CH193" s="14" t="s">
        <v>41</v>
      </c>
      <c r="CI193" s="14" t="s">
        <v>42</v>
      </c>
      <c r="CJ193" s="14" t="s">
        <v>43</v>
      </c>
      <c r="CK193" s="14" t="s">
        <v>44</v>
      </c>
      <c r="CL193" s="14" t="s">
        <v>45</v>
      </c>
      <c r="CM193" s="14" t="s">
        <v>46</v>
      </c>
    </row>
    <row r="194" spans="80:91" ht="15">
      <c r="CB194" t="s">
        <v>485</v>
      </c>
      <c r="CC194" s="626" t="s">
        <v>77</v>
      </c>
      <c r="CD194" s="264">
        <f>COUNTIFS('Data Quarterly Planning'!AL$4:AL$68,"XS",'Data Quarterly Planning'!$H$4:$H$68,"Q2")</f>
        <v>0</v>
      </c>
      <c r="CE194" s="264">
        <f>COUNTIFS('Data Quarterly Planning'!AM$4:AM$68,"XS",'Data Quarterly Planning'!$H$4:$H$68,"Q2")</f>
        <v>0</v>
      </c>
      <c r="CG194" s="264">
        <f>COUNTIFS('Data Quarterly Planning'!AN$4:AN$68,"XS",'Data Quarterly Planning'!$H$4:$H$68,"Q2")</f>
        <v>0</v>
      </c>
      <c r="CH194" s="264">
        <f>COUNTIFS('Data Quarterly Planning'!AO$4:AO$68,"XS",'Data Quarterly Planning'!$H$4:$H$68,"Q2")</f>
        <v>0</v>
      </c>
      <c r="CI194" s="264">
        <f>COUNTIFS('Data Quarterly Planning'!AP$4:AP$68,"XS",'Data Quarterly Planning'!$H$4:$H$68,"Q2")</f>
        <v>0</v>
      </c>
      <c r="CJ194" s="264">
        <f>COUNTIFS('Data Quarterly Planning'!AQ$4:AQ$68,"XS",'Data Quarterly Planning'!$H$4:$H$68,"Q2")</f>
        <v>0</v>
      </c>
      <c r="CK194" s="264">
        <f>COUNTIFS('Data Quarterly Planning'!AR$4:AR$68,"XS",'Data Quarterly Planning'!$H$4:$H$68,"Q2")</f>
        <v>0</v>
      </c>
      <c r="CL194" s="264">
        <f>COUNTIFS('Data Quarterly Planning'!AS$4:AS$68,"XS",'Data Quarterly Planning'!$H$4:$H$68,"Q2")</f>
        <v>0</v>
      </c>
      <c r="CM194" s="264">
        <f>COUNTIFS('Data Quarterly Planning'!AT$4:AT$68,"XS",'Data Quarterly Planning'!$H$4:$H$68,"Q2")</f>
        <v>0</v>
      </c>
    </row>
    <row r="195" spans="80:91" ht="15">
      <c r="CB195" t="s">
        <v>486</v>
      </c>
      <c r="CC195" s="626" t="s">
        <v>78</v>
      </c>
      <c r="CD195" s="264">
        <f>COUNTIFS('Data Quarterly Planning'!AL$4:AL$68,"S",'Data Quarterly Planning'!$H$4:$H$68,"Q2")</f>
        <v>0</v>
      </c>
      <c r="CE195" s="264">
        <f>COUNTIFS('Data Quarterly Planning'!AM$4:AM$68,"S",'Data Quarterly Planning'!$H$4:$H$68,"Q2")</f>
        <v>0</v>
      </c>
      <c r="CG195" s="264">
        <f>COUNTIFS('Data Quarterly Planning'!AN$4:AN$68,"S",'Data Quarterly Planning'!$H$4:$H$68,"Q2")</f>
        <v>0</v>
      </c>
      <c r="CH195" s="264">
        <f>COUNTIFS('Data Quarterly Planning'!AO$4:AO$68,"S",'Data Quarterly Planning'!$H$4:$H$68,"Q2")</f>
        <v>0</v>
      </c>
      <c r="CI195" s="264">
        <f>COUNTIFS('Data Quarterly Planning'!AP$4:AP$68,"S",'Data Quarterly Planning'!$H$4:$H$68,"Q2")</f>
        <v>0</v>
      </c>
      <c r="CJ195" s="264">
        <f>COUNTIFS('Data Quarterly Planning'!AQ$4:AQ$68,"S",'Data Quarterly Planning'!$H$4:$H$68,"Q2")</f>
        <v>0</v>
      </c>
      <c r="CK195" s="264">
        <f>COUNTIFS('Data Quarterly Planning'!AR$4:AR$68,"S",'Data Quarterly Planning'!$H$4:$H$68,"Q2")</f>
        <v>0</v>
      </c>
      <c r="CL195" s="264">
        <f>COUNTIFS('Data Quarterly Planning'!AS$4:AS$68,"S",'Data Quarterly Planning'!$H$4:$H$68,"Q2")</f>
        <v>0</v>
      </c>
      <c r="CM195" s="264">
        <f>COUNTIFS('Data Quarterly Planning'!AT$4:AT$68,"S",'Data Quarterly Planning'!$H$4:$H$68,"Q2")</f>
        <v>0</v>
      </c>
    </row>
    <row r="196" spans="80:91" ht="15">
      <c r="CB196" t="s">
        <v>487</v>
      </c>
      <c r="CC196" s="626" t="s">
        <v>72</v>
      </c>
      <c r="CD196" s="264">
        <f>COUNTIFS('Data Quarterly Planning'!AL$4:AL$68,"M",'Data Quarterly Planning'!$H$4:$H$68,"Q2")</f>
        <v>0</v>
      </c>
      <c r="CE196" s="264">
        <f>COUNTIFS('Data Quarterly Planning'!AM$4:AM$68,"M",'Data Quarterly Planning'!$H$4:$H$68,"Q2")</f>
        <v>0</v>
      </c>
      <c r="CG196" s="264">
        <f>COUNTIFS('Data Quarterly Planning'!AN$4:AN$68,"M",'Data Quarterly Planning'!$H$4:$H$68,"Q2")</f>
        <v>0</v>
      </c>
      <c r="CH196" s="264">
        <f>COUNTIFS('Data Quarterly Planning'!AO$4:AO$68,"M",'Data Quarterly Planning'!$H$4:$H$68,"Q2")</f>
        <v>0</v>
      </c>
      <c r="CI196" s="264">
        <f>COUNTIFS('Data Quarterly Planning'!AP$4:AP$68,"M",'Data Quarterly Planning'!$H$4:$H$68,"Q2")</f>
        <v>0</v>
      </c>
      <c r="CJ196" s="264">
        <f>COUNTIFS('Data Quarterly Planning'!AQ$4:AQ$68,"M",'Data Quarterly Planning'!$H$4:$H$68,"Q2")</f>
        <v>0</v>
      </c>
      <c r="CK196" s="264">
        <f>COUNTIFS('Data Quarterly Planning'!AR$4:AR$68,"M",'Data Quarterly Planning'!$H$4:$H$68,"Q2")</f>
        <v>0</v>
      </c>
      <c r="CL196" s="264">
        <f>COUNTIFS('Data Quarterly Planning'!AS$4:AS$68,"M",'Data Quarterly Planning'!$H$4:$H$68,"Q2")</f>
        <v>0</v>
      </c>
      <c r="CM196" s="264">
        <f>COUNTIFS('Data Quarterly Planning'!AT$4:AT$68,"M",'Data Quarterly Planning'!$H$4:$H$68,"Q2")</f>
        <v>0</v>
      </c>
    </row>
    <row r="197" spans="80:91" ht="15">
      <c r="CB197" t="s">
        <v>488</v>
      </c>
      <c r="CC197" s="626" t="s">
        <v>91</v>
      </c>
      <c r="CD197" s="264">
        <f>COUNTIFS('Data Quarterly Planning'!AL$4:AL$68,"L",'Data Quarterly Planning'!$H$4:$H$68,"Q2")</f>
        <v>0</v>
      </c>
      <c r="CE197" s="264">
        <f>COUNTIFS('Data Quarterly Planning'!AM$4:AM$68,"L",'Data Quarterly Planning'!$H$4:$H$68,"Q2")</f>
        <v>0</v>
      </c>
      <c r="CG197" s="264">
        <f>COUNTIFS('Data Quarterly Planning'!AN$4:AN$68,"L",'Data Quarterly Planning'!$H$4:$H$68,"Q2")</f>
        <v>0</v>
      </c>
      <c r="CH197" s="264">
        <f>COUNTIFS('Data Quarterly Planning'!AO$4:AO$68,"L",'Data Quarterly Planning'!$H$4:$H$68,"Q2")</f>
        <v>0</v>
      </c>
      <c r="CI197" s="264">
        <f>COUNTIFS('Data Quarterly Planning'!AP$4:AP$68,"L",'Data Quarterly Planning'!$H$4:$H$68,"Q2")</f>
        <v>0</v>
      </c>
      <c r="CJ197" s="264">
        <f>COUNTIFS('Data Quarterly Planning'!AQ$4:AQ$68,"L",'Data Quarterly Planning'!$H$4:$H$68,"Q2")</f>
        <v>0</v>
      </c>
      <c r="CK197" s="264">
        <f>COUNTIFS('Data Quarterly Planning'!AR$4:AR$68,"L",'Data Quarterly Planning'!$H$4:$H$68,"Q2")</f>
        <v>0</v>
      </c>
      <c r="CL197" s="264">
        <f>COUNTIFS('Data Quarterly Planning'!AS$4:AS$68,"L",'Data Quarterly Planning'!$H$4:$H$68,"Q2")</f>
        <v>0</v>
      </c>
      <c r="CM197" s="264">
        <f>COUNTIFS('Data Quarterly Planning'!AT$4:AT$68,"L",'Data Quarterly Planning'!$H$4:$H$68,"Q2")</f>
        <v>0</v>
      </c>
    </row>
    <row r="198" spans="80:91" ht="15">
      <c r="CB198" t="s">
        <v>489</v>
      </c>
      <c r="CC198" s="626" t="s">
        <v>127</v>
      </c>
      <c r="CD198" s="264">
        <f>COUNTIFS('Data Quarterly Planning'!AL$4:AL$68,"XL",'Data Quarterly Planning'!$H$4:$H$68,"Q2")</f>
        <v>0</v>
      </c>
      <c r="CE198" s="264">
        <f>COUNTIFS('Data Quarterly Planning'!AM$4:AM$68,"XL",'Data Quarterly Planning'!$H$4:$H$68,"Q2")</f>
        <v>0</v>
      </c>
      <c r="CG198" s="264">
        <f>COUNTIFS('Data Quarterly Planning'!AN$4:AN$68,"XL",'Data Quarterly Planning'!$H$4:$H$68,"Q2")</f>
        <v>0</v>
      </c>
      <c r="CH198" s="264">
        <f>COUNTIFS('Data Quarterly Planning'!AO$4:AO$68,"XL",'Data Quarterly Planning'!$H$4:$H$68,"Q2")</f>
        <v>0</v>
      </c>
      <c r="CI198" s="264">
        <f>COUNTIFS('Data Quarterly Planning'!AP$4:AP$68,"XL",'Data Quarterly Planning'!$H$4:$H$68,"Q2")</f>
        <v>0</v>
      </c>
      <c r="CJ198" s="264">
        <f>COUNTIFS('Data Quarterly Planning'!AQ$4:AQ$68,"XL",'Data Quarterly Planning'!$H$4:$H$68,"Q2")</f>
        <v>0</v>
      </c>
      <c r="CK198" s="264">
        <f>COUNTIFS('Data Quarterly Planning'!AR$4:AR$68,"XL",'Data Quarterly Planning'!$H$4:$H$68,"Q2")</f>
        <v>0</v>
      </c>
      <c r="CL198" s="264">
        <f>COUNTIFS('Data Quarterly Planning'!AS$4:AS$68,"XL",'Data Quarterly Planning'!$H$4:$H$68,"Q2")</f>
        <v>0</v>
      </c>
      <c r="CM198" s="264">
        <f>COUNTIFS('Data Quarterly Planning'!AT$4:AT$68,"XL",'Data Quarterly Planning'!$H$4:$H$68,"Q2")</f>
        <v>0</v>
      </c>
    </row>
    <row r="199" spans="80:91" ht="15">
      <c r="CB199" t="s">
        <v>490</v>
      </c>
      <c r="CC199" s="626" t="s">
        <v>119</v>
      </c>
      <c r="CD199" s="264">
        <f>COUNTIFS('Data Quarterly Planning'!AL$4:AL$68,"X",'Data Quarterly Planning'!$H$4:$H$68,"Q2")</f>
        <v>0</v>
      </c>
      <c r="CE199" s="264">
        <f>COUNTIFS('Data Quarterly Planning'!AM$4:AM$68,"X",'Data Quarterly Planning'!$H$4:$H$68,"Q2")</f>
        <v>0</v>
      </c>
      <c r="CG199" s="264">
        <f>COUNTIFS('Data Quarterly Planning'!AN$4:AN$68,"X",'Data Quarterly Planning'!$H$4:$H$68,"Q2")</f>
        <v>0</v>
      </c>
      <c r="CH199" s="264">
        <f>COUNTIFS('Data Quarterly Planning'!AO$4:AO$68,"X",'Data Quarterly Planning'!$H$4:$H$68,"Q2")</f>
        <v>0</v>
      </c>
      <c r="CI199" s="264">
        <f>COUNTIFS('Data Quarterly Planning'!AP$4:AP$68,"X",'Data Quarterly Planning'!$H$4:$H$68,"Q2")</f>
        <v>0</v>
      </c>
      <c r="CJ199" s="264">
        <f>COUNTIFS('Data Quarterly Planning'!AQ$4:AQ$68,"X",'Data Quarterly Planning'!$H$4:$H$68,"Q2")</f>
        <v>0</v>
      </c>
      <c r="CK199" s="264">
        <f>COUNTIFS('Data Quarterly Planning'!AR$4:AR$68,"X",'Data Quarterly Planning'!$H$4:$H$68,"Q2")</f>
        <v>0</v>
      </c>
      <c r="CL199" s="264">
        <f>COUNTIFS('Data Quarterly Planning'!AS$4:AS$68,"X",'Data Quarterly Planning'!$H$4:$H$68,"Q2")</f>
        <v>0</v>
      </c>
      <c r="CM199" s="264">
        <f>COUNTIFS('Data Quarterly Planning'!AT$4:AT$68,"X",'Data Quarterly Planning'!$H$4:$H$68,"Q2")</f>
        <v>0</v>
      </c>
    </row>
    <row r="201" spans="80:91" ht="15">
      <c r="CB201" s="483" t="s">
        <v>503</v>
      </c>
      <c r="CC201" s="483" t="s">
        <v>498</v>
      </c>
      <c r="CD201" s="14" t="s">
        <v>118</v>
      </c>
      <c r="CE201" s="14" t="s">
        <v>38</v>
      </c>
      <c r="CF201" s="14" t="s">
        <v>39</v>
      </c>
      <c r="CG201" s="14" t="s">
        <v>40</v>
      </c>
      <c r="CH201" s="14" t="s">
        <v>41</v>
      </c>
      <c r="CI201" s="14" t="s">
        <v>42</v>
      </c>
      <c r="CJ201" s="14" t="s">
        <v>43</v>
      </c>
      <c r="CK201" s="14" t="s">
        <v>44</v>
      </c>
      <c r="CL201" s="14" t="s">
        <v>45</v>
      </c>
      <c r="CM201" s="14" t="s">
        <v>46</v>
      </c>
    </row>
    <row r="202" spans="80:91" ht="15">
      <c r="CB202" t="s">
        <v>485</v>
      </c>
      <c r="CC202" s="626" t="s">
        <v>77</v>
      </c>
      <c r="CD202" s="264">
        <f>COUNTIFS('CS Quarterly Planning'!AM$4:AM$91,"XS",'CS Quarterly Planning'!$H$4:$H$91,"Q2")</f>
        <v>2</v>
      </c>
      <c r="CE202" s="264">
        <f>COUNTIFS('CS Quarterly Planning'!AN$4:AN$91,"XS",'CS Quarterly Planning'!$H$4:$H$91,"Q2")</f>
        <v>0</v>
      </c>
      <c r="CG202" s="264">
        <f>COUNTIFS('CS Quarterly Planning'!AO$4:AO$91,"XS",'CS Quarterly Planning'!$H$4:$H$91,"Q2")</f>
        <v>0</v>
      </c>
      <c r="CH202" s="264">
        <f>COUNTIFS('CS Quarterly Planning'!AP$4:AP$91,"XS",'CS Quarterly Planning'!$H$4:$H$91,"Q2")</f>
        <v>0</v>
      </c>
      <c r="CI202" s="264">
        <f>COUNTIFS('CS Quarterly Planning'!AQ$4:AQ$91,"XS",'CS Quarterly Planning'!$H$4:$H$91,"Q2")</f>
        <v>0</v>
      </c>
      <c r="CJ202" s="264">
        <f>COUNTIFS('CS Quarterly Planning'!AR$4:AR$91,"XS",'CS Quarterly Planning'!$H$4:$H$91,"Q2")</f>
        <v>0</v>
      </c>
      <c r="CK202" s="264">
        <f>COUNTIFS('CS Quarterly Planning'!AS$4:AS$91,"XS",'CS Quarterly Planning'!$H$4:$H$91,"Q2")</f>
        <v>0</v>
      </c>
      <c r="CL202" s="264">
        <f>COUNTIFS('CS Quarterly Planning'!AT$4:AT$91,"XS",'CS Quarterly Planning'!$H$4:$H$91,"Q2")</f>
        <v>0</v>
      </c>
      <c r="CM202" s="264">
        <f>COUNTIFS('CS Quarterly Planning'!AU$4:AU$91,"XS",'CS Quarterly Planning'!$H$4:$H$91,"Q2")</f>
        <v>1</v>
      </c>
    </row>
    <row r="203" spans="80:91" ht="15">
      <c r="CB203" t="s">
        <v>486</v>
      </c>
      <c r="CC203" s="626" t="s">
        <v>78</v>
      </c>
      <c r="CD203" s="264">
        <f>COUNTIFS('CS Quarterly Planning'!AM$4:AM$91,"S",'CS Quarterly Planning'!$H$4:$H$91,"Q2")</f>
        <v>3</v>
      </c>
      <c r="CE203" s="264">
        <f>COUNTIFS('CS Quarterly Planning'!AN$4:AN$91,"S",'CS Quarterly Planning'!$H$4:$H$91,"Q2")</f>
        <v>0</v>
      </c>
      <c r="CG203" s="264">
        <f>COUNTIFS('CS Quarterly Planning'!AO$4:AO$91,"S",'CS Quarterly Planning'!$H$4:$H$91,"Q2")</f>
        <v>2</v>
      </c>
      <c r="CH203" s="264">
        <f>COUNTIFS('CS Quarterly Planning'!AP$4:AP$91,"S",'CS Quarterly Planning'!$H$4:$H$91,"Q2")</f>
        <v>0</v>
      </c>
      <c r="CI203" s="264">
        <f>COUNTIFS('CS Quarterly Planning'!AQ$4:AQ$91,"S",'CS Quarterly Planning'!$H$4:$H$91,"Q2")</f>
        <v>0</v>
      </c>
      <c r="CJ203" s="264">
        <f>COUNTIFS('CS Quarterly Planning'!AR$4:AR$91,"S",'CS Quarterly Planning'!$H$4:$H$91,"Q2")</f>
        <v>0</v>
      </c>
      <c r="CK203" s="264">
        <f>COUNTIFS('CS Quarterly Planning'!AS$4:AS$91,"S",'CS Quarterly Planning'!$H$4:$H$91,"Q2")</f>
        <v>0</v>
      </c>
      <c r="CL203" s="264">
        <f>COUNTIFS('CS Quarterly Planning'!AT$4:AT$91,"S",'CS Quarterly Planning'!$H$4:$H$91,"Q2")</f>
        <v>0</v>
      </c>
      <c r="CM203" s="264">
        <f>COUNTIFS('CS Quarterly Planning'!AU$4:AU$91,"S",'CS Quarterly Planning'!$H$4:$H$91,"Q2")</f>
        <v>0</v>
      </c>
    </row>
    <row r="204" spans="80:91" ht="15">
      <c r="CB204" t="s">
        <v>487</v>
      </c>
      <c r="CC204" s="626" t="s">
        <v>72</v>
      </c>
      <c r="CD204" s="264">
        <f>COUNTIFS('CS Quarterly Planning'!AM$4:AM$91,"M",'CS Quarterly Planning'!$H$4:$H$91,"Q2")</f>
        <v>0</v>
      </c>
      <c r="CE204" s="264">
        <f>COUNTIFS('CS Quarterly Planning'!AN$4:AN$91,"M",'CS Quarterly Planning'!$H$4:$H$91,"Q2")</f>
        <v>0</v>
      </c>
      <c r="CG204" s="264">
        <f>COUNTIFS('CS Quarterly Planning'!AO$4:AO$91,"M",'CS Quarterly Planning'!$H$4:$H$91,"Q2")</f>
        <v>3</v>
      </c>
      <c r="CH204" s="264">
        <f>COUNTIFS('CS Quarterly Planning'!AP$4:AP$91,"M",'CS Quarterly Planning'!$H$4:$H$91,"Q2")</f>
        <v>0</v>
      </c>
      <c r="CI204" s="264">
        <f>COUNTIFS('CS Quarterly Planning'!AQ$4:AQ$91,"M",'CS Quarterly Planning'!$H$4:$H$91,"Q2")</f>
        <v>0</v>
      </c>
      <c r="CJ204" s="264">
        <f>COUNTIFS('CS Quarterly Planning'!AR$4:AR$91,"M",'CS Quarterly Planning'!$H$4:$H$91,"Q2")</f>
        <v>0</v>
      </c>
      <c r="CK204" s="264">
        <f>COUNTIFS('CS Quarterly Planning'!AS$4:AS$91,"M",'CS Quarterly Planning'!$H$4:$H$91,"Q2")</f>
        <v>0</v>
      </c>
      <c r="CL204" s="264">
        <f>COUNTIFS('CS Quarterly Planning'!AT$4:AT$91,"M",'CS Quarterly Planning'!$H$4:$H$91,"Q2")</f>
        <v>0</v>
      </c>
      <c r="CM204" s="264">
        <f>COUNTIFS('CS Quarterly Planning'!AU$4:AU$91,"M",'CS Quarterly Planning'!$H$4:$H$91,"Q2")</f>
        <v>0</v>
      </c>
    </row>
    <row r="205" spans="80:91" ht="15">
      <c r="CB205" t="s">
        <v>488</v>
      </c>
      <c r="CC205" s="626" t="s">
        <v>91</v>
      </c>
      <c r="CD205" s="264">
        <f>COUNTIFS('CS Quarterly Planning'!AM$4:AM$91,"L",'CS Quarterly Planning'!$H$4:$H$91,"Q2")</f>
        <v>1</v>
      </c>
      <c r="CE205" s="264">
        <f>COUNTIFS('CS Quarterly Planning'!AN$4:AN$91,"L",'CS Quarterly Planning'!$H$4:$H$91,"Q2")</f>
        <v>0</v>
      </c>
      <c r="CG205" s="264">
        <f>COUNTIFS('CS Quarterly Planning'!AO$4:AO$91,"L",'CS Quarterly Planning'!$H$4:$H$91,"Q2")</f>
        <v>0</v>
      </c>
      <c r="CH205" s="264">
        <f>COUNTIFS('CS Quarterly Planning'!AP$4:AP$91,"L",'CS Quarterly Planning'!$H$4:$H$91,"Q2")</f>
        <v>0</v>
      </c>
      <c r="CI205" s="264">
        <f>COUNTIFS('CS Quarterly Planning'!AQ$4:AQ$91,"L",'CS Quarterly Planning'!$H$4:$H$91,"Q2")</f>
        <v>0</v>
      </c>
      <c r="CJ205" s="264">
        <f>COUNTIFS('CS Quarterly Planning'!AR$4:AR$91,"L",'CS Quarterly Planning'!$H$4:$H$91,"Q2")</f>
        <v>0</v>
      </c>
      <c r="CK205" s="264">
        <f>COUNTIFS('CS Quarterly Planning'!AS$4:AS$91,"L",'CS Quarterly Planning'!$H$4:$H$91,"Q2")</f>
        <v>0</v>
      </c>
      <c r="CL205" s="264">
        <f>COUNTIFS('CS Quarterly Planning'!AT$4:AT$91,"L",'CS Quarterly Planning'!$H$4:$H$91,"Q2")</f>
        <v>0</v>
      </c>
      <c r="CM205" s="264">
        <f>COUNTIFS('CS Quarterly Planning'!AU$4:AU$91,"L",'CS Quarterly Planning'!$H$4:$H$91,"Q2")</f>
        <v>0</v>
      </c>
    </row>
    <row r="206" spans="80:91" ht="15">
      <c r="CB206" t="s">
        <v>489</v>
      </c>
      <c r="CC206" s="626" t="s">
        <v>127</v>
      </c>
      <c r="CD206" s="264">
        <f>COUNTIFS('CS Quarterly Planning'!AM$4:AM$91,"XL",'CS Quarterly Planning'!$H$4:$H$91,"Q2")</f>
        <v>0</v>
      </c>
      <c r="CE206" s="264">
        <f>COUNTIFS('CS Quarterly Planning'!AN$4:AN$91,"XL",'CS Quarterly Planning'!$H$4:$H$91,"Q2")</f>
        <v>0</v>
      </c>
      <c r="CG206" s="264">
        <f>COUNTIFS('CS Quarterly Planning'!AO$4:AO$91,"XL",'CS Quarterly Planning'!$H$4:$H$91,"Q2")</f>
        <v>0</v>
      </c>
      <c r="CH206" s="264">
        <f>COUNTIFS('CS Quarterly Planning'!AP$4:AP$91,"XL",'CS Quarterly Planning'!$H$4:$H$91,"Q2")</f>
        <v>0</v>
      </c>
      <c r="CI206" s="264">
        <f>COUNTIFS('CS Quarterly Planning'!AQ$4:AQ$91,"XL",'CS Quarterly Planning'!$H$4:$H$91,"Q2")</f>
        <v>0</v>
      </c>
      <c r="CJ206" s="264">
        <f>COUNTIFS('CS Quarterly Planning'!AR$4:AR$91,"XL",'CS Quarterly Planning'!$H$4:$H$91,"Q2")</f>
        <v>0</v>
      </c>
      <c r="CK206" s="264">
        <f>COUNTIFS('CS Quarterly Planning'!AS$4:AS$91,"XL",'CS Quarterly Planning'!$H$4:$H$91,"Q2")</f>
        <v>0</v>
      </c>
      <c r="CL206" s="264">
        <f>COUNTIFS('CS Quarterly Planning'!AT$4:AT$91,"XL",'CS Quarterly Planning'!$H$4:$H$91,"Q2")</f>
        <v>0</v>
      </c>
      <c r="CM206" s="264">
        <f>COUNTIFS('CS Quarterly Planning'!AU$4:AU$91,"XL",'CS Quarterly Planning'!$H$4:$H$91,"Q2")</f>
        <v>0</v>
      </c>
    </row>
    <row r="207" spans="80:91" ht="15">
      <c r="CB207" t="s">
        <v>490</v>
      </c>
      <c r="CC207" s="626" t="s">
        <v>119</v>
      </c>
      <c r="CD207" s="264">
        <f>COUNTIFS('CS Quarterly Planning'!AM$4:AM$91,"XS",'CS Quarterly Planning'!$H$4:$H$91,"Q2")</f>
        <v>2</v>
      </c>
      <c r="CE207" s="264">
        <f>COUNTIFS('CS Quarterly Planning'!AN$4:AN$91,"XS",'CS Quarterly Planning'!$H$4:$H$91,"Q2")</f>
        <v>0</v>
      </c>
      <c r="CG207" s="264">
        <f>COUNTIFS('CS Quarterly Planning'!AO$4:AO$91,"XS",'CS Quarterly Planning'!$H$4:$H$91,"Q2")</f>
        <v>0</v>
      </c>
      <c r="CH207" s="264">
        <f>COUNTIFS('CS Quarterly Planning'!AP$4:AP$91,"XS",'CS Quarterly Planning'!$H$4:$H$91,"Q2")</f>
        <v>0</v>
      </c>
      <c r="CI207" s="264">
        <f>COUNTIFS('CS Quarterly Planning'!AQ$4:AQ$91,"XS",'CS Quarterly Planning'!$H$4:$H$91,"Q2")</f>
        <v>0</v>
      </c>
      <c r="CJ207" s="264">
        <f>COUNTIFS('CS Quarterly Planning'!AR$4:AR$91,"XS",'CS Quarterly Planning'!$H$4:$H$91,"Q2")</f>
        <v>0</v>
      </c>
      <c r="CK207" s="264">
        <f>COUNTIFS('CS Quarterly Planning'!AS$4:AS$91,"XS",'CS Quarterly Planning'!$H$4:$H$91,"Q2")</f>
        <v>0</v>
      </c>
      <c r="CL207" s="264">
        <f>COUNTIFS('CS Quarterly Planning'!AT$4:AT$91,"XS",'CS Quarterly Planning'!$H$4:$H$91,"Q2")</f>
        <v>0</v>
      </c>
      <c r="CM207" s="264">
        <f>COUNTIFS('CS Quarterly Planning'!AU$4:AU$91,"XS",'CS Quarterly Planning'!$H$4:$H$91,"Q2")</f>
        <v>1</v>
      </c>
    </row>
    <row r="209" spans="80:91" ht="15">
      <c r="CB209" s="483" t="s">
        <v>504</v>
      </c>
      <c r="CC209" s="483" t="s">
        <v>498</v>
      </c>
      <c r="CD209" s="14" t="s">
        <v>118</v>
      </c>
      <c r="CE209" s="14" t="s">
        <v>38</v>
      </c>
      <c r="CF209" s="14" t="s">
        <v>39</v>
      </c>
      <c r="CG209" s="14" t="s">
        <v>40</v>
      </c>
      <c r="CH209" s="14" t="s">
        <v>41</v>
      </c>
      <c r="CI209" s="14" t="s">
        <v>42</v>
      </c>
      <c r="CJ209" s="14" t="s">
        <v>43</v>
      </c>
      <c r="CK209" s="14" t="s">
        <v>44</v>
      </c>
      <c r="CL209" s="14" t="s">
        <v>45</v>
      </c>
      <c r="CM209" s="14" t="s">
        <v>46</v>
      </c>
    </row>
    <row r="210" spans="80:91" ht="15">
      <c r="CB210" t="s">
        <v>485</v>
      </c>
      <c r="CC210" s="626" t="s">
        <v>77</v>
      </c>
      <c r="CD210" s="264">
        <f>COUNTIFS('Marketing Quarterly Planning'!AL$4:AL$144,"XS",'Marketing Quarterly Planning'!$H$4:$H$144,"Q2")</f>
        <v>0</v>
      </c>
      <c r="CE210" s="264">
        <f>COUNTIFS('Marketing Quarterly Planning'!AM$4:AM$144,"XS",'Marketing Quarterly Planning'!$H$4:$H$144,"Q2")</f>
        <v>0</v>
      </c>
      <c r="CG210" s="264">
        <f>COUNTIFS('Marketing Quarterly Planning'!AN$4:AN$144,"XS",'Marketing Quarterly Planning'!$H$4:$H$144,"Q2")</f>
        <v>0</v>
      </c>
      <c r="CH210" s="264">
        <f>COUNTIFS('Marketing Quarterly Planning'!AO$4:AO$144,"XS",'Marketing Quarterly Planning'!$H$4:$H$144,"Q2")</f>
        <v>0</v>
      </c>
      <c r="CI210" s="264">
        <f>COUNTIFS('Marketing Quarterly Planning'!AP$4:AP$144,"XS",'Marketing Quarterly Planning'!$H$4:$H$144,"Q2")</f>
        <v>0</v>
      </c>
      <c r="CJ210" s="264">
        <f>COUNTIFS('Marketing Quarterly Planning'!AQ$4:AQ$144,"XS",'Marketing Quarterly Planning'!$H$4:$H$144,"Q2")</f>
        <v>0</v>
      </c>
      <c r="CK210" s="264">
        <f>COUNTIFS('Marketing Quarterly Planning'!AR$4:AR$144,"XS",'Marketing Quarterly Planning'!$H$4:$H$144,"Q2")</f>
        <v>0</v>
      </c>
      <c r="CL210" s="264">
        <f>COUNTIFS('Marketing Quarterly Planning'!AS$4:AS$144,"XS",'Marketing Quarterly Planning'!$H$4:$H$144,"Q2")</f>
        <v>0</v>
      </c>
      <c r="CM210" s="264">
        <f>COUNTIFS('Marketing Quarterly Planning'!AT$4:AT$144,"XS",'Marketing Quarterly Planning'!$H$4:$H$144,"Q2")</f>
        <v>0</v>
      </c>
    </row>
    <row r="211" spans="80:91" ht="15">
      <c r="CB211" t="s">
        <v>486</v>
      </c>
      <c r="CC211" s="626" t="s">
        <v>78</v>
      </c>
      <c r="CD211" s="264">
        <f>COUNTIFS('Marketing Quarterly Planning'!AL$4:AL$144,"S",'Marketing Quarterly Planning'!$H$4:$H$144,"Q2")</f>
        <v>0</v>
      </c>
      <c r="CE211" s="264">
        <f>COUNTIFS('Marketing Quarterly Planning'!AM$4:AM$144,"S",'Marketing Quarterly Planning'!$H$4:$H$144,"Q2")</f>
        <v>0</v>
      </c>
      <c r="CG211" s="264">
        <f>COUNTIFS('Marketing Quarterly Planning'!AN$4:AN$144,"S",'Marketing Quarterly Planning'!$H$4:$H$144,"Q2")</f>
        <v>0</v>
      </c>
      <c r="CH211" s="264">
        <f>COUNTIFS('Marketing Quarterly Planning'!AO$4:AO$144,"S",'Marketing Quarterly Planning'!$H$4:$H$144,"Q2")</f>
        <v>0</v>
      </c>
      <c r="CI211" s="264">
        <f>COUNTIFS('Marketing Quarterly Planning'!AP$4:AP$144,"S",'Marketing Quarterly Planning'!$H$4:$H$144,"Q2")</f>
        <v>0</v>
      </c>
      <c r="CJ211" s="264">
        <f>COUNTIFS('Marketing Quarterly Planning'!AQ$4:AQ$144,"S",'Marketing Quarterly Planning'!$H$4:$H$144,"Q2")</f>
        <v>0</v>
      </c>
      <c r="CK211" s="264">
        <f>COUNTIFS('Marketing Quarterly Planning'!AR$4:AR$144,"S",'Marketing Quarterly Planning'!$H$4:$H$144,"Q2")</f>
        <v>0</v>
      </c>
      <c r="CL211" s="264">
        <f>COUNTIFS('Marketing Quarterly Planning'!AS$4:AS$144,"S",'Marketing Quarterly Planning'!$H$4:$H$144,"Q2")</f>
        <v>0</v>
      </c>
      <c r="CM211" s="264">
        <f>COUNTIFS('Marketing Quarterly Planning'!AT$4:AT$144,"S",'Marketing Quarterly Planning'!$H$4:$H$144,"Q2")</f>
        <v>0</v>
      </c>
    </row>
    <row r="212" spans="80:91" ht="15">
      <c r="CB212" t="s">
        <v>487</v>
      </c>
      <c r="CC212" s="626" t="s">
        <v>72</v>
      </c>
      <c r="CD212" s="264">
        <f>COUNTIFS('Marketing Quarterly Planning'!AL$4:AL$144,"M",'Marketing Quarterly Planning'!$H$4:$H$144,"Q2")</f>
        <v>0</v>
      </c>
      <c r="CE212" s="264">
        <f>COUNTIFS('Marketing Quarterly Planning'!AM$4:AM$144,"M",'Marketing Quarterly Planning'!$H$4:$H$144,"Q2")</f>
        <v>0</v>
      </c>
      <c r="CG212" s="264">
        <f>COUNTIFS('Marketing Quarterly Planning'!AN$4:AN$144,"M",'Marketing Quarterly Planning'!$H$4:$H$144,"Q2")</f>
        <v>0</v>
      </c>
      <c r="CH212" s="264">
        <f>COUNTIFS('Marketing Quarterly Planning'!AO$4:AO$144,"M",'Marketing Quarterly Planning'!$H$4:$H$144,"Q2")</f>
        <v>0</v>
      </c>
      <c r="CI212" s="264">
        <f>COUNTIFS('Marketing Quarterly Planning'!AP$4:AP$144,"M",'Marketing Quarterly Planning'!$H$4:$H$144,"Q2")</f>
        <v>0</v>
      </c>
      <c r="CJ212" s="264">
        <f>COUNTIFS('Marketing Quarterly Planning'!AQ$4:AQ$144,"M",'Marketing Quarterly Planning'!$H$4:$H$144,"Q2")</f>
        <v>0</v>
      </c>
      <c r="CK212" s="264">
        <f>COUNTIFS('Marketing Quarterly Planning'!AR$4:AR$144,"M",'Marketing Quarterly Planning'!$H$4:$H$144,"Q2")</f>
        <v>0</v>
      </c>
      <c r="CL212" s="264">
        <f>COUNTIFS('Marketing Quarterly Planning'!AS$4:AS$144,"M",'Marketing Quarterly Planning'!$H$4:$H$144,"Q2")</f>
        <v>0</v>
      </c>
      <c r="CM212" s="264">
        <f>COUNTIFS('Marketing Quarterly Planning'!AT$4:AT$144,"M",'Marketing Quarterly Planning'!$H$4:$H$144,"Q2")</f>
        <v>0</v>
      </c>
    </row>
    <row r="213" spans="80:91" ht="15">
      <c r="CB213" t="s">
        <v>488</v>
      </c>
      <c r="CC213" s="626" t="s">
        <v>91</v>
      </c>
      <c r="CD213" s="264">
        <f>COUNTIFS('Marketing Quarterly Planning'!AL$4:AL$144,"L",'Marketing Quarterly Planning'!$H$4:$H$144,"Q2")</f>
        <v>2</v>
      </c>
      <c r="CE213" s="264">
        <f>COUNTIFS('Marketing Quarterly Planning'!AM$4:AM$144,"L",'Marketing Quarterly Planning'!$H$4:$H$144,"Q2")</f>
        <v>0</v>
      </c>
      <c r="CG213" s="264">
        <f>COUNTIFS('Marketing Quarterly Planning'!AN$4:AN$144,"L",'Marketing Quarterly Planning'!$H$4:$H$144,"Q2")</f>
        <v>0</v>
      </c>
      <c r="CH213" s="264">
        <f>COUNTIFS('Marketing Quarterly Planning'!AO$4:AO$144,"L",'Marketing Quarterly Planning'!$H$4:$H$144,"Q2")</f>
        <v>0</v>
      </c>
      <c r="CI213" s="264">
        <f>COUNTIFS('Marketing Quarterly Planning'!AP$4:AP$144,"L",'Marketing Quarterly Planning'!$H$4:$H$144,"Q2")</f>
        <v>0</v>
      </c>
      <c r="CJ213" s="264">
        <f>COUNTIFS('Marketing Quarterly Planning'!AQ$4:AQ$144,"L",'Marketing Quarterly Planning'!$H$4:$H$144,"Q2")</f>
        <v>0</v>
      </c>
      <c r="CK213" s="264">
        <f>COUNTIFS('Marketing Quarterly Planning'!AR$4:AR$144,"L",'Marketing Quarterly Planning'!$H$4:$H$144,"Q2")</f>
        <v>0</v>
      </c>
      <c r="CL213" s="264">
        <f>COUNTIFS('Marketing Quarterly Planning'!AS$4:AS$144,"L",'Marketing Quarterly Planning'!$H$4:$H$144,"Q2")</f>
        <v>0</v>
      </c>
      <c r="CM213" s="264">
        <f>COUNTIFS('Marketing Quarterly Planning'!AT$4:AT$144,"L",'Marketing Quarterly Planning'!$H$4:$H$144,"Q2")</f>
        <v>0</v>
      </c>
    </row>
    <row r="214" spans="80:91" ht="15">
      <c r="CB214" t="s">
        <v>489</v>
      </c>
      <c r="CC214" s="626" t="s">
        <v>127</v>
      </c>
      <c r="CD214" s="264">
        <f>COUNTIFS('Marketing Quarterly Planning'!AL$4:AL$144,"XL",'Marketing Quarterly Planning'!$H$4:$H$144,"Q2")</f>
        <v>0</v>
      </c>
      <c r="CE214" s="264">
        <f>COUNTIFS('Marketing Quarterly Planning'!AM$4:AM$144,"XL",'Marketing Quarterly Planning'!$H$4:$H$144,"Q2")</f>
        <v>0</v>
      </c>
      <c r="CG214" s="264">
        <f>COUNTIFS('Marketing Quarterly Planning'!AN$4:AN$144,"XL",'Marketing Quarterly Planning'!$H$4:$H$144,"Q2")</f>
        <v>0</v>
      </c>
      <c r="CH214" s="264">
        <f>COUNTIFS('Marketing Quarterly Planning'!AO$4:AO$144,"XL",'Marketing Quarterly Planning'!$H$4:$H$144,"Q2")</f>
        <v>0</v>
      </c>
      <c r="CI214" s="264">
        <f>COUNTIFS('Marketing Quarterly Planning'!AP$4:AP$144,"XL",'Marketing Quarterly Planning'!$H$4:$H$144,"Q2")</f>
        <v>0</v>
      </c>
      <c r="CJ214" s="264">
        <f>COUNTIFS('Marketing Quarterly Planning'!AQ$4:AQ$144,"XL",'Marketing Quarterly Planning'!$H$4:$H$144,"Q2")</f>
        <v>0</v>
      </c>
      <c r="CK214" s="264">
        <f>COUNTIFS('Marketing Quarterly Planning'!AR$4:AR$144,"XL",'Marketing Quarterly Planning'!$H$4:$H$144,"Q2")</f>
        <v>0</v>
      </c>
      <c r="CL214" s="264">
        <f>COUNTIFS('Marketing Quarterly Planning'!AS$4:AS$144,"XL",'Marketing Quarterly Planning'!$H$4:$H$144,"Q2")</f>
        <v>0</v>
      </c>
      <c r="CM214" s="264">
        <f>COUNTIFS('Marketing Quarterly Planning'!AT$4:AT$144,"XL",'Marketing Quarterly Planning'!$H$4:$H$144,"Q2")</f>
        <v>0</v>
      </c>
    </row>
    <row r="215" spans="80:91" ht="15">
      <c r="CB215" t="s">
        <v>490</v>
      </c>
      <c r="CC215" s="626" t="s">
        <v>119</v>
      </c>
      <c r="CD215" s="264">
        <f>COUNTIFS('Marketing Quarterly Planning'!AL$4:AL$144,"X",'Marketing Quarterly Planning'!$H$4:$H$144,"Q2")</f>
        <v>0</v>
      </c>
      <c r="CE215" s="264">
        <f>COUNTIFS('Marketing Quarterly Planning'!AM$4:AM$144,"X",'Marketing Quarterly Planning'!$H$4:$H$144,"Q2")</f>
        <v>0</v>
      </c>
      <c r="CG215" s="264">
        <f>COUNTIFS('Marketing Quarterly Planning'!AN$4:AN$144,"X",'Marketing Quarterly Planning'!$H$4:$H$144,"Q2")</f>
        <v>1</v>
      </c>
      <c r="CH215" s="264">
        <f>COUNTIFS('Marketing Quarterly Planning'!AO$4:AO$144,"X",'Marketing Quarterly Planning'!$H$4:$H$144,"Q2")</f>
        <v>1</v>
      </c>
      <c r="CI215" s="264">
        <f>COUNTIFS('Marketing Quarterly Planning'!AP$4:AP$144,"X",'Marketing Quarterly Planning'!$H$4:$H$144,"Q2")</f>
        <v>0</v>
      </c>
      <c r="CJ215" s="264">
        <f>COUNTIFS('Marketing Quarterly Planning'!AQ$4:AQ$144,"X",'Marketing Quarterly Planning'!$H$4:$H$144,"Q2")</f>
        <v>0</v>
      </c>
      <c r="CK215" s="264">
        <f>COUNTIFS('Marketing Quarterly Planning'!AR$4:AR$144,"X",'Marketing Quarterly Planning'!$H$4:$H$144,"Q2")</f>
        <v>0</v>
      </c>
      <c r="CL215" s="264">
        <f>COUNTIFS('Marketing Quarterly Planning'!AS$4:AS$144,"X",'Marketing Quarterly Planning'!$H$4:$H$144,"Q2")</f>
        <v>0</v>
      </c>
      <c r="CM215" s="264">
        <f>COUNTIFS('Marketing Quarterly Planning'!AT$4:AT$144,"X",'Marketing Quarterly Planning'!$H$4:$H$144,"Q2")</f>
        <v>1</v>
      </c>
    </row>
    <row r="1048573" ht="15" customHeight="1"/>
  </sheetData>
  <autoFilter ref="A1:DG1" xr:uid="{55E76183-F19C-1B4B-BAA1-6F5D44311808}"/>
  <customSheetViews>
    <customSheetView guid="{B44FAAB8-1398-4FF6-84E3-95F16EE53712}" filter="1" showAutoFilter="1">
      <pane xSplit="3" ySplit="58" topLeftCell="I60" activePane="bottomRight" state="frozen"/>
      <selection pane="bottomRight" activeCell="I91" sqref="I91"/>
      <pageMargins left="0" right="0" top="0" bottom="0" header="0" footer="0"/>
      <autoFilter ref="A2:BL126" xr:uid="{AEE3BC86-57FD-4EC0-93A7-92730F34D1BE}">
        <filterColumn colId="9">
          <filters>
            <filter val="Q3"/>
          </filters>
        </filterColumn>
        <filterColumn colId="18">
          <customFilters>
            <customFilter operator="notEqual" val=" "/>
          </customFilters>
        </filterColumn>
      </autoFilter>
    </customSheetView>
  </customSheetViews>
  <hyperlinks>
    <hyperlink ref="C25" r:id="rId1" xr:uid="{185D76CB-52C5-C84F-A89C-766B7CE8D641}"/>
    <hyperlink ref="B11" r:id="rId2" xr:uid="{BAF3E608-8A90-8F42-8F70-6936E0531B25}"/>
    <hyperlink ref="B43" r:id="rId3" xr:uid="{F15F1C89-6240-8146-9E3D-4D8F3BC4D92F}"/>
    <hyperlink ref="B49" r:id="rId4" xr:uid="{43021D54-633B-4195-8A76-01605905F8E6}"/>
    <hyperlink ref="B90" r:id="rId5" xr:uid="{EF312C69-F99E-42A2-949E-C33EDC7AD6EB}"/>
    <hyperlink ref="B89" r:id="rId6" xr:uid="{62760BB4-8C2D-49F8-9CD9-A4F6EE810807}"/>
    <hyperlink ref="B48" r:id="rId7" xr:uid="{F775F837-FA1F-4476-8C8D-ED10EB4F901B}"/>
    <hyperlink ref="B127" r:id="rId8" xr:uid="{4EEAF968-A51A-4C90-818C-770893F07F68}"/>
    <hyperlink ref="B47" r:id="rId9" xr:uid="{B7682EAE-9370-4587-A376-A1073A4E639D}"/>
    <hyperlink ref="B3" r:id="rId10" xr:uid="{7DFCF2E7-134A-A14B-9108-DB0DA3118C94}"/>
    <hyperlink ref="B2" r:id="rId11" xr:uid="{AA190514-C90E-472A-9555-79D9C694EDE6}"/>
    <hyperlink ref="B4" r:id="rId12" xr:uid="{E30C071E-940B-484E-8C23-5365CD3A05E0}"/>
    <hyperlink ref="B9" r:id="rId13" xr:uid="{B51533F3-E0DE-4F28-A6D9-10A386D97C49}"/>
    <hyperlink ref="B10" r:id="rId14" xr:uid="{BB6BB829-49F9-4C8B-BDD2-89BE64EBFA08}"/>
  </hyperlinks>
  <pageMargins left="0" right="0" top="0" bottom="0" header="0" footer="0"/>
  <legacyDrawing r:id="rId1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0EF02-DAAD-FB41-9157-A92A8E41896F}">
  <sheetPr filterMode="1"/>
  <dimension ref="A1:BV1048543"/>
  <sheetViews>
    <sheetView topLeftCell="A3" zoomScale="89" zoomScaleNormal="89" workbookViewId="0">
      <pane xSplit="9" ySplit="12" topLeftCell="BV97" activePane="bottomRight" state="frozen"/>
      <selection pane="bottomRight" activeCell="A3" sqref="A3:BV98"/>
      <selection pane="bottomLeft" activeCell="A3" sqref="A3"/>
      <selection pane="topRight"/>
    </sheetView>
  </sheetViews>
  <sheetFormatPr defaultColWidth="8.85546875" defaultRowHeight="14.45"/>
  <cols>
    <col min="1" max="1" width="8.85546875" style="61" customWidth="1"/>
    <col min="2" max="2" width="29" style="121" customWidth="1"/>
    <col min="3" max="3" width="56.42578125" style="69" customWidth="1"/>
    <col min="4" max="4" width="38.140625" style="671" customWidth="1"/>
    <col min="5" max="5" width="16.140625" style="672" customWidth="1"/>
    <col min="6" max="6" width="25.42578125" style="71" customWidth="1"/>
    <col min="7" max="7" width="8.85546875" style="72" customWidth="1"/>
    <col min="8" max="8" width="12.42578125" style="133" customWidth="1"/>
    <col min="9" max="9" width="11.85546875" style="133" customWidth="1"/>
    <col min="10" max="10" width="9.42578125" style="70" customWidth="1"/>
    <col min="11" max="11" width="19.140625" style="61" customWidth="1"/>
    <col min="12" max="12" width="23.42578125" style="68" customWidth="1"/>
    <col min="13" max="13" width="19.42578125" style="68" customWidth="1"/>
    <col min="14" max="14" width="8.85546875" style="70" bestFit="1" customWidth="1"/>
    <col min="15" max="15" width="11.85546875" style="70" bestFit="1" customWidth="1"/>
    <col min="16" max="16" width="11.85546875" style="70" customWidth="1"/>
    <col min="17" max="18" width="9.140625" style="70" bestFit="1" customWidth="1"/>
    <col min="19" max="19" width="7.85546875" style="70" customWidth="1"/>
    <col min="20" max="20" width="9.140625" style="61" bestFit="1" customWidth="1"/>
    <col min="21" max="21" width="8.140625" style="61" customWidth="1"/>
    <col min="22" max="22" width="9.140625" style="472" bestFit="1" customWidth="1"/>
    <col min="23" max="23" width="9.140625" style="61" customWidth="1"/>
    <col min="24" max="31" width="9.140625" style="61" bestFit="1" customWidth="1"/>
    <col min="32" max="32" width="9.140625" style="662" bestFit="1" customWidth="1"/>
    <col min="33" max="33" width="9.140625" style="472" bestFit="1" customWidth="1"/>
    <col min="34" max="38" width="9.140625" style="61" bestFit="1" customWidth="1"/>
    <col min="39" max="39" width="13.140625" style="61" bestFit="1" customWidth="1"/>
    <col min="40" max="50" width="9.140625" style="61" bestFit="1" customWidth="1"/>
    <col min="51" max="51" width="9.140625" style="64" bestFit="1" customWidth="1"/>
    <col min="52" max="52" width="9.140625" style="61" bestFit="1" customWidth="1"/>
    <col min="53" max="53" width="9.140625" style="78" bestFit="1" customWidth="1"/>
    <col min="54" max="54" width="9.140625" style="61" bestFit="1" customWidth="1"/>
    <col min="55" max="55" width="9.140625" style="61" customWidth="1"/>
    <col min="56" max="56" width="9.140625" style="61" bestFit="1" customWidth="1"/>
    <col min="57" max="57" width="9.140625" style="61" customWidth="1"/>
    <col min="58" max="60" width="9.140625" style="61" bestFit="1" customWidth="1"/>
    <col min="61" max="62" width="8.85546875" style="61"/>
    <col min="63" max="63" width="8.85546875" style="61" bestFit="1" customWidth="1"/>
    <col min="64" max="64" width="8.85546875" style="61"/>
    <col min="65" max="65" width="10.42578125" style="33" customWidth="1"/>
    <col min="66" max="67" width="8.85546875" style="61"/>
    <col min="68" max="68" width="45.42578125" style="61" bestFit="1" customWidth="1"/>
    <col min="69" max="69" width="22.42578125" style="61" bestFit="1" customWidth="1"/>
    <col min="70" max="70" width="12.42578125" style="61" bestFit="1" customWidth="1"/>
    <col min="71" max="71" width="13.140625" style="61" bestFit="1" customWidth="1"/>
    <col min="72" max="72" width="19.85546875" style="61" bestFit="1" customWidth="1"/>
    <col min="73" max="73" width="12.42578125" style="61" bestFit="1" customWidth="1"/>
    <col min="74" max="74" width="22.42578125" style="61" bestFit="1" customWidth="1"/>
    <col min="75" max="16379" width="8.85546875" style="61"/>
    <col min="16380" max="16384" width="9.140625" style="61" customWidth="1"/>
  </cols>
  <sheetData>
    <row r="1" spans="1:65" ht="30">
      <c r="A1" s="79"/>
      <c r="B1" s="287"/>
      <c r="C1" s="80"/>
      <c r="D1" s="213"/>
      <c r="E1" s="84"/>
      <c r="F1" s="80"/>
      <c r="G1" s="81"/>
      <c r="H1" s="82"/>
      <c r="I1" s="83"/>
      <c r="J1" s="84"/>
      <c r="K1" s="84"/>
      <c r="L1" s="238"/>
      <c r="M1" s="238"/>
      <c r="N1" s="1092" t="s">
        <v>504</v>
      </c>
      <c r="O1" s="1092"/>
      <c r="P1" s="1092"/>
      <c r="Q1" s="1092"/>
      <c r="R1" s="1092"/>
      <c r="S1" s="1092"/>
      <c r="T1" s="1093" t="s">
        <v>505</v>
      </c>
      <c r="U1" s="1093"/>
      <c r="V1" s="1094"/>
      <c r="W1" s="1093"/>
      <c r="X1" s="1093"/>
      <c r="Y1" s="1093"/>
      <c r="Z1" s="1093"/>
      <c r="AA1" s="1093"/>
      <c r="AB1" s="1093"/>
      <c r="AC1" s="1093"/>
      <c r="AD1" s="1093"/>
      <c r="AE1" s="1093"/>
      <c r="AF1" s="1093"/>
      <c r="AG1" s="1093"/>
      <c r="AH1" s="1093"/>
      <c r="AI1" s="1095" t="s">
        <v>506</v>
      </c>
      <c r="AJ1" s="1095"/>
      <c r="AK1" s="1095"/>
      <c r="AL1" s="85" t="s">
        <v>35</v>
      </c>
      <c r="AM1" s="1007" t="s">
        <v>36</v>
      </c>
      <c r="AN1" s="1096" t="s">
        <v>66</v>
      </c>
      <c r="AO1" s="1096"/>
      <c r="AP1" s="1096"/>
      <c r="AQ1" s="1096"/>
      <c r="AR1" s="1096"/>
      <c r="AS1" s="1096"/>
      <c r="AT1" s="1096"/>
      <c r="AU1" s="1096"/>
      <c r="AV1" s="1096"/>
      <c r="AW1" s="1097" t="s">
        <v>500</v>
      </c>
      <c r="AX1" s="1097"/>
      <c r="AY1" s="1097"/>
      <c r="AZ1" s="1097"/>
      <c r="BA1" s="1097"/>
      <c r="BB1" s="1098" t="s">
        <v>507</v>
      </c>
      <c r="BC1" s="1098"/>
      <c r="BD1" s="1098"/>
      <c r="BE1" s="1098"/>
      <c r="BF1" s="1098"/>
      <c r="BG1" s="1098"/>
      <c r="BH1" s="1091" t="s">
        <v>502</v>
      </c>
      <c r="BI1" s="1091"/>
      <c r="BJ1" s="1091"/>
      <c r="BK1" s="1091"/>
      <c r="BL1" s="1005" t="s">
        <v>508</v>
      </c>
      <c r="BM1" s="1005" t="s">
        <v>140</v>
      </c>
    </row>
    <row r="2" spans="1:65" ht="15">
      <c r="A2" s="79"/>
      <c r="B2" s="287"/>
      <c r="C2" s="80"/>
      <c r="D2" s="213"/>
      <c r="E2" s="84"/>
      <c r="F2" s="80"/>
      <c r="G2" s="81"/>
      <c r="H2" s="82"/>
      <c r="I2" s="83"/>
      <c r="J2" s="84"/>
      <c r="K2" s="84"/>
      <c r="L2" s="238"/>
      <c r="M2" s="238"/>
      <c r="N2" s="1006"/>
      <c r="O2" s="1006"/>
      <c r="P2" s="1006"/>
      <c r="Q2" s="1006"/>
      <c r="R2" s="1006"/>
      <c r="S2" s="1006"/>
      <c r="T2" s="86"/>
      <c r="U2" s="87"/>
      <c r="V2" s="471"/>
      <c r="W2" s="87"/>
      <c r="X2" s="87"/>
      <c r="Y2" s="87"/>
      <c r="Z2" s="87"/>
      <c r="AA2" s="87"/>
      <c r="AB2" s="87"/>
      <c r="AC2" s="88"/>
      <c r="AD2" s="87"/>
      <c r="AE2" s="87"/>
      <c r="AF2" s="654"/>
      <c r="AG2" s="621"/>
      <c r="AH2" s="87"/>
      <c r="AI2" s="89"/>
      <c r="AJ2" s="89"/>
      <c r="AK2" s="89"/>
      <c r="AL2" s="87"/>
      <c r="AM2" s="87"/>
      <c r="AN2" s="1008"/>
      <c r="AO2" s="90"/>
      <c r="AP2" s="90"/>
      <c r="AQ2" s="90"/>
      <c r="AR2" s="90"/>
      <c r="AS2" s="90"/>
      <c r="AT2" s="90"/>
      <c r="AU2" s="90"/>
      <c r="AV2" s="91"/>
      <c r="AW2" s="1009"/>
      <c r="AX2" s="1009"/>
      <c r="AY2" s="92"/>
      <c r="AZ2" s="1009"/>
      <c r="BA2" s="1009"/>
      <c r="BB2" s="1010"/>
      <c r="BC2" s="93"/>
      <c r="BD2" s="93"/>
      <c r="BE2" s="93"/>
      <c r="BF2" s="93"/>
      <c r="BG2" s="94"/>
      <c r="BH2" s="1005"/>
      <c r="BI2" s="1005"/>
      <c r="BJ2" s="1005"/>
      <c r="BK2" s="1005"/>
      <c r="BL2" s="1005"/>
      <c r="BM2" s="1005"/>
    </row>
    <row r="3" spans="1:65" ht="18.75" customHeight="1">
      <c r="A3" s="1005" t="s">
        <v>0</v>
      </c>
      <c r="B3" s="95" t="s">
        <v>1</v>
      </c>
      <c r="C3" s="96" t="s">
        <v>2</v>
      </c>
      <c r="D3" s="212" t="s">
        <v>3</v>
      </c>
      <c r="E3" s="100" t="s">
        <v>4</v>
      </c>
      <c r="F3" s="97" t="s">
        <v>5</v>
      </c>
      <c r="G3" s="98" t="s">
        <v>7</v>
      </c>
      <c r="H3" s="1005" t="s">
        <v>8</v>
      </c>
      <c r="I3" s="99" t="s">
        <v>9</v>
      </c>
      <c r="J3" s="100" t="s">
        <v>10</v>
      </c>
      <c r="K3" s="100" t="s">
        <v>11</v>
      </c>
      <c r="L3" s="239" t="s">
        <v>509</v>
      </c>
      <c r="M3" s="239" t="s">
        <v>510</v>
      </c>
      <c r="N3" s="244" t="s">
        <v>12</v>
      </c>
      <c r="O3" s="245" t="s">
        <v>13</v>
      </c>
      <c r="P3" s="245" t="s">
        <v>14</v>
      </c>
      <c r="Q3" s="245" t="s">
        <v>15</v>
      </c>
      <c r="R3" s="245" t="s">
        <v>16</v>
      </c>
      <c r="S3" s="245" t="s">
        <v>17</v>
      </c>
      <c r="T3" s="101" t="s">
        <v>18</v>
      </c>
      <c r="U3" s="473" t="s">
        <v>19</v>
      </c>
      <c r="V3" s="102" t="s">
        <v>20</v>
      </c>
      <c r="W3" s="102" t="s">
        <v>21</v>
      </c>
      <c r="X3" s="102" t="s">
        <v>22</v>
      </c>
      <c r="Y3" s="102" t="s">
        <v>23</v>
      </c>
      <c r="Z3" s="102" t="s">
        <v>24</v>
      </c>
      <c r="AA3" s="102" t="s">
        <v>25</v>
      </c>
      <c r="AB3" s="102" t="s">
        <v>26</v>
      </c>
      <c r="AC3" s="102" t="s">
        <v>27</v>
      </c>
      <c r="AD3" s="102" t="s">
        <v>28</v>
      </c>
      <c r="AE3" s="102" t="s">
        <v>29</v>
      </c>
      <c r="AF3" s="687" t="s">
        <v>14</v>
      </c>
      <c r="AG3" s="622" t="s">
        <v>30</v>
      </c>
      <c r="AH3" s="149" t="s">
        <v>31</v>
      </c>
      <c r="AI3" s="102" t="s">
        <v>32</v>
      </c>
      <c r="AJ3" s="102" t="s">
        <v>33</v>
      </c>
      <c r="AK3" s="102" t="s">
        <v>34</v>
      </c>
      <c r="AL3" s="567" t="s">
        <v>35</v>
      </c>
      <c r="AM3" s="567" t="s">
        <v>36</v>
      </c>
      <c r="AN3" s="103" t="s">
        <v>37</v>
      </c>
      <c r="AO3" s="103" t="s">
        <v>38</v>
      </c>
      <c r="AP3" s="103" t="s">
        <v>40</v>
      </c>
      <c r="AQ3" s="103" t="s">
        <v>41</v>
      </c>
      <c r="AR3" s="103" t="s">
        <v>42</v>
      </c>
      <c r="AS3" s="103" t="s">
        <v>43</v>
      </c>
      <c r="AT3" s="103" t="s">
        <v>44</v>
      </c>
      <c r="AU3" s="103" t="s">
        <v>45</v>
      </c>
      <c r="AV3" s="103" t="s">
        <v>46</v>
      </c>
      <c r="AW3" s="104" t="s">
        <v>47</v>
      </c>
      <c r="AX3" s="104" t="s">
        <v>48</v>
      </c>
      <c r="AY3" s="105" t="s">
        <v>49</v>
      </c>
      <c r="AZ3" s="104" t="s">
        <v>50</v>
      </c>
      <c r="BA3" s="104" t="s">
        <v>51</v>
      </c>
      <c r="BB3" s="106" t="s">
        <v>52</v>
      </c>
      <c r="BC3" s="106" t="s">
        <v>53</v>
      </c>
      <c r="BD3" s="106" t="s">
        <v>54</v>
      </c>
      <c r="BE3" s="106" t="s">
        <v>55</v>
      </c>
      <c r="BF3" s="106" t="s">
        <v>56</v>
      </c>
      <c r="BG3" s="106" t="s">
        <v>57</v>
      </c>
      <c r="BH3" s="107" t="s">
        <v>58</v>
      </c>
      <c r="BI3" s="107" t="s">
        <v>59</v>
      </c>
      <c r="BJ3" s="107" t="s">
        <v>60</v>
      </c>
      <c r="BK3" s="107" t="s">
        <v>61</v>
      </c>
      <c r="BL3" s="107" t="s">
        <v>62</v>
      </c>
      <c r="BM3" s="107"/>
    </row>
    <row r="4" spans="1:65" ht="75" hidden="1">
      <c r="A4" s="1107" t="s">
        <v>500</v>
      </c>
      <c r="B4" s="1108" t="s">
        <v>511</v>
      </c>
      <c r="C4" s="992" t="s">
        <v>512</v>
      </c>
      <c r="D4" s="1072" t="s">
        <v>513</v>
      </c>
      <c r="E4" s="1079" t="s">
        <v>70</v>
      </c>
      <c r="F4" s="1109" t="s">
        <v>514</v>
      </c>
      <c r="G4" s="1081" t="s">
        <v>73</v>
      </c>
      <c r="H4" s="1081" t="s">
        <v>329</v>
      </c>
      <c r="I4" s="1099" t="s">
        <v>74</v>
      </c>
      <c r="J4" s="1071" t="s">
        <v>75</v>
      </c>
      <c r="K4" s="1071" t="s">
        <v>515</v>
      </c>
      <c r="L4" s="996"/>
      <c r="M4" s="996"/>
      <c r="N4" s="980"/>
      <c r="O4" s="980"/>
      <c r="P4" s="980"/>
      <c r="Q4" s="980"/>
      <c r="R4" s="980"/>
      <c r="S4" s="980"/>
      <c r="T4" s="60"/>
      <c r="U4" s="60"/>
      <c r="V4" s="60"/>
      <c r="W4" s="60"/>
      <c r="X4" s="60"/>
      <c r="Y4" s="60"/>
      <c r="Z4" s="60"/>
      <c r="AA4" s="60"/>
      <c r="AB4" s="60"/>
      <c r="AC4" s="60"/>
      <c r="AD4" s="60"/>
      <c r="AE4" s="60"/>
      <c r="AF4" s="655"/>
      <c r="AG4" s="356"/>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984"/>
    </row>
    <row r="5" spans="1:65" ht="30" hidden="1">
      <c r="A5" s="1107"/>
      <c r="B5" s="1103"/>
      <c r="C5" s="992" t="s">
        <v>516</v>
      </c>
      <c r="D5" s="1072"/>
      <c r="E5" s="1079"/>
      <c r="F5" s="1109"/>
      <c r="G5" s="1081"/>
      <c r="H5" s="1071"/>
      <c r="I5" s="1071"/>
      <c r="J5" s="1071"/>
      <c r="K5" s="1071"/>
      <c r="L5" s="996"/>
      <c r="M5" s="996"/>
      <c r="N5" s="980"/>
      <c r="O5" s="980"/>
      <c r="P5" s="980"/>
      <c r="Q5" s="980"/>
      <c r="R5" s="980"/>
      <c r="S5" s="980"/>
      <c r="T5" s="60"/>
      <c r="U5" s="60"/>
      <c r="V5" s="60"/>
      <c r="W5" s="60"/>
      <c r="X5" s="60"/>
      <c r="Y5" s="60"/>
      <c r="Z5" s="60"/>
      <c r="AA5" s="60"/>
      <c r="AB5" s="60"/>
      <c r="AC5" s="60"/>
      <c r="AD5" s="60"/>
      <c r="AE5" s="60"/>
      <c r="AF5" s="655"/>
      <c r="AG5" s="356"/>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984"/>
    </row>
    <row r="6" spans="1:65" ht="30" hidden="1">
      <c r="A6" s="1107"/>
      <c r="B6" s="1103"/>
      <c r="C6" s="108" t="s">
        <v>517</v>
      </c>
      <c r="D6" s="1072"/>
      <c r="E6" s="1079"/>
      <c r="F6" s="1109"/>
      <c r="G6" s="1081"/>
      <c r="H6" s="1071"/>
      <c r="I6" s="1071"/>
      <c r="J6" s="1071"/>
      <c r="K6" s="1071"/>
      <c r="L6" s="996"/>
      <c r="M6" s="996"/>
      <c r="N6" s="980"/>
      <c r="O6" s="980"/>
      <c r="P6" s="980"/>
      <c r="Q6" s="980"/>
      <c r="R6" s="980"/>
      <c r="S6" s="980"/>
      <c r="T6" s="60"/>
      <c r="U6" s="60"/>
      <c r="V6" s="60"/>
      <c r="W6" s="60"/>
      <c r="X6" s="60"/>
      <c r="Y6" s="60"/>
      <c r="Z6" s="60"/>
      <c r="AA6" s="60"/>
      <c r="AB6" s="60"/>
      <c r="AC6" s="60"/>
      <c r="AD6" s="60"/>
      <c r="AE6" s="60"/>
      <c r="AF6" s="655"/>
      <c r="AG6" s="356"/>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984"/>
    </row>
    <row r="7" spans="1:65" ht="43.5" hidden="1" customHeight="1">
      <c r="A7" s="1107" t="s">
        <v>500</v>
      </c>
      <c r="B7" s="1114" t="s">
        <v>518</v>
      </c>
      <c r="C7" s="108"/>
      <c r="D7" s="1113" t="s">
        <v>519</v>
      </c>
      <c r="E7" s="1110" t="s">
        <v>70</v>
      </c>
      <c r="F7" s="1116" t="s">
        <v>520</v>
      </c>
      <c r="G7" s="1081" t="s">
        <v>521</v>
      </c>
      <c r="H7" s="1081" t="s">
        <v>74</v>
      </c>
      <c r="I7" s="1099" t="s">
        <v>522</v>
      </c>
      <c r="J7" s="1071" t="s">
        <v>75</v>
      </c>
      <c r="K7" s="1071" t="s">
        <v>515</v>
      </c>
      <c r="L7" s="1047" t="s">
        <v>523</v>
      </c>
      <c r="M7" s="996"/>
      <c r="N7" s="461"/>
      <c r="O7" s="292"/>
      <c r="P7" s="292"/>
      <c r="Q7" s="292"/>
      <c r="R7" s="409" t="s">
        <v>72</v>
      </c>
      <c r="S7" s="292"/>
      <c r="T7" s="292"/>
      <c r="U7" s="292"/>
      <c r="V7" s="292"/>
      <c r="W7" s="292"/>
      <c r="X7" s="292"/>
      <c r="Y7" s="292"/>
      <c r="Z7" s="292"/>
      <c r="AA7" s="292"/>
      <c r="AB7" s="292"/>
      <c r="AC7" s="292"/>
      <c r="AD7" s="292"/>
      <c r="AE7" s="292"/>
      <c r="AF7" s="656"/>
      <c r="AG7" s="501"/>
      <c r="AH7" s="292"/>
      <c r="AI7" s="292"/>
      <c r="AJ7" s="922" t="s">
        <v>91</v>
      </c>
      <c r="AK7" s="292"/>
      <c r="AL7" s="292"/>
      <c r="AM7" s="292"/>
      <c r="AN7" s="292"/>
      <c r="AO7" s="292"/>
      <c r="AP7" s="292"/>
      <c r="AQ7" s="292"/>
      <c r="AR7" s="292"/>
      <c r="AS7" s="292"/>
      <c r="AT7" s="292"/>
      <c r="AU7" s="292"/>
      <c r="AV7" s="292"/>
      <c r="AW7" s="292"/>
      <c r="AX7" s="292"/>
      <c r="AY7" s="292"/>
      <c r="AZ7" s="292" t="s">
        <v>78</v>
      </c>
      <c r="BA7" s="292"/>
      <c r="BB7" s="292"/>
      <c r="BC7" s="292"/>
      <c r="BD7" s="292"/>
      <c r="BE7" s="292"/>
      <c r="BF7" s="292"/>
      <c r="BG7" s="292"/>
      <c r="BH7" s="409" t="s">
        <v>78</v>
      </c>
      <c r="BI7" s="292"/>
      <c r="BJ7" s="292"/>
      <c r="BK7" s="292"/>
      <c r="BL7" s="60"/>
      <c r="BM7" s="984"/>
    </row>
    <row r="8" spans="1:65" ht="30" hidden="1">
      <c r="A8" s="1107"/>
      <c r="B8" s="1115"/>
      <c r="C8" s="992" t="s">
        <v>524</v>
      </c>
      <c r="D8" s="1113"/>
      <c r="E8" s="1110"/>
      <c r="F8" s="1116"/>
      <c r="G8" s="1081"/>
      <c r="H8" s="1071"/>
      <c r="I8" s="1071"/>
      <c r="J8" s="1071"/>
      <c r="K8" s="1071"/>
      <c r="L8" s="1048"/>
      <c r="M8" s="996"/>
      <c r="N8" s="980"/>
      <c r="O8" s="980"/>
      <c r="P8" s="980"/>
      <c r="Q8" s="980"/>
      <c r="R8" s="980"/>
      <c r="S8" s="980"/>
      <c r="T8" s="60"/>
      <c r="U8" s="60"/>
      <c r="V8" s="60"/>
      <c r="W8" s="60"/>
      <c r="X8" s="60"/>
      <c r="Y8" s="60"/>
      <c r="Z8" s="60"/>
      <c r="AA8" s="60"/>
      <c r="AB8" s="60"/>
      <c r="AC8" s="60"/>
      <c r="AD8" s="60"/>
      <c r="AE8" s="60"/>
      <c r="AF8" s="655"/>
      <c r="AG8" s="356"/>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984"/>
    </row>
    <row r="9" spans="1:65" ht="30" hidden="1">
      <c r="A9" s="1107"/>
      <c r="B9" s="1115"/>
      <c r="C9" s="992" t="s">
        <v>525</v>
      </c>
      <c r="D9" s="1113"/>
      <c r="E9" s="1110"/>
      <c r="F9" s="1116"/>
      <c r="G9" s="1081"/>
      <c r="H9" s="1071"/>
      <c r="I9" s="1071"/>
      <c r="J9" s="1071"/>
      <c r="K9" s="1071"/>
      <c r="L9" s="1049"/>
      <c r="N9" s="980"/>
      <c r="O9" s="980"/>
      <c r="P9" s="980"/>
      <c r="Q9" s="980"/>
      <c r="R9" s="980"/>
      <c r="S9" s="980"/>
      <c r="T9" s="60"/>
      <c r="U9" s="60"/>
      <c r="V9" s="60"/>
      <c r="W9" s="60"/>
      <c r="X9" s="60"/>
      <c r="Y9" s="60"/>
      <c r="Z9" s="60"/>
      <c r="AA9" s="60"/>
      <c r="AB9" s="60"/>
      <c r="AC9" s="60"/>
      <c r="AD9" s="60"/>
      <c r="AE9" s="60"/>
      <c r="AF9" s="655"/>
      <c r="AG9" s="356"/>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984"/>
    </row>
    <row r="10" spans="1:65" ht="15" hidden="1">
      <c r="A10" s="1107" t="s">
        <v>500</v>
      </c>
      <c r="B10" s="1117" t="s">
        <v>526</v>
      </c>
      <c r="C10" s="1072" t="s">
        <v>527</v>
      </c>
      <c r="D10" s="1072" t="s">
        <v>528</v>
      </c>
      <c r="E10" s="1110" t="s">
        <v>70</v>
      </c>
      <c r="F10" s="1109" t="s">
        <v>529</v>
      </c>
      <c r="G10" s="1081" t="s">
        <v>73</v>
      </c>
      <c r="H10" s="1081" t="s">
        <v>329</v>
      </c>
      <c r="I10" s="1111" t="s">
        <v>74</v>
      </c>
      <c r="J10" s="1071" t="s">
        <v>530</v>
      </c>
      <c r="K10" s="1071" t="s">
        <v>515</v>
      </c>
      <c r="L10" s="1088" t="s">
        <v>531</v>
      </c>
      <c r="M10" s="1011"/>
      <c r="N10" s="1100" t="s">
        <v>77</v>
      </c>
      <c r="O10" s="980"/>
      <c r="P10" s="980"/>
      <c r="Q10" s="980"/>
      <c r="R10" s="980"/>
      <c r="S10" s="980"/>
      <c r="T10" s="60"/>
      <c r="U10" s="60"/>
      <c r="V10" s="60"/>
      <c r="W10" s="60"/>
      <c r="X10" s="60"/>
      <c r="Y10" s="60"/>
      <c r="Z10" s="60"/>
      <c r="AA10" s="60"/>
      <c r="AB10" s="60"/>
      <c r="AC10" s="60"/>
      <c r="AD10" s="60"/>
      <c r="AE10" s="60"/>
      <c r="AF10" s="655"/>
      <c r="AG10" s="356"/>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t="s">
        <v>85</v>
      </c>
      <c r="BM10" s="984"/>
    </row>
    <row r="11" spans="1:65" ht="15" hidden="1">
      <c r="A11" s="1107"/>
      <c r="B11" s="1118"/>
      <c r="C11" s="1072"/>
      <c r="D11" s="1072"/>
      <c r="E11" s="1110"/>
      <c r="F11" s="1109"/>
      <c r="G11" s="1081"/>
      <c r="H11" s="1071"/>
      <c r="I11" s="1112"/>
      <c r="J11" s="1071"/>
      <c r="K11" s="1071"/>
      <c r="L11" s="1088"/>
      <c r="M11" s="1011"/>
      <c r="N11" s="1100"/>
      <c r="O11" s="980" t="s">
        <v>77</v>
      </c>
      <c r="P11" s="980"/>
      <c r="Q11" s="980"/>
      <c r="R11" s="980"/>
      <c r="S11" s="980"/>
      <c r="T11" s="60"/>
      <c r="U11" s="60"/>
      <c r="V11" s="60"/>
      <c r="W11" s="60"/>
      <c r="X11" s="60"/>
      <c r="Y11" s="60"/>
      <c r="Z11" s="60"/>
      <c r="AA11" s="60"/>
      <c r="AB11" s="60"/>
      <c r="AC11" s="60"/>
      <c r="AD11" s="60"/>
      <c r="AE11" s="60"/>
      <c r="AF11" s="655"/>
      <c r="AG11" s="356"/>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984"/>
    </row>
    <row r="12" spans="1:65" ht="15" hidden="1">
      <c r="A12" s="1107"/>
      <c r="B12" s="1118"/>
      <c r="C12" s="1072"/>
      <c r="D12" s="1072"/>
      <c r="E12" s="1110"/>
      <c r="F12" s="1109"/>
      <c r="G12" s="1081"/>
      <c r="H12" s="1071"/>
      <c r="I12" s="1112"/>
      <c r="J12" s="1071"/>
      <c r="K12" s="1071"/>
      <c r="L12" s="1088"/>
      <c r="M12" s="1011"/>
      <c r="N12" s="1100"/>
      <c r="O12" s="980"/>
      <c r="P12" s="980"/>
      <c r="Q12" s="980"/>
      <c r="R12" s="980"/>
      <c r="S12" s="980"/>
      <c r="T12" s="60"/>
      <c r="U12" s="60"/>
      <c r="V12" s="60"/>
      <c r="W12" s="60"/>
      <c r="X12" s="60"/>
      <c r="Y12" s="60"/>
      <c r="Z12" s="60"/>
      <c r="AA12" s="60"/>
      <c r="AB12" s="60"/>
      <c r="AC12" s="60"/>
      <c r="AD12" s="60"/>
      <c r="AE12" s="60"/>
      <c r="AF12" s="655"/>
      <c r="AG12" s="356"/>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984"/>
    </row>
    <row r="13" spans="1:65" ht="30" hidden="1">
      <c r="A13" s="1077" t="s">
        <v>500</v>
      </c>
      <c r="B13" s="1078" t="s">
        <v>532</v>
      </c>
      <c r="C13" s="32" t="s">
        <v>533</v>
      </c>
      <c r="D13" s="1072" t="s">
        <v>534</v>
      </c>
      <c r="E13" s="1079" t="s">
        <v>70</v>
      </c>
      <c r="F13" s="1080" t="s">
        <v>535</v>
      </c>
      <c r="G13" s="1081" t="s">
        <v>73</v>
      </c>
      <c r="H13" s="1081" t="s">
        <v>329</v>
      </c>
      <c r="I13" s="1099" t="s">
        <v>74</v>
      </c>
      <c r="J13" s="1071" t="s">
        <v>530</v>
      </c>
      <c r="K13" s="1106" t="s">
        <v>48</v>
      </c>
      <c r="L13" s="1088" t="s">
        <v>536</v>
      </c>
      <c r="M13" s="999"/>
      <c r="N13" s="1104" t="s">
        <v>78</v>
      </c>
      <c r="O13" s="980" t="s">
        <v>230</v>
      </c>
      <c r="P13" s="980"/>
      <c r="Q13" s="980"/>
      <c r="R13" s="980"/>
      <c r="S13" s="980"/>
      <c r="T13" s="60"/>
      <c r="U13" s="60"/>
      <c r="V13" s="60"/>
      <c r="W13" s="60"/>
      <c r="X13" s="60"/>
      <c r="Y13" s="60"/>
      <c r="Z13" s="60"/>
      <c r="AA13" s="60"/>
      <c r="AB13" s="60"/>
      <c r="AC13" s="60"/>
      <c r="AD13" s="60"/>
      <c r="AE13" s="60"/>
      <c r="AF13" s="655" t="s">
        <v>117</v>
      </c>
      <c r="AG13" s="356" t="s">
        <v>119</v>
      </c>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t="s">
        <v>119</v>
      </c>
      <c r="BJ13" s="60"/>
      <c r="BK13" s="60"/>
      <c r="BL13" s="60"/>
      <c r="BM13" s="984"/>
    </row>
    <row r="14" spans="1:65" ht="30" hidden="1">
      <c r="A14" s="1077"/>
      <c r="B14" s="1078"/>
      <c r="C14" s="32" t="s">
        <v>537</v>
      </c>
      <c r="D14" s="1072"/>
      <c r="E14" s="1079"/>
      <c r="F14" s="1080"/>
      <c r="G14" s="1081"/>
      <c r="H14" s="1071"/>
      <c r="I14" s="1071"/>
      <c r="J14" s="1071"/>
      <c r="K14" s="1106"/>
      <c r="L14" s="1090"/>
      <c r="M14" s="1000"/>
      <c r="N14" s="1105"/>
      <c r="O14" s="980"/>
      <c r="P14" s="980"/>
      <c r="Q14" s="980"/>
      <c r="R14" s="980"/>
      <c r="S14" s="980"/>
      <c r="T14" s="60"/>
      <c r="U14" s="60"/>
      <c r="V14" s="60"/>
      <c r="W14" s="60"/>
      <c r="X14" s="60"/>
      <c r="Y14" s="60"/>
      <c r="Z14" s="60"/>
      <c r="AA14" s="60"/>
      <c r="AB14" s="60"/>
      <c r="AC14" s="60"/>
      <c r="AD14" s="60"/>
      <c r="AE14" s="60"/>
      <c r="AF14" s="655" t="s">
        <v>117</v>
      </c>
      <c r="AG14" s="356"/>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984"/>
    </row>
    <row r="15" spans="1:65" ht="120" hidden="1">
      <c r="A15" s="109" t="s">
        <v>500</v>
      </c>
      <c r="B15" s="288" t="s">
        <v>538</v>
      </c>
      <c r="C15" s="110" t="s">
        <v>539</v>
      </c>
      <c r="D15" s="992" t="s">
        <v>540</v>
      </c>
      <c r="E15" s="1004" t="s">
        <v>70</v>
      </c>
      <c r="F15" s="112" t="s">
        <v>541</v>
      </c>
      <c r="G15" s="113" t="s">
        <v>288</v>
      </c>
      <c r="H15" s="113" t="s">
        <v>542</v>
      </c>
      <c r="I15" s="113" t="s">
        <v>74</v>
      </c>
      <c r="J15" s="994" t="s">
        <v>530</v>
      </c>
      <c r="K15" s="994" t="s">
        <v>48</v>
      </c>
      <c r="L15" s="111" t="s">
        <v>543</v>
      </c>
      <c r="M15" s="535"/>
      <c r="N15" s="988"/>
      <c r="O15" s="980"/>
      <c r="P15" s="980"/>
      <c r="Q15" s="980"/>
      <c r="R15" s="980"/>
      <c r="S15" s="980"/>
      <c r="T15" s="60"/>
      <c r="U15" s="60" t="s">
        <v>119</v>
      </c>
      <c r="V15" s="628" t="s">
        <v>78</v>
      </c>
      <c r="W15" s="60"/>
      <c r="X15" s="60"/>
      <c r="Y15" s="60"/>
      <c r="Z15" s="60"/>
      <c r="AA15" s="60"/>
      <c r="AB15" s="60"/>
      <c r="AC15" s="60"/>
      <c r="AD15" s="60"/>
      <c r="AE15" s="60"/>
      <c r="AF15" s="655" t="s">
        <v>77</v>
      </c>
      <c r="AG15" s="356"/>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984"/>
    </row>
    <row r="16" spans="1:65" ht="105" hidden="1">
      <c r="A16" s="109" t="s">
        <v>500</v>
      </c>
      <c r="B16" s="288" t="s">
        <v>544</v>
      </c>
      <c r="C16" s="110" t="s">
        <v>545</v>
      </c>
      <c r="D16" s="992" t="s">
        <v>546</v>
      </c>
      <c r="E16" s="1004" t="s">
        <v>70</v>
      </c>
      <c r="F16" s="112" t="s">
        <v>547</v>
      </c>
      <c r="G16" s="113" t="s">
        <v>288</v>
      </c>
      <c r="H16" s="113" t="s">
        <v>74</v>
      </c>
      <c r="I16" s="113" t="s">
        <v>99</v>
      </c>
      <c r="J16" s="994" t="s">
        <v>84</v>
      </c>
      <c r="K16" s="1004" t="s">
        <v>48</v>
      </c>
      <c r="L16" s="111" t="s">
        <v>548</v>
      </c>
      <c r="M16" s="535"/>
      <c r="N16" s="988"/>
      <c r="O16" s="980"/>
      <c r="P16" s="980"/>
      <c r="Q16" s="980"/>
      <c r="R16" s="980"/>
      <c r="S16" s="980"/>
      <c r="T16" s="60"/>
      <c r="U16" s="60"/>
      <c r="V16" s="60"/>
      <c r="W16" s="60"/>
      <c r="X16" s="60"/>
      <c r="Y16" s="60"/>
      <c r="Z16" s="60"/>
      <c r="AA16" s="60"/>
      <c r="AB16" s="60"/>
      <c r="AC16" s="60"/>
      <c r="AD16" s="60"/>
      <c r="AE16" s="60"/>
      <c r="AF16" s="655"/>
      <c r="AG16" s="623" t="s">
        <v>78</v>
      </c>
      <c r="AH16" s="60"/>
      <c r="AI16" s="60"/>
      <c r="AJ16" s="60"/>
      <c r="AK16" s="60"/>
      <c r="AL16" s="60"/>
      <c r="AM16" s="60"/>
      <c r="AN16" s="60"/>
      <c r="AO16" s="60"/>
      <c r="AP16" s="60"/>
      <c r="AQ16" s="60"/>
      <c r="AR16" s="60"/>
      <c r="AS16" s="60"/>
      <c r="AT16" s="60"/>
      <c r="AU16" s="60"/>
      <c r="AV16" s="60"/>
      <c r="AW16" s="60"/>
      <c r="AX16" s="531" t="s">
        <v>91</v>
      </c>
      <c r="AY16" s="62"/>
      <c r="AZ16" s="60"/>
      <c r="BA16" s="77"/>
      <c r="BB16" s="60"/>
      <c r="BC16" s="60"/>
      <c r="BD16" s="60"/>
      <c r="BE16" s="60"/>
      <c r="BF16" s="60"/>
      <c r="BG16" s="60"/>
      <c r="BH16" s="60"/>
      <c r="BI16" s="60"/>
      <c r="BJ16" s="60"/>
      <c r="BK16" s="60"/>
      <c r="BL16" s="60"/>
      <c r="BM16" s="984"/>
    </row>
    <row r="17" spans="1:65" ht="75" hidden="1">
      <c r="A17" s="109" t="s">
        <v>500</v>
      </c>
      <c r="B17" s="288" t="s">
        <v>549</v>
      </c>
      <c r="C17" s="110" t="s">
        <v>550</v>
      </c>
      <c r="D17" s="992" t="s">
        <v>551</v>
      </c>
      <c r="E17" s="1004" t="s">
        <v>70</v>
      </c>
      <c r="F17" s="112" t="s">
        <v>552</v>
      </c>
      <c r="G17" s="113" t="s">
        <v>83</v>
      </c>
      <c r="H17" s="113" t="s">
        <v>329</v>
      </c>
      <c r="I17" s="113" t="s">
        <v>74</v>
      </c>
      <c r="J17" s="994" t="s">
        <v>553</v>
      </c>
      <c r="K17" s="1004" t="s">
        <v>48</v>
      </c>
      <c r="L17" s="111" t="s">
        <v>554</v>
      </c>
      <c r="M17" s="535"/>
      <c r="N17" s="988"/>
      <c r="O17" s="980"/>
      <c r="P17" s="980"/>
      <c r="Q17" s="980"/>
      <c r="R17" s="980"/>
      <c r="S17" s="980"/>
      <c r="T17" s="60"/>
      <c r="U17" s="60"/>
      <c r="V17" s="60"/>
      <c r="W17" s="60"/>
      <c r="X17" s="60"/>
      <c r="Y17" s="60"/>
      <c r="Z17" s="60"/>
      <c r="AA17" s="60"/>
      <c r="AB17" s="60" t="s">
        <v>119</v>
      </c>
      <c r="AC17" s="60"/>
      <c r="AD17" s="60"/>
      <c r="AE17" s="60"/>
      <c r="AF17" s="655"/>
      <c r="AG17" s="356"/>
      <c r="AH17" s="60"/>
      <c r="AI17" s="60" t="s">
        <v>77</v>
      </c>
      <c r="AJ17" s="923" t="s">
        <v>77</v>
      </c>
      <c r="AK17" s="60" t="s">
        <v>119</v>
      </c>
      <c r="AL17" s="60"/>
      <c r="AM17" s="60"/>
      <c r="AN17" s="60"/>
      <c r="AO17" s="60"/>
      <c r="AP17" s="60"/>
      <c r="AQ17" s="60"/>
      <c r="AR17" s="60"/>
      <c r="AS17" s="60"/>
      <c r="AT17" s="60"/>
      <c r="AU17" s="60"/>
      <c r="AV17" s="60"/>
      <c r="AW17" s="60"/>
      <c r="AX17" s="60"/>
      <c r="AY17" s="60"/>
      <c r="AZ17" s="60" t="s">
        <v>78</v>
      </c>
      <c r="BA17" s="60"/>
      <c r="BB17" s="60"/>
      <c r="BC17" s="60"/>
      <c r="BD17" s="60"/>
      <c r="BE17" s="60"/>
      <c r="BF17" s="60"/>
      <c r="BG17" s="60"/>
      <c r="BH17" s="60"/>
      <c r="BI17" s="60"/>
      <c r="BJ17" s="60"/>
      <c r="BK17" s="60"/>
      <c r="BL17" s="60"/>
      <c r="BM17" s="984"/>
    </row>
    <row r="18" spans="1:65" ht="300" hidden="1">
      <c r="A18" s="1012" t="s">
        <v>500</v>
      </c>
      <c r="B18" s="355" t="s">
        <v>555</v>
      </c>
      <c r="C18" s="247" t="s">
        <v>556</v>
      </c>
      <c r="D18" s="992" t="s">
        <v>557</v>
      </c>
      <c r="E18" s="989" t="s">
        <v>116</v>
      </c>
      <c r="F18" s="248" t="s">
        <v>558</v>
      </c>
      <c r="G18" s="991" t="s">
        <v>73</v>
      </c>
      <c r="H18" s="991" t="s">
        <v>329</v>
      </c>
      <c r="I18" s="869" t="s">
        <v>74</v>
      </c>
      <c r="J18" s="994" t="s">
        <v>553</v>
      </c>
      <c r="K18" s="994" t="s">
        <v>51</v>
      </c>
      <c r="L18" s="372" t="str" cm="1">
        <f t="array" ref="L18">_xlfn.CONCAT(IF(N18:BL18="X",N3:BL3&amp;", ",""))</f>
        <v xml:space="preserve">ShopCX- INTERNAL USE ONLY, </v>
      </c>
      <c r="M18" s="536"/>
      <c r="N18" s="125"/>
      <c r="O18" s="980"/>
      <c r="P18" s="980"/>
      <c r="Q18" s="980"/>
      <c r="R18" s="980"/>
      <c r="S18" s="980"/>
      <c r="T18" s="60"/>
      <c r="U18" s="60" t="s">
        <v>119</v>
      </c>
      <c r="V18" s="628" t="s">
        <v>72</v>
      </c>
      <c r="W18" s="60"/>
      <c r="X18" s="60"/>
      <c r="Y18" s="60"/>
      <c r="Z18" s="60"/>
      <c r="AA18" s="60"/>
      <c r="AB18" s="60"/>
      <c r="AC18" s="60"/>
      <c r="AD18" s="60"/>
      <c r="AE18" s="60"/>
      <c r="AF18" s="655"/>
      <c r="AG18" s="984" t="s">
        <v>559</v>
      </c>
      <c r="AH18" s="60"/>
      <c r="AI18" s="60"/>
      <c r="AJ18" s="60"/>
      <c r="AK18" s="60"/>
      <c r="AL18" s="60"/>
      <c r="AM18" s="60"/>
      <c r="AN18" s="60"/>
      <c r="AO18" s="60"/>
      <c r="AP18" s="60"/>
      <c r="AQ18" s="60"/>
      <c r="AR18" s="60"/>
      <c r="AS18" s="60"/>
      <c r="AT18" s="60"/>
      <c r="AU18" s="60"/>
      <c r="AV18" s="60"/>
      <c r="AW18" s="60"/>
      <c r="AX18" s="60"/>
      <c r="AY18" s="62"/>
      <c r="AZ18" s="60"/>
      <c r="BA18" s="77" t="s">
        <v>77</v>
      </c>
      <c r="BB18" s="60"/>
      <c r="BC18" s="60"/>
      <c r="BD18" s="60"/>
      <c r="BE18" s="60"/>
      <c r="BF18" s="60"/>
      <c r="BG18" s="60"/>
      <c r="BH18" s="60"/>
      <c r="BI18" s="60"/>
      <c r="BJ18" s="60"/>
      <c r="BK18" s="60"/>
      <c r="BL18" s="60"/>
      <c r="BM18" s="984" t="s">
        <v>560</v>
      </c>
    </row>
    <row r="19" spans="1:65" ht="75" hidden="1">
      <c r="A19" s="1012" t="s">
        <v>500</v>
      </c>
      <c r="B19" s="355" t="s">
        <v>561</v>
      </c>
      <c r="C19" s="247" t="s">
        <v>562</v>
      </c>
      <c r="D19" s="992" t="s">
        <v>557</v>
      </c>
      <c r="E19" s="989" t="s">
        <v>70</v>
      </c>
      <c r="F19" s="248" t="s">
        <v>558</v>
      </c>
      <c r="G19" s="991" t="s">
        <v>73</v>
      </c>
      <c r="H19" s="991" t="s">
        <v>74</v>
      </c>
      <c r="I19" s="869" t="s">
        <v>74</v>
      </c>
      <c r="J19" s="994" t="s">
        <v>563</v>
      </c>
      <c r="K19" s="994" t="s">
        <v>51</v>
      </c>
      <c r="L19" s="372" t="str" cm="1">
        <f t="array" ref="L19">_xlfn.CONCAT(IF(N19:BL19="X",$N$3:$BL$3&amp;", ",""))</f>
        <v/>
      </c>
      <c r="M19" s="536"/>
      <c r="N19" s="988"/>
      <c r="O19" s="980"/>
      <c r="P19" s="980"/>
      <c r="Q19" s="980"/>
      <c r="R19" s="980"/>
      <c r="S19" s="980"/>
      <c r="T19" s="60"/>
      <c r="U19" s="60"/>
      <c r="V19" s="60"/>
      <c r="W19" s="60"/>
      <c r="X19" s="60"/>
      <c r="Y19" s="60"/>
      <c r="Z19" s="60"/>
      <c r="AA19" s="60"/>
      <c r="AB19" s="60"/>
      <c r="AC19" s="60"/>
      <c r="AD19" s="60"/>
      <c r="AE19" s="60"/>
      <c r="AF19" s="655"/>
      <c r="AG19" s="356" t="s">
        <v>559</v>
      </c>
      <c r="AH19" s="60"/>
      <c r="AI19" s="60"/>
      <c r="AJ19" s="60"/>
      <c r="AK19" s="60"/>
      <c r="AL19" s="60"/>
      <c r="AM19" s="60"/>
      <c r="AN19" s="60"/>
      <c r="AO19" s="60"/>
      <c r="AP19" s="60"/>
      <c r="AQ19" s="60"/>
      <c r="AR19" s="60"/>
      <c r="AS19" s="60"/>
      <c r="AT19" s="60"/>
      <c r="AU19" s="60"/>
      <c r="AV19" s="60"/>
      <c r="AW19" s="60"/>
      <c r="AX19" s="60" t="s">
        <v>78</v>
      </c>
      <c r="AY19" s="62"/>
      <c r="AZ19" s="60"/>
      <c r="BA19" s="77" t="s">
        <v>564</v>
      </c>
      <c r="BB19" s="60"/>
      <c r="BC19" s="60"/>
      <c r="BD19" s="60"/>
      <c r="BE19" s="60"/>
      <c r="BF19" s="60"/>
      <c r="BG19" s="60"/>
      <c r="BH19" s="60" t="s">
        <v>72</v>
      </c>
      <c r="BI19" s="60"/>
      <c r="BJ19" s="60"/>
      <c r="BK19" s="60"/>
      <c r="BL19" s="60"/>
      <c r="BM19" s="984" t="s">
        <v>565</v>
      </c>
    </row>
    <row r="20" spans="1:65" ht="75" hidden="1">
      <c r="A20" s="1012" t="s">
        <v>500</v>
      </c>
      <c r="B20" s="355" t="s">
        <v>566</v>
      </c>
      <c r="C20" s="247" t="s">
        <v>567</v>
      </c>
      <c r="D20" s="992" t="s">
        <v>557</v>
      </c>
      <c r="E20" s="989" t="s">
        <v>116</v>
      </c>
      <c r="F20" s="248" t="s">
        <v>558</v>
      </c>
      <c r="G20" s="991" t="s">
        <v>73</v>
      </c>
      <c r="H20" s="991" t="s">
        <v>74</v>
      </c>
      <c r="I20" s="869" t="s">
        <v>74</v>
      </c>
      <c r="J20" s="994" t="s">
        <v>563</v>
      </c>
      <c r="K20" s="994" t="s">
        <v>51</v>
      </c>
      <c r="L20" s="372" t="str" cm="1">
        <f t="array" ref="L20">_xlfn.CONCAT(IF(N20:BL20="X",$N$3:$BL$3&amp;", ",""))</f>
        <v/>
      </c>
      <c r="M20" s="536"/>
      <c r="N20" s="988"/>
      <c r="O20" s="980"/>
      <c r="P20" s="980"/>
      <c r="Q20" s="980"/>
      <c r="R20" s="980"/>
      <c r="S20" s="980"/>
      <c r="T20" s="60"/>
      <c r="U20" s="60"/>
      <c r="V20" s="60"/>
      <c r="W20" s="60"/>
      <c r="X20" s="60"/>
      <c r="Y20" s="60"/>
      <c r="Z20" s="60"/>
      <c r="AA20" s="60"/>
      <c r="AB20" s="60"/>
      <c r="AC20" s="60"/>
      <c r="AD20" s="60"/>
      <c r="AE20" s="60"/>
      <c r="AF20" s="655"/>
      <c r="AG20" s="356" t="s">
        <v>568</v>
      </c>
      <c r="AH20" s="60"/>
      <c r="AI20" s="60"/>
      <c r="AJ20" s="60"/>
      <c r="AK20" s="60"/>
      <c r="AL20" s="60"/>
      <c r="AM20" s="60"/>
      <c r="AN20" s="60"/>
      <c r="AO20" s="60"/>
      <c r="AP20" s="60"/>
      <c r="AQ20" s="60"/>
      <c r="AR20" s="60"/>
      <c r="AS20" s="60"/>
      <c r="AT20" s="60"/>
      <c r="AU20" s="60"/>
      <c r="AV20" s="60"/>
      <c r="AW20" s="60"/>
      <c r="AX20" s="60"/>
      <c r="AY20" s="60"/>
      <c r="AZ20" s="60"/>
      <c r="BA20" s="60" t="s">
        <v>77</v>
      </c>
      <c r="BB20" s="60"/>
      <c r="BC20" s="60"/>
      <c r="BD20" s="60"/>
      <c r="BE20" s="60"/>
      <c r="BF20" s="60"/>
      <c r="BG20" s="60"/>
      <c r="BH20" s="60" t="s">
        <v>72</v>
      </c>
      <c r="BI20" s="60"/>
      <c r="BJ20" s="60"/>
      <c r="BK20" s="60"/>
      <c r="BL20" s="60"/>
      <c r="BM20" s="984" t="s">
        <v>565</v>
      </c>
    </row>
    <row r="21" spans="1:65" ht="300" hidden="1">
      <c r="A21" s="1012" t="s">
        <v>500</v>
      </c>
      <c r="B21" s="1014" t="s">
        <v>569</v>
      </c>
      <c r="C21" s="247" t="s">
        <v>570</v>
      </c>
      <c r="D21" s="992" t="s">
        <v>557</v>
      </c>
      <c r="E21" s="989" t="s">
        <v>70</v>
      </c>
      <c r="F21" s="248" t="s">
        <v>558</v>
      </c>
      <c r="G21" s="991" t="s">
        <v>73</v>
      </c>
      <c r="H21" s="991" t="s">
        <v>74</v>
      </c>
      <c r="I21" s="869" t="s">
        <v>74</v>
      </c>
      <c r="J21" s="994" t="s">
        <v>553</v>
      </c>
      <c r="K21" s="994" t="s">
        <v>51</v>
      </c>
      <c r="L21" s="372" t="str" cm="1">
        <f t="array" ref="L21">_xlfn.CONCAT(IF(N21:BL21="X",$N$3:$BL$3&amp;", ",""))</f>
        <v/>
      </c>
      <c r="M21" s="536"/>
      <c r="N21" s="988"/>
      <c r="O21" s="980"/>
      <c r="P21" s="980"/>
      <c r="Q21" s="980"/>
      <c r="R21" s="980"/>
      <c r="S21" s="980"/>
      <c r="T21" s="60"/>
      <c r="U21" s="60"/>
      <c r="V21" s="60"/>
      <c r="W21" s="60"/>
      <c r="X21" s="60"/>
      <c r="Y21" s="60"/>
      <c r="Z21" s="60"/>
      <c r="AA21" s="60"/>
      <c r="AB21" s="60"/>
      <c r="AC21" s="60"/>
      <c r="AD21" s="60"/>
      <c r="AE21" s="356"/>
      <c r="AF21" s="657"/>
      <c r="AG21" s="984" t="s">
        <v>559</v>
      </c>
      <c r="AH21" s="356"/>
      <c r="AI21" s="356"/>
      <c r="AJ21" s="356"/>
      <c r="AK21" s="356"/>
      <c r="AL21" s="356"/>
      <c r="AM21" s="356"/>
      <c r="AN21" s="356"/>
      <c r="AO21" s="356"/>
      <c r="AP21" s="356"/>
      <c r="AQ21" s="356"/>
      <c r="AR21" s="356"/>
      <c r="AS21" s="356"/>
      <c r="AT21" s="356"/>
      <c r="AU21" s="356"/>
      <c r="AV21" s="356"/>
      <c r="AW21" s="356"/>
      <c r="AX21" s="356" t="s">
        <v>78</v>
      </c>
      <c r="AY21" s="356"/>
      <c r="AZ21" s="356"/>
      <c r="BA21" s="356" t="s">
        <v>77</v>
      </c>
      <c r="BB21" s="356"/>
      <c r="BC21" s="356"/>
      <c r="BD21" s="356"/>
      <c r="BE21" s="356"/>
      <c r="BF21" s="356"/>
      <c r="BG21" s="60"/>
      <c r="BH21" s="356" t="s">
        <v>72</v>
      </c>
      <c r="BI21" s="356"/>
      <c r="BJ21" s="356"/>
      <c r="BK21" s="356"/>
      <c r="BL21" s="356"/>
      <c r="BM21" s="984" t="s">
        <v>571</v>
      </c>
    </row>
    <row r="22" spans="1:65" ht="75" hidden="1">
      <c r="A22" s="1012" t="s">
        <v>500</v>
      </c>
      <c r="B22" s="1014" t="s">
        <v>572</v>
      </c>
      <c r="C22" s="247" t="s">
        <v>573</v>
      </c>
      <c r="D22" s="992" t="s">
        <v>557</v>
      </c>
      <c r="E22" s="989" t="s">
        <v>116</v>
      </c>
      <c r="F22" s="248" t="s">
        <v>558</v>
      </c>
      <c r="G22" s="991" t="s">
        <v>73</v>
      </c>
      <c r="H22" s="991" t="s">
        <v>74</v>
      </c>
      <c r="I22" s="869" t="s">
        <v>74</v>
      </c>
      <c r="J22" s="994" t="s">
        <v>553</v>
      </c>
      <c r="K22" s="994" t="s">
        <v>51</v>
      </c>
      <c r="L22" s="372" t="str" cm="1">
        <f t="array" ref="L22">_xlfn.CONCAT(IF(N22:BL22="X",$N$3:$BL$3&amp;", ",""))</f>
        <v/>
      </c>
      <c r="M22" s="536"/>
      <c r="N22" s="988"/>
      <c r="O22" s="980"/>
      <c r="P22" s="980"/>
      <c r="Q22" s="980"/>
      <c r="R22" s="980"/>
      <c r="S22" s="980"/>
      <c r="T22" s="60"/>
      <c r="U22" s="60"/>
      <c r="V22" s="60"/>
      <c r="W22" s="60"/>
      <c r="X22" s="60"/>
      <c r="Y22" s="60"/>
      <c r="Z22" s="60"/>
      <c r="AA22" s="60"/>
      <c r="AB22" s="60"/>
      <c r="AC22" s="60"/>
      <c r="AD22" s="60"/>
      <c r="AE22" s="60"/>
      <c r="AF22" s="655"/>
      <c r="AG22" s="984" t="s">
        <v>568</v>
      </c>
      <c r="AH22" s="60"/>
      <c r="AI22" s="60"/>
      <c r="AJ22" s="60"/>
      <c r="AK22" s="60"/>
      <c r="AL22" s="60"/>
      <c r="AM22" s="60"/>
      <c r="AN22" s="60"/>
      <c r="AO22" s="60"/>
      <c r="AP22" s="60"/>
      <c r="AQ22" s="60"/>
      <c r="AR22" s="60"/>
      <c r="AS22" s="60"/>
      <c r="AT22" s="60"/>
      <c r="AU22" s="60"/>
      <c r="AV22" s="60"/>
      <c r="AW22" s="60"/>
      <c r="AX22" s="60"/>
      <c r="AY22" s="60"/>
      <c r="AZ22" s="60"/>
      <c r="BA22" s="60" t="s">
        <v>77</v>
      </c>
      <c r="BB22" s="60"/>
      <c r="BC22" s="60"/>
      <c r="BD22" s="60"/>
      <c r="BE22" s="60"/>
      <c r="BF22" s="60"/>
      <c r="BG22" s="60"/>
      <c r="BH22" s="60" t="s">
        <v>72</v>
      </c>
      <c r="BI22" s="60"/>
      <c r="BJ22" s="60"/>
      <c r="BK22" s="60"/>
      <c r="BL22" s="60"/>
      <c r="BM22" s="984" t="s">
        <v>571</v>
      </c>
    </row>
    <row r="23" spans="1:65" ht="90" hidden="1">
      <c r="A23" s="1012" t="s">
        <v>500</v>
      </c>
      <c r="B23" s="927"/>
      <c r="C23" s="247" t="s">
        <v>574</v>
      </c>
      <c r="D23" s="992"/>
      <c r="E23" s="989" t="s">
        <v>70</v>
      </c>
      <c r="F23" s="248"/>
      <c r="G23" s="991" t="s">
        <v>83</v>
      </c>
      <c r="H23" s="1003" t="s">
        <v>99</v>
      </c>
      <c r="I23" s="869" t="s">
        <v>522</v>
      </c>
      <c r="J23" s="994" t="s">
        <v>84</v>
      </c>
      <c r="K23" s="994" t="s">
        <v>51</v>
      </c>
      <c r="L23" s="996" t="s">
        <v>575</v>
      </c>
      <c r="M23" s="988" t="s">
        <v>72</v>
      </c>
      <c r="N23" s="988"/>
      <c r="O23" s="980"/>
      <c r="P23" s="980"/>
      <c r="Q23" s="980"/>
      <c r="R23" s="980"/>
      <c r="S23" s="980"/>
      <c r="T23" s="60"/>
      <c r="U23" s="60"/>
      <c r="V23" s="60"/>
      <c r="W23" s="60"/>
      <c r="X23" s="60"/>
      <c r="Y23" s="60"/>
      <c r="Z23" s="60"/>
      <c r="AA23" s="60"/>
      <c r="AB23" s="60"/>
      <c r="AC23" s="60"/>
      <c r="AD23" s="60"/>
      <c r="AE23" s="60"/>
      <c r="AF23" s="655"/>
      <c r="AG23" s="623" t="s">
        <v>72</v>
      </c>
      <c r="AH23" s="60"/>
      <c r="AI23" s="60"/>
      <c r="AJ23" s="923" t="s">
        <v>78</v>
      </c>
      <c r="AK23" s="60"/>
      <c r="AL23" s="60"/>
      <c r="AM23" s="60"/>
      <c r="AN23" s="60"/>
      <c r="AO23" s="60"/>
      <c r="AP23" s="60"/>
      <c r="AQ23" s="60"/>
      <c r="AR23" s="60"/>
      <c r="AS23" s="60"/>
      <c r="AT23" s="60"/>
      <c r="AU23" s="60"/>
      <c r="AV23" s="60"/>
      <c r="AW23" s="60"/>
      <c r="AX23" s="531" t="s">
        <v>91</v>
      </c>
      <c r="AY23" s="62"/>
      <c r="AZ23" s="531" t="s">
        <v>77</v>
      </c>
      <c r="BA23" s="77"/>
      <c r="BB23" s="60"/>
      <c r="BC23" s="60"/>
      <c r="BD23" s="60"/>
      <c r="BE23" s="60"/>
      <c r="BF23" s="531" t="s">
        <v>78</v>
      </c>
      <c r="BG23" s="60"/>
      <c r="BH23" s="531" t="s">
        <v>72</v>
      </c>
      <c r="BI23" s="60"/>
      <c r="BJ23" s="60"/>
      <c r="BK23" s="60"/>
      <c r="BL23" s="60"/>
      <c r="BM23" s="984"/>
    </row>
    <row r="24" spans="1:65" s="557" customFormat="1" ht="75" hidden="1">
      <c r="A24" s="541" t="s">
        <v>500</v>
      </c>
      <c r="B24" s="927"/>
      <c r="C24" s="542" t="s">
        <v>576</v>
      </c>
      <c r="D24" s="543"/>
      <c r="E24" s="544" t="s">
        <v>70</v>
      </c>
      <c r="F24" s="545" t="s">
        <v>577</v>
      </c>
      <c r="G24" s="546" t="s">
        <v>288</v>
      </c>
      <c r="H24" s="546" t="s">
        <v>99</v>
      </c>
      <c r="I24" s="547" t="s">
        <v>126</v>
      </c>
      <c r="J24" s="548"/>
      <c r="K24" s="548"/>
      <c r="L24" s="549" t="str" cm="1">
        <f t="array" ref="L24">_xlfn.CONCAT(IF(N24:BL24="X",N3:BL3&amp;", ",""))</f>
        <v/>
      </c>
      <c r="M24" s="550"/>
      <c r="N24" s="551"/>
      <c r="O24" s="552"/>
      <c r="P24" s="552"/>
      <c r="Q24" s="552"/>
      <c r="R24" s="552"/>
      <c r="S24" s="552"/>
      <c r="T24" s="553"/>
      <c r="U24" s="553"/>
      <c r="V24" s="553"/>
      <c r="W24" s="553"/>
      <c r="X24" s="553"/>
      <c r="Y24" s="553"/>
      <c r="Z24" s="553"/>
      <c r="AA24" s="553"/>
      <c r="AB24" s="553"/>
      <c r="AC24" s="553"/>
      <c r="AD24" s="553"/>
      <c r="AE24" s="553"/>
      <c r="AF24" s="655"/>
      <c r="AG24" s="624"/>
      <c r="AH24" s="553"/>
      <c r="AI24" s="553"/>
      <c r="AJ24" s="553"/>
      <c r="AK24" s="553"/>
      <c r="AL24" s="553"/>
      <c r="AM24" s="553"/>
      <c r="AN24" s="553"/>
      <c r="AO24" s="553"/>
      <c r="AP24" s="553"/>
      <c r="AQ24" s="553"/>
      <c r="AR24" s="553"/>
      <c r="AS24" s="553"/>
      <c r="AT24" s="553"/>
      <c r="AU24" s="553"/>
      <c r="AV24" s="553"/>
      <c r="AW24" s="553"/>
      <c r="AX24" s="553"/>
      <c r="AY24" s="554"/>
      <c r="AZ24" s="553"/>
      <c r="BA24" s="555"/>
      <c r="BB24" s="553"/>
      <c r="BC24" s="553"/>
      <c r="BD24" s="553"/>
      <c r="BE24" s="553"/>
      <c r="BF24" s="553"/>
      <c r="BG24" s="553"/>
      <c r="BH24" s="553"/>
      <c r="BI24" s="553"/>
      <c r="BJ24" s="553"/>
      <c r="BK24" s="553"/>
      <c r="BL24" s="553"/>
      <c r="BM24" s="556"/>
    </row>
    <row r="25" spans="1:65" ht="101.45" hidden="1" customHeight="1">
      <c r="A25" s="1119" t="s">
        <v>500</v>
      </c>
      <c r="B25" s="1050" t="s">
        <v>578</v>
      </c>
      <c r="C25" s="116" t="s">
        <v>579</v>
      </c>
      <c r="D25" s="1113" t="s">
        <v>580</v>
      </c>
      <c r="E25" s="1110" t="s">
        <v>70</v>
      </c>
      <c r="F25" s="1116" t="s">
        <v>581</v>
      </c>
      <c r="G25" s="1081" t="s">
        <v>83</v>
      </c>
      <c r="H25" s="1101" t="s">
        <v>99</v>
      </c>
      <c r="I25" s="1099" t="s">
        <v>522</v>
      </c>
      <c r="J25" s="1071" t="s">
        <v>75</v>
      </c>
      <c r="K25" s="1102" t="s">
        <v>515</v>
      </c>
      <c r="L25" s="1103" t="s">
        <v>582</v>
      </c>
      <c r="M25" s="996"/>
      <c r="N25" s="461"/>
      <c r="O25" s="292"/>
      <c r="P25" s="292"/>
      <c r="Q25" s="292"/>
      <c r="R25" s="292"/>
      <c r="S25" s="292"/>
      <c r="T25" s="292"/>
      <c r="U25" s="292"/>
      <c r="V25" s="292"/>
      <c r="W25" s="292"/>
      <c r="X25" s="292"/>
      <c r="Y25" s="292"/>
      <c r="Z25" s="292"/>
      <c r="AA25" s="292"/>
      <c r="AB25" s="292"/>
      <c r="AC25" s="292"/>
      <c r="AD25" s="292"/>
      <c r="AE25" s="292"/>
      <c r="AF25" s="656"/>
      <c r="AG25" s="501" t="s">
        <v>78</v>
      </c>
      <c r="AH25" s="292"/>
      <c r="AI25" s="292" t="s">
        <v>127</v>
      </c>
      <c r="AJ25" s="922" t="s">
        <v>78</v>
      </c>
      <c r="AK25" s="292"/>
      <c r="AL25" s="292"/>
      <c r="AM25" s="292"/>
      <c r="AN25" s="292"/>
      <c r="AO25" s="292"/>
      <c r="AP25" s="292"/>
      <c r="AQ25" s="292"/>
      <c r="AR25" s="292"/>
      <c r="AS25" s="292"/>
      <c r="AT25" s="292"/>
      <c r="AU25" s="292"/>
      <c r="AV25" s="292"/>
      <c r="AW25" s="292"/>
      <c r="AX25" s="465" t="s">
        <v>78</v>
      </c>
      <c r="AY25" s="292"/>
      <c r="AZ25" s="292" t="s">
        <v>78</v>
      </c>
      <c r="BA25" s="292"/>
      <c r="BB25" s="292"/>
      <c r="BC25" s="292"/>
      <c r="BD25" s="292"/>
      <c r="BE25" s="292" t="s">
        <v>72</v>
      </c>
      <c r="BF25" s="292"/>
      <c r="BG25" s="292"/>
      <c r="BH25" s="465" t="s">
        <v>91</v>
      </c>
      <c r="BI25" s="292"/>
      <c r="BJ25" s="292"/>
      <c r="BK25" s="292"/>
      <c r="BL25" s="60">
        <v>0</v>
      </c>
      <c r="BM25" s="984"/>
    </row>
    <row r="26" spans="1:65" ht="30" hidden="1">
      <c r="A26" s="1120"/>
      <c r="B26" s="1051"/>
      <c r="C26" s="117" t="s">
        <v>583</v>
      </c>
      <c r="D26" s="1113"/>
      <c r="E26" s="1110"/>
      <c r="F26" s="1116"/>
      <c r="G26" s="1081"/>
      <c r="H26" s="1101"/>
      <c r="I26" s="1099"/>
      <c r="J26" s="1071"/>
      <c r="K26" s="1071"/>
      <c r="L26" s="1103"/>
      <c r="M26" s="996"/>
      <c r="N26" s="980"/>
      <c r="O26" s="980"/>
      <c r="P26" s="980"/>
      <c r="Q26" s="980"/>
      <c r="R26" s="980"/>
      <c r="S26" s="980"/>
      <c r="T26" s="60"/>
      <c r="U26" s="60"/>
      <c r="V26" s="60"/>
      <c r="W26" s="60"/>
      <c r="X26" s="60"/>
      <c r="Y26" s="60"/>
      <c r="Z26" s="60"/>
      <c r="AA26" s="60"/>
      <c r="AB26" s="60"/>
      <c r="AC26" s="60"/>
      <c r="AD26" s="60"/>
      <c r="AE26" s="60"/>
      <c r="AF26" s="655"/>
      <c r="AG26" s="356"/>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984"/>
    </row>
    <row r="27" spans="1:65" ht="45" hidden="1">
      <c r="A27" s="1120"/>
      <c r="B27" s="1051"/>
      <c r="C27" s="117" t="s">
        <v>584</v>
      </c>
      <c r="D27" s="1113"/>
      <c r="E27" s="1110"/>
      <c r="F27" s="1116"/>
      <c r="G27" s="1081"/>
      <c r="H27" s="1101"/>
      <c r="I27" s="1099"/>
      <c r="J27" s="1071"/>
      <c r="K27" s="1071"/>
      <c r="L27" s="1103"/>
      <c r="M27" s="996"/>
      <c r="N27" s="980"/>
      <c r="O27" s="980"/>
      <c r="P27" s="980"/>
      <c r="Q27" s="980"/>
      <c r="R27" s="980"/>
      <c r="S27" s="980"/>
      <c r="T27" s="60"/>
      <c r="U27" s="60"/>
      <c r="V27" s="60"/>
      <c r="W27" s="60"/>
      <c r="X27" s="60"/>
      <c r="Y27" s="60"/>
      <c r="Z27" s="60"/>
      <c r="AA27" s="60"/>
      <c r="AB27" s="60"/>
      <c r="AC27" s="60"/>
      <c r="AD27" s="60"/>
      <c r="AE27" s="60"/>
      <c r="AF27" s="655"/>
      <c r="AG27" s="356"/>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984"/>
    </row>
    <row r="28" spans="1:65" ht="30" hidden="1">
      <c r="A28" s="1120"/>
      <c r="B28" s="1051"/>
      <c r="C28" s="117" t="s">
        <v>585</v>
      </c>
      <c r="D28" s="1113"/>
      <c r="E28" s="1110"/>
      <c r="F28" s="1116"/>
      <c r="G28" s="1081"/>
      <c r="H28" s="1101"/>
      <c r="I28" s="1099"/>
      <c r="J28" s="1071"/>
      <c r="K28" s="1071"/>
      <c r="L28" s="1103"/>
      <c r="M28" s="996"/>
      <c r="N28" s="980"/>
      <c r="O28" s="980"/>
      <c r="P28" s="980"/>
      <c r="Q28" s="980"/>
      <c r="R28" s="980"/>
      <c r="S28" s="980"/>
      <c r="T28" s="60"/>
      <c r="U28" s="60"/>
      <c r="V28" s="60"/>
      <c r="W28" s="60"/>
      <c r="X28" s="60"/>
      <c r="Y28" s="60"/>
      <c r="Z28" s="60"/>
      <c r="AA28" s="60"/>
      <c r="AB28" s="60"/>
      <c r="AC28" s="60"/>
      <c r="AD28" s="60"/>
      <c r="AE28" s="60"/>
      <c r="AF28" s="655"/>
      <c r="AG28" s="356"/>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984"/>
    </row>
    <row r="29" spans="1:65" ht="45" hidden="1">
      <c r="A29" s="1120"/>
      <c r="B29" s="1051"/>
      <c r="C29" s="117" t="s">
        <v>586</v>
      </c>
      <c r="D29" s="1113"/>
      <c r="E29" s="1110"/>
      <c r="F29" s="1116"/>
      <c r="G29" s="1081"/>
      <c r="H29" s="1101"/>
      <c r="I29" s="1099"/>
      <c r="J29" s="1071"/>
      <c r="K29" s="1071"/>
      <c r="L29" s="1103"/>
      <c r="M29" s="996"/>
      <c r="N29" s="980"/>
      <c r="O29" s="980"/>
      <c r="P29" s="980"/>
      <c r="Q29" s="980"/>
      <c r="R29" s="980"/>
      <c r="S29" s="980"/>
      <c r="T29" s="60"/>
      <c r="U29" s="60"/>
      <c r="V29" s="60"/>
      <c r="W29" s="60"/>
      <c r="X29" s="60"/>
      <c r="Y29" s="60"/>
      <c r="Z29" s="60"/>
      <c r="AA29" s="60"/>
      <c r="AB29" s="60"/>
      <c r="AC29" s="60"/>
      <c r="AD29" s="60"/>
      <c r="AE29" s="60"/>
      <c r="AF29" s="655"/>
      <c r="AG29" s="356"/>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984"/>
    </row>
    <row r="30" spans="1:65" ht="30" hidden="1">
      <c r="A30" s="1121"/>
      <c r="B30" s="1052"/>
      <c r="C30" s="117" t="s">
        <v>587</v>
      </c>
      <c r="D30" s="1113"/>
      <c r="E30" s="1110"/>
      <c r="F30" s="1116"/>
      <c r="G30" s="1081"/>
      <c r="H30" s="1101"/>
      <c r="I30" s="1099"/>
      <c r="J30" s="1071"/>
      <c r="K30" s="1071"/>
      <c r="L30" s="1103"/>
      <c r="M30" s="996"/>
      <c r="N30" s="980"/>
      <c r="O30" s="980"/>
      <c r="P30" s="980"/>
      <c r="Q30" s="980"/>
      <c r="R30" s="980"/>
      <c r="S30" s="980"/>
      <c r="T30" s="60"/>
      <c r="U30" s="60"/>
      <c r="V30" s="60"/>
      <c r="W30" s="60"/>
      <c r="X30" s="60"/>
      <c r="Y30" s="60"/>
      <c r="Z30" s="60"/>
      <c r="AA30" s="60"/>
      <c r="AB30" s="60"/>
      <c r="AC30" s="60"/>
      <c r="AD30" s="60"/>
      <c r="AE30" s="60"/>
      <c r="AF30" s="655"/>
      <c r="AG30" s="356"/>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984"/>
    </row>
    <row r="31" spans="1:65" ht="75" hidden="1">
      <c r="A31" s="67" t="s">
        <v>500</v>
      </c>
      <c r="B31" s="139" t="s">
        <v>588</v>
      </c>
      <c r="C31" s="110" t="s">
        <v>589</v>
      </c>
      <c r="D31" s="992" t="s">
        <v>590</v>
      </c>
      <c r="E31" s="989" t="s">
        <v>591</v>
      </c>
      <c r="F31" s="74" t="s">
        <v>592</v>
      </c>
      <c r="G31" s="113" t="s">
        <v>83</v>
      </c>
      <c r="H31" s="558" t="s">
        <v>164</v>
      </c>
      <c r="I31" s="236" t="s">
        <v>593</v>
      </c>
      <c r="J31" s="994" t="s">
        <v>84</v>
      </c>
      <c r="K31" s="997" t="s">
        <v>594</v>
      </c>
      <c r="L31" s="996" t="s">
        <v>595</v>
      </c>
      <c r="M31" s="286"/>
      <c r="N31" s="988"/>
      <c r="O31" s="980"/>
      <c r="P31" s="980"/>
      <c r="Q31" s="980"/>
      <c r="R31" s="980"/>
      <c r="S31" s="980"/>
      <c r="T31" s="60"/>
      <c r="U31" s="60"/>
      <c r="V31" s="60"/>
      <c r="W31" s="60"/>
      <c r="X31" s="60"/>
      <c r="Y31" s="60"/>
      <c r="Z31" s="60"/>
      <c r="AA31" s="60"/>
      <c r="AB31" s="60"/>
      <c r="AC31" s="60"/>
      <c r="AD31" s="60"/>
      <c r="AE31" s="60"/>
      <c r="AF31" s="655"/>
      <c r="AG31" s="356"/>
      <c r="AH31" s="60"/>
      <c r="AI31" s="60"/>
      <c r="AJ31" s="60"/>
      <c r="AK31" s="60"/>
      <c r="AL31" s="60"/>
      <c r="AM31" s="60"/>
      <c r="AN31" s="60"/>
      <c r="AO31" s="60"/>
      <c r="AP31" s="60"/>
      <c r="AQ31" s="60"/>
      <c r="AR31" s="60"/>
      <c r="AS31" s="60"/>
      <c r="AT31" s="60"/>
      <c r="AU31" s="60"/>
      <c r="AV31" s="60"/>
      <c r="AW31" s="60"/>
      <c r="AX31" s="60"/>
      <c r="AY31" s="62"/>
      <c r="AZ31" s="60"/>
      <c r="BA31" s="77"/>
      <c r="BB31" s="60"/>
      <c r="BC31" s="60"/>
      <c r="BD31" s="60"/>
      <c r="BE31" s="60"/>
      <c r="BF31" s="60"/>
      <c r="BG31" s="60"/>
      <c r="BH31" s="60"/>
      <c r="BI31" s="60"/>
      <c r="BJ31" s="60"/>
      <c r="BK31" s="60"/>
      <c r="BL31" s="531" t="s">
        <v>91</v>
      </c>
      <c r="BM31" s="984"/>
    </row>
    <row r="32" spans="1:65" ht="105">
      <c r="A32" s="118" t="s">
        <v>500</v>
      </c>
      <c r="B32" s="355" t="s">
        <v>596</v>
      </c>
      <c r="C32" s="247" t="s">
        <v>597</v>
      </c>
      <c r="D32" s="992" t="s">
        <v>598</v>
      </c>
      <c r="E32" s="989" t="s">
        <v>116</v>
      </c>
      <c r="F32" s="990" t="s">
        <v>599</v>
      </c>
      <c r="G32" s="991" t="s">
        <v>83</v>
      </c>
      <c r="H32" s="1003" t="s">
        <v>99</v>
      </c>
      <c r="I32" s="993" t="s">
        <v>600</v>
      </c>
      <c r="J32" s="994" t="s">
        <v>84</v>
      </c>
      <c r="K32" s="994" t="s">
        <v>515</v>
      </c>
      <c r="L32" s="996" t="s">
        <v>601</v>
      </c>
      <c r="M32" s="559" t="s">
        <v>127</v>
      </c>
      <c r="N32" s="125" t="s">
        <v>78</v>
      </c>
      <c r="O32" s="125"/>
      <c r="P32" s="125"/>
      <c r="Q32" s="980"/>
      <c r="R32" s="980"/>
      <c r="S32" s="980"/>
      <c r="T32" s="60"/>
      <c r="U32" s="60"/>
      <c r="V32" s="60"/>
      <c r="W32" s="60"/>
      <c r="X32" s="60"/>
      <c r="Y32" s="60"/>
      <c r="Z32" s="60"/>
      <c r="AA32" s="60"/>
      <c r="AB32" s="60"/>
      <c r="AC32" s="60"/>
      <c r="AD32" s="60"/>
      <c r="AE32" s="60"/>
      <c r="AF32" s="655" t="s">
        <v>119</v>
      </c>
      <c r="AG32" s="623" t="s">
        <v>78</v>
      </c>
      <c r="AH32" s="60"/>
      <c r="AI32" s="531" t="s">
        <v>72</v>
      </c>
      <c r="AJ32" s="923" t="s">
        <v>78</v>
      </c>
      <c r="AK32" s="60"/>
      <c r="AL32" s="60"/>
      <c r="AM32" s="60"/>
      <c r="AN32" s="60"/>
      <c r="AO32" s="60"/>
      <c r="AP32" s="60"/>
      <c r="AQ32" s="60"/>
      <c r="AR32" s="60"/>
      <c r="AS32" s="60"/>
      <c r="AT32" s="60"/>
      <c r="AU32" s="60"/>
      <c r="AV32" s="60"/>
      <c r="AW32" s="60"/>
      <c r="AX32" s="531" t="s">
        <v>78</v>
      </c>
      <c r="AY32" s="60"/>
      <c r="AZ32" s="531" t="s">
        <v>91</v>
      </c>
      <c r="BA32" s="60"/>
      <c r="BB32" s="531" t="s">
        <v>78</v>
      </c>
      <c r="BC32" s="60"/>
      <c r="BD32" s="60"/>
      <c r="BE32" s="60"/>
      <c r="BF32" s="60"/>
      <c r="BG32" s="60"/>
      <c r="BH32" s="531" t="s">
        <v>78</v>
      </c>
      <c r="BI32" s="531" t="s">
        <v>78</v>
      </c>
      <c r="BJ32" s="531" t="s">
        <v>78</v>
      </c>
      <c r="BK32" s="60"/>
      <c r="BL32" s="60"/>
      <c r="BM32" s="984"/>
    </row>
    <row r="33" spans="1:66" ht="60">
      <c r="A33" s="118" t="s">
        <v>500</v>
      </c>
      <c r="B33" s="1014" t="s">
        <v>602</v>
      </c>
      <c r="C33" s="249" t="s">
        <v>603</v>
      </c>
      <c r="D33" s="47" t="s">
        <v>604</v>
      </c>
      <c r="E33" s="989" t="s">
        <v>89</v>
      </c>
      <c r="F33" s="74" t="s">
        <v>558</v>
      </c>
      <c r="G33" s="113" t="s">
        <v>83</v>
      </c>
      <c r="H33" s="113" t="s">
        <v>99</v>
      </c>
      <c r="I33" s="115" t="s">
        <v>164</v>
      </c>
      <c r="J33" s="994" t="s">
        <v>84</v>
      </c>
      <c r="K33" s="997" t="s">
        <v>515</v>
      </c>
      <c r="L33" s="996" t="s">
        <v>605</v>
      </c>
      <c r="M33" s="559" t="s">
        <v>127</v>
      </c>
      <c r="N33" s="124" t="s">
        <v>78</v>
      </c>
      <c r="O33" s="980"/>
      <c r="P33" s="980"/>
      <c r="Q33" s="980"/>
      <c r="R33" s="980"/>
      <c r="S33" s="980"/>
      <c r="T33" s="60"/>
      <c r="U33" s="60"/>
      <c r="V33" s="60"/>
      <c r="W33" s="60"/>
      <c r="X33" s="60"/>
      <c r="Y33" s="60"/>
      <c r="Z33" s="60"/>
      <c r="AA33" s="60"/>
      <c r="AB33" s="531" t="s">
        <v>72</v>
      </c>
      <c r="AC33" s="531" t="s">
        <v>72</v>
      </c>
      <c r="AD33" s="60"/>
      <c r="AE33" s="60"/>
      <c r="AF33" s="655" t="s">
        <v>119</v>
      </c>
      <c r="AG33" s="623" t="s">
        <v>78</v>
      </c>
      <c r="AH33" s="60"/>
      <c r="AI33" s="60"/>
      <c r="AJ33" s="60"/>
      <c r="AK33" s="60"/>
      <c r="AL33" s="531" t="s">
        <v>91</v>
      </c>
      <c r="AM33" s="60"/>
      <c r="AN33" s="60"/>
      <c r="AO33" s="60"/>
      <c r="AP33" s="60"/>
      <c r="AQ33" s="60"/>
      <c r="AR33" s="60"/>
      <c r="AS33" s="60"/>
      <c r="AT33" s="60"/>
      <c r="AU33" s="60"/>
      <c r="AV33" s="60"/>
      <c r="AW33" s="60"/>
      <c r="AX33" s="60"/>
      <c r="AY33" s="60"/>
      <c r="AZ33" s="60" t="s">
        <v>78</v>
      </c>
      <c r="BA33" s="60"/>
      <c r="BB33" s="531" t="s">
        <v>78</v>
      </c>
      <c r="BC33" s="60"/>
      <c r="BD33" s="60"/>
      <c r="BE33" s="60"/>
      <c r="BF33" s="60"/>
      <c r="BG33" s="60"/>
      <c r="BH33" s="60"/>
      <c r="BI33" s="60"/>
      <c r="BJ33" s="531" t="s">
        <v>78</v>
      </c>
      <c r="BK33" s="60"/>
      <c r="BL33" s="60"/>
      <c r="BM33" s="984"/>
    </row>
    <row r="34" spans="1:66" s="64" customFormat="1" ht="75" hidden="1">
      <c r="A34" s="462" t="s">
        <v>500</v>
      </c>
      <c r="B34" s="1002" t="s">
        <v>49</v>
      </c>
      <c r="C34" s="119" t="s">
        <v>606</v>
      </c>
      <c r="D34" s="1013" t="s">
        <v>607</v>
      </c>
      <c r="E34" s="994" t="s">
        <v>70</v>
      </c>
      <c r="F34" s="248" t="s">
        <v>608</v>
      </c>
      <c r="G34" s="991" t="s">
        <v>260</v>
      </c>
      <c r="H34" s="991" t="s">
        <v>329</v>
      </c>
      <c r="I34" s="869" t="s">
        <v>329</v>
      </c>
      <c r="J34" s="994" t="s">
        <v>530</v>
      </c>
      <c r="K34" s="994" t="s">
        <v>49</v>
      </c>
      <c r="L34" s="996" t="str" cm="1">
        <f t="array" ref="L34">_xlfn.CONCAT(IF(N34:BL34="X",N3:BL3&amp;", ",""))</f>
        <v/>
      </c>
      <c r="M34" s="286"/>
      <c r="N34" s="988"/>
      <c r="O34" s="168"/>
      <c r="P34" s="168"/>
      <c r="Q34" s="168"/>
      <c r="R34" s="168"/>
      <c r="S34" s="168"/>
      <c r="T34" s="62"/>
      <c r="U34" s="62"/>
      <c r="V34" s="62"/>
      <c r="W34" s="62"/>
      <c r="X34" s="62"/>
      <c r="Y34" s="62"/>
      <c r="Z34" s="62"/>
      <c r="AA34" s="62"/>
      <c r="AB34" s="62"/>
      <c r="AC34" s="62"/>
      <c r="AD34" s="62"/>
      <c r="AE34" s="62"/>
      <c r="AF34" s="658"/>
      <c r="AG34" s="62"/>
      <c r="AH34" s="62"/>
      <c r="AI34" s="62"/>
      <c r="AJ34" s="62"/>
      <c r="AK34" s="62"/>
      <c r="AL34" s="62"/>
      <c r="AM34" s="62"/>
      <c r="AN34" s="62"/>
      <c r="AO34" s="62"/>
      <c r="AP34" s="62"/>
      <c r="AQ34" s="62"/>
      <c r="AR34" s="62"/>
      <c r="AS34" s="62"/>
      <c r="AT34" s="62"/>
      <c r="AU34" s="62"/>
      <c r="AV34" s="62"/>
      <c r="AW34" s="62"/>
      <c r="AX34" s="62"/>
      <c r="AZ34" s="62"/>
      <c r="BA34" s="62"/>
      <c r="BB34" s="62"/>
      <c r="BC34" s="62"/>
      <c r="BD34" s="62"/>
      <c r="BE34" s="62"/>
      <c r="BF34" s="62"/>
      <c r="BG34" s="62"/>
      <c r="BH34" s="62"/>
      <c r="BI34" s="62"/>
      <c r="BJ34" s="62"/>
      <c r="BK34" s="62"/>
      <c r="BL34" s="62"/>
      <c r="BM34" s="75"/>
    </row>
    <row r="35" spans="1:66" s="121" customFormat="1" ht="43.5" hidden="1" customHeight="1">
      <c r="A35" s="1068" t="s">
        <v>500</v>
      </c>
      <c r="B35" s="1129" t="s">
        <v>609</v>
      </c>
      <c r="C35" s="111" t="s">
        <v>610</v>
      </c>
      <c r="D35" s="1070" t="s">
        <v>607</v>
      </c>
      <c r="E35" s="994" t="s">
        <v>89</v>
      </c>
      <c r="F35" s="1088" t="s">
        <v>611</v>
      </c>
      <c r="G35" s="120" t="s">
        <v>73</v>
      </c>
      <c r="H35" s="991" t="s">
        <v>74</v>
      </c>
      <c r="I35" s="869" t="s">
        <v>74</v>
      </c>
      <c r="J35" s="994" t="s">
        <v>84</v>
      </c>
      <c r="K35" s="1071" t="s">
        <v>49</v>
      </c>
      <c r="L35" s="996" t="s">
        <v>612</v>
      </c>
      <c r="M35" s="286"/>
      <c r="N35" s="988"/>
      <c r="O35" s="168"/>
      <c r="P35" s="168"/>
      <c r="Q35" s="168"/>
      <c r="R35" s="168"/>
      <c r="S35" s="168"/>
      <c r="T35" s="63"/>
      <c r="U35" s="63"/>
      <c r="V35" s="63"/>
      <c r="W35" s="63"/>
      <c r="X35" s="63"/>
      <c r="Y35" s="63"/>
      <c r="Z35" s="63"/>
      <c r="AA35" s="63"/>
      <c r="AB35" s="63"/>
      <c r="AC35" s="63"/>
      <c r="AD35" s="63"/>
      <c r="AE35" s="63"/>
      <c r="AF35" s="659"/>
      <c r="AG35" s="63"/>
      <c r="AH35" s="63"/>
      <c r="AI35" s="63"/>
      <c r="AJ35" s="63"/>
      <c r="AK35" s="63"/>
      <c r="AL35" s="63"/>
      <c r="AM35" s="63"/>
      <c r="AN35" s="63"/>
      <c r="AO35" s="63"/>
      <c r="AP35" s="63"/>
      <c r="AQ35" s="63"/>
      <c r="AR35" s="63"/>
      <c r="AS35" s="63"/>
      <c r="AT35" s="63"/>
      <c r="AU35" s="63"/>
      <c r="AV35" s="63"/>
      <c r="AW35" s="63"/>
      <c r="AX35" s="63"/>
      <c r="AY35" s="62" t="s">
        <v>78</v>
      </c>
      <c r="AZ35" s="63"/>
      <c r="BA35" s="65"/>
      <c r="BB35" s="63"/>
      <c r="BC35" s="63"/>
      <c r="BD35" s="63"/>
      <c r="BE35" s="63"/>
      <c r="BF35" s="63"/>
      <c r="BG35" s="63"/>
      <c r="BH35" s="168" t="s">
        <v>91</v>
      </c>
      <c r="BI35" s="63"/>
      <c r="BJ35" s="63"/>
      <c r="BK35" s="63"/>
      <c r="BL35" s="63"/>
      <c r="BM35" s="76" t="s">
        <v>613</v>
      </c>
    </row>
    <row r="36" spans="1:66" s="121" customFormat="1" ht="75" hidden="1">
      <c r="A36" s="1063"/>
      <c r="B36" s="1130"/>
      <c r="C36" s="992" t="s">
        <v>614</v>
      </c>
      <c r="D36" s="1070"/>
      <c r="E36" s="994" t="s">
        <v>89</v>
      </c>
      <c r="F36" s="1089"/>
      <c r="G36" s="120" t="s">
        <v>83</v>
      </c>
      <c r="H36" s="991" t="s">
        <v>74</v>
      </c>
      <c r="I36" s="122" t="s">
        <v>74</v>
      </c>
      <c r="J36" s="994" t="s">
        <v>84</v>
      </c>
      <c r="K36" s="1071"/>
      <c r="L36" s="996" t="s">
        <v>615</v>
      </c>
      <c r="M36" s="286"/>
      <c r="N36" s="988" t="s">
        <v>77</v>
      </c>
      <c r="O36" s="652" t="s">
        <v>78</v>
      </c>
      <c r="P36" s="652" t="s">
        <v>119</v>
      </c>
      <c r="Q36" s="168"/>
      <c r="R36" s="168"/>
      <c r="S36" s="168"/>
      <c r="T36" s="63"/>
      <c r="U36" s="63"/>
      <c r="V36" s="63"/>
      <c r="W36" s="63"/>
      <c r="X36" s="63"/>
      <c r="Y36" s="63"/>
      <c r="Z36" s="63"/>
      <c r="AA36" s="63"/>
      <c r="AB36" s="63"/>
      <c r="AC36" s="63"/>
      <c r="AD36" s="63"/>
      <c r="AE36" s="63"/>
      <c r="AF36" s="659" t="s">
        <v>119</v>
      </c>
      <c r="AG36" s="63" t="s">
        <v>119</v>
      </c>
      <c r="AH36" s="63"/>
      <c r="AI36" s="63"/>
      <c r="AJ36" s="63"/>
      <c r="AK36" s="63"/>
      <c r="AL36" s="63"/>
      <c r="AM36" s="63"/>
      <c r="AN36" s="63"/>
      <c r="AO36" s="63"/>
      <c r="AP36" s="63"/>
      <c r="AQ36" s="63"/>
      <c r="AR36" s="63"/>
      <c r="AS36" s="63"/>
      <c r="AT36" s="63"/>
      <c r="AU36" s="63"/>
      <c r="AV36" s="63"/>
      <c r="AW36" s="63"/>
      <c r="AX36" s="63"/>
      <c r="AY36" s="62" t="s">
        <v>77</v>
      </c>
      <c r="AZ36" s="63"/>
      <c r="BA36" s="65"/>
      <c r="BB36" s="63"/>
      <c r="BC36" s="63"/>
      <c r="BD36" s="63"/>
      <c r="BE36" s="63"/>
      <c r="BF36" s="63"/>
      <c r="BG36" s="63"/>
      <c r="BH36" s="63"/>
      <c r="BI36" s="63"/>
      <c r="BJ36" s="63"/>
      <c r="BK36" s="63"/>
      <c r="BL36" s="63"/>
      <c r="BM36" s="76"/>
    </row>
    <row r="37" spans="1:66" s="121" customFormat="1" ht="45" hidden="1">
      <c r="A37" s="1063"/>
      <c r="B37" s="1130"/>
      <c r="C37" s="108" t="s">
        <v>616</v>
      </c>
      <c r="D37" s="1070"/>
      <c r="E37" s="994" t="s">
        <v>89</v>
      </c>
      <c r="F37" s="1089"/>
      <c r="G37" s="120" t="s">
        <v>73</v>
      </c>
      <c r="H37" s="991" t="s">
        <v>74</v>
      </c>
      <c r="I37" s="122" t="s">
        <v>74</v>
      </c>
      <c r="J37" s="994" t="s">
        <v>84</v>
      </c>
      <c r="K37" s="1071"/>
      <c r="L37" s="996" t="s">
        <v>617</v>
      </c>
      <c r="M37" s="286"/>
      <c r="N37" s="988"/>
      <c r="O37" s="168"/>
      <c r="P37" s="168"/>
      <c r="Q37" s="168"/>
      <c r="R37" s="168"/>
      <c r="S37" s="168"/>
      <c r="T37" s="63"/>
      <c r="U37" s="63"/>
      <c r="V37" s="63"/>
      <c r="W37" s="63"/>
      <c r="X37" s="63" t="s">
        <v>72</v>
      </c>
      <c r="Y37" s="63"/>
      <c r="Z37" s="63" t="s">
        <v>78</v>
      </c>
      <c r="AA37" s="63"/>
      <c r="AB37" s="63" t="s">
        <v>77</v>
      </c>
      <c r="AC37" s="63"/>
      <c r="AD37" s="63"/>
      <c r="AE37" s="63"/>
      <c r="AF37" s="659" t="s">
        <v>119</v>
      </c>
      <c r="AG37" s="63"/>
      <c r="AH37" s="63"/>
      <c r="AI37" s="63"/>
      <c r="AJ37" s="63"/>
      <c r="AK37" s="63"/>
      <c r="AL37" s="63"/>
      <c r="AM37" s="63"/>
      <c r="AN37" s="63"/>
      <c r="AO37" s="63"/>
      <c r="AP37" s="63"/>
      <c r="AQ37" s="63"/>
      <c r="AR37" s="63"/>
      <c r="AS37" s="63"/>
      <c r="AT37" s="63"/>
      <c r="AU37" s="63"/>
      <c r="AV37" s="63"/>
      <c r="AW37" s="63"/>
      <c r="AX37" s="63"/>
      <c r="AY37" s="585" t="s">
        <v>78</v>
      </c>
      <c r="AZ37" s="63"/>
      <c r="BA37" s="65"/>
      <c r="BB37" s="63"/>
      <c r="BC37" s="63"/>
      <c r="BD37" s="63"/>
      <c r="BE37" s="63"/>
      <c r="BF37" s="63"/>
      <c r="BG37" s="63"/>
      <c r="BH37" s="63"/>
      <c r="BI37" s="63"/>
      <c r="BJ37" s="63"/>
      <c r="BK37" s="63"/>
      <c r="BL37" s="63"/>
      <c r="BM37" s="76" t="s">
        <v>613</v>
      </c>
    </row>
    <row r="38" spans="1:66" s="121" customFormat="1" ht="75" hidden="1">
      <c r="A38" s="1063"/>
      <c r="B38" s="1130"/>
      <c r="C38" s="992" t="s">
        <v>618</v>
      </c>
      <c r="D38" s="1070"/>
      <c r="E38" s="994" t="s">
        <v>89</v>
      </c>
      <c r="F38" s="1089"/>
      <c r="G38" s="120" t="s">
        <v>73</v>
      </c>
      <c r="H38" s="991" t="s">
        <v>74</v>
      </c>
      <c r="I38" s="122" t="s">
        <v>74</v>
      </c>
      <c r="J38" s="994" t="s">
        <v>84</v>
      </c>
      <c r="K38" s="1071"/>
      <c r="L38" s="996" t="s">
        <v>619</v>
      </c>
      <c r="M38" s="286"/>
      <c r="N38" s="988"/>
      <c r="O38" s="653" t="s">
        <v>620</v>
      </c>
      <c r="P38" s="653"/>
      <c r="Q38" s="168"/>
      <c r="R38" s="168"/>
      <c r="S38" s="168"/>
      <c r="T38" s="63"/>
      <c r="U38" s="63"/>
      <c r="V38" s="63"/>
      <c r="W38" s="63"/>
      <c r="X38" s="63"/>
      <c r="Y38" s="63"/>
      <c r="Z38" s="63"/>
      <c r="AA38" s="63"/>
      <c r="AB38" s="63" t="s">
        <v>77</v>
      </c>
      <c r="AC38" s="63"/>
      <c r="AD38" s="63"/>
      <c r="AE38" s="63"/>
      <c r="AF38" s="659"/>
      <c r="AG38" s="63"/>
      <c r="AH38" s="63"/>
      <c r="AI38" s="63"/>
      <c r="AJ38" s="63"/>
      <c r="AK38" s="63"/>
      <c r="AL38" s="63"/>
      <c r="AM38" s="63"/>
      <c r="AN38" s="63"/>
      <c r="AO38" s="63"/>
      <c r="AP38" s="63"/>
      <c r="AQ38" s="63"/>
      <c r="AR38" s="63"/>
      <c r="AS38" s="63"/>
      <c r="AT38" s="63"/>
      <c r="AU38" s="63"/>
      <c r="AV38" s="63"/>
      <c r="AW38" s="63"/>
      <c r="AX38" s="63"/>
      <c r="AY38" s="62" t="s">
        <v>77</v>
      </c>
      <c r="AZ38" s="63"/>
      <c r="BA38" s="65"/>
      <c r="BB38" s="63"/>
      <c r="BC38" s="63"/>
      <c r="BD38" s="63"/>
      <c r="BE38" s="63"/>
      <c r="BF38" s="63"/>
      <c r="BG38" s="63"/>
      <c r="BH38" s="63"/>
      <c r="BI38" s="63"/>
      <c r="BJ38" s="63"/>
      <c r="BK38" s="76" t="s">
        <v>621</v>
      </c>
      <c r="BL38" s="63"/>
      <c r="BM38" s="76"/>
    </row>
    <row r="39" spans="1:66" s="121" customFormat="1" ht="60" hidden="1">
      <c r="A39" s="1063"/>
      <c r="B39" s="1130"/>
      <c r="C39" s="992" t="s">
        <v>622</v>
      </c>
      <c r="D39" s="1070"/>
      <c r="E39" s="994" t="s">
        <v>89</v>
      </c>
      <c r="F39" s="1089"/>
      <c r="G39" s="120" t="s">
        <v>83</v>
      </c>
      <c r="H39" s="991" t="s">
        <v>74</v>
      </c>
      <c r="I39" s="122" t="s">
        <v>74</v>
      </c>
      <c r="J39" s="994" t="s">
        <v>84</v>
      </c>
      <c r="K39" s="1071"/>
      <c r="L39" s="996" t="s">
        <v>623</v>
      </c>
      <c r="M39" s="286"/>
      <c r="N39" s="988"/>
      <c r="O39" s="168"/>
      <c r="P39" s="168" t="s">
        <v>119</v>
      </c>
      <c r="Q39" s="168"/>
      <c r="R39" s="168"/>
      <c r="S39" s="168"/>
      <c r="T39" s="63"/>
      <c r="U39" s="63"/>
      <c r="V39" s="63"/>
      <c r="W39" s="63"/>
      <c r="X39" s="63" t="s">
        <v>78</v>
      </c>
      <c r="Y39" s="63"/>
      <c r="Z39" s="63" t="s">
        <v>624</v>
      </c>
      <c r="AA39" s="63"/>
      <c r="AB39" s="63"/>
      <c r="AC39" s="63"/>
      <c r="AD39" s="63"/>
      <c r="AE39" s="63"/>
      <c r="AF39" s="659" t="s">
        <v>119</v>
      </c>
      <c r="AG39" s="63"/>
      <c r="AH39" s="63"/>
      <c r="AI39" s="63"/>
      <c r="AJ39" s="63"/>
      <c r="AK39" s="63"/>
      <c r="AL39" s="63"/>
      <c r="AM39" s="63"/>
      <c r="AN39" s="63"/>
      <c r="AO39" s="63"/>
      <c r="AP39" s="63"/>
      <c r="AQ39" s="63"/>
      <c r="AR39" s="63"/>
      <c r="AS39" s="63"/>
      <c r="AT39" s="63"/>
      <c r="AU39" s="63"/>
      <c r="AV39" s="63"/>
      <c r="AW39" s="63"/>
      <c r="AX39" s="63"/>
      <c r="AY39" s="62" t="s">
        <v>78</v>
      </c>
      <c r="AZ39" s="63"/>
      <c r="BA39" s="65"/>
      <c r="BB39" s="63"/>
      <c r="BC39" s="63"/>
      <c r="BD39" s="63"/>
      <c r="BE39" s="63"/>
      <c r="BF39" s="63"/>
      <c r="BG39" s="63"/>
      <c r="BH39" s="63"/>
      <c r="BI39" s="63"/>
      <c r="BJ39" s="63"/>
      <c r="BK39" s="63"/>
      <c r="BL39" s="63"/>
      <c r="BM39" s="76" t="s">
        <v>613</v>
      </c>
    </row>
    <row r="40" spans="1:66" s="121" customFormat="1" ht="45" hidden="1">
      <c r="A40" s="1063"/>
      <c r="B40" s="1130"/>
      <c r="C40" s="992" t="s">
        <v>625</v>
      </c>
      <c r="D40" s="1070"/>
      <c r="E40" s="994" t="s">
        <v>89</v>
      </c>
      <c r="F40" s="1089"/>
      <c r="G40" s="120" t="s">
        <v>73</v>
      </c>
      <c r="H40" s="991" t="s">
        <v>74</v>
      </c>
      <c r="I40" s="122" t="s">
        <v>74</v>
      </c>
      <c r="J40" s="994" t="s">
        <v>84</v>
      </c>
      <c r="K40" s="1071"/>
      <c r="L40" s="996" t="s">
        <v>626</v>
      </c>
      <c r="M40" s="286"/>
      <c r="N40" s="988"/>
      <c r="O40" s="168"/>
      <c r="P40" s="168"/>
      <c r="Q40" s="168"/>
      <c r="R40" s="168"/>
      <c r="S40" s="168"/>
      <c r="T40" s="63"/>
      <c r="U40" s="63"/>
      <c r="V40" s="63"/>
      <c r="W40" s="63"/>
      <c r="X40" s="63"/>
      <c r="Y40" s="63"/>
      <c r="Z40" s="63"/>
      <c r="AA40" s="63"/>
      <c r="AB40" s="63"/>
      <c r="AC40" s="63" t="s">
        <v>91</v>
      </c>
      <c r="AD40" s="63"/>
      <c r="AE40" s="63"/>
      <c r="AF40" s="659" t="s">
        <v>119</v>
      </c>
      <c r="AG40" s="63"/>
      <c r="AH40" s="63"/>
      <c r="AI40" s="63"/>
      <c r="AJ40" s="63"/>
      <c r="AK40" s="63"/>
      <c r="AL40" s="63"/>
      <c r="AM40" s="63"/>
      <c r="AN40" s="63"/>
      <c r="AO40" s="63"/>
      <c r="AP40" s="63"/>
      <c r="AQ40" s="63"/>
      <c r="AR40" s="63"/>
      <c r="AS40" s="63"/>
      <c r="AT40" s="63"/>
      <c r="AU40" s="63"/>
      <c r="AV40" s="63"/>
      <c r="AW40" s="63"/>
      <c r="AX40" s="63"/>
      <c r="AY40" s="62" t="s">
        <v>78</v>
      </c>
      <c r="AZ40" s="63"/>
      <c r="BA40" s="65"/>
      <c r="BB40" s="63"/>
      <c r="BC40" s="63"/>
      <c r="BD40" s="63"/>
      <c r="BE40" s="63"/>
      <c r="BF40" s="63"/>
      <c r="BG40" s="63"/>
      <c r="BH40" s="63"/>
      <c r="BI40" s="63"/>
      <c r="BJ40" s="63"/>
      <c r="BK40" s="63"/>
      <c r="BL40" s="63"/>
      <c r="BM40" s="76" t="s">
        <v>627</v>
      </c>
    </row>
    <row r="41" spans="1:66" s="121" customFormat="1" ht="75" hidden="1">
      <c r="A41" s="1063"/>
      <c r="B41" s="1130"/>
      <c r="C41" s="992" t="s">
        <v>628</v>
      </c>
      <c r="D41" s="1070"/>
      <c r="E41" s="994" t="s">
        <v>89</v>
      </c>
      <c r="F41" s="1089"/>
      <c r="G41" s="120" t="s">
        <v>73</v>
      </c>
      <c r="H41" s="991" t="s">
        <v>74</v>
      </c>
      <c r="I41" s="122" t="s">
        <v>74</v>
      </c>
      <c r="J41" s="994" t="s">
        <v>84</v>
      </c>
      <c r="K41" s="1071"/>
      <c r="L41" s="996" t="s">
        <v>629</v>
      </c>
      <c r="M41" s="286"/>
      <c r="N41" s="988"/>
      <c r="O41" s="168"/>
      <c r="P41" s="168"/>
      <c r="Q41" s="168"/>
      <c r="R41" s="168"/>
      <c r="S41" s="168"/>
      <c r="T41" s="63"/>
      <c r="U41" s="63"/>
      <c r="V41" s="63"/>
      <c r="W41" s="63"/>
      <c r="X41" s="63"/>
      <c r="Y41" s="63"/>
      <c r="Z41" s="63" t="s">
        <v>78</v>
      </c>
      <c r="AA41" s="63"/>
      <c r="AB41" s="63" t="s">
        <v>72</v>
      </c>
      <c r="AC41" s="63"/>
      <c r="AD41" s="63"/>
      <c r="AE41" s="63"/>
      <c r="AF41" s="659" t="s">
        <v>119</v>
      </c>
      <c r="AG41" s="63"/>
      <c r="AH41" s="63"/>
      <c r="AI41" s="63"/>
      <c r="AJ41" s="63"/>
      <c r="AK41" s="63"/>
      <c r="AL41" s="63"/>
      <c r="AM41" s="63"/>
      <c r="AN41" s="63"/>
      <c r="AO41" s="63"/>
      <c r="AP41" s="63"/>
      <c r="AQ41" s="63"/>
      <c r="AR41" s="63"/>
      <c r="AS41" s="63"/>
      <c r="AT41" s="63"/>
      <c r="AU41" s="63"/>
      <c r="AV41" s="63"/>
      <c r="AW41" s="63"/>
      <c r="AX41" s="63"/>
      <c r="AY41" s="62" t="s">
        <v>72</v>
      </c>
      <c r="AZ41" s="63"/>
      <c r="BA41" s="65"/>
      <c r="BB41" s="63"/>
      <c r="BC41" s="63"/>
      <c r="BD41" s="63"/>
      <c r="BE41" s="63"/>
      <c r="BF41" s="63"/>
      <c r="BG41" s="63"/>
      <c r="BH41" s="63"/>
      <c r="BI41" s="63"/>
      <c r="BJ41" s="63"/>
      <c r="BK41" s="63"/>
      <c r="BL41" s="63"/>
      <c r="BM41" s="76" t="s">
        <v>613</v>
      </c>
    </row>
    <row r="42" spans="1:66" s="121" customFormat="1" ht="45" hidden="1">
      <c r="A42" s="1063"/>
      <c r="B42" s="1130"/>
      <c r="C42" s="992" t="s">
        <v>630</v>
      </c>
      <c r="D42" s="1070"/>
      <c r="E42" s="994" t="s">
        <v>89</v>
      </c>
      <c r="F42" s="1089"/>
      <c r="G42" s="120" t="s">
        <v>73</v>
      </c>
      <c r="H42" s="991" t="s">
        <v>74</v>
      </c>
      <c r="I42" s="122" t="s">
        <v>74</v>
      </c>
      <c r="J42" s="994" t="s">
        <v>84</v>
      </c>
      <c r="K42" s="1071"/>
      <c r="L42" s="996" t="s">
        <v>631</v>
      </c>
      <c r="M42" s="286"/>
      <c r="N42" s="988"/>
      <c r="O42" s="168"/>
      <c r="P42" s="168"/>
      <c r="Q42" s="168"/>
      <c r="R42" s="168"/>
      <c r="S42" s="168"/>
      <c r="T42" s="63"/>
      <c r="U42" s="63"/>
      <c r="V42" s="63"/>
      <c r="W42" s="63"/>
      <c r="X42" s="63"/>
      <c r="Y42" s="63"/>
      <c r="Z42" s="63"/>
      <c r="AA42" s="63"/>
      <c r="AB42" s="63"/>
      <c r="AC42" s="63"/>
      <c r="AD42" s="63"/>
      <c r="AE42" s="63" t="s">
        <v>78</v>
      </c>
      <c r="AF42" s="659"/>
      <c r="AG42" s="63"/>
      <c r="AH42" s="63"/>
      <c r="AI42" s="63"/>
      <c r="AJ42" s="63"/>
      <c r="AK42" s="63"/>
      <c r="AL42" s="63"/>
      <c r="AM42" s="63"/>
      <c r="AN42" s="63"/>
      <c r="AO42" s="63"/>
      <c r="AP42" s="63"/>
      <c r="AQ42" s="63"/>
      <c r="AR42" s="63"/>
      <c r="AS42" s="63"/>
      <c r="AT42" s="63"/>
      <c r="AU42" s="63"/>
      <c r="AV42" s="63"/>
      <c r="AW42" s="63"/>
      <c r="AX42" s="63"/>
      <c r="AY42" s="62" t="s">
        <v>78</v>
      </c>
      <c r="AZ42" s="63"/>
      <c r="BA42" s="65"/>
      <c r="BB42" s="63"/>
      <c r="BC42" s="63"/>
      <c r="BD42" s="63"/>
      <c r="BE42" s="63"/>
      <c r="BF42" s="63"/>
      <c r="BG42" s="63"/>
      <c r="BH42" s="168" t="s">
        <v>91</v>
      </c>
      <c r="BI42" s="63"/>
      <c r="BJ42" s="63"/>
      <c r="BK42" s="63"/>
      <c r="BL42" s="63"/>
      <c r="BM42" s="76"/>
    </row>
    <row r="43" spans="1:66" s="121" customFormat="1" ht="45" hidden="1">
      <c r="A43" s="1063"/>
      <c r="B43" s="1130"/>
      <c r="C43" s="992" t="s">
        <v>632</v>
      </c>
      <c r="D43" s="1070"/>
      <c r="E43" s="994" t="s">
        <v>89</v>
      </c>
      <c r="F43" s="1089"/>
      <c r="G43" s="120" t="s">
        <v>83</v>
      </c>
      <c r="H43" s="991" t="s">
        <v>74</v>
      </c>
      <c r="I43" s="122" t="s">
        <v>74</v>
      </c>
      <c r="J43" s="994" t="s">
        <v>84</v>
      </c>
      <c r="K43" s="1071"/>
      <c r="L43" s="996" t="s">
        <v>633</v>
      </c>
      <c r="M43" s="286"/>
      <c r="N43" s="988"/>
      <c r="O43" s="168"/>
      <c r="P43" s="168"/>
      <c r="Q43" s="168"/>
      <c r="R43" s="168"/>
      <c r="S43" s="168"/>
      <c r="T43" s="63"/>
      <c r="U43" s="63"/>
      <c r="V43" s="63"/>
      <c r="W43" s="63"/>
      <c r="X43" s="63"/>
      <c r="Y43" s="63"/>
      <c r="Z43" s="63"/>
      <c r="AA43" s="63"/>
      <c r="AB43" s="63" t="s">
        <v>72</v>
      </c>
      <c r="AC43" s="63"/>
      <c r="AD43" s="63"/>
      <c r="AE43" s="63"/>
      <c r="AF43" s="659" t="s">
        <v>119</v>
      </c>
      <c r="AG43" s="63"/>
      <c r="AH43" s="63"/>
      <c r="AI43" s="63" t="s">
        <v>77</v>
      </c>
      <c r="AJ43" s="63"/>
      <c r="AK43" s="63"/>
      <c r="AL43" s="63"/>
      <c r="AM43" s="63"/>
      <c r="AN43" s="63"/>
      <c r="AO43" s="63"/>
      <c r="AP43" s="63"/>
      <c r="AQ43" s="63"/>
      <c r="AR43" s="63"/>
      <c r="AS43" s="63"/>
      <c r="AT43" s="63"/>
      <c r="AU43" s="63"/>
      <c r="AV43" s="63"/>
      <c r="AW43" s="63"/>
      <c r="AX43" s="63"/>
      <c r="AY43" s="62" t="s">
        <v>78</v>
      </c>
      <c r="AZ43" s="63"/>
      <c r="BA43" s="65"/>
      <c r="BB43" s="63"/>
      <c r="BC43" s="63"/>
      <c r="BD43" s="63"/>
      <c r="BE43" s="63"/>
      <c r="BF43" s="63"/>
      <c r="BG43" s="63"/>
      <c r="BH43" s="63"/>
      <c r="BI43" s="63"/>
      <c r="BJ43" s="63"/>
      <c r="BK43" s="63"/>
      <c r="BL43" s="63"/>
      <c r="BM43" s="76" t="s">
        <v>613</v>
      </c>
    </row>
    <row r="44" spans="1:66" s="121" customFormat="1" ht="60" hidden="1">
      <c r="A44" s="1069"/>
      <c r="B44" s="1131"/>
      <c r="C44" s="992" t="s">
        <v>634</v>
      </c>
      <c r="D44" s="1070"/>
      <c r="E44" s="994" t="s">
        <v>89</v>
      </c>
      <c r="F44" s="1090"/>
      <c r="G44" s="120" t="s">
        <v>73</v>
      </c>
      <c r="H44" s="991" t="s">
        <v>74</v>
      </c>
      <c r="I44" s="122" t="s">
        <v>74</v>
      </c>
      <c r="J44" s="994" t="s">
        <v>84</v>
      </c>
      <c r="K44" s="1071"/>
      <c r="L44" s="996" t="s">
        <v>635</v>
      </c>
      <c r="M44" s="286"/>
      <c r="N44" s="988"/>
      <c r="O44" s="168"/>
      <c r="P44" s="168"/>
      <c r="Q44" s="168"/>
      <c r="R44" s="168"/>
      <c r="S44" s="168"/>
      <c r="T44" s="63"/>
      <c r="U44" s="63"/>
      <c r="V44" s="63"/>
      <c r="W44" s="63"/>
      <c r="X44" s="63"/>
      <c r="Y44" s="63"/>
      <c r="Z44" s="63"/>
      <c r="AA44" s="63"/>
      <c r="AB44" s="63"/>
      <c r="AC44" s="63"/>
      <c r="AD44" s="63"/>
      <c r="AE44" s="63" t="s">
        <v>78</v>
      </c>
      <c r="AF44" s="659" t="s">
        <v>119</v>
      </c>
      <c r="AG44" s="63"/>
      <c r="AH44" s="63"/>
      <c r="AI44" s="63"/>
      <c r="AJ44" s="63"/>
      <c r="AK44" s="63"/>
      <c r="AL44" s="63"/>
      <c r="AM44" s="63"/>
      <c r="AN44" s="63"/>
      <c r="AO44" s="63"/>
      <c r="AP44" s="63"/>
      <c r="AQ44" s="63"/>
      <c r="AR44" s="63"/>
      <c r="AS44" s="63"/>
      <c r="AT44" s="63"/>
      <c r="AU44" s="63"/>
      <c r="AV44" s="63"/>
      <c r="AW44" s="63"/>
      <c r="AX44" s="63"/>
      <c r="AY44" s="62" t="s">
        <v>78</v>
      </c>
      <c r="AZ44" s="63"/>
      <c r="BA44" s="65"/>
      <c r="BB44" s="63"/>
      <c r="BC44" s="63"/>
      <c r="BD44" s="63"/>
      <c r="BE44" s="63"/>
      <c r="BF44" s="63"/>
      <c r="BG44" s="63"/>
      <c r="BH44" s="63"/>
      <c r="BI44" s="63"/>
      <c r="BJ44" s="63"/>
      <c r="BK44" s="63"/>
      <c r="BL44" s="63"/>
      <c r="BM44" s="76"/>
    </row>
    <row r="45" spans="1:66" s="64" customFormat="1" ht="29.25" hidden="1" customHeight="1">
      <c r="A45" s="1062" t="s">
        <v>500</v>
      </c>
      <c r="B45" s="1088" t="s">
        <v>636</v>
      </c>
      <c r="C45" s="123" t="s">
        <v>637</v>
      </c>
      <c r="D45" s="1070" t="s">
        <v>607</v>
      </c>
      <c r="E45" s="994" t="s">
        <v>116</v>
      </c>
      <c r="F45" s="1125" t="s">
        <v>638</v>
      </c>
      <c r="G45" s="994" t="s">
        <v>73</v>
      </c>
      <c r="H45" s="994" t="s">
        <v>289</v>
      </c>
      <c r="I45" s="124" t="s">
        <v>522</v>
      </c>
      <c r="J45" s="994" t="s">
        <v>84</v>
      </c>
      <c r="K45" s="1074" t="s">
        <v>639</v>
      </c>
      <c r="L45" s="996" t="s">
        <v>640</v>
      </c>
      <c r="M45" s="286" t="s">
        <v>127</v>
      </c>
      <c r="N45" s="988"/>
      <c r="O45" s="168"/>
      <c r="P45" s="168"/>
      <c r="Q45" s="168"/>
      <c r="R45" s="168"/>
      <c r="S45" s="168"/>
      <c r="T45" s="62"/>
      <c r="U45" s="62"/>
      <c r="V45" s="62"/>
      <c r="W45" s="62"/>
      <c r="X45" s="62"/>
      <c r="Y45" s="62"/>
      <c r="Z45" s="62"/>
      <c r="AA45" s="62"/>
      <c r="AB45" s="62"/>
      <c r="AC45" s="62"/>
      <c r="AD45" s="62"/>
      <c r="AE45" s="62"/>
      <c r="AF45" s="658"/>
      <c r="AG45" s="62"/>
      <c r="AH45" s="62"/>
      <c r="AI45" s="62"/>
      <c r="AJ45" s="62"/>
      <c r="AK45" s="62"/>
      <c r="AL45" s="62"/>
      <c r="AM45" s="62"/>
      <c r="AN45" s="62"/>
      <c r="AO45" s="62"/>
      <c r="AP45" s="62"/>
      <c r="AQ45" s="62"/>
      <c r="AR45" s="62"/>
      <c r="AS45" s="62"/>
      <c r="AT45" s="62"/>
      <c r="AU45" s="62"/>
      <c r="AV45" s="62"/>
      <c r="AW45" s="62"/>
      <c r="AX45" s="62"/>
      <c r="AY45" s="62" t="s">
        <v>78</v>
      </c>
      <c r="AZ45" s="62"/>
      <c r="BA45" s="62"/>
      <c r="BB45" s="62"/>
      <c r="BC45" s="62"/>
      <c r="BD45" s="62"/>
      <c r="BE45" s="62"/>
      <c r="BF45" s="62"/>
      <c r="BG45" s="62"/>
      <c r="BH45" s="62"/>
      <c r="BI45" s="62"/>
      <c r="BJ45" s="62"/>
      <c r="BK45" s="62"/>
      <c r="BL45" s="62"/>
      <c r="BM45" s="75"/>
      <c r="BN45" s="64" t="s">
        <v>641</v>
      </c>
    </row>
    <row r="46" spans="1:66" s="64" customFormat="1" ht="120" hidden="1">
      <c r="A46" s="1063"/>
      <c r="B46" s="1089"/>
      <c r="C46" s="116" t="s">
        <v>642</v>
      </c>
      <c r="D46" s="1070"/>
      <c r="E46" s="994" t="s">
        <v>116</v>
      </c>
      <c r="F46" s="1126"/>
      <c r="G46" s="994" t="s">
        <v>73</v>
      </c>
      <c r="H46" s="994" t="s">
        <v>289</v>
      </c>
      <c r="I46" s="124" t="s">
        <v>522</v>
      </c>
      <c r="J46" s="994" t="s">
        <v>84</v>
      </c>
      <c r="K46" s="1075"/>
      <c r="L46" s="996" t="s">
        <v>643</v>
      </c>
      <c r="M46" s="286" t="s">
        <v>127</v>
      </c>
      <c r="N46" s="988"/>
      <c r="O46" s="168"/>
      <c r="P46" s="168"/>
      <c r="Q46" s="168"/>
      <c r="R46" s="168"/>
      <c r="S46" s="168"/>
      <c r="T46" s="62"/>
      <c r="U46" s="62" t="s">
        <v>119</v>
      </c>
      <c r="V46" s="62"/>
      <c r="W46" s="62"/>
      <c r="X46" s="62" t="s">
        <v>77</v>
      </c>
      <c r="Y46" s="62"/>
      <c r="Z46" s="62" t="s">
        <v>119</v>
      </c>
      <c r="AA46" s="62"/>
      <c r="AB46" s="62" t="s">
        <v>119</v>
      </c>
      <c r="AC46" s="62"/>
      <c r="AD46" s="62"/>
      <c r="AE46" s="62"/>
      <c r="AF46" s="658"/>
      <c r="AG46" s="62"/>
      <c r="AH46" s="62"/>
      <c r="AI46" s="62"/>
      <c r="AJ46" s="62"/>
      <c r="AK46" s="62"/>
      <c r="AL46" s="62"/>
      <c r="AM46" s="62"/>
      <c r="AN46" s="62"/>
      <c r="AO46" s="62"/>
      <c r="AP46" s="62"/>
      <c r="AQ46" s="62"/>
      <c r="AR46" s="62"/>
      <c r="AS46" s="62"/>
      <c r="AT46" s="62"/>
      <c r="AU46" s="62"/>
      <c r="AV46" s="62"/>
      <c r="AW46" s="62"/>
      <c r="AX46" s="62"/>
      <c r="AY46" s="62" t="s">
        <v>78</v>
      </c>
      <c r="AZ46" s="62"/>
      <c r="BA46" s="62"/>
      <c r="BB46" s="62"/>
      <c r="BC46" s="62"/>
      <c r="BD46" s="62"/>
      <c r="BE46" s="62"/>
      <c r="BF46" s="62"/>
      <c r="BG46" s="62"/>
      <c r="BH46" s="62"/>
      <c r="BI46" s="62"/>
      <c r="BJ46" s="62"/>
      <c r="BK46" s="62"/>
      <c r="BL46" s="62"/>
      <c r="BM46" s="75" t="s">
        <v>644</v>
      </c>
      <c r="BN46" s="64" t="s">
        <v>641</v>
      </c>
    </row>
    <row r="47" spans="1:66" s="64" customFormat="1" ht="90" hidden="1">
      <c r="A47" s="1063"/>
      <c r="B47" s="1089"/>
      <c r="C47" s="116" t="s">
        <v>645</v>
      </c>
      <c r="D47" s="1070"/>
      <c r="E47" s="994" t="s">
        <v>116</v>
      </c>
      <c r="F47" s="1126"/>
      <c r="G47" s="994" t="s">
        <v>83</v>
      </c>
      <c r="H47" s="994" t="s">
        <v>289</v>
      </c>
      <c r="I47" s="124" t="s">
        <v>522</v>
      </c>
      <c r="J47" s="994" t="s">
        <v>84</v>
      </c>
      <c r="K47" s="1075"/>
      <c r="L47" s="996" t="s">
        <v>646</v>
      </c>
      <c r="M47" s="286" t="s">
        <v>127</v>
      </c>
      <c r="N47" s="988"/>
      <c r="O47" s="168"/>
      <c r="P47" s="168"/>
      <c r="Q47" s="168"/>
      <c r="R47" s="168"/>
      <c r="S47" s="168"/>
      <c r="T47" s="62"/>
      <c r="U47" s="62" t="s">
        <v>119</v>
      </c>
      <c r="V47" s="62"/>
      <c r="W47" s="62"/>
      <c r="X47" s="62"/>
      <c r="Y47" s="62"/>
      <c r="Z47" s="62" t="s">
        <v>119</v>
      </c>
      <c r="AA47" s="62"/>
      <c r="AB47" s="62" t="s">
        <v>119</v>
      </c>
      <c r="AC47" s="62"/>
      <c r="AD47" s="62"/>
      <c r="AE47" s="62" t="s">
        <v>119</v>
      </c>
      <c r="AF47" s="658"/>
      <c r="AG47" s="62"/>
      <c r="AH47" s="62"/>
      <c r="AI47" s="62" t="s">
        <v>119</v>
      </c>
      <c r="AJ47" s="924" t="s">
        <v>77</v>
      </c>
      <c r="AK47" s="62"/>
      <c r="AL47" s="62"/>
      <c r="AM47" s="62"/>
      <c r="AN47" s="62" t="s">
        <v>119</v>
      </c>
      <c r="AO47" s="62"/>
      <c r="AP47" s="62"/>
      <c r="AQ47" s="62"/>
      <c r="AR47" s="62"/>
      <c r="AS47" s="62"/>
      <c r="AT47" s="62"/>
      <c r="AU47" s="62"/>
      <c r="AV47" s="62"/>
      <c r="AW47" s="62"/>
      <c r="AX47" s="62"/>
      <c r="AY47" s="62" t="s">
        <v>78</v>
      </c>
      <c r="AZ47" s="62"/>
      <c r="BA47" s="62"/>
      <c r="BB47" s="62"/>
      <c r="BC47" s="62"/>
      <c r="BD47" s="62"/>
      <c r="BE47" s="62"/>
      <c r="BF47" s="62"/>
      <c r="BG47" s="62"/>
      <c r="BH47" s="62"/>
      <c r="BI47" s="62"/>
      <c r="BJ47" s="62"/>
      <c r="BK47" s="62"/>
      <c r="BL47" s="62"/>
      <c r="BM47" s="75" t="s">
        <v>647</v>
      </c>
      <c r="BN47" s="64" t="s">
        <v>641</v>
      </c>
    </row>
    <row r="48" spans="1:66" s="64" customFormat="1" ht="90" hidden="1">
      <c r="A48" s="1063"/>
      <c r="B48" s="1089"/>
      <c r="C48" s="116" t="s">
        <v>648</v>
      </c>
      <c r="D48" s="1070"/>
      <c r="E48" s="994" t="s">
        <v>116</v>
      </c>
      <c r="F48" s="1126"/>
      <c r="G48" s="994" t="s">
        <v>83</v>
      </c>
      <c r="H48" s="994" t="s">
        <v>289</v>
      </c>
      <c r="I48" s="124" t="s">
        <v>522</v>
      </c>
      <c r="J48" s="994" t="s">
        <v>84</v>
      </c>
      <c r="K48" s="1075"/>
      <c r="L48" s="996" t="s">
        <v>649</v>
      </c>
      <c r="M48" s="286" t="s">
        <v>127</v>
      </c>
      <c r="N48" s="988"/>
      <c r="O48" s="168"/>
      <c r="P48" s="168"/>
      <c r="Q48" s="168"/>
      <c r="R48" s="168"/>
      <c r="S48" s="168"/>
      <c r="T48" s="62"/>
      <c r="U48" s="62"/>
      <c r="V48" s="62"/>
      <c r="W48" s="62"/>
      <c r="X48" s="62"/>
      <c r="Y48" s="62"/>
      <c r="Z48" s="62"/>
      <c r="AA48" s="62"/>
      <c r="AB48" s="62"/>
      <c r="AC48" s="62"/>
      <c r="AD48" s="62"/>
      <c r="AE48" s="62"/>
      <c r="AF48" s="658"/>
      <c r="AG48" s="62"/>
      <c r="AH48" s="62"/>
      <c r="AI48" s="62"/>
      <c r="AJ48" s="62"/>
      <c r="AK48" s="62"/>
      <c r="AL48" s="62"/>
      <c r="AM48" s="62"/>
      <c r="AN48" s="62"/>
      <c r="AO48" s="62"/>
      <c r="AP48" s="62"/>
      <c r="AQ48" s="62"/>
      <c r="AR48" s="62"/>
      <c r="AS48" s="62"/>
      <c r="AT48" s="62"/>
      <c r="AU48" s="62"/>
      <c r="AV48" s="62"/>
      <c r="AW48" s="62"/>
      <c r="AX48" s="62"/>
      <c r="AY48" s="62" t="s">
        <v>78</v>
      </c>
      <c r="AZ48" s="62"/>
      <c r="BA48" s="62"/>
      <c r="BB48" s="62"/>
      <c r="BC48" s="62"/>
      <c r="BD48" s="62" t="s">
        <v>72</v>
      </c>
      <c r="BE48" s="62"/>
      <c r="BF48" s="62"/>
      <c r="BG48" s="62"/>
      <c r="BH48" s="62"/>
      <c r="BI48" s="62"/>
      <c r="BJ48" s="62"/>
      <c r="BK48" s="62"/>
      <c r="BL48" s="62"/>
      <c r="BM48" s="75" t="s">
        <v>650</v>
      </c>
      <c r="BN48" s="64" t="s">
        <v>641</v>
      </c>
    </row>
    <row r="49" spans="1:66" s="64" customFormat="1" ht="30" hidden="1">
      <c r="A49" s="1063"/>
      <c r="B49" s="1089"/>
      <c r="C49" s="116" t="s">
        <v>651</v>
      </c>
      <c r="D49" s="1070"/>
      <c r="E49" s="994" t="s">
        <v>116</v>
      </c>
      <c r="F49" s="1126"/>
      <c r="G49" s="994" t="s">
        <v>83</v>
      </c>
      <c r="H49" s="994" t="s">
        <v>289</v>
      </c>
      <c r="I49" s="124" t="s">
        <v>522</v>
      </c>
      <c r="J49" s="994" t="s">
        <v>84</v>
      </c>
      <c r="K49" s="1075"/>
      <c r="L49" s="996" t="s">
        <v>652</v>
      </c>
      <c r="M49" s="286" t="s">
        <v>127</v>
      </c>
      <c r="N49" s="988"/>
      <c r="O49" s="168"/>
      <c r="P49" s="168"/>
      <c r="Q49" s="168"/>
      <c r="R49" s="168"/>
      <c r="S49" s="168"/>
      <c r="T49" s="62"/>
      <c r="U49" s="62"/>
      <c r="V49" s="62"/>
      <c r="W49" s="62"/>
      <c r="X49" s="62"/>
      <c r="Y49" s="62"/>
      <c r="Z49" s="62"/>
      <c r="AA49" s="62"/>
      <c r="AB49" s="62" t="s">
        <v>119</v>
      </c>
      <c r="AC49" s="62"/>
      <c r="AD49" s="62"/>
      <c r="AE49" s="62" t="s">
        <v>119</v>
      </c>
      <c r="AF49" s="658"/>
      <c r="AG49" s="62"/>
      <c r="AH49" s="62"/>
      <c r="AI49" s="62"/>
      <c r="AJ49" s="62"/>
      <c r="AK49" s="62"/>
      <c r="AL49" s="62"/>
      <c r="AM49" s="62"/>
      <c r="AN49" s="62"/>
      <c r="AO49" s="62"/>
      <c r="AP49" s="62"/>
      <c r="AQ49" s="62"/>
      <c r="AR49" s="62"/>
      <c r="AS49" s="62"/>
      <c r="AT49" s="62"/>
      <c r="AU49" s="62"/>
      <c r="AV49" s="62"/>
      <c r="AW49" s="62"/>
      <c r="AX49" s="62"/>
      <c r="AY49" s="62" t="s">
        <v>78</v>
      </c>
      <c r="AZ49" s="62"/>
      <c r="BA49" s="62"/>
      <c r="BB49" s="62"/>
      <c r="BC49" s="62"/>
      <c r="BD49" s="62"/>
      <c r="BE49" s="62"/>
      <c r="BF49" s="62"/>
      <c r="BG49" s="62"/>
      <c r="BH49" s="62"/>
      <c r="BI49" s="62"/>
      <c r="BJ49" s="62"/>
      <c r="BK49" s="62"/>
      <c r="BL49" s="62"/>
      <c r="BM49" s="75" t="s">
        <v>613</v>
      </c>
      <c r="BN49" s="64" t="s">
        <v>641</v>
      </c>
    </row>
    <row r="50" spans="1:66" s="64" customFormat="1" ht="90" hidden="1">
      <c r="A50" s="1069"/>
      <c r="B50" s="1090"/>
      <c r="C50" s="116" t="s">
        <v>653</v>
      </c>
      <c r="D50" s="1070"/>
      <c r="E50" s="994" t="s">
        <v>116</v>
      </c>
      <c r="F50" s="1127"/>
      <c r="G50" s="994" t="s">
        <v>73</v>
      </c>
      <c r="H50" s="994" t="s">
        <v>289</v>
      </c>
      <c r="I50" s="124" t="s">
        <v>522</v>
      </c>
      <c r="J50" s="994" t="s">
        <v>84</v>
      </c>
      <c r="K50" s="1076"/>
      <c r="L50" s="996" t="s">
        <v>654</v>
      </c>
      <c r="M50" s="286" t="s">
        <v>127</v>
      </c>
      <c r="N50" s="988"/>
      <c r="O50" s="168"/>
      <c r="P50" s="168"/>
      <c r="Q50" s="168"/>
      <c r="R50" s="168"/>
      <c r="S50" s="168"/>
      <c r="T50" s="62"/>
      <c r="U50" s="62"/>
      <c r="V50" s="62"/>
      <c r="W50" s="62"/>
      <c r="X50" s="62"/>
      <c r="Y50" s="62"/>
      <c r="Z50" s="62"/>
      <c r="AA50" s="62"/>
      <c r="AB50" s="62"/>
      <c r="AC50" s="62"/>
      <c r="AD50" s="62"/>
      <c r="AE50" s="62"/>
      <c r="AF50" s="658"/>
      <c r="AG50" s="62"/>
      <c r="AH50" s="62"/>
      <c r="AI50" s="62"/>
      <c r="AJ50" s="62"/>
      <c r="AK50" s="62"/>
      <c r="AL50" s="62"/>
      <c r="AM50" s="62"/>
      <c r="AN50" s="62"/>
      <c r="AO50" s="62"/>
      <c r="AP50" s="62"/>
      <c r="AQ50" s="62"/>
      <c r="AR50" s="62"/>
      <c r="AS50" s="62"/>
      <c r="AT50" s="62"/>
      <c r="AU50" s="62"/>
      <c r="AV50" s="62"/>
      <c r="AW50" s="62"/>
      <c r="AX50" s="62"/>
      <c r="AY50" s="62" t="s">
        <v>72</v>
      </c>
      <c r="AZ50" s="62"/>
      <c r="BA50" s="62"/>
      <c r="BB50" s="62"/>
      <c r="BC50" s="62"/>
      <c r="BD50" s="62"/>
      <c r="BE50" s="62"/>
      <c r="BF50" s="62"/>
      <c r="BG50" s="62"/>
      <c r="BH50" s="62"/>
      <c r="BI50" s="62"/>
      <c r="BJ50" s="62"/>
      <c r="BK50" s="62"/>
      <c r="BL50" s="62"/>
      <c r="BM50" s="75"/>
      <c r="BN50" s="64" t="s">
        <v>641</v>
      </c>
    </row>
    <row r="51" spans="1:66" ht="14.45" hidden="1" customHeight="1">
      <c r="A51" s="1056"/>
      <c r="B51" s="1082" t="s">
        <v>655</v>
      </c>
      <c r="C51" s="114" t="s">
        <v>656</v>
      </c>
      <c r="D51" s="1085" t="s">
        <v>657</v>
      </c>
      <c r="E51" s="1110"/>
      <c r="F51" s="1123"/>
      <c r="G51" s="1124"/>
      <c r="H51" s="1071"/>
      <c r="I51" s="1102"/>
      <c r="J51" s="1102"/>
      <c r="K51" s="1071"/>
      <c r="L51" s="996"/>
      <c r="M51" s="286"/>
      <c r="N51" s="1100"/>
      <c r="O51" s="980"/>
      <c r="P51" s="980"/>
      <c r="Q51" s="980"/>
      <c r="R51" s="980"/>
      <c r="S51" s="980"/>
      <c r="T51" s="60"/>
      <c r="U51" s="60"/>
      <c r="V51" s="60"/>
      <c r="W51" s="60"/>
      <c r="X51" s="60"/>
      <c r="Y51" s="60"/>
      <c r="Z51" s="60"/>
      <c r="AA51" s="60"/>
      <c r="AB51" s="60"/>
      <c r="AC51" s="60"/>
      <c r="AD51" s="60"/>
      <c r="AE51" s="60"/>
      <c r="AF51" s="655"/>
      <c r="AG51" s="356"/>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984"/>
    </row>
    <row r="52" spans="1:66" ht="15" hidden="1">
      <c r="A52" s="1056"/>
      <c r="B52" s="1083"/>
      <c r="C52" s="114" t="s">
        <v>658</v>
      </c>
      <c r="D52" s="1086"/>
      <c r="E52" s="1110"/>
      <c r="F52" s="1123"/>
      <c r="G52" s="1124"/>
      <c r="H52" s="1071"/>
      <c r="I52" s="1102"/>
      <c r="J52" s="1102"/>
      <c r="K52" s="1071"/>
      <c r="L52" s="996"/>
      <c r="M52" s="286"/>
      <c r="N52" s="1100"/>
      <c r="O52" s="980"/>
      <c r="P52" s="980"/>
      <c r="Q52" s="980"/>
      <c r="R52" s="980"/>
      <c r="S52" s="980"/>
      <c r="T52" s="60"/>
      <c r="U52" s="60"/>
      <c r="V52" s="60"/>
      <c r="W52" s="60"/>
      <c r="X52" s="60"/>
      <c r="Y52" s="60"/>
      <c r="Z52" s="60"/>
      <c r="AA52" s="60"/>
      <c r="AB52" s="60"/>
      <c r="AC52" s="60"/>
      <c r="AD52" s="60"/>
      <c r="AE52" s="60"/>
      <c r="AF52" s="655"/>
      <c r="AG52" s="356"/>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984"/>
    </row>
    <row r="53" spans="1:66" ht="15" hidden="1">
      <c r="A53" s="1056"/>
      <c r="B53" s="1083"/>
      <c r="C53" s="114" t="s">
        <v>659</v>
      </c>
      <c r="D53" s="1086"/>
      <c r="E53" s="1110"/>
      <c r="F53" s="1123"/>
      <c r="G53" s="1124"/>
      <c r="H53" s="1071"/>
      <c r="I53" s="1102"/>
      <c r="J53" s="1102"/>
      <c r="K53" s="1071"/>
      <c r="L53" s="996"/>
      <c r="M53" s="286"/>
      <c r="N53" s="1100"/>
      <c r="O53" s="980"/>
      <c r="P53" s="980"/>
      <c r="Q53" s="980"/>
      <c r="R53" s="980"/>
      <c r="S53" s="980"/>
      <c r="T53" s="60"/>
      <c r="U53" s="60"/>
      <c r="V53" s="60"/>
      <c r="W53" s="60"/>
      <c r="X53" s="60"/>
      <c r="Y53" s="60"/>
      <c r="Z53" s="60"/>
      <c r="AA53" s="60"/>
      <c r="AB53" s="60"/>
      <c r="AC53" s="60"/>
      <c r="AD53" s="60"/>
      <c r="AE53" s="60"/>
      <c r="AF53" s="655"/>
      <c r="AG53" s="356"/>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984"/>
    </row>
    <row r="54" spans="1:66" ht="15" hidden="1">
      <c r="A54" s="1056"/>
      <c r="B54" s="1083"/>
      <c r="C54" s="114" t="s">
        <v>660</v>
      </c>
      <c r="D54" s="1086"/>
      <c r="E54" s="1110"/>
      <c r="F54" s="1123"/>
      <c r="G54" s="1124"/>
      <c r="H54" s="1071"/>
      <c r="I54" s="1102"/>
      <c r="J54" s="1102"/>
      <c r="K54" s="1071"/>
      <c r="L54" s="996"/>
      <c r="M54" s="286"/>
      <c r="N54" s="1100"/>
      <c r="O54" s="980"/>
      <c r="P54" s="980"/>
      <c r="Q54" s="980"/>
      <c r="R54" s="980"/>
      <c r="S54" s="980"/>
      <c r="T54" s="60"/>
      <c r="U54" s="60"/>
      <c r="V54" s="60"/>
      <c r="W54" s="60"/>
      <c r="X54" s="60"/>
      <c r="Y54" s="60"/>
      <c r="Z54" s="60"/>
      <c r="AA54" s="60"/>
      <c r="AB54" s="60"/>
      <c r="AC54" s="60"/>
      <c r="AD54" s="60"/>
      <c r="AE54" s="60"/>
      <c r="AF54" s="655"/>
      <c r="AG54" s="356"/>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984"/>
    </row>
    <row r="55" spans="1:66" ht="15" hidden="1">
      <c r="A55" s="1056"/>
      <c r="B55" s="1083"/>
      <c r="C55" s="114" t="s">
        <v>661</v>
      </c>
      <c r="D55" s="1086"/>
      <c r="E55" s="1110"/>
      <c r="F55" s="1123"/>
      <c r="G55" s="1124"/>
      <c r="H55" s="1071"/>
      <c r="I55" s="1102"/>
      <c r="J55" s="1102"/>
      <c r="K55" s="1071"/>
      <c r="L55" s="996"/>
      <c r="M55" s="286"/>
      <c r="N55" s="1100"/>
      <c r="O55" s="980"/>
      <c r="P55" s="980"/>
      <c r="Q55" s="980"/>
      <c r="R55" s="980"/>
      <c r="S55" s="980"/>
      <c r="T55" s="60"/>
      <c r="U55" s="60"/>
      <c r="V55" s="60"/>
      <c r="W55" s="60"/>
      <c r="X55" s="60"/>
      <c r="Y55" s="60"/>
      <c r="Z55" s="60"/>
      <c r="AA55" s="60"/>
      <c r="AB55" s="60"/>
      <c r="AC55" s="60"/>
      <c r="AD55" s="60"/>
      <c r="AE55" s="60"/>
      <c r="AF55" s="655"/>
      <c r="AG55" s="356"/>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984"/>
    </row>
    <row r="56" spans="1:66" ht="15" hidden="1">
      <c r="A56" s="1056"/>
      <c r="B56" s="1083"/>
      <c r="C56" s="114" t="s">
        <v>662</v>
      </c>
      <c r="D56" s="1086"/>
      <c r="E56" s="1110"/>
      <c r="F56" s="1123"/>
      <c r="G56" s="1124"/>
      <c r="H56" s="1071"/>
      <c r="I56" s="1102"/>
      <c r="J56" s="1102"/>
      <c r="K56" s="1071"/>
      <c r="L56" s="996"/>
      <c r="M56" s="286"/>
      <c r="N56" s="1100"/>
      <c r="O56" s="980"/>
      <c r="P56" s="980"/>
      <c r="Q56" s="980"/>
      <c r="R56" s="980"/>
      <c r="S56" s="980"/>
      <c r="T56" s="60"/>
      <c r="U56" s="60"/>
      <c r="V56" s="60"/>
      <c r="W56" s="60"/>
      <c r="X56" s="60"/>
      <c r="Y56" s="60"/>
      <c r="Z56" s="60"/>
      <c r="AA56" s="60"/>
      <c r="AB56" s="60"/>
      <c r="AC56" s="60"/>
      <c r="AD56" s="60"/>
      <c r="AE56" s="60"/>
      <c r="AF56" s="655"/>
      <c r="AG56" s="356"/>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984"/>
    </row>
    <row r="57" spans="1:66" ht="30" hidden="1">
      <c r="A57" s="1073"/>
      <c r="B57" s="1084"/>
      <c r="C57" s="117" t="s">
        <v>663</v>
      </c>
      <c r="D57" s="1087"/>
      <c r="E57" s="1110"/>
      <c r="F57" s="1123"/>
      <c r="G57" s="1124"/>
      <c r="H57" s="1071"/>
      <c r="I57" s="1102"/>
      <c r="J57" s="1102"/>
      <c r="K57" s="1071"/>
      <c r="L57" s="996"/>
      <c r="M57" s="286"/>
      <c r="N57" s="1100"/>
      <c r="O57" s="980"/>
      <c r="P57" s="980"/>
      <c r="Q57" s="980"/>
      <c r="R57" s="980"/>
      <c r="S57" s="980"/>
      <c r="T57" s="60"/>
      <c r="U57" s="60"/>
      <c r="V57" s="60"/>
      <c r="W57" s="60"/>
      <c r="X57" s="60"/>
      <c r="Y57" s="60"/>
      <c r="Z57" s="60"/>
      <c r="AA57" s="60"/>
      <c r="AB57" s="60"/>
      <c r="AC57" s="60"/>
      <c r="AD57" s="60"/>
      <c r="AE57" s="60"/>
      <c r="AF57" s="655"/>
      <c r="AG57" s="356"/>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984"/>
    </row>
    <row r="58" spans="1:66" ht="108" hidden="1" customHeight="1">
      <c r="A58" s="463" t="s">
        <v>500</v>
      </c>
      <c r="B58" s="462"/>
      <c r="C58" s="116" t="s">
        <v>664</v>
      </c>
      <c r="D58" s="992" t="s">
        <v>665</v>
      </c>
      <c r="E58" s="994" t="s">
        <v>89</v>
      </c>
      <c r="F58" s="1108" t="s">
        <v>666</v>
      </c>
      <c r="G58" s="994" t="s">
        <v>73</v>
      </c>
      <c r="H58" s="994" t="s">
        <v>74</v>
      </c>
      <c r="I58" s="988" t="s">
        <v>99</v>
      </c>
      <c r="J58" s="980"/>
      <c r="K58" s="1013" t="s">
        <v>47</v>
      </c>
      <c r="L58" s="996" t="s">
        <v>667</v>
      </c>
      <c r="M58" s="286"/>
      <c r="N58" s="988"/>
      <c r="O58" s="980"/>
      <c r="P58" s="980"/>
      <c r="Q58" s="980"/>
      <c r="R58" s="980"/>
      <c r="S58" s="980"/>
      <c r="T58" s="60"/>
      <c r="U58" s="60"/>
      <c r="V58" s="60"/>
      <c r="W58" s="60"/>
      <c r="X58" s="60"/>
      <c r="Y58" s="60"/>
      <c r="Z58" s="60"/>
      <c r="AA58" s="60"/>
      <c r="AB58" s="60" t="s">
        <v>78</v>
      </c>
      <c r="AC58" s="60" t="s">
        <v>78</v>
      </c>
      <c r="AD58" s="60"/>
      <c r="AE58" s="60"/>
      <c r="AF58" s="655" t="s">
        <v>78</v>
      </c>
      <c r="AG58" s="356" t="s">
        <v>78</v>
      </c>
      <c r="AH58" s="60"/>
      <c r="AI58" s="60" t="s">
        <v>78</v>
      </c>
      <c r="AJ58" s="923" t="s">
        <v>77</v>
      </c>
      <c r="AK58" s="913" t="s">
        <v>668</v>
      </c>
      <c r="AL58" s="60"/>
      <c r="AM58" s="60"/>
      <c r="AN58" s="913" t="s">
        <v>72</v>
      </c>
      <c r="AO58" s="60"/>
      <c r="AP58" s="60"/>
      <c r="AQ58" s="60"/>
      <c r="AR58" s="60"/>
      <c r="AS58" s="168" t="s">
        <v>119</v>
      </c>
      <c r="AT58" s="60"/>
      <c r="AU58" s="60"/>
      <c r="AV58" s="60"/>
      <c r="AW58" s="60" t="s">
        <v>72</v>
      </c>
      <c r="AX58" s="60"/>
      <c r="AY58" s="62"/>
      <c r="AZ58" s="60"/>
      <c r="BA58" s="77"/>
      <c r="BB58" s="60"/>
      <c r="BC58" s="60"/>
      <c r="BD58" s="60" t="s">
        <v>78</v>
      </c>
      <c r="BE58" s="60"/>
      <c r="BF58" s="60"/>
      <c r="BG58" s="60"/>
      <c r="BH58" s="60" t="s">
        <v>91</v>
      </c>
      <c r="BI58" s="60"/>
      <c r="BJ58" s="60"/>
      <c r="BK58" s="60"/>
      <c r="BL58" s="60" t="s">
        <v>119</v>
      </c>
      <c r="BM58" s="984"/>
    </row>
    <row r="59" spans="1:66" ht="120" hidden="1">
      <c r="A59" s="464"/>
      <c r="B59" s="928"/>
      <c r="C59" s="116" t="s">
        <v>669</v>
      </c>
      <c r="D59" s="992" t="s">
        <v>670</v>
      </c>
      <c r="E59" s="994" t="s">
        <v>89</v>
      </c>
      <c r="F59" s="1108"/>
      <c r="G59" s="994" t="s">
        <v>73</v>
      </c>
      <c r="H59" s="994" t="s">
        <v>74</v>
      </c>
      <c r="I59" s="988" t="s">
        <v>99</v>
      </c>
      <c r="J59" s="997"/>
      <c r="K59" s="1013" t="s">
        <v>47</v>
      </c>
      <c r="L59" s="996" t="s">
        <v>671</v>
      </c>
      <c r="M59" s="286"/>
      <c r="N59" s="988" t="s">
        <v>78</v>
      </c>
      <c r="O59" s="988" t="s">
        <v>78</v>
      </c>
      <c r="P59" s="988" t="s">
        <v>119</v>
      </c>
      <c r="Q59" s="980"/>
      <c r="R59" s="980"/>
      <c r="S59" s="980"/>
      <c r="T59" s="60"/>
      <c r="U59" s="60"/>
      <c r="V59" s="60"/>
      <c r="W59" s="60"/>
      <c r="X59" s="60" t="s">
        <v>91</v>
      </c>
      <c r="Y59" s="60"/>
      <c r="Z59" s="60"/>
      <c r="AA59" s="60"/>
      <c r="AB59" s="60"/>
      <c r="AC59" s="60" t="s">
        <v>72</v>
      </c>
      <c r="AD59" s="60"/>
      <c r="AE59" s="60"/>
      <c r="AF59" s="655" t="s">
        <v>78</v>
      </c>
      <c r="AG59" s="356" t="s">
        <v>78</v>
      </c>
      <c r="AH59" s="60"/>
      <c r="AI59" s="60"/>
      <c r="AJ59" s="60"/>
      <c r="AK59" s="60"/>
      <c r="AL59" s="60"/>
      <c r="AM59" s="60"/>
      <c r="AN59" s="60"/>
      <c r="AO59" s="60"/>
      <c r="AP59" s="60"/>
      <c r="AQ59" s="60"/>
      <c r="AR59" s="60"/>
      <c r="AS59" s="60"/>
      <c r="AT59" s="60"/>
      <c r="AU59" s="60"/>
      <c r="AV59" s="60"/>
      <c r="AW59" s="60" t="s">
        <v>72</v>
      </c>
      <c r="AX59" s="60"/>
      <c r="AY59" s="62"/>
      <c r="AZ59" s="60"/>
      <c r="BA59" s="77"/>
      <c r="BB59" s="60"/>
      <c r="BC59" s="60"/>
      <c r="BD59" s="60"/>
      <c r="BE59" s="60"/>
      <c r="BF59" s="60"/>
      <c r="BG59" s="60"/>
      <c r="BH59" s="60"/>
      <c r="BI59" s="60" t="s">
        <v>78</v>
      </c>
      <c r="BJ59" s="60"/>
      <c r="BK59" s="60"/>
      <c r="BL59" s="60"/>
      <c r="BM59" s="984"/>
    </row>
    <row r="60" spans="1:66" ht="60" hidden="1">
      <c r="A60" s="464"/>
      <c r="B60" s="928"/>
      <c r="C60" s="116" t="s">
        <v>672</v>
      </c>
      <c r="D60" s="992" t="s">
        <v>673</v>
      </c>
      <c r="E60" s="994" t="s">
        <v>89</v>
      </c>
      <c r="F60" s="1108"/>
      <c r="G60" s="994" t="s">
        <v>83</v>
      </c>
      <c r="H60" s="994" t="s">
        <v>74</v>
      </c>
      <c r="I60" s="988" t="s">
        <v>74</v>
      </c>
      <c r="J60" s="994"/>
      <c r="K60" s="1013" t="s">
        <v>47</v>
      </c>
      <c r="L60" s="996" t="s">
        <v>674</v>
      </c>
      <c r="M60" s="286"/>
      <c r="N60" s="988"/>
      <c r="O60" s="980"/>
      <c r="P60" s="980"/>
      <c r="Q60" s="980"/>
      <c r="R60" s="980"/>
      <c r="S60" s="980"/>
      <c r="T60" s="60"/>
      <c r="U60" s="60"/>
      <c r="V60" s="60"/>
      <c r="W60" s="60"/>
      <c r="X60" s="60"/>
      <c r="Y60" s="60"/>
      <c r="Z60" s="60"/>
      <c r="AA60" s="60"/>
      <c r="AB60" s="60"/>
      <c r="AC60" s="60" t="s">
        <v>77</v>
      </c>
      <c r="AD60" s="60"/>
      <c r="AE60" s="60"/>
      <c r="AF60" s="655" t="s">
        <v>78</v>
      </c>
      <c r="AG60" s="356"/>
      <c r="AH60" s="60"/>
      <c r="AI60" s="60"/>
      <c r="AJ60" s="60"/>
      <c r="AK60" s="60"/>
      <c r="AL60" s="60"/>
      <c r="AM60" s="60"/>
      <c r="AN60" s="60"/>
      <c r="AO60" s="60"/>
      <c r="AP60" s="60"/>
      <c r="AQ60" s="60"/>
      <c r="AR60" s="60"/>
      <c r="AS60" s="60"/>
      <c r="AT60" s="60"/>
      <c r="AU60" s="60"/>
      <c r="AV60" s="60"/>
      <c r="AW60" s="60" t="s">
        <v>77</v>
      </c>
      <c r="AX60" s="60"/>
      <c r="AY60" s="62"/>
      <c r="AZ60" s="60" t="s">
        <v>78</v>
      </c>
      <c r="BA60" s="77"/>
      <c r="BB60" s="60"/>
      <c r="BC60" s="60"/>
      <c r="BD60" s="60"/>
      <c r="BE60" s="60"/>
      <c r="BF60" s="60"/>
      <c r="BG60" s="60"/>
      <c r="BH60" s="60"/>
      <c r="BI60" s="60" t="s">
        <v>78</v>
      </c>
      <c r="BJ60" s="60"/>
      <c r="BK60" s="60"/>
      <c r="BL60" s="60"/>
      <c r="BM60" s="984"/>
    </row>
    <row r="61" spans="1:66" ht="45" hidden="1">
      <c r="A61" s="464"/>
      <c r="B61" s="928"/>
      <c r="C61" s="119" t="s">
        <v>675</v>
      </c>
      <c r="D61" s="992" t="s">
        <v>676</v>
      </c>
      <c r="E61" s="994" t="s">
        <v>89</v>
      </c>
      <c r="F61" s="1108"/>
      <c r="G61" s="994" t="s">
        <v>73</v>
      </c>
      <c r="H61" s="994" t="s">
        <v>74</v>
      </c>
      <c r="I61" s="988" t="s">
        <v>74</v>
      </c>
      <c r="J61" s="980" t="s">
        <v>75</v>
      </c>
      <c r="K61" s="1013" t="s">
        <v>47</v>
      </c>
      <c r="L61" s="996" t="s">
        <v>677</v>
      </c>
      <c r="M61" s="286"/>
      <c r="N61" s="988"/>
      <c r="O61" s="980"/>
      <c r="P61" s="980"/>
      <c r="Q61" s="980"/>
      <c r="R61" s="980"/>
      <c r="S61" s="980"/>
      <c r="T61" s="60"/>
      <c r="U61" s="60"/>
      <c r="V61" s="60"/>
      <c r="W61" s="60"/>
      <c r="X61" s="60"/>
      <c r="Y61" s="60"/>
      <c r="Z61" s="60"/>
      <c r="AA61" s="60"/>
      <c r="AB61" s="60" t="s">
        <v>119</v>
      </c>
      <c r="AC61" s="60" t="s">
        <v>77</v>
      </c>
      <c r="AD61" s="60"/>
      <c r="AE61" s="60"/>
      <c r="AF61" s="655" t="s">
        <v>77</v>
      </c>
      <c r="AG61" s="356"/>
      <c r="AH61" s="60"/>
      <c r="AI61" s="60"/>
      <c r="AJ61" s="60"/>
      <c r="AK61" s="60"/>
      <c r="AL61" s="60"/>
      <c r="AM61" s="60"/>
      <c r="AN61" s="60"/>
      <c r="AO61" s="60"/>
      <c r="AP61" s="60"/>
      <c r="AQ61" s="60"/>
      <c r="AR61" s="60"/>
      <c r="AS61" s="60"/>
      <c r="AT61" s="60"/>
      <c r="AU61" s="60"/>
      <c r="AV61" s="60"/>
      <c r="AW61" s="60" t="s">
        <v>78</v>
      </c>
      <c r="AX61" s="60"/>
      <c r="AY61" s="60"/>
      <c r="AZ61" s="60"/>
      <c r="BA61" s="60"/>
      <c r="BB61" s="60"/>
      <c r="BC61" s="60"/>
      <c r="BD61" s="60"/>
      <c r="BE61" s="60"/>
      <c r="BF61" s="60"/>
      <c r="BG61" s="60"/>
      <c r="BH61" s="60"/>
      <c r="BI61" s="60"/>
      <c r="BJ61" s="60"/>
      <c r="BK61" s="60"/>
      <c r="BL61" s="60"/>
      <c r="BM61" s="984"/>
    </row>
    <row r="62" spans="1:66" ht="45" hidden="1">
      <c r="A62" s="464"/>
      <c r="B62" s="928"/>
      <c r="C62" s="126" t="s">
        <v>678</v>
      </c>
      <c r="D62" s="992" t="s">
        <v>679</v>
      </c>
      <c r="E62" s="994" t="s">
        <v>89</v>
      </c>
      <c r="F62" s="1122"/>
      <c r="G62" s="994" t="s">
        <v>73</v>
      </c>
      <c r="H62" s="994" t="s">
        <v>329</v>
      </c>
      <c r="I62" s="988" t="s">
        <v>74</v>
      </c>
      <c r="J62" s="980" t="s">
        <v>75</v>
      </c>
      <c r="K62" s="1013" t="s">
        <v>47</v>
      </c>
      <c r="L62" s="996" t="s">
        <v>680</v>
      </c>
      <c r="M62" s="286"/>
      <c r="N62" s="988"/>
      <c r="O62" s="980"/>
      <c r="P62" s="980"/>
      <c r="Q62" s="980"/>
      <c r="R62" s="980"/>
      <c r="S62" s="980"/>
      <c r="T62" s="60"/>
      <c r="U62" s="60"/>
      <c r="V62" s="60"/>
      <c r="W62" s="60"/>
      <c r="X62" s="60"/>
      <c r="Y62" s="60"/>
      <c r="Z62" s="60"/>
      <c r="AA62" s="60"/>
      <c r="AB62" s="60"/>
      <c r="AC62" s="60" t="s">
        <v>77</v>
      </c>
      <c r="AD62" s="60"/>
      <c r="AE62" s="60"/>
      <c r="AF62" s="655"/>
      <c r="AG62" s="356"/>
      <c r="AH62" s="60"/>
      <c r="AI62" s="60"/>
      <c r="AJ62" s="60"/>
      <c r="AK62" s="60"/>
      <c r="AL62" s="60"/>
      <c r="AM62" s="60"/>
      <c r="AN62" s="60"/>
      <c r="AO62" s="60"/>
      <c r="AP62" s="60"/>
      <c r="AQ62" s="60"/>
      <c r="AR62" s="60"/>
      <c r="AS62" s="60"/>
      <c r="AT62" s="60"/>
      <c r="AU62" s="60"/>
      <c r="AV62" s="60"/>
      <c r="AW62" s="60" t="s">
        <v>77</v>
      </c>
      <c r="AX62" s="60"/>
      <c r="AY62" s="60"/>
      <c r="AZ62" s="60"/>
      <c r="BA62" s="60"/>
      <c r="BB62" s="60"/>
      <c r="BC62" s="60"/>
      <c r="BD62" s="60"/>
      <c r="BE62" s="60"/>
      <c r="BF62" s="60"/>
      <c r="BG62" s="60"/>
      <c r="BH62" s="60"/>
      <c r="BI62" s="60"/>
      <c r="BJ62" s="60"/>
      <c r="BK62" s="60"/>
      <c r="BL62" s="60"/>
      <c r="BM62" s="984"/>
    </row>
    <row r="63" spans="1:66" ht="75" hidden="1">
      <c r="A63" s="1056"/>
      <c r="B63" s="928"/>
      <c r="C63" s="116" t="s">
        <v>681</v>
      </c>
      <c r="D63" s="992" t="s">
        <v>682</v>
      </c>
      <c r="E63" s="994" t="s">
        <v>89</v>
      </c>
      <c r="F63" s="1128"/>
      <c r="G63" s="1071"/>
      <c r="H63" s="1071"/>
      <c r="I63" s="1100"/>
      <c r="J63" s="1102"/>
      <c r="K63" s="1071"/>
      <c r="L63" s="996" t="s">
        <v>683</v>
      </c>
      <c r="M63" s="286"/>
      <c r="N63" s="988"/>
      <c r="O63" s="980"/>
      <c r="P63" s="980"/>
      <c r="Q63" s="980"/>
      <c r="R63" s="980"/>
      <c r="S63" s="980"/>
      <c r="T63" s="60"/>
      <c r="U63" s="60" t="s">
        <v>119</v>
      </c>
      <c r="V63" s="60"/>
      <c r="W63" s="60"/>
      <c r="X63" s="60" t="s">
        <v>119</v>
      </c>
      <c r="Y63" s="60"/>
      <c r="Z63" s="60"/>
      <c r="AA63" s="60"/>
      <c r="AB63" s="60"/>
      <c r="AC63" s="60" t="s">
        <v>119</v>
      </c>
      <c r="AD63" s="60"/>
      <c r="AE63" s="60"/>
      <c r="AF63" s="655"/>
      <c r="AG63" s="356"/>
      <c r="AH63" s="60"/>
      <c r="AI63" s="60" t="s">
        <v>119</v>
      </c>
      <c r="AJ63" s="923" t="s">
        <v>119</v>
      </c>
      <c r="AK63" s="60"/>
      <c r="AL63" s="60"/>
      <c r="AM63" s="60"/>
      <c r="AN63" s="60"/>
      <c r="AO63" s="60"/>
      <c r="AP63" s="60"/>
      <c r="AQ63" s="60"/>
      <c r="AR63" s="60"/>
      <c r="AS63" s="60"/>
      <c r="AT63" s="60"/>
      <c r="AU63" s="60"/>
      <c r="AV63" s="60"/>
      <c r="AW63" s="60" t="s">
        <v>78</v>
      </c>
      <c r="AX63" s="60" t="s">
        <v>78</v>
      </c>
      <c r="AY63" s="60"/>
      <c r="AZ63" s="60"/>
      <c r="BA63" s="60"/>
      <c r="BB63" s="60"/>
      <c r="BC63" s="60"/>
      <c r="BD63" s="60" t="s">
        <v>119</v>
      </c>
      <c r="BE63" s="60"/>
      <c r="BF63" s="60"/>
      <c r="BG63" s="60"/>
      <c r="BH63" s="60"/>
      <c r="BI63" s="60" t="s">
        <v>119</v>
      </c>
      <c r="BJ63" s="60"/>
      <c r="BK63" s="60"/>
      <c r="BL63" s="60"/>
      <c r="BM63" s="984"/>
    </row>
    <row r="64" spans="1:66" ht="45" hidden="1">
      <c r="A64" s="1056"/>
      <c r="B64" s="928"/>
      <c r="C64" s="560" t="s">
        <v>684</v>
      </c>
      <c r="D64" s="992" t="s">
        <v>685</v>
      </c>
      <c r="E64" s="994" t="s">
        <v>89</v>
      </c>
      <c r="F64" s="1128"/>
      <c r="G64" s="1071"/>
      <c r="H64" s="1071"/>
      <c r="I64" s="1100"/>
      <c r="J64" s="1102"/>
      <c r="K64" s="1071"/>
      <c r="L64" s="996" t="s">
        <v>686</v>
      </c>
      <c r="M64" s="286"/>
      <c r="N64" s="988"/>
      <c r="O64" s="633" t="s">
        <v>119</v>
      </c>
      <c r="P64" s="633"/>
      <c r="Q64" s="980"/>
      <c r="R64" s="980"/>
      <c r="S64" s="980"/>
      <c r="T64" s="60"/>
      <c r="U64" s="60"/>
      <c r="V64" s="60"/>
      <c r="W64" s="60"/>
      <c r="X64" s="60"/>
      <c r="Y64" s="60"/>
      <c r="Z64" s="60"/>
      <c r="AA64" s="60"/>
      <c r="AB64" s="60"/>
      <c r="AC64" s="60"/>
      <c r="AD64" s="60"/>
      <c r="AE64" s="60"/>
      <c r="AF64" s="655"/>
      <c r="AG64" s="356"/>
      <c r="AH64" s="60"/>
      <c r="AI64" s="60"/>
      <c r="AJ64" s="923" t="s">
        <v>119</v>
      </c>
      <c r="AK64" s="60"/>
      <c r="AL64" s="60"/>
      <c r="AM64" s="60"/>
      <c r="AN64" s="60"/>
      <c r="AO64" s="60"/>
      <c r="AP64" s="60"/>
      <c r="AQ64" s="60"/>
      <c r="AR64" s="60"/>
      <c r="AS64" s="60"/>
      <c r="AT64" s="60"/>
      <c r="AU64" s="60"/>
      <c r="AV64" s="60"/>
      <c r="AW64" s="60" t="s">
        <v>78</v>
      </c>
      <c r="AX64" s="60"/>
      <c r="AY64" s="60"/>
      <c r="AZ64" s="60" t="s">
        <v>78</v>
      </c>
      <c r="BA64" s="60"/>
      <c r="BB64" s="60"/>
      <c r="BC64" s="60"/>
      <c r="BD64" s="60"/>
      <c r="BE64" s="60"/>
      <c r="BF64" s="60"/>
      <c r="BG64" s="60"/>
      <c r="BH64" s="60"/>
      <c r="BI64" s="60" t="s">
        <v>119</v>
      </c>
      <c r="BJ64" s="60"/>
      <c r="BK64" s="60"/>
      <c r="BL64" s="60"/>
      <c r="BM64" s="984"/>
    </row>
    <row r="65" spans="1:65" ht="60" hidden="1">
      <c r="A65" s="1056"/>
      <c r="B65" s="928"/>
      <c r="C65" s="116" t="s">
        <v>687</v>
      </c>
      <c r="D65" s="992" t="s">
        <v>688</v>
      </c>
      <c r="E65" s="994" t="s">
        <v>89</v>
      </c>
      <c r="F65" s="1128"/>
      <c r="G65" s="1071"/>
      <c r="H65" s="1071"/>
      <c r="I65" s="1100"/>
      <c r="J65" s="1102"/>
      <c r="K65" s="1071"/>
      <c r="L65" s="996" t="s">
        <v>689</v>
      </c>
      <c r="M65" s="286"/>
      <c r="N65" s="988"/>
      <c r="O65" s="633" t="s">
        <v>119</v>
      </c>
      <c r="P65" s="633"/>
      <c r="Q65" s="980"/>
      <c r="R65" s="980"/>
      <c r="S65" s="980"/>
      <c r="T65" s="60"/>
      <c r="U65" s="60" t="s">
        <v>119</v>
      </c>
      <c r="V65" s="60"/>
      <c r="W65" s="60"/>
      <c r="X65" s="60" t="s">
        <v>119</v>
      </c>
      <c r="Y65" s="60"/>
      <c r="Z65" s="60"/>
      <c r="AA65" s="60"/>
      <c r="AB65" s="60" t="s">
        <v>119</v>
      </c>
      <c r="AC65" s="60" t="s">
        <v>119</v>
      </c>
      <c r="AD65" s="60"/>
      <c r="AE65" s="60"/>
      <c r="AF65" s="655"/>
      <c r="AG65" s="356" t="s">
        <v>119</v>
      </c>
      <c r="AH65" s="60"/>
      <c r="AI65" s="60"/>
      <c r="AJ65" s="60"/>
      <c r="AK65" s="60"/>
      <c r="AL65" s="60"/>
      <c r="AM65" s="60"/>
      <c r="AN65" s="60"/>
      <c r="AO65" s="60"/>
      <c r="AP65" s="60"/>
      <c r="AQ65" s="60"/>
      <c r="AR65" s="60"/>
      <c r="AS65" s="60"/>
      <c r="AT65" s="60"/>
      <c r="AU65" s="60"/>
      <c r="AV65" s="60"/>
      <c r="AW65" s="60" t="s">
        <v>78</v>
      </c>
      <c r="AX65" s="60"/>
      <c r="AY65" s="60"/>
      <c r="AZ65" s="60" t="s">
        <v>78</v>
      </c>
      <c r="BA65" s="60"/>
      <c r="BB65" s="60"/>
      <c r="BC65" s="60"/>
      <c r="BD65" s="60"/>
      <c r="BE65" s="60"/>
      <c r="BF65" s="60"/>
      <c r="BG65" s="60"/>
      <c r="BH65" s="60"/>
      <c r="BI65" s="60" t="s">
        <v>119</v>
      </c>
      <c r="BJ65" s="60"/>
      <c r="BK65" s="60"/>
      <c r="BL65" s="60"/>
      <c r="BM65" s="984"/>
    </row>
    <row r="66" spans="1:65" ht="45" hidden="1">
      <c r="A66" s="1056"/>
      <c r="B66" s="928"/>
      <c r="C66" s="116" t="s">
        <v>690</v>
      </c>
      <c r="D66" s="992" t="s">
        <v>691</v>
      </c>
      <c r="E66" s="994" t="s">
        <v>116</v>
      </c>
      <c r="F66" s="1128"/>
      <c r="G66" s="1071"/>
      <c r="H66" s="1071"/>
      <c r="I66" s="1100"/>
      <c r="J66" s="1102"/>
      <c r="K66" s="1071"/>
      <c r="L66" s="996" t="s">
        <v>692</v>
      </c>
      <c r="M66" s="286"/>
      <c r="N66" s="988"/>
      <c r="O66" s="980"/>
      <c r="P66" s="980"/>
      <c r="Q66" s="980"/>
      <c r="R66" s="980"/>
      <c r="S66" s="980"/>
      <c r="T66" s="60"/>
      <c r="U66" s="60"/>
      <c r="V66" s="60"/>
      <c r="W66" s="60"/>
      <c r="X66" s="60"/>
      <c r="Y66" s="60"/>
      <c r="Z66" s="60"/>
      <c r="AA66" s="60"/>
      <c r="AB66" s="60" t="s">
        <v>119</v>
      </c>
      <c r="AC66" s="60" t="s">
        <v>119</v>
      </c>
      <c r="AD66" s="60"/>
      <c r="AE66" s="60"/>
      <c r="AF66" s="655"/>
      <c r="AG66" s="356"/>
      <c r="AH66" s="60"/>
      <c r="AI66" s="60"/>
      <c r="AJ66" s="923" t="s">
        <v>119</v>
      </c>
      <c r="AK66" s="60"/>
      <c r="AL66" s="60"/>
      <c r="AM66" s="60"/>
      <c r="AN66" s="60"/>
      <c r="AO66" s="60"/>
      <c r="AP66" s="60"/>
      <c r="AQ66" s="60"/>
      <c r="AR66" s="60"/>
      <c r="AS66" s="60"/>
      <c r="AT66" s="60"/>
      <c r="AU66" s="60"/>
      <c r="AV66" s="60"/>
      <c r="AW66" s="60" t="s">
        <v>78</v>
      </c>
      <c r="AX66" s="60" t="s">
        <v>72</v>
      </c>
      <c r="AY66" s="60"/>
      <c r="AZ66" s="60"/>
      <c r="BA66" s="60"/>
      <c r="BB66" s="60"/>
      <c r="BC66" s="60"/>
      <c r="BD66" s="60"/>
      <c r="BE66" s="60"/>
      <c r="BF66" s="60"/>
      <c r="BG66" s="60"/>
      <c r="BH66" s="60"/>
      <c r="BI66" s="60"/>
      <c r="BJ66" s="60"/>
      <c r="BK66" s="60"/>
      <c r="BL66" s="60"/>
      <c r="BM66" s="984"/>
    </row>
    <row r="67" spans="1:65" ht="45" hidden="1">
      <c r="A67" s="1056"/>
      <c r="B67" s="928"/>
      <c r="C67" s="560" t="s">
        <v>693</v>
      </c>
      <c r="D67" s="992" t="s">
        <v>694</v>
      </c>
      <c r="E67" s="994" t="s">
        <v>116</v>
      </c>
      <c r="F67" s="1128"/>
      <c r="G67" s="1071"/>
      <c r="H67" s="1071"/>
      <c r="I67" s="1100"/>
      <c r="J67" s="1102"/>
      <c r="K67" s="1071"/>
      <c r="L67" s="996" t="s">
        <v>695</v>
      </c>
      <c r="M67" s="286"/>
      <c r="N67" s="988"/>
      <c r="O67" s="980"/>
      <c r="P67" s="980"/>
      <c r="Q67" s="980"/>
      <c r="R67" s="980"/>
      <c r="S67" s="980"/>
      <c r="T67" s="60"/>
      <c r="U67" s="60"/>
      <c r="V67" s="60"/>
      <c r="W67" s="60"/>
      <c r="X67" s="60"/>
      <c r="Y67" s="60"/>
      <c r="Z67" s="60"/>
      <c r="AA67" s="60"/>
      <c r="AB67" s="60"/>
      <c r="AC67" s="60"/>
      <c r="AD67" s="60"/>
      <c r="AE67" s="60"/>
      <c r="AF67" s="655"/>
      <c r="AG67" s="356"/>
      <c r="AH67" s="60"/>
      <c r="AI67" s="60"/>
      <c r="AJ67" s="60"/>
      <c r="AK67" s="60"/>
      <c r="AL67" s="60"/>
      <c r="AM67" s="60"/>
      <c r="AN67" s="60"/>
      <c r="AO67" s="60"/>
      <c r="AP67" s="60"/>
      <c r="AQ67" s="60"/>
      <c r="AR67" s="60"/>
      <c r="AS67" s="60"/>
      <c r="AT67" s="60"/>
      <c r="AU67" s="60"/>
      <c r="AV67" s="60"/>
      <c r="AW67" s="60" t="s">
        <v>72</v>
      </c>
      <c r="AX67" s="60"/>
      <c r="AY67" s="60"/>
      <c r="AZ67" s="60"/>
      <c r="BA67" s="60"/>
      <c r="BB67" s="60"/>
      <c r="BC67" s="60"/>
      <c r="BD67" s="60"/>
      <c r="BE67" s="60"/>
      <c r="BF67" s="60"/>
      <c r="BG67" s="60"/>
      <c r="BH67" s="60"/>
      <c r="BI67" s="60"/>
      <c r="BJ67" s="60"/>
      <c r="BK67" s="60"/>
      <c r="BL67" s="60"/>
      <c r="BM67" s="984"/>
    </row>
    <row r="68" spans="1:65" ht="60" hidden="1">
      <c r="A68" s="1056"/>
      <c r="B68" s="928"/>
      <c r="C68" s="126" t="s">
        <v>696</v>
      </c>
      <c r="D68" s="992" t="s">
        <v>697</v>
      </c>
      <c r="E68" s="994" t="s">
        <v>89</v>
      </c>
      <c r="F68" s="1128"/>
      <c r="G68" s="1071"/>
      <c r="H68" s="1071"/>
      <c r="I68" s="1100"/>
      <c r="J68" s="1102"/>
      <c r="K68" s="1071"/>
      <c r="L68" s="996" t="s">
        <v>698</v>
      </c>
      <c r="M68" s="286"/>
      <c r="N68" s="988"/>
      <c r="O68" s="981" t="s">
        <v>78</v>
      </c>
      <c r="P68" s="981"/>
      <c r="Q68" s="980"/>
      <c r="R68" s="980"/>
      <c r="S68" s="980"/>
      <c r="T68" s="60"/>
      <c r="U68" s="60"/>
      <c r="V68" s="60"/>
      <c r="W68" s="60"/>
      <c r="X68" s="60"/>
      <c r="Y68" s="60"/>
      <c r="Z68" s="60"/>
      <c r="AA68" s="60"/>
      <c r="AB68" s="60"/>
      <c r="AC68" s="531" t="s">
        <v>78</v>
      </c>
      <c r="AD68" s="60"/>
      <c r="AE68" s="60"/>
      <c r="AF68" s="660" t="s">
        <v>77</v>
      </c>
      <c r="AG68" s="356"/>
      <c r="AH68" s="60"/>
      <c r="AI68" s="60"/>
      <c r="AJ68" s="60"/>
      <c r="AK68" s="60"/>
      <c r="AL68" s="60"/>
      <c r="AM68" s="60"/>
      <c r="AN68" s="60"/>
      <c r="AO68" s="60"/>
      <c r="AP68" s="60"/>
      <c r="AQ68" s="60"/>
      <c r="AR68" s="60"/>
      <c r="AS68" s="60"/>
      <c r="AT68" s="60"/>
      <c r="AU68" s="60"/>
      <c r="AV68" s="60"/>
      <c r="AW68" s="60" t="s">
        <v>78</v>
      </c>
      <c r="AX68" s="60"/>
      <c r="AY68" s="62"/>
      <c r="AZ68" s="531" t="s">
        <v>77</v>
      </c>
      <c r="BA68" s="77"/>
      <c r="BB68" s="60"/>
      <c r="BC68" s="60"/>
      <c r="BD68" s="60"/>
      <c r="BE68" s="60"/>
      <c r="BF68" s="60"/>
      <c r="BG68" s="60"/>
      <c r="BH68" s="531" t="s">
        <v>72</v>
      </c>
      <c r="BI68" s="531" t="s">
        <v>77</v>
      </c>
      <c r="BJ68" s="60"/>
      <c r="BK68" s="60"/>
      <c r="BL68" s="60"/>
      <c r="BM68" s="984"/>
    </row>
    <row r="69" spans="1:65" ht="45" hidden="1">
      <c r="A69" s="1056"/>
      <c r="B69" s="928"/>
      <c r="C69" s="116" t="s">
        <v>699</v>
      </c>
      <c r="D69" s="992" t="s">
        <v>700</v>
      </c>
      <c r="E69" s="994" t="s">
        <v>89</v>
      </c>
      <c r="F69" s="1128"/>
      <c r="G69" s="1071"/>
      <c r="H69" s="1071"/>
      <c r="I69" s="1100"/>
      <c r="J69" s="1102"/>
      <c r="K69" s="1071"/>
      <c r="L69" s="996" t="s">
        <v>701</v>
      </c>
      <c r="M69" s="286"/>
      <c r="N69" s="620" t="s">
        <v>119</v>
      </c>
      <c r="O69" s="980"/>
      <c r="P69" s="980"/>
      <c r="Q69" s="980"/>
      <c r="R69" s="980"/>
      <c r="S69" s="980"/>
      <c r="T69" s="60"/>
      <c r="U69" s="60"/>
      <c r="V69" s="60"/>
      <c r="W69" s="60"/>
      <c r="X69" s="60"/>
      <c r="Y69" s="60"/>
      <c r="Z69" s="60"/>
      <c r="AA69" s="60"/>
      <c r="AB69" s="60"/>
      <c r="AC69" s="60"/>
      <c r="AD69" s="60"/>
      <c r="AE69" s="60"/>
      <c r="AF69" s="655"/>
      <c r="AG69" s="356"/>
      <c r="AH69" s="60"/>
      <c r="AI69" s="60"/>
      <c r="AJ69" s="60"/>
      <c r="AK69" s="60"/>
      <c r="AL69" s="60"/>
      <c r="AM69" s="60"/>
      <c r="AN69" s="60"/>
      <c r="AO69" s="60"/>
      <c r="AP69" s="60"/>
      <c r="AQ69" s="60"/>
      <c r="AR69" s="60"/>
      <c r="AS69" s="60"/>
      <c r="AT69" s="60"/>
      <c r="AU69" s="60"/>
      <c r="AV69" s="60"/>
      <c r="AW69" s="60" t="s">
        <v>78</v>
      </c>
      <c r="AX69" s="60"/>
      <c r="AY69" s="62"/>
      <c r="AZ69" s="60"/>
      <c r="BA69" s="77"/>
      <c r="BB69" s="60"/>
      <c r="BC69" s="60"/>
      <c r="BD69" s="60"/>
      <c r="BE69" s="60"/>
      <c r="BF69" s="60"/>
      <c r="BG69" s="60"/>
      <c r="BH69" s="60"/>
      <c r="BI69" s="60" t="s">
        <v>119</v>
      </c>
      <c r="BJ69" s="60"/>
      <c r="BK69" s="60"/>
      <c r="BL69" s="60"/>
      <c r="BM69" s="984"/>
    </row>
    <row r="70" spans="1:65" ht="45" hidden="1">
      <c r="A70" s="1056"/>
      <c r="B70" s="929"/>
      <c r="C70" s="126" t="s">
        <v>702</v>
      </c>
      <c r="D70" s="992" t="s">
        <v>703</v>
      </c>
      <c r="E70" s="994" t="s">
        <v>89</v>
      </c>
      <c r="F70" s="1128"/>
      <c r="G70" s="1071"/>
      <c r="H70" s="1071"/>
      <c r="I70" s="1100"/>
      <c r="J70" s="1102"/>
      <c r="K70" s="1071"/>
      <c r="L70" s="996" t="s">
        <v>704</v>
      </c>
      <c r="M70" s="286"/>
      <c r="N70" s="988"/>
      <c r="O70" s="980"/>
      <c r="P70" s="980"/>
      <c r="Q70" s="980"/>
      <c r="R70" s="980"/>
      <c r="S70" s="980"/>
      <c r="T70" s="60"/>
      <c r="U70" s="60"/>
      <c r="V70" s="60"/>
      <c r="W70" s="60"/>
      <c r="X70" s="60"/>
      <c r="Y70" s="60"/>
      <c r="Z70" s="60"/>
      <c r="AA70" s="60"/>
      <c r="AB70" s="60"/>
      <c r="AC70" s="60"/>
      <c r="AD70" s="60"/>
      <c r="AE70" s="60"/>
      <c r="AF70" s="655"/>
      <c r="AG70" s="356"/>
      <c r="AH70" s="60"/>
      <c r="AI70" s="60"/>
      <c r="AJ70" s="60"/>
      <c r="AK70" s="60"/>
      <c r="AL70" s="60"/>
      <c r="AM70" s="60"/>
      <c r="AN70" s="60"/>
      <c r="AO70" s="60"/>
      <c r="AP70" s="60"/>
      <c r="AQ70" s="60"/>
      <c r="AR70" s="60"/>
      <c r="AS70" s="60"/>
      <c r="AT70" s="60"/>
      <c r="AU70" s="60"/>
      <c r="AV70" s="60"/>
      <c r="AW70" s="60" t="s">
        <v>78</v>
      </c>
      <c r="AX70" s="60"/>
      <c r="AY70" s="60"/>
      <c r="AZ70" s="60"/>
      <c r="BA70" s="60"/>
      <c r="BB70" s="60"/>
      <c r="BC70" s="60"/>
      <c r="BD70" s="60"/>
      <c r="BE70" s="60"/>
      <c r="BF70" s="60"/>
      <c r="BG70" s="60"/>
      <c r="BH70" s="60"/>
      <c r="BI70" s="60"/>
      <c r="BJ70" s="60"/>
      <c r="BK70" s="60"/>
      <c r="BL70" s="60"/>
      <c r="BM70" s="984"/>
    </row>
    <row r="71" spans="1:65" ht="45" hidden="1">
      <c r="A71" s="1057" t="s">
        <v>500</v>
      </c>
      <c r="B71" s="930"/>
      <c r="C71" s="116" t="s">
        <v>705</v>
      </c>
      <c r="D71" s="1072" t="s">
        <v>706</v>
      </c>
      <c r="E71" s="1110" t="s">
        <v>89</v>
      </c>
      <c r="F71" s="1116" t="s">
        <v>707</v>
      </c>
      <c r="G71" s="1124" t="s">
        <v>73</v>
      </c>
      <c r="H71" s="1124" t="s">
        <v>329</v>
      </c>
      <c r="I71" s="1051" t="s">
        <v>74</v>
      </c>
      <c r="J71" s="1071"/>
      <c r="K71" s="1071" t="s">
        <v>48</v>
      </c>
      <c r="L71" s="1138" t="s">
        <v>708</v>
      </c>
      <c r="M71" s="537"/>
      <c r="N71" s="1100"/>
      <c r="O71" s="980"/>
      <c r="P71" s="980"/>
      <c r="Q71" s="980"/>
      <c r="R71" s="980"/>
      <c r="S71" s="980"/>
      <c r="T71" s="60"/>
      <c r="U71" s="60"/>
      <c r="V71" s="60"/>
      <c r="W71" s="60"/>
      <c r="X71" s="60"/>
      <c r="Y71" s="60"/>
      <c r="Z71" s="60"/>
      <c r="AA71" s="60"/>
      <c r="AB71" s="60"/>
      <c r="AC71" s="60"/>
      <c r="AD71" s="60"/>
      <c r="AE71" s="60"/>
      <c r="AF71" s="655"/>
      <c r="AG71" s="356"/>
      <c r="AH71" s="60"/>
      <c r="AI71" s="60" t="s">
        <v>77</v>
      </c>
      <c r="AJ71" s="60"/>
      <c r="AK71" s="60" t="s">
        <v>119</v>
      </c>
      <c r="AL71" s="60"/>
      <c r="AM71" s="60"/>
      <c r="AN71" s="60"/>
      <c r="AO71" s="60"/>
      <c r="AP71" s="60"/>
      <c r="AQ71" s="60"/>
      <c r="AR71" s="60"/>
      <c r="AS71" s="60"/>
      <c r="AT71" s="60"/>
      <c r="AU71" s="60"/>
      <c r="AV71" s="60"/>
      <c r="AW71" s="60"/>
      <c r="AX71" s="60" t="s">
        <v>91</v>
      </c>
      <c r="AY71" s="60" t="s">
        <v>72</v>
      </c>
      <c r="AZ71" s="60"/>
      <c r="BA71" s="60"/>
      <c r="BB71" s="60"/>
      <c r="BC71" s="60"/>
      <c r="BD71" s="60"/>
      <c r="BE71" s="60"/>
      <c r="BF71" s="60" t="s">
        <v>119</v>
      </c>
      <c r="BG71" s="60"/>
      <c r="BH71" s="60" t="s">
        <v>119</v>
      </c>
      <c r="BI71" s="60"/>
      <c r="BJ71" s="60"/>
      <c r="BK71" s="60"/>
      <c r="BL71" s="60" t="s">
        <v>119</v>
      </c>
      <c r="BM71" s="984"/>
    </row>
    <row r="72" spans="1:65" ht="15" hidden="1">
      <c r="A72" s="1058"/>
      <c r="B72" s="931"/>
      <c r="C72" s="116" t="s">
        <v>709</v>
      </c>
      <c r="D72" s="1072"/>
      <c r="E72" s="1110"/>
      <c r="F72" s="1116"/>
      <c r="G72" s="1081"/>
      <c r="H72" s="1081"/>
      <c r="I72" s="1099"/>
      <c r="J72" s="1071"/>
      <c r="K72" s="1071"/>
      <c r="L72" s="1123"/>
      <c r="M72" s="538"/>
      <c r="N72" s="1100"/>
      <c r="O72" s="980"/>
      <c r="P72" s="980"/>
      <c r="Q72" s="980"/>
      <c r="R72" s="980"/>
      <c r="S72" s="980"/>
      <c r="T72" s="60"/>
      <c r="U72" s="60"/>
      <c r="V72" s="60"/>
      <c r="W72" s="60"/>
      <c r="X72" s="60"/>
      <c r="Y72" s="60"/>
      <c r="Z72" s="60"/>
      <c r="AA72" s="60"/>
      <c r="AB72" s="60"/>
      <c r="AC72" s="60"/>
      <c r="AD72" s="60"/>
      <c r="AE72" s="60"/>
      <c r="AF72" s="655"/>
      <c r="AG72" s="356"/>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984"/>
    </row>
    <row r="73" spans="1:65" ht="116.25" hidden="1" customHeight="1">
      <c r="A73" s="1059" t="s">
        <v>500</v>
      </c>
      <c r="B73" s="1053" t="s">
        <v>710</v>
      </c>
      <c r="C73" s="126" t="s">
        <v>711</v>
      </c>
      <c r="D73" s="1137" t="s">
        <v>712</v>
      </c>
      <c r="E73" s="1132" t="s">
        <v>70</v>
      </c>
      <c r="F73" s="1133" t="s">
        <v>713</v>
      </c>
      <c r="G73" s="1136" t="s">
        <v>73</v>
      </c>
      <c r="H73" s="1139" t="s">
        <v>99</v>
      </c>
      <c r="I73" s="1140" t="s">
        <v>714</v>
      </c>
      <c r="J73" s="1132" t="s">
        <v>84</v>
      </c>
      <c r="K73" s="1132" t="s">
        <v>515</v>
      </c>
      <c r="L73" s="1103" t="s">
        <v>715</v>
      </c>
      <c r="M73" s="996"/>
      <c r="N73" s="986"/>
      <c r="O73" t="s">
        <v>119</v>
      </c>
      <c r="P73"/>
      <c r="Q73"/>
      <c r="R73"/>
      <c r="S73"/>
      <c r="T73"/>
      <c r="U73"/>
      <c r="V73"/>
      <c r="W73"/>
      <c r="X73"/>
      <c r="Y73"/>
      <c r="Z73"/>
      <c r="AA73"/>
      <c r="AB73"/>
      <c r="AC73"/>
      <c r="AD73"/>
      <c r="AE73"/>
      <c r="AF73" s="661"/>
      <c r="AG73" s="504" t="s">
        <v>72</v>
      </c>
      <c r="AH73"/>
      <c r="AI73"/>
      <c r="AJ73" s="925" t="s">
        <v>78</v>
      </c>
      <c r="AK73"/>
      <c r="AL73"/>
      <c r="AM73"/>
      <c r="AN73"/>
      <c r="AO73"/>
      <c r="AP73"/>
      <c r="AQ73"/>
      <c r="AR73"/>
      <c r="AS73"/>
      <c r="AT73"/>
      <c r="AU73"/>
      <c r="AV73"/>
      <c r="AW73"/>
      <c r="AX73" s="900" t="s">
        <v>78</v>
      </c>
      <c r="AY73"/>
      <c r="AZ73" t="s">
        <v>78</v>
      </c>
      <c r="BA73"/>
      <c r="BB73"/>
      <c r="BC73"/>
      <c r="BD73"/>
      <c r="BE73"/>
      <c r="BF73"/>
      <c r="BG73"/>
      <c r="BH73" t="s">
        <v>72</v>
      </c>
      <c r="BI73" t="s">
        <v>78</v>
      </c>
      <c r="BJ73"/>
      <c r="BK73"/>
      <c r="BL73" s="356"/>
      <c r="BM73" s="984"/>
    </row>
    <row r="74" spans="1:65" ht="30" hidden="1">
      <c r="A74" s="1060"/>
      <c r="B74" s="1054"/>
      <c r="C74" s="126" t="s">
        <v>716</v>
      </c>
      <c r="D74" s="1137"/>
      <c r="E74" s="1132"/>
      <c r="F74" s="1134"/>
      <c r="G74" s="1136"/>
      <c r="H74" s="1139"/>
      <c r="I74" s="1140"/>
      <c r="J74" s="1132"/>
      <c r="K74" s="1132"/>
      <c r="L74" s="1103"/>
      <c r="M74" s="286"/>
      <c r="N74" s="977"/>
      <c r="O74" s="980"/>
      <c r="P74" s="980"/>
      <c r="Q74" s="980"/>
      <c r="R74" s="980"/>
      <c r="S74" s="980"/>
      <c r="T74" s="60"/>
      <c r="U74" s="60"/>
      <c r="V74" s="60"/>
      <c r="W74" s="60"/>
      <c r="X74" s="60"/>
      <c r="Y74" s="60"/>
      <c r="Z74" s="60"/>
      <c r="AA74" s="60"/>
      <c r="AB74" s="60"/>
      <c r="AC74" s="60"/>
      <c r="AD74" s="60"/>
      <c r="AE74" s="60"/>
      <c r="AF74" s="655"/>
      <c r="AG74" s="356"/>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984"/>
    </row>
    <row r="75" spans="1:65" ht="30" hidden="1">
      <c r="A75" s="1060"/>
      <c r="B75" s="1054"/>
      <c r="C75" s="126" t="s">
        <v>717</v>
      </c>
      <c r="D75" s="1137"/>
      <c r="E75" s="1132"/>
      <c r="F75" s="1134"/>
      <c r="G75" s="1136"/>
      <c r="H75" s="1139"/>
      <c r="I75" s="1140"/>
      <c r="J75" s="1132"/>
      <c r="K75" s="1132"/>
      <c r="L75" s="1103"/>
      <c r="M75" s="286"/>
      <c r="N75" s="977"/>
      <c r="O75" s="980"/>
      <c r="P75" s="980"/>
      <c r="Q75" s="980"/>
      <c r="R75" s="980"/>
      <c r="S75" s="980"/>
      <c r="T75" s="60"/>
      <c r="U75" s="60"/>
      <c r="V75" s="60"/>
      <c r="W75" s="60"/>
      <c r="X75" s="60"/>
      <c r="Y75" s="60"/>
      <c r="Z75" s="60"/>
      <c r="AA75" s="60"/>
      <c r="AB75" s="60"/>
      <c r="AC75" s="60"/>
      <c r="AD75" s="60"/>
      <c r="AE75" s="60"/>
      <c r="AF75" s="655"/>
      <c r="AG75" s="356"/>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984"/>
    </row>
    <row r="76" spans="1:65" ht="30" hidden="1">
      <c r="A76" s="1060"/>
      <c r="B76" s="1054"/>
      <c r="C76" s="126" t="s">
        <v>718</v>
      </c>
      <c r="D76" s="1137"/>
      <c r="E76" s="1132"/>
      <c r="F76" s="1134"/>
      <c r="G76" s="1136"/>
      <c r="H76" s="1139"/>
      <c r="I76" s="1140"/>
      <c r="J76" s="1132"/>
      <c r="K76" s="1132"/>
      <c r="L76" s="1103"/>
      <c r="M76" s="286"/>
      <c r="N76" s="977"/>
      <c r="O76" s="980"/>
      <c r="P76" s="980"/>
      <c r="Q76" s="980"/>
      <c r="R76" s="980"/>
      <c r="S76" s="980"/>
      <c r="T76" s="60"/>
      <c r="U76" s="60"/>
      <c r="V76" s="60"/>
      <c r="W76" s="60"/>
      <c r="X76" s="60"/>
      <c r="Y76" s="60"/>
      <c r="Z76" s="60"/>
      <c r="AA76" s="60"/>
      <c r="AB76" s="60"/>
      <c r="AC76" s="60"/>
      <c r="AD76" s="60"/>
      <c r="AE76" s="60"/>
      <c r="AF76" s="655"/>
      <c r="AG76" s="356"/>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984"/>
    </row>
    <row r="77" spans="1:65" ht="15" hidden="1">
      <c r="A77" s="1060"/>
      <c r="B77" s="1054"/>
      <c r="C77" s="126" t="s">
        <v>719</v>
      </c>
      <c r="D77" s="1137"/>
      <c r="E77" s="1132"/>
      <c r="F77" s="1134"/>
      <c r="G77" s="1136"/>
      <c r="H77" s="1139"/>
      <c r="I77" s="1140"/>
      <c r="J77" s="1132"/>
      <c r="K77" s="1132"/>
      <c r="L77" s="1103"/>
      <c r="M77" s="286"/>
      <c r="N77" s="977"/>
      <c r="O77" s="980"/>
      <c r="P77" s="980"/>
      <c r="Q77" s="980"/>
      <c r="R77" s="980"/>
      <c r="S77" s="980"/>
      <c r="T77" s="60"/>
      <c r="U77" s="60"/>
      <c r="V77" s="60"/>
      <c r="W77" s="60"/>
      <c r="X77" s="60"/>
      <c r="Y77" s="60"/>
      <c r="Z77" s="60"/>
      <c r="AA77" s="60"/>
      <c r="AB77" s="60"/>
      <c r="AC77" s="60"/>
      <c r="AD77" s="60"/>
      <c r="AE77" s="60"/>
      <c r="AF77" s="655"/>
      <c r="AG77" s="356"/>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984"/>
    </row>
    <row r="78" spans="1:65" ht="30" hidden="1">
      <c r="A78" s="1061"/>
      <c r="B78" s="1055"/>
      <c r="C78" s="126" t="s">
        <v>720</v>
      </c>
      <c r="D78" s="1137"/>
      <c r="E78" s="1132"/>
      <c r="F78" s="1135"/>
      <c r="G78" s="1136"/>
      <c r="H78" s="1139"/>
      <c r="I78" s="1140"/>
      <c r="J78" s="1132"/>
      <c r="K78" s="1132"/>
      <c r="L78" s="1103"/>
      <c r="M78" s="286"/>
      <c r="N78" s="977"/>
      <c r="O78" s="980"/>
      <c r="P78" s="980"/>
      <c r="Q78" s="980"/>
      <c r="R78" s="980"/>
      <c r="S78" s="980"/>
      <c r="T78" s="60"/>
      <c r="U78" s="60"/>
      <c r="V78" s="60"/>
      <c r="W78" s="60"/>
      <c r="X78" s="60"/>
      <c r="Y78" s="60"/>
      <c r="Z78" s="60"/>
      <c r="AA78" s="60"/>
      <c r="AB78" s="60"/>
      <c r="AC78" s="60"/>
      <c r="AD78" s="60"/>
      <c r="AE78" s="60"/>
      <c r="AF78" s="655"/>
      <c r="AG78" s="356"/>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984"/>
    </row>
    <row r="79" spans="1:65" ht="30" hidden="1">
      <c r="A79" s="1062" t="s">
        <v>500</v>
      </c>
      <c r="B79" s="1053" t="s">
        <v>721</v>
      </c>
      <c r="C79" s="126" t="s">
        <v>722</v>
      </c>
      <c r="D79" s="1153" t="s">
        <v>723</v>
      </c>
      <c r="E79" s="1132" t="s">
        <v>70</v>
      </c>
      <c r="F79" s="1148" t="s">
        <v>724</v>
      </c>
      <c r="G79" s="1149" t="s">
        <v>725</v>
      </c>
      <c r="H79" s="1144" t="s">
        <v>74</v>
      </c>
      <c r="I79" s="1154" t="s">
        <v>99</v>
      </c>
      <c r="J79" s="1132" t="s">
        <v>75</v>
      </c>
      <c r="K79" s="1132" t="s">
        <v>515</v>
      </c>
      <c r="L79" s="1150" t="s">
        <v>726</v>
      </c>
      <c r="M79" s="985"/>
      <c r="N79" s="1151"/>
      <c r="O79" s="833"/>
      <c r="P79" s="833"/>
      <c r="Q79" s="833"/>
      <c r="R79" s="833"/>
      <c r="S79" s="833"/>
      <c r="T79" s="833"/>
      <c r="U79" s="833"/>
      <c r="V79" s="833"/>
      <c r="W79" s="833"/>
      <c r="X79" s="833"/>
      <c r="Y79" s="833"/>
      <c r="Z79" s="833"/>
      <c r="AA79" s="833"/>
      <c r="AB79" s="833"/>
      <c r="AC79" s="833" t="s">
        <v>78</v>
      </c>
      <c r="AD79" s="833"/>
      <c r="AE79" s="833"/>
      <c r="AF79" s="834"/>
      <c r="AG79" s="835"/>
      <c r="AH79" s="833"/>
      <c r="AI79" s="833"/>
      <c r="AJ79" s="833"/>
      <c r="AK79" s="833"/>
      <c r="AL79" s="833"/>
      <c r="AM79" s="833"/>
      <c r="AN79" s="833"/>
      <c r="AO79" s="833"/>
      <c r="AP79" s="833"/>
      <c r="AQ79" s="833"/>
      <c r="AR79" s="833"/>
      <c r="AS79" s="833"/>
      <c r="AT79" s="833"/>
      <c r="AU79" s="833"/>
      <c r="AV79" s="833"/>
      <c r="AW79" s="833"/>
      <c r="AX79" s="833"/>
      <c r="AY79" s="833"/>
      <c r="AZ79" s="833" t="s">
        <v>78</v>
      </c>
      <c r="BA79" s="833"/>
      <c r="BB79" s="833"/>
      <c r="BC79" s="833"/>
      <c r="BD79" s="833"/>
      <c r="BE79" s="836" t="s">
        <v>78</v>
      </c>
      <c r="BF79" s="833"/>
      <c r="BG79" s="833"/>
      <c r="BH79" s="833"/>
      <c r="BI79" s="833"/>
      <c r="BJ79" s="833"/>
      <c r="BK79" s="833"/>
      <c r="BL79" s="833"/>
      <c r="BM79" s="837"/>
    </row>
    <row r="80" spans="1:65" ht="30" hidden="1">
      <c r="A80" s="1063"/>
      <c r="B80" s="1054"/>
      <c r="C80" s="126" t="s">
        <v>727</v>
      </c>
      <c r="D80" s="1153"/>
      <c r="E80" s="1132"/>
      <c r="F80" s="1148"/>
      <c r="G80" s="1149"/>
      <c r="H80" s="1144"/>
      <c r="I80" s="1154"/>
      <c r="J80" s="1132"/>
      <c r="K80" s="1132"/>
      <c r="L80" s="1150"/>
      <c r="M80" s="985"/>
      <c r="N80" s="1152"/>
      <c r="O80" s="292"/>
      <c r="P80" s="292"/>
      <c r="Q80" s="292"/>
      <c r="R80" s="292"/>
      <c r="S80" s="292"/>
      <c r="T80" s="292"/>
      <c r="U80" s="292"/>
      <c r="V80" s="292"/>
      <c r="W80" s="292"/>
      <c r="X80" s="292"/>
      <c r="Y80" s="292"/>
      <c r="Z80" s="292"/>
      <c r="AA80" s="292"/>
      <c r="AB80" s="292"/>
      <c r="AC80" s="292"/>
      <c r="AD80" s="292"/>
      <c r="AE80" s="292"/>
      <c r="AF80" s="656"/>
      <c r="AG80" s="501"/>
      <c r="AH80" s="292"/>
      <c r="AI80" s="292"/>
      <c r="AJ80" s="292"/>
      <c r="AK80" s="292"/>
      <c r="AL80" s="292"/>
      <c r="AM80" s="292"/>
      <c r="AN80" s="292"/>
      <c r="AO80" s="292"/>
      <c r="AP80" s="292"/>
      <c r="AQ80" s="292"/>
      <c r="AR80" s="292"/>
      <c r="AS80" s="292"/>
      <c r="AT80" s="292"/>
      <c r="AU80" s="292"/>
      <c r="AV80" s="292"/>
      <c r="AW80" s="292"/>
      <c r="AX80" s="292"/>
      <c r="AY80" s="292"/>
      <c r="AZ80" s="292" t="s">
        <v>77</v>
      </c>
      <c r="BA80" s="292"/>
      <c r="BB80" s="292"/>
      <c r="BC80" s="292"/>
      <c r="BD80" s="292"/>
      <c r="BE80" s="292"/>
      <c r="BF80" s="292"/>
      <c r="BG80" s="292"/>
      <c r="BH80" s="292"/>
      <c r="BI80" s="292"/>
      <c r="BJ80" s="292"/>
      <c r="BK80" s="292"/>
      <c r="BL80" s="292"/>
      <c r="BM80" s="984"/>
    </row>
    <row r="81" spans="1:65" ht="30" hidden="1">
      <c r="A81" s="1063"/>
      <c r="B81" s="1054"/>
      <c r="C81" s="126" t="s">
        <v>728</v>
      </c>
      <c r="D81" s="1153"/>
      <c r="E81" s="1132"/>
      <c r="F81" s="1148"/>
      <c r="G81" s="1149"/>
      <c r="H81" s="1144"/>
      <c r="I81" s="1154"/>
      <c r="J81" s="1132"/>
      <c r="K81" s="1132"/>
      <c r="L81" s="1150"/>
      <c r="M81" s="985"/>
      <c r="N81" s="1152"/>
      <c r="O81" s="292"/>
      <c r="P81" s="292"/>
      <c r="Q81" s="292"/>
      <c r="R81" s="292"/>
      <c r="S81" s="292"/>
      <c r="T81" s="292"/>
      <c r="U81" s="292"/>
      <c r="V81" s="292"/>
      <c r="W81" s="292"/>
      <c r="X81" s="292"/>
      <c r="Y81" s="292"/>
      <c r="Z81" s="292"/>
      <c r="AA81" s="292"/>
      <c r="AB81" s="292"/>
      <c r="AC81" s="292"/>
      <c r="AD81" s="292"/>
      <c r="AE81" s="292"/>
      <c r="AF81" s="656"/>
      <c r="AG81" s="501"/>
      <c r="AH81" s="292"/>
      <c r="AI81" s="292"/>
      <c r="AJ81" s="292"/>
      <c r="AK81" s="292"/>
      <c r="AL81" s="292"/>
      <c r="AM81" s="292"/>
      <c r="AN81" s="292"/>
      <c r="AO81" s="292"/>
      <c r="AP81" s="292"/>
      <c r="AQ81" s="292"/>
      <c r="AR81" s="292"/>
      <c r="AS81" s="292"/>
      <c r="AT81" s="292"/>
      <c r="AU81" s="292"/>
      <c r="AV81" s="292"/>
      <c r="AW81" s="292"/>
      <c r="AX81" s="292"/>
      <c r="AY81" s="292"/>
      <c r="AZ81" s="292" t="s">
        <v>77</v>
      </c>
      <c r="BA81" s="292"/>
      <c r="BB81" s="292"/>
      <c r="BC81" s="292"/>
      <c r="BD81" s="292"/>
      <c r="BE81" s="292"/>
      <c r="BF81" s="292"/>
      <c r="BG81" s="292"/>
      <c r="BH81" s="292"/>
      <c r="BI81" s="292"/>
      <c r="BJ81" s="292"/>
      <c r="BK81" s="292"/>
      <c r="BL81" s="292"/>
      <c r="BM81" s="984"/>
    </row>
    <row r="82" spans="1:65" ht="30" hidden="1">
      <c r="A82" s="1063"/>
      <c r="B82" s="1054"/>
      <c r="C82" s="126" t="s">
        <v>729</v>
      </c>
      <c r="D82" s="1153"/>
      <c r="E82" s="1132"/>
      <c r="F82" s="1148"/>
      <c r="G82" s="1149"/>
      <c r="H82" s="1144"/>
      <c r="I82" s="1154"/>
      <c r="J82" s="1132"/>
      <c r="K82" s="1132"/>
      <c r="L82" s="1150"/>
      <c r="M82" s="985"/>
      <c r="N82" s="1152"/>
      <c r="O82" s="292"/>
      <c r="P82" s="292"/>
      <c r="Q82" s="292"/>
      <c r="R82" s="292"/>
      <c r="S82" s="292"/>
      <c r="T82" s="292"/>
      <c r="U82" s="292"/>
      <c r="V82" s="292"/>
      <c r="W82" s="292"/>
      <c r="X82" s="292"/>
      <c r="Y82" s="292"/>
      <c r="Z82" s="292"/>
      <c r="AA82" s="292"/>
      <c r="AB82" s="292"/>
      <c r="AC82" s="292"/>
      <c r="AD82" s="292"/>
      <c r="AE82" s="292"/>
      <c r="AF82" s="656"/>
      <c r="AG82" s="501"/>
      <c r="AH82" s="292"/>
      <c r="AI82" s="292"/>
      <c r="AJ82" s="292"/>
      <c r="AK82" s="292"/>
      <c r="AL82" s="292"/>
      <c r="AM82" s="292"/>
      <c r="AN82" s="292"/>
      <c r="AO82" s="292"/>
      <c r="AP82" s="292"/>
      <c r="AQ82" s="292"/>
      <c r="AR82" s="292"/>
      <c r="AS82" s="292"/>
      <c r="AT82" s="292"/>
      <c r="AU82" s="292"/>
      <c r="AV82" s="292"/>
      <c r="AW82" s="292"/>
      <c r="AX82" s="292"/>
      <c r="AY82" s="292"/>
      <c r="AZ82" s="292" t="s">
        <v>78</v>
      </c>
      <c r="BA82" s="292"/>
      <c r="BB82" s="292"/>
      <c r="BC82" s="292"/>
      <c r="BD82" s="292"/>
      <c r="BE82" s="292"/>
      <c r="BF82" s="292"/>
      <c r="BG82" s="292"/>
      <c r="BH82" s="292"/>
      <c r="BI82" s="292"/>
      <c r="BJ82" s="292"/>
      <c r="BK82" s="292"/>
      <c r="BL82" s="292"/>
      <c r="BM82" s="984"/>
    </row>
    <row r="83" spans="1:65" ht="30" hidden="1">
      <c r="A83" s="1063"/>
      <c r="B83" s="1054"/>
      <c r="C83" s="126" t="s">
        <v>730</v>
      </c>
      <c r="D83" s="1153"/>
      <c r="E83" s="1132"/>
      <c r="F83" s="1148"/>
      <c r="G83" s="1149"/>
      <c r="H83" s="1144"/>
      <c r="I83" s="1154"/>
      <c r="J83" s="1132"/>
      <c r="K83" s="1132"/>
      <c r="L83" s="1150"/>
      <c r="M83" s="985"/>
      <c r="N83" s="1152"/>
      <c r="O83" s="292"/>
      <c r="P83" s="292"/>
      <c r="Q83" s="292"/>
      <c r="R83" s="292"/>
      <c r="S83" s="292"/>
      <c r="T83" s="292"/>
      <c r="U83" s="292"/>
      <c r="V83" s="292"/>
      <c r="W83" s="292"/>
      <c r="X83" s="292"/>
      <c r="Y83" s="292"/>
      <c r="Z83" s="292"/>
      <c r="AA83" s="292"/>
      <c r="AB83" s="292"/>
      <c r="AC83" s="292"/>
      <c r="AD83" s="292"/>
      <c r="AE83" s="292"/>
      <c r="AF83" s="656"/>
      <c r="AG83" s="501"/>
      <c r="AH83" s="292"/>
      <c r="AI83" s="292"/>
      <c r="AJ83" s="292"/>
      <c r="AK83" s="292"/>
      <c r="AL83" s="292"/>
      <c r="AM83" s="292"/>
      <c r="AN83" s="292"/>
      <c r="AO83" s="292"/>
      <c r="AP83" s="292"/>
      <c r="AQ83" s="292"/>
      <c r="AR83" s="292"/>
      <c r="AS83" s="292"/>
      <c r="AT83" s="292"/>
      <c r="AU83" s="292"/>
      <c r="AV83" s="292"/>
      <c r="AW83" s="292"/>
      <c r="AX83" s="292"/>
      <c r="AY83" s="292"/>
      <c r="AZ83" s="292" t="s">
        <v>78</v>
      </c>
      <c r="BA83" s="292"/>
      <c r="BB83" s="292"/>
      <c r="BC83" s="292"/>
      <c r="BD83" s="292"/>
      <c r="BE83" s="292"/>
      <c r="BF83" s="292"/>
      <c r="BG83" s="292"/>
      <c r="BH83" s="292"/>
      <c r="BI83" s="292"/>
      <c r="BJ83" s="292"/>
      <c r="BK83" s="292"/>
      <c r="BL83" s="292"/>
      <c r="BM83" s="984"/>
    </row>
    <row r="84" spans="1:65" ht="30" hidden="1">
      <c r="A84" s="1064"/>
      <c r="B84" s="1055"/>
      <c r="C84" s="126" t="s">
        <v>731</v>
      </c>
      <c r="D84" s="1153"/>
      <c r="E84" s="1132"/>
      <c r="F84" s="1148"/>
      <c r="G84" s="1149"/>
      <c r="H84" s="1144"/>
      <c r="I84" s="1154"/>
      <c r="J84" s="1132"/>
      <c r="K84" s="1132"/>
      <c r="L84" s="1150"/>
      <c r="M84" s="985"/>
      <c r="N84" s="1152"/>
      <c r="O84" s="292"/>
      <c r="P84" s="292"/>
      <c r="Q84" s="292"/>
      <c r="R84" s="292"/>
      <c r="S84" s="292"/>
      <c r="T84" s="292"/>
      <c r="U84" s="292"/>
      <c r="V84" s="292"/>
      <c r="W84" s="292"/>
      <c r="X84" s="292"/>
      <c r="Y84" s="292"/>
      <c r="Z84" s="292"/>
      <c r="AA84" s="292"/>
      <c r="AB84" s="292"/>
      <c r="AC84" s="292"/>
      <c r="AD84" s="292"/>
      <c r="AE84" s="292"/>
      <c r="AF84" s="656"/>
      <c r="AG84" s="501"/>
      <c r="AH84" s="292"/>
      <c r="AI84" s="292"/>
      <c r="AJ84" s="292"/>
      <c r="AK84" s="292"/>
      <c r="AL84" s="292"/>
      <c r="AM84" s="292"/>
      <c r="AN84" s="292"/>
      <c r="AO84" s="292"/>
      <c r="AP84" s="292"/>
      <c r="AQ84" s="292"/>
      <c r="AR84" s="292"/>
      <c r="AS84" s="292"/>
      <c r="AT84" s="292"/>
      <c r="AU84" s="292"/>
      <c r="AV84" s="292"/>
      <c r="AW84" s="292"/>
      <c r="AX84" s="292"/>
      <c r="AY84" s="292"/>
      <c r="AZ84" s="292" t="s">
        <v>78</v>
      </c>
      <c r="BA84" s="292"/>
      <c r="BB84" s="292"/>
      <c r="BC84" s="292"/>
      <c r="BD84" s="292"/>
      <c r="BE84" s="292"/>
      <c r="BF84" s="292"/>
      <c r="BG84" s="292"/>
      <c r="BH84" s="292"/>
      <c r="BI84" s="292"/>
      <c r="BJ84" s="292"/>
      <c r="BK84" s="292"/>
      <c r="BL84" s="292"/>
      <c r="BM84" s="984"/>
    </row>
    <row r="85" spans="1:65" ht="30" hidden="1">
      <c r="A85" s="1065" t="s">
        <v>500</v>
      </c>
      <c r="B85" s="1053" t="s">
        <v>732</v>
      </c>
      <c r="C85" s="126" t="s">
        <v>733</v>
      </c>
      <c r="D85" s="1137" t="s">
        <v>734</v>
      </c>
      <c r="E85" s="1132" t="s">
        <v>89</v>
      </c>
      <c r="F85" s="1148" t="s">
        <v>735</v>
      </c>
      <c r="G85" s="1149" t="s">
        <v>83</v>
      </c>
      <c r="H85" s="1144" t="s">
        <v>74</v>
      </c>
      <c r="I85" s="1145" t="s">
        <v>522</v>
      </c>
      <c r="J85" s="1132" t="s">
        <v>75</v>
      </c>
      <c r="K85" s="1146" t="s">
        <v>736</v>
      </c>
      <c r="L85" s="1147" t="str" cm="1">
        <f t="array" ref="L85">_xlfn.CONCAT(IF(N85:BL89="X",N3:BL3&amp;", ",""))</f>
        <v/>
      </c>
      <c r="M85" s="539"/>
      <c r="N85" s="1143"/>
      <c r="O85" s="980"/>
      <c r="P85" s="980"/>
      <c r="Q85" s="980"/>
      <c r="R85" s="980"/>
      <c r="S85" s="980"/>
      <c r="T85" s="60"/>
      <c r="U85" s="60"/>
      <c r="V85" s="60"/>
      <c r="W85" s="60"/>
      <c r="X85" s="60"/>
      <c r="Y85" s="60"/>
      <c r="Z85" s="60"/>
      <c r="AA85" s="60"/>
      <c r="AB85" s="60"/>
      <c r="AC85" s="60"/>
      <c r="AD85" s="60"/>
      <c r="AE85" s="60"/>
      <c r="AF85" s="655"/>
      <c r="AG85" s="356"/>
      <c r="AH85" s="60"/>
      <c r="AI85" s="60"/>
      <c r="AJ85" s="60"/>
      <c r="AK85" s="60"/>
      <c r="AL85" s="60"/>
      <c r="AM85" s="60"/>
      <c r="AN85" s="60"/>
      <c r="AO85" s="60"/>
      <c r="AP85" s="60"/>
      <c r="AQ85" s="60"/>
      <c r="AR85" s="60"/>
      <c r="AS85" s="60"/>
      <c r="AT85" s="60"/>
      <c r="AU85" s="60"/>
      <c r="AV85" s="60"/>
      <c r="AW85" s="60"/>
      <c r="AX85" s="60"/>
      <c r="AY85" s="62"/>
      <c r="AZ85" s="60"/>
      <c r="BA85" s="77"/>
      <c r="BB85" s="60"/>
      <c r="BC85" s="60"/>
      <c r="BD85" s="60"/>
      <c r="BE85" s="60"/>
      <c r="BF85" s="60"/>
      <c r="BG85" s="60"/>
      <c r="BH85" s="60"/>
      <c r="BI85" s="60"/>
      <c r="BJ85" s="60"/>
      <c r="BK85" s="60"/>
      <c r="BL85" s="60"/>
      <c r="BM85" s="984"/>
    </row>
    <row r="86" spans="1:65" ht="30" hidden="1">
      <c r="A86" s="1066"/>
      <c r="B86" s="1054"/>
      <c r="C86" s="126" t="s">
        <v>737</v>
      </c>
      <c r="D86" s="1137"/>
      <c r="E86" s="1132"/>
      <c r="F86" s="1148"/>
      <c r="G86" s="1149"/>
      <c r="H86" s="1144"/>
      <c r="I86" s="1145"/>
      <c r="J86" s="1132"/>
      <c r="K86" s="1132"/>
      <c r="L86" s="1147"/>
      <c r="M86" s="539"/>
      <c r="N86" s="1143"/>
      <c r="O86" s="980"/>
      <c r="P86" s="980"/>
      <c r="Q86" s="980"/>
      <c r="R86" s="980"/>
      <c r="S86" s="980"/>
      <c r="T86" s="60"/>
      <c r="U86" s="60"/>
      <c r="V86" s="60"/>
      <c r="W86" s="60"/>
      <c r="X86" s="60"/>
      <c r="Y86" s="60"/>
      <c r="Z86" s="60"/>
      <c r="AA86" s="60"/>
      <c r="AB86" s="60"/>
      <c r="AC86" s="60"/>
      <c r="AD86" s="60"/>
      <c r="AE86" s="60"/>
      <c r="AF86" s="655"/>
      <c r="AG86" s="356"/>
      <c r="AH86" s="60"/>
      <c r="AI86" s="60"/>
      <c r="AJ86" s="60"/>
      <c r="AK86" s="60"/>
      <c r="AL86" s="60"/>
      <c r="AM86" s="60"/>
      <c r="AN86" s="60"/>
      <c r="AO86" s="60"/>
      <c r="AP86" s="60"/>
      <c r="AQ86" s="60"/>
      <c r="AR86" s="60"/>
      <c r="AS86" s="60"/>
      <c r="AT86" s="60"/>
      <c r="AU86" s="60"/>
      <c r="AV86" s="60"/>
      <c r="AW86" s="60"/>
      <c r="AX86" s="60"/>
      <c r="AY86" s="60"/>
      <c r="AZ86" s="60"/>
      <c r="BA86" s="60"/>
      <c r="BB86" s="60"/>
      <c r="BC86" s="60"/>
      <c r="BD86" s="60"/>
      <c r="BE86" s="60"/>
      <c r="BF86" s="60"/>
      <c r="BG86" s="60"/>
      <c r="BH86" s="60"/>
      <c r="BI86" s="60"/>
      <c r="BJ86" s="60"/>
      <c r="BK86" s="60"/>
      <c r="BL86" s="60"/>
      <c r="BM86" s="984"/>
    </row>
    <row r="87" spans="1:65" ht="30" hidden="1">
      <c r="A87" s="1066"/>
      <c r="B87" s="1054"/>
      <c r="C87" s="126" t="s">
        <v>738</v>
      </c>
      <c r="D87" s="1137"/>
      <c r="E87" s="1132"/>
      <c r="F87" s="1148"/>
      <c r="G87" s="1149"/>
      <c r="H87" s="1144"/>
      <c r="I87" s="1145"/>
      <c r="J87" s="1132"/>
      <c r="K87" s="1132"/>
      <c r="L87" s="1147"/>
      <c r="M87" s="539"/>
      <c r="N87" s="1143"/>
      <c r="O87" s="980"/>
      <c r="P87" s="980"/>
      <c r="Q87" s="980"/>
      <c r="R87" s="980"/>
      <c r="S87" s="980"/>
      <c r="T87" s="60"/>
      <c r="U87" s="60"/>
      <c r="V87" s="60"/>
      <c r="W87" s="60"/>
      <c r="X87" s="60"/>
      <c r="Y87" s="60"/>
      <c r="Z87" s="60"/>
      <c r="AA87" s="60"/>
      <c r="AB87" s="60"/>
      <c r="AC87" s="60"/>
      <c r="AD87" s="60"/>
      <c r="AE87" s="60"/>
      <c r="AF87" s="655"/>
      <c r="AG87" s="356"/>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0"/>
      <c r="BF87" s="60"/>
      <c r="BG87" s="60"/>
      <c r="BH87" s="60"/>
      <c r="BI87" s="60"/>
      <c r="BJ87" s="60"/>
      <c r="BK87" s="60"/>
      <c r="BL87" s="60"/>
      <c r="BM87" s="984"/>
    </row>
    <row r="88" spans="1:65" ht="30" hidden="1">
      <c r="A88" s="1066"/>
      <c r="B88" s="1054"/>
      <c r="C88" s="126" t="s">
        <v>739</v>
      </c>
      <c r="D88" s="1137"/>
      <c r="E88" s="1132"/>
      <c r="F88" s="1148"/>
      <c r="G88" s="1149"/>
      <c r="H88" s="1144"/>
      <c r="I88" s="1145"/>
      <c r="J88" s="1132"/>
      <c r="K88" s="1132"/>
      <c r="L88" s="1147"/>
      <c r="M88" s="539"/>
      <c r="N88" s="1143"/>
      <c r="O88" s="980"/>
      <c r="P88" s="980"/>
      <c r="Q88" s="980"/>
      <c r="R88" s="980"/>
      <c r="S88" s="980"/>
      <c r="T88" s="60"/>
      <c r="U88" s="60"/>
      <c r="V88" s="60"/>
      <c r="W88" s="60"/>
      <c r="X88" s="60"/>
      <c r="Y88" s="60"/>
      <c r="Z88" s="60"/>
      <c r="AA88" s="60"/>
      <c r="AB88" s="60"/>
      <c r="AC88" s="60"/>
      <c r="AD88" s="60"/>
      <c r="AE88" s="60"/>
      <c r="AF88" s="655"/>
      <c r="AG88" s="356"/>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984"/>
    </row>
    <row r="89" spans="1:65" ht="30" hidden="1">
      <c r="A89" s="1067"/>
      <c r="B89" s="1055"/>
      <c r="C89" s="126" t="s">
        <v>740</v>
      </c>
      <c r="D89" s="1137"/>
      <c r="E89" s="1132"/>
      <c r="F89" s="1148"/>
      <c r="G89" s="1149"/>
      <c r="H89" s="1144"/>
      <c r="I89" s="1145"/>
      <c r="J89" s="1132"/>
      <c r="K89" s="1132"/>
      <c r="L89" s="1147"/>
      <c r="M89" s="539"/>
      <c r="N89" s="1143"/>
      <c r="O89" s="980"/>
      <c r="P89" s="980"/>
      <c r="Q89" s="980"/>
      <c r="R89" s="980"/>
      <c r="S89" s="980"/>
      <c r="T89" s="60"/>
      <c r="U89" s="60"/>
      <c r="V89" s="60"/>
      <c r="W89" s="60"/>
      <c r="X89" s="60"/>
      <c r="Y89" s="60"/>
      <c r="Z89" s="60"/>
      <c r="AA89" s="60"/>
      <c r="AB89" s="60"/>
      <c r="AC89" s="60"/>
      <c r="AD89" s="60"/>
      <c r="AE89" s="60"/>
      <c r="AF89" s="655"/>
      <c r="AG89" s="356"/>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0"/>
      <c r="BI89" s="60"/>
      <c r="BJ89" s="60"/>
      <c r="BK89" s="60"/>
      <c r="BL89" s="60"/>
      <c r="BM89" s="984"/>
    </row>
    <row r="90" spans="1:65" ht="45" hidden="1">
      <c r="A90" s="60" t="s">
        <v>500</v>
      </c>
      <c r="B90" s="140" t="s">
        <v>741</v>
      </c>
      <c r="C90" s="116" t="s">
        <v>742</v>
      </c>
      <c r="D90" s="992" t="s">
        <v>743</v>
      </c>
      <c r="E90" s="989" t="s">
        <v>70</v>
      </c>
      <c r="F90" s="127" t="s">
        <v>744</v>
      </c>
      <c r="G90" s="994" t="s">
        <v>745</v>
      </c>
      <c r="H90" s="994" t="s">
        <v>74</v>
      </c>
      <c r="I90" s="988" t="s">
        <v>99</v>
      </c>
      <c r="J90" s="994" t="s">
        <v>668</v>
      </c>
      <c r="K90" s="994" t="s">
        <v>515</v>
      </c>
      <c r="L90" s="996" t="s">
        <v>746</v>
      </c>
      <c r="M90" s="996"/>
      <c r="N90" s="832" t="s">
        <v>77</v>
      </c>
      <c r="O90" s="521"/>
      <c r="P90" s="521"/>
      <c r="Q90" s="292"/>
      <c r="R90" s="292"/>
      <c r="S90" s="292"/>
      <c r="T90" s="292"/>
      <c r="U90" s="292"/>
      <c r="V90" s="292"/>
      <c r="W90" s="292"/>
      <c r="X90" s="292"/>
      <c r="Y90" s="292"/>
      <c r="Z90" s="292"/>
      <c r="AA90" s="292"/>
      <c r="AB90" s="292"/>
      <c r="AC90" s="292"/>
      <c r="AD90" s="292"/>
      <c r="AE90" s="292"/>
      <c r="AF90" s="656"/>
      <c r="AG90" s="501"/>
      <c r="AH90" s="292"/>
      <c r="AI90" s="292"/>
      <c r="AJ90" s="292"/>
      <c r="AK90" s="292"/>
      <c r="AL90" s="292"/>
      <c r="AM90" s="292"/>
      <c r="AN90" s="292"/>
      <c r="AO90" s="292"/>
      <c r="AP90" s="292"/>
      <c r="AQ90" s="292"/>
      <c r="AR90" s="292"/>
      <c r="AS90" s="292"/>
      <c r="AT90" s="292"/>
      <c r="AU90" s="292"/>
      <c r="AV90" s="292"/>
      <c r="AW90" s="292"/>
      <c r="AX90" s="292"/>
      <c r="AY90" s="292"/>
      <c r="AZ90" s="292" t="s">
        <v>78</v>
      </c>
      <c r="BA90" s="292"/>
      <c r="BB90" s="292"/>
      <c r="BC90" s="292"/>
      <c r="BD90" s="292"/>
      <c r="BE90" s="292"/>
      <c r="BF90" s="292"/>
      <c r="BG90" s="292"/>
      <c r="BH90" s="292"/>
      <c r="BI90" s="292" t="s">
        <v>77</v>
      </c>
      <c r="BJ90" s="292"/>
      <c r="BK90" s="292"/>
      <c r="BL90" s="292"/>
      <c r="BM90" s="984"/>
    </row>
    <row r="91" spans="1:65" ht="45" hidden="1">
      <c r="A91" s="60" t="s">
        <v>500</v>
      </c>
      <c r="B91" s="141" t="s">
        <v>747</v>
      </c>
      <c r="C91" s="126" t="s">
        <v>748</v>
      </c>
      <c r="D91" s="77" t="s">
        <v>749</v>
      </c>
      <c r="E91" s="980"/>
      <c r="F91" s="127" t="s">
        <v>750</v>
      </c>
      <c r="G91" s="73" t="s">
        <v>751</v>
      </c>
      <c r="H91" s="987" t="s">
        <v>74</v>
      </c>
      <c r="I91" s="995" t="s">
        <v>752</v>
      </c>
      <c r="J91" s="980"/>
      <c r="K91" s="168" t="s">
        <v>515</v>
      </c>
      <c r="L91" s="238" t="s">
        <v>753</v>
      </c>
      <c r="M91" s="238"/>
      <c r="N91" s="829"/>
      <c r="O91" s="292"/>
      <c r="P91" s="292"/>
      <c r="Q91" s="292"/>
      <c r="R91" s="292"/>
      <c r="S91" s="292"/>
      <c r="T91" s="292"/>
      <c r="U91" s="292"/>
      <c r="V91" s="292"/>
      <c r="W91" s="292"/>
      <c r="X91" s="292"/>
      <c r="Y91" s="292"/>
      <c r="Z91" s="292" t="s">
        <v>754</v>
      </c>
      <c r="AA91" s="292"/>
      <c r="AB91" s="292"/>
      <c r="AC91" s="292"/>
      <c r="AD91" s="292"/>
      <c r="AE91" s="292"/>
      <c r="AF91" s="656"/>
      <c r="AG91" s="501"/>
      <c r="AH91" s="292"/>
      <c r="AI91" s="292" t="s">
        <v>127</v>
      </c>
      <c r="AJ91" s="292"/>
      <c r="AK91" s="292"/>
      <c r="AL91" s="292"/>
      <c r="AM91" s="292"/>
      <c r="AN91" s="292"/>
      <c r="AO91" s="292"/>
      <c r="AP91" s="292"/>
      <c r="AQ91" s="292"/>
      <c r="AR91" s="292"/>
      <c r="AS91" s="292"/>
      <c r="AT91" s="292"/>
      <c r="AU91" s="292"/>
      <c r="AV91" s="292"/>
      <c r="AW91" s="292"/>
      <c r="AX91" s="292"/>
      <c r="AY91" s="292"/>
      <c r="AZ91" s="292" t="s">
        <v>91</v>
      </c>
      <c r="BA91" s="292"/>
      <c r="BB91" s="292"/>
      <c r="BC91" s="292"/>
      <c r="BD91" s="292"/>
      <c r="BE91" s="292"/>
      <c r="BF91" s="292"/>
      <c r="BG91" s="292"/>
      <c r="BH91" s="292" t="s">
        <v>72</v>
      </c>
      <c r="BI91" s="292" t="s">
        <v>77</v>
      </c>
      <c r="BJ91" s="292"/>
      <c r="BK91" s="292"/>
      <c r="BL91" s="292"/>
      <c r="BM91" s="984"/>
    </row>
    <row r="92" spans="1:65" ht="90" hidden="1">
      <c r="A92" s="561" t="s">
        <v>500</v>
      </c>
      <c r="B92" s="141" t="s">
        <v>755</v>
      </c>
      <c r="C92" s="126" t="s">
        <v>756</v>
      </c>
      <c r="D92" s="213" t="s">
        <v>757</v>
      </c>
      <c r="E92" s="980"/>
      <c r="F92" s="985" t="s">
        <v>758</v>
      </c>
      <c r="G92" s="73" t="s">
        <v>288</v>
      </c>
      <c r="H92" s="987" t="s">
        <v>74</v>
      </c>
      <c r="I92" s="134" t="s">
        <v>759</v>
      </c>
      <c r="J92" s="980"/>
      <c r="K92" s="168" t="s">
        <v>515</v>
      </c>
      <c r="L92" s="985" t="s">
        <v>760</v>
      </c>
      <c r="M92" s="985"/>
      <c r="N92" s="292"/>
      <c r="O92" s="838"/>
      <c r="P92" s="838"/>
      <c r="Q92" s="839"/>
      <c r="R92" s="839"/>
      <c r="S92" s="839"/>
      <c r="T92" s="839"/>
      <c r="U92" s="839"/>
      <c r="W92" s="839"/>
      <c r="X92" s="839"/>
      <c r="Y92" s="839"/>
      <c r="Z92" s="839"/>
      <c r="AA92" s="839"/>
      <c r="AB92" s="839"/>
      <c r="AC92" s="839"/>
      <c r="AD92" s="839"/>
      <c r="AE92" s="839"/>
      <c r="AF92" s="840" t="s">
        <v>78</v>
      </c>
      <c r="AG92" s="841"/>
      <c r="AH92" s="839"/>
      <c r="AI92" s="839"/>
      <c r="AJ92" s="926" t="s">
        <v>77</v>
      </c>
      <c r="AK92" s="839"/>
      <c r="AL92" s="839"/>
      <c r="AM92" s="839"/>
      <c r="AN92" s="839"/>
      <c r="AO92" s="839"/>
      <c r="AP92" s="839"/>
      <c r="AQ92" s="839"/>
      <c r="AR92" s="839"/>
      <c r="AS92" s="839"/>
      <c r="AT92" s="839"/>
      <c r="AU92" s="839"/>
      <c r="AV92" s="839"/>
      <c r="AW92" s="839"/>
      <c r="AX92" s="839"/>
      <c r="AY92" s="839"/>
      <c r="AZ92" t="s">
        <v>78</v>
      </c>
      <c r="BA92" s="839"/>
      <c r="BB92" s="842"/>
      <c r="BC92" s="839"/>
      <c r="BD92" s="839"/>
      <c r="BE92" s="839"/>
      <c r="BF92" s="839"/>
      <c r="BG92" s="839"/>
      <c r="BH92" s="839"/>
      <c r="BI92" s="839"/>
      <c r="BJ92" s="839"/>
      <c r="BK92" s="839"/>
      <c r="BL92" s="839"/>
      <c r="BM92" s="843"/>
    </row>
    <row r="93" spans="1:65" ht="60" hidden="1">
      <c r="A93" s="60" t="s">
        <v>500</v>
      </c>
      <c r="B93" s="141" t="s">
        <v>761</v>
      </c>
      <c r="C93" s="126" t="s">
        <v>762</v>
      </c>
      <c r="D93" s="213" t="s">
        <v>763</v>
      </c>
      <c r="E93" s="980" t="s">
        <v>70</v>
      </c>
      <c r="F93" s="127" t="s">
        <v>764</v>
      </c>
      <c r="G93" s="73" t="s">
        <v>288</v>
      </c>
      <c r="H93" s="987" t="s">
        <v>99</v>
      </c>
      <c r="I93" s="995" t="s">
        <v>522</v>
      </c>
      <c r="J93" s="980" t="s">
        <v>117</v>
      </c>
      <c r="K93" s="168" t="s">
        <v>515</v>
      </c>
      <c r="L93" s="985" t="s">
        <v>765</v>
      </c>
      <c r="M93" s="540"/>
      <c r="N93" s="470" t="s">
        <v>78</v>
      </c>
      <c r="O93" s="980"/>
      <c r="P93" s="980"/>
      <c r="Q93" s="980"/>
      <c r="R93" s="980"/>
      <c r="S93" s="980"/>
      <c r="T93" s="60"/>
      <c r="U93" s="60"/>
      <c r="V93" s="60"/>
      <c r="W93" s="60"/>
      <c r="X93" s="60"/>
      <c r="Y93" s="60"/>
      <c r="Z93" s="60"/>
      <c r="AA93" s="60"/>
      <c r="AB93" s="60"/>
      <c r="AC93" s="60"/>
      <c r="AD93" s="60"/>
      <c r="AE93" s="60"/>
      <c r="AF93" s="655"/>
      <c r="AG93" s="356"/>
      <c r="AH93" s="60"/>
      <c r="AI93" s="60"/>
      <c r="AJ93" s="60"/>
      <c r="AK93" s="60"/>
      <c r="AL93" s="60"/>
      <c r="AM93" s="60"/>
      <c r="AN93" s="60"/>
      <c r="AO93" s="60"/>
      <c r="AP93" s="60"/>
      <c r="AQ93" s="60"/>
      <c r="AR93" s="60"/>
      <c r="AS93" s="60"/>
      <c r="AT93" s="60"/>
      <c r="AU93" s="60"/>
      <c r="AV93" s="60"/>
      <c r="AW93" s="60"/>
      <c r="AX93" s="531" t="s">
        <v>78</v>
      </c>
      <c r="AY93" s="60"/>
      <c r="AZ93" s="531" t="s">
        <v>77</v>
      </c>
      <c r="BA93" s="60"/>
      <c r="BB93" s="830"/>
      <c r="BC93" s="60"/>
      <c r="BD93" s="60"/>
      <c r="BE93" s="60"/>
      <c r="BF93" s="60"/>
      <c r="BG93" s="60"/>
      <c r="BH93" s="531" t="s">
        <v>78</v>
      </c>
      <c r="BI93" s="531" t="s">
        <v>72</v>
      </c>
      <c r="BJ93" s="60"/>
      <c r="BK93" s="60"/>
      <c r="BL93" s="60"/>
      <c r="BM93" s="831"/>
    </row>
    <row r="94" spans="1:65" ht="60" hidden="1">
      <c r="A94" s="60" t="s">
        <v>500</v>
      </c>
      <c r="B94" s="141" t="s">
        <v>766</v>
      </c>
      <c r="C94" s="126" t="s">
        <v>767</v>
      </c>
      <c r="D94" s="213" t="s">
        <v>768</v>
      </c>
      <c r="E94" s="980" t="s">
        <v>70</v>
      </c>
      <c r="F94" s="1141" t="s">
        <v>769</v>
      </c>
      <c r="G94" s="73" t="s">
        <v>73</v>
      </c>
      <c r="H94" s="987" t="s">
        <v>74</v>
      </c>
      <c r="I94" s="995" t="s">
        <v>99</v>
      </c>
      <c r="J94" s="168" t="s">
        <v>75</v>
      </c>
      <c r="K94" s="168" t="s">
        <v>48</v>
      </c>
      <c r="L94" s="985" t="s">
        <v>770</v>
      </c>
      <c r="M94" s="540"/>
      <c r="N94" s="977"/>
      <c r="O94" s="980"/>
      <c r="P94" s="980"/>
      <c r="Q94" s="980"/>
      <c r="R94" s="980"/>
      <c r="S94" s="980"/>
      <c r="T94" s="60"/>
      <c r="U94" s="60"/>
      <c r="V94" s="60"/>
      <c r="W94" s="60"/>
      <c r="X94" s="60"/>
      <c r="Y94" s="60"/>
      <c r="Z94" s="60"/>
      <c r="AA94" s="60"/>
      <c r="AB94" s="60"/>
      <c r="AC94" s="60"/>
      <c r="AD94" s="60"/>
      <c r="AE94" s="60"/>
      <c r="AF94" s="655"/>
      <c r="AG94" s="356"/>
      <c r="AH94" s="60"/>
      <c r="AI94" s="531" t="s">
        <v>72</v>
      </c>
      <c r="AJ94" s="923" t="s">
        <v>77</v>
      </c>
      <c r="AK94" s="913" t="s">
        <v>119</v>
      </c>
      <c r="AL94" s="60"/>
      <c r="AM94" s="60"/>
      <c r="AN94" s="60"/>
      <c r="AO94" s="60"/>
      <c r="AP94" s="60"/>
      <c r="AQ94" s="60"/>
      <c r="AR94" s="60"/>
      <c r="AS94" s="60"/>
      <c r="AT94" s="60"/>
      <c r="AU94" s="60"/>
      <c r="AV94" s="60"/>
      <c r="AW94" s="60"/>
      <c r="AX94" s="531" t="s">
        <v>72</v>
      </c>
      <c r="AY94" s="62"/>
      <c r="AZ94" s="531" t="s">
        <v>91</v>
      </c>
      <c r="BA94" s="77"/>
      <c r="BB94" s="830"/>
      <c r="BC94" s="60"/>
      <c r="BD94" s="60"/>
      <c r="BE94" s="60"/>
      <c r="BF94" s="531" t="s">
        <v>77</v>
      </c>
      <c r="BG94" s="60"/>
      <c r="BH94" s="625" t="s">
        <v>72</v>
      </c>
      <c r="BI94" s="60"/>
      <c r="BJ94" s="60"/>
      <c r="BK94" s="60"/>
      <c r="BL94" s="60"/>
      <c r="BM94" s="831"/>
    </row>
    <row r="95" spans="1:65" ht="60" hidden="1">
      <c r="A95" s="60" t="s">
        <v>500</v>
      </c>
      <c r="B95" s="141" t="s">
        <v>771</v>
      </c>
      <c r="C95" s="126" t="s">
        <v>772</v>
      </c>
      <c r="D95" s="213" t="s">
        <v>773</v>
      </c>
      <c r="E95" s="980" t="s">
        <v>70</v>
      </c>
      <c r="F95" s="1142"/>
      <c r="G95" s="73" t="s">
        <v>83</v>
      </c>
      <c r="H95" s="987" t="s">
        <v>74</v>
      </c>
      <c r="I95" s="995" t="s">
        <v>99</v>
      </c>
      <c r="J95" s="168" t="s">
        <v>84</v>
      </c>
      <c r="K95" s="168" t="s">
        <v>48</v>
      </c>
      <c r="L95" s="985" t="s">
        <v>774</v>
      </c>
      <c r="M95" s="540"/>
      <c r="N95" s="532" t="s">
        <v>78</v>
      </c>
      <c r="O95" s="980"/>
      <c r="P95" s="980"/>
      <c r="Q95" s="980"/>
      <c r="R95" s="980"/>
      <c r="S95" s="980"/>
      <c r="T95" s="60"/>
      <c r="U95" s="60"/>
      <c r="V95" s="60"/>
      <c r="W95" s="60"/>
      <c r="X95" s="60"/>
      <c r="Y95" s="60"/>
      <c r="Z95" s="60"/>
      <c r="AA95" s="60"/>
      <c r="AB95" s="60"/>
      <c r="AC95" s="60"/>
      <c r="AD95" s="60"/>
      <c r="AE95" s="60"/>
      <c r="AF95" s="655"/>
      <c r="AG95" s="356"/>
      <c r="AH95" s="60"/>
      <c r="AI95" s="531" t="s">
        <v>77</v>
      </c>
      <c r="AJ95" s="923" t="s">
        <v>77</v>
      </c>
      <c r="AK95" s="60"/>
      <c r="AL95" s="60"/>
      <c r="AM95" s="60"/>
      <c r="AN95" s="60"/>
      <c r="AO95" s="60"/>
      <c r="AP95" s="60"/>
      <c r="AQ95" s="60"/>
      <c r="AR95" s="60"/>
      <c r="AS95" s="60"/>
      <c r="AT95" s="60"/>
      <c r="AU95" s="60"/>
      <c r="AV95" s="60"/>
      <c r="AW95" s="60"/>
      <c r="AX95" s="531" t="s">
        <v>78</v>
      </c>
      <c r="AY95" s="533"/>
      <c r="AZ95" s="531" t="s">
        <v>78</v>
      </c>
      <c r="BA95" s="77"/>
      <c r="BB95" s="830"/>
      <c r="BC95" s="60"/>
      <c r="BD95" s="60"/>
      <c r="BE95" s="60"/>
      <c r="BF95" s="60"/>
      <c r="BG95" s="60"/>
      <c r="BH95" s="531" t="s">
        <v>78</v>
      </c>
      <c r="BI95" s="531" t="s">
        <v>72</v>
      </c>
      <c r="BJ95" s="60"/>
      <c r="BK95" s="60"/>
      <c r="BL95" s="60"/>
      <c r="BM95" s="831"/>
    </row>
    <row r="96" spans="1:65" ht="60" hidden="1">
      <c r="A96" s="60" t="s">
        <v>500</v>
      </c>
      <c r="B96" s="142" t="s">
        <v>775</v>
      </c>
      <c r="C96" s="126" t="s">
        <v>776</v>
      </c>
      <c r="D96" s="213" t="s">
        <v>777</v>
      </c>
      <c r="E96" s="980" t="s">
        <v>89</v>
      </c>
      <c r="F96" s="1001" t="s">
        <v>558</v>
      </c>
      <c r="G96" s="983" t="s">
        <v>83</v>
      </c>
      <c r="H96" s="978" t="s">
        <v>74</v>
      </c>
      <c r="I96" s="979" t="s">
        <v>99</v>
      </c>
      <c r="J96" s="168" t="s">
        <v>84</v>
      </c>
      <c r="K96" s="534" t="s">
        <v>778</v>
      </c>
      <c r="L96" s="982" t="str" cm="1">
        <f t="array" ref="L96">_xlfn.CONCAT(IF(N96:BL96="X",N3:BL3&amp;", ",""))</f>
        <v xml:space="preserve">Retail / POS, </v>
      </c>
      <c r="M96" s="539"/>
      <c r="N96" s="977"/>
      <c r="O96" s="980"/>
      <c r="P96" s="980"/>
      <c r="Q96" s="980"/>
      <c r="R96" s="980"/>
      <c r="S96" s="980"/>
      <c r="T96" s="60"/>
      <c r="U96" s="60"/>
      <c r="V96" s="60"/>
      <c r="W96" s="60"/>
      <c r="X96" s="60"/>
      <c r="Y96" s="60"/>
      <c r="Z96" s="60"/>
      <c r="AA96" s="60"/>
      <c r="AB96" s="60"/>
      <c r="AC96" s="60"/>
      <c r="AD96" s="60"/>
      <c r="AE96" s="60"/>
      <c r="AF96" s="655"/>
      <c r="AG96" s="356"/>
      <c r="AH96" s="60"/>
      <c r="AI96" s="60"/>
      <c r="AJ96" s="60"/>
      <c r="AK96" s="60"/>
      <c r="AL96" s="60"/>
      <c r="AM96" s="60"/>
      <c r="AN96" s="60"/>
      <c r="AO96" s="60"/>
      <c r="AP96" s="60"/>
      <c r="AQ96" s="60"/>
      <c r="AR96" s="60"/>
      <c r="AS96" s="60"/>
      <c r="AT96" s="60"/>
      <c r="AU96" s="60"/>
      <c r="AV96" s="60"/>
      <c r="AW96" s="60"/>
      <c r="AX96" s="60" t="s">
        <v>77</v>
      </c>
      <c r="AY96" s="62"/>
      <c r="AZ96" s="60"/>
      <c r="BA96" s="77"/>
      <c r="BB96" s="830"/>
      <c r="BC96" s="60"/>
      <c r="BD96" s="60"/>
      <c r="BE96" s="60"/>
      <c r="BF96" s="60"/>
      <c r="BG96" s="60"/>
      <c r="BH96" s="60"/>
      <c r="BI96" s="60"/>
      <c r="BJ96" s="60"/>
      <c r="BK96" s="60"/>
      <c r="BL96" s="60" t="s">
        <v>119</v>
      </c>
      <c r="BM96" s="831"/>
    </row>
    <row r="97" spans="1:65" ht="45">
      <c r="A97" s="60" t="s">
        <v>500</v>
      </c>
      <c r="B97" s="143" t="s">
        <v>779</v>
      </c>
      <c r="C97" s="126" t="s">
        <v>780</v>
      </c>
      <c r="D97" s="213" t="s">
        <v>781</v>
      </c>
      <c r="E97" s="980" t="s">
        <v>70</v>
      </c>
      <c r="F97" s="66" t="s">
        <v>782</v>
      </c>
      <c r="G97" s="128" t="s">
        <v>73</v>
      </c>
      <c r="H97" s="130" t="s">
        <v>74</v>
      </c>
      <c r="I97" s="135" t="s">
        <v>74</v>
      </c>
      <c r="J97" s="980" t="s">
        <v>75</v>
      </c>
      <c r="K97" s="168" t="s">
        <v>594</v>
      </c>
      <c r="L97" s="985" t="str" cm="1">
        <f t="array" ref="L97">_xlfn.CONCAT(IF(N97:BL97="X",N3:BL3&amp;", ",""))</f>
        <v xml:space="preserve">Offer Management, </v>
      </c>
      <c r="M97" s="540"/>
      <c r="N97" s="977"/>
      <c r="O97" s="980"/>
      <c r="P97" s="980"/>
      <c r="Q97" s="980"/>
      <c r="R97" s="980"/>
      <c r="S97" s="980"/>
      <c r="T97" s="60"/>
      <c r="U97" s="60"/>
      <c r="V97" s="60"/>
      <c r="W97" s="60"/>
      <c r="X97" s="60"/>
      <c r="Y97" s="60"/>
      <c r="Z97" s="60"/>
      <c r="AA97" s="60"/>
      <c r="AB97" s="60"/>
      <c r="AC97" s="60"/>
      <c r="AD97" s="60"/>
      <c r="AE97" s="60"/>
      <c r="AF97" s="655"/>
      <c r="AG97" s="356"/>
      <c r="AH97" s="60"/>
      <c r="AI97" s="60"/>
      <c r="AJ97" s="923" t="s">
        <v>119</v>
      </c>
      <c r="AK97" s="60"/>
      <c r="AL97" s="60"/>
      <c r="AM97" s="60"/>
      <c r="AN97" s="60"/>
      <c r="AO97" s="60"/>
      <c r="AP97" s="60"/>
      <c r="AQ97" s="60"/>
      <c r="AR97" s="60"/>
      <c r="AS97" s="60"/>
      <c r="AT97" s="60"/>
      <c r="AU97" s="60"/>
      <c r="AV97" s="60"/>
      <c r="AW97" s="60"/>
      <c r="AX97" s="60" t="s">
        <v>91</v>
      </c>
      <c r="AY97" s="62"/>
      <c r="AZ97" s="60" t="s">
        <v>78</v>
      </c>
      <c r="BA97" s="77"/>
      <c r="BB97" s="830"/>
      <c r="BC97" s="60"/>
      <c r="BD97" s="60"/>
      <c r="BE97" s="60"/>
      <c r="BF97" s="60"/>
      <c r="BG97" s="60"/>
      <c r="BH97" s="60"/>
      <c r="BI97" s="60"/>
      <c r="BJ97" s="60" t="s">
        <v>78</v>
      </c>
      <c r="BK97" s="60"/>
      <c r="BL97" s="60"/>
      <c r="BM97" s="831"/>
    </row>
    <row r="98" spans="1:65" ht="98.25" customHeight="1">
      <c r="A98" s="60" t="s">
        <v>500</v>
      </c>
      <c r="B98" s="144" t="s">
        <v>783</v>
      </c>
      <c r="C98" s="129" t="s">
        <v>784</v>
      </c>
      <c r="D98" s="47" t="s">
        <v>785</v>
      </c>
      <c r="E98" s="246" t="s">
        <v>89</v>
      </c>
      <c r="F98" s="74" t="s">
        <v>769</v>
      </c>
      <c r="G98" s="983" t="s">
        <v>83</v>
      </c>
      <c r="H98" s="131" t="s">
        <v>99</v>
      </c>
      <c r="I98" s="136" t="s">
        <v>164</v>
      </c>
      <c r="J98" s="980" t="s">
        <v>84</v>
      </c>
      <c r="K98" s="168" t="s">
        <v>48</v>
      </c>
      <c r="L98" s="985" t="str" cm="1">
        <f t="array" ref="L98">_xlfn.CONCAT(IF(N98:BL98="X",N3:BL3&amp;", ",""))</f>
        <v xml:space="preserve">UX, Offer Redemption, </v>
      </c>
      <c r="M98" s="562" t="s">
        <v>127</v>
      </c>
      <c r="N98" s="532" t="s">
        <v>78</v>
      </c>
      <c r="O98" s="980"/>
      <c r="P98" s="980"/>
      <c r="Q98" s="980"/>
      <c r="R98" s="980"/>
      <c r="S98" s="980"/>
      <c r="T98" s="60"/>
      <c r="U98" s="60"/>
      <c r="V98" s="60"/>
      <c r="W98" s="60"/>
      <c r="X98" s="60"/>
      <c r="Y98" s="60"/>
      <c r="Z98" s="60"/>
      <c r="AA98" s="60"/>
      <c r="AB98" s="531" t="s">
        <v>78</v>
      </c>
      <c r="AC98" s="60"/>
      <c r="AD98" s="60"/>
      <c r="AE98" s="60"/>
      <c r="AF98" s="655" t="s">
        <v>119</v>
      </c>
      <c r="AG98" s="356"/>
      <c r="AH98" s="60"/>
      <c r="AI98" s="531" t="s">
        <v>77</v>
      </c>
      <c r="AJ98" s="923" t="s">
        <v>78</v>
      </c>
      <c r="AK98" s="531" t="s">
        <v>119</v>
      </c>
      <c r="AL98" s="60"/>
      <c r="AM98" s="60"/>
      <c r="AN98" s="60"/>
      <c r="AO98" s="60"/>
      <c r="AP98" s="60"/>
      <c r="AQ98" s="60"/>
      <c r="AR98" s="60"/>
      <c r="AS98" s="531" t="s">
        <v>78</v>
      </c>
      <c r="AT98" s="60"/>
      <c r="AU98" s="60"/>
      <c r="AV98" s="60"/>
      <c r="AW98" s="60"/>
      <c r="AX98" s="531" t="s">
        <v>91</v>
      </c>
      <c r="AY98" s="60"/>
      <c r="AZ98" s="60"/>
      <c r="BA98" s="60"/>
      <c r="BB98" s="830"/>
      <c r="BC98" s="60"/>
      <c r="BD98" s="60"/>
      <c r="BE98" s="60"/>
      <c r="BF98" s="60"/>
      <c r="BG98" s="60"/>
      <c r="BH98" s="60"/>
      <c r="BI98" s="60"/>
      <c r="BJ98" s="531" t="s">
        <v>72</v>
      </c>
      <c r="BK98" s="60"/>
      <c r="BL98" s="531" t="s">
        <v>72</v>
      </c>
      <c r="BM98" s="831"/>
    </row>
    <row r="99" spans="1:65" ht="30" hidden="1">
      <c r="A99" s="563" t="s">
        <v>500</v>
      </c>
      <c r="B99" s="237" t="s">
        <v>786</v>
      </c>
      <c r="C99" s="129" t="s">
        <v>787</v>
      </c>
      <c r="D99" s="47" t="s">
        <v>788</v>
      </c>
      <c r="E99" s="246" t="s">
        <v>89</v>
      </c>
      <c r="F99" s="1001" t="s">
        <v>769</v>
      </c>
      <c r="G99" s="73" t="s">
        <v>73</v>
      </c>
      <c r="H99" s="132" t="s">
        <v>99</v>
      </c>
      <c r="I99" s="137" t="s">
        <v>164</v>
      </c>
      <c r="J99" s="980" t="s">
        <v>84</v>
      </c>
      <c r="K99" s="534" t="s">
        <v>48</v>
      </c>
      <c r="L99" s="985" t="s">
        <v>789</v>
      </c>
      <c r="M99" s="539"/>
      <c r="N99" s="977"/>
      <c r="O99" s="980"/>
      <c r="P99" s="980"/>
      <c r="Q99" s="980"/>
      <c r="R99" s="980"/>
      <c r="S99" s="980"/>
      <c r="T99" s="60"/>
      <c r="U99" s="60"/>
      <c r="V99" s="60"/>
      <c r="W99" s="60"/>
      <c r="X99" s="60"/>
      <c r="Y99" s="60"/>
      <c r="Z99" s="60"/>
      <c r="AA99" s="60"/>
      <c r="AB99" s="60"/>
      <c r="AC99" s="60"/>
      <c r="AD99" s="60"/>
      <c r="AE99" s="60"/>
      <c r="AF99" s="655"/>
      <c r="AG99" s="356"/>
      <c r="AH99" s="60"/>
      <c r="AI99" s="60"/>
      <c r="AJ99" s="60"/>
      <c r="AK99" s="60"/>
      <c r="AL99" s="60"/>
      <c r="AM99" s="60"/>
      <c r="AN99" s="60"/>
      <c r="AO99" s="60"/>
      <c r="AP99" s="60"/>
      <c r="AQ99" s="60"/>
      <c r="AR99" s="60"/>
      <c r="AS99" s="60"/>
      <c r="AT99" s="60"/>
      <c r="AU99" s="60"/>
      <c r="AV99" s="60"/>
      <c r="AW99" s="60"/>
      <c r="AX99" s="60"/>
      <c r="AY99" s="60"/>
      <c r="AZ99" s="60"/>
      <c r="BA99" s="60"/>
      <c r="BB99" s="830"/>
      <c r="BC99" s="60"/>
      <c r="BD99" s="60"/>
      <c r="BE99" s="60"/>
      <c r="BF99" s="60"/>
      <c r="BG99" s="60"/>
      <c r="BH99" s="60"/>
      <c r="BI99" s="60"/>
      <c r="BJ99" s="60"/>
      <c r="BK99" s="60"/>
      <c r="BL99" s="60"/>
      <c r="BM99" s="831"/>
    </row>
    <row r="100" spans="1:65" ht="60" hidden="1">
      <c r="A100" s="60" t="s">
        <v>500</v>
      </c>
      <c r="B100" s="286" t="s">
        <v>790</v>
      </c>
      <c r="C100" s="125" t="s">
        <v>790</v>
      </c>
      <c r="D100" s="77"/>
      <c r="E100" s="980"/>
      <c r="F100" s="985" t="s">
        <v>791</v>
      </c>
      <c r="G100" s="73" t="s">
        <v>73</v>
      </c>
      <c r="H100" s="989" t="s">
        <v>74</v>
      </c>
      <c r="I100" s="138" t="s">
        <v>74</v>
      </c>
      <c r="J100" s="980"/>
      <c r="K100" s="168" t="s">
        <v>515</v>
      </c>
      <c r="L100" s="985" t="s">
        <v>792</v>
      </c>
      <c r="M100" s="540"/>
      <c r="N100" s="977"/>
      <c r="O100" s="980"/>
      <c r="P100" s="980"/>
      <c r="Q100" s="980"/>
      <c r="R100" s="980"/>
      <c r="S100" s="980"/>
      <c r="T100" s="60"/>
      <c r="U100" s="60"/>
      <c r="V100" s="409" t="s">
        <v>77</v>
      </c>
      <c r="W100" s="60"/>
      <c r="X100" s="60"/>
      <c r="Y100" s="60"/>
      <c r="Z100" s="60"/>
      <c r="AA100" s="60"/>
      <c r="AB100" s="60"/>
      <c r="AC100" s="60"/>
      <c r="AD100" s="60"/>
      <c r="AE100" s="60"/>
      <c r="AF100" s="655"/>
      <c r="AG100" s="356"/>
      <c r="AH100" s="60"/>
      <c r="AI100" s="60"/>
      <c r="AJ100" s="60"/>
      <c r="AK100" s="60"/>
      <c r="AL100" s="60"/>
      <c r="AM100" s="60"/>
      <c r="AN100" s="60"/>
      <c r="AO100" s="60"/>
      <c r="AP100" s="60"/>
      <c r="AQ100" s="60"/>
      <c r="AR100" s="60"/>
      <c r="AS100" s="60"/>
      <c r="AT100" s="60"/>
      <c r="AU100" s="60"/>
      <c r="AV100" s="60"/>
      <c r="AW100" s="60"/>
      <c r="AX100" s="60"/>
      <c r="AY100" s="62"/>
      <c r="AZ100" s="60" t="s">
        <v>78</v>
      </c>
      <c r="BA100" s="77"/>
      <c r="BB100" s="830"/>
      <c r="BC100" s="60"/>
      <c r="BD100" s="60"/>
      <c r="BE100" s="60"/>
      <c r="BF100" s="60"/>
      <c r="BG100" s="60"/>
      <c r="BH100" s="60"/>
      <c r="BI100" s="60"/>
      <c r="BJ100" s="60"/>
      <c r="BK100" s="60"/>
      <c r="BL100" s="60"/>
      <c r="BM100" s="831"/>
    </row>
    <row r="101" spans="1:65" ht="60" hidden="1">
      <c r="A101" s="60" t="s">
        <v>500</v>
      </c>
      <c r="B101" s="286" t="s">
        <v>793</v>
      </c>
      <c r="C101" s="125" t="s">
        <v>793</v>
      </c>
      <c r="D101" s="77"/>
      <c r="E101" s="980"/>
      <c r="F101" s="985" t="s">
        <v>791</v>
      </c>
      <c r="G101" s="73" t="s">
        <v>73</v>
      </c>
      <c r="H101" s="989" t="s">
        <v>74</v>
      </c>
      <c r="I101" s="138" t="s">
        <v>74</v>
      </c>
      <c r="J101" s="980"/>
      <c r="K101" s="168" t="s">
        <v>515</v>
      </c>
      <c r="L101" s="985" t="s">
        <v>792</v>
      </c>
      <c r="M101" s="540"/>
      <c r="N101" s="977"/>
      <c r="O101" s="980"/>
      <c r="P101" s="980"/>
      <c r="Q101" s="980"/>
      <c r="R101" s="980"/>
      <c r="S101" s="980"/>
      <c r="T101" s="60"/>
      <c r="U101" s="60"/>
      <c r="V101" s="60"/>
      <c r="W101" s="60"/>
      <c r="X101" s="60"/>
      <c r="Y101" s="60"/>
      <c r="Z101" s="60"/>
      <c r="AA101" s="60"/>
      <c r="AB101" s="60"/>
      <c r="AC101" s="60"/>
      <c r="AD101" s="60"/>
      <c r="AE101" s="60"/>
      <c r="AF101" s="655"/>
      <c r="AG101" s="356"/>
      <c r="AH101" s="60"/>
      <c r="AI101" s="60"/>
      <c r="AJ101" s="60"/>
      <c r="AK101" s="60"/>
      <c r="AL101" s="60"/>
      <c r="AM101" s="60"/>
      <c r="AN101" s="60"/>
      <c r="AO101" s="60"/>
      <c r="AP101" s="60"/>
      <c r="AQ101" s="60"/>
      <c r="AR101" s="60"/>
      <c r="AS101" s="60"/>
      <c r="AT101" s="60"/>
      <c r="AU101" s="60"/>
      <c r="AV101" s="60"/>
      <c r="AW101" s="60"/>
      <c r="AX101" s="60"/>
      <c r="AY101" s="62"/>
      <c r="AZ101" s="60" t="s">
        <v>78</v>
      </c>
      <c r="BA101" s="77"/>
      <c r="BB101" s="830"/>
      <c r="BC101" s="60"/>
      <c r="BD101" s="60"/>
      <c r="BE101" s="60"/>
      <c r="BF101" s="60"/>
      <c r="BG101" s="60"/>
      <c r="BH101" s="60"/>
      <c r="BI101" s="60"/>
      <c r="BJ101" s="60"/>
      <c r="BK101" s="60"/>
      <c r="BL101" s="60"/>
      <c r="BM101" s="831"/>
    </row>
    <row r="102" spans="1:65" ht="30" hidden="1">
      <c r="A102" s="60" t="s">
        <v>500</v>
      </c>
      <c r="B102" s="286" t="s">
        <v>794</v>
      </c>
      <c r="C102" s="125" t="s">
        <v>794</v>
      </c>
      <c r="D102" s="77"/>
      <c r="E102" s="980"/>
      <c r="F102" s="231" t="s">
        <v>795</v>
      </c>
      <c r="G102" s="73" t="s">
        <v>73</v>
      </c>
      <c r="H102" s="989" t="s">
        <v>74</v>
      </c>
      <c r="I102" s="138" t="s">
        <v>74</v>
      </c>
      <c r="J102" s="980"/>
      <c r="K102" s="168" t="s">
        <v>515</v>
      </c>
      <c r="L102" s="985" t="s">
        <v>796</v>
      </c>
      <c r="M102" s="540"/>
      <c r="N102" s="977"/>
      <c r="O102" s="980"/>
      <c r="P102" s="980"/>
      <c r="Q102" s="980"/>
      <c r="R102" s="980"/>
      <c r="S102" s="980"/>
      <c r="T102" s="60"/>
      <c r="U102" s="60"/>
      <c r="V102" s="60"/>
      <c r="W102" s="60"/>
      <c r="X102" s="60"/>
      <c r="Y102" s="60"/>
      <c r="Z102" s="60"/>
      <c r="AA102" s="60"/>
      <c r="AB102" s="60"/>
      <c r="AC102" s="60"/>
      <c r="AD102" s="60"/>
      <c r="AE102" s="60"/>
      <c r="AF102" s="655"/>
      <c r="AG102" s="356"/>
      <c r="AH102" s="60"/>
      <c r="AI102" s="60"/>
      <c r="AJ102" s="60"/>
      <c r="AK102" s="60"/>
      <c r="AL102" s="60"/>
      <c r="AM102" s="60"/>
      <c r="AN102" s="60"/>
      <c r="AO102" s="60"/>
      <c r="AP102" s="60"/>
      <c r="AQ102" s="60"/>
      <c r="AR102" s="60"/>
      <c r="AS102" s="60"/>
      <c r="AT102" s="60"/>
      <c r="AU102" s="60"/>
      <c r="AV102" s="60"/>
      <c r="AW102" s="60"/>
      <c r="AX102" s="60"/>
      <c r="AY102" s="62"/>
      <c r="AZ102" s="60" t="s">
        <v>78</v>
      </c>
      <c r="BA102" s="77"/>
      <c r="BB102" s="830"/>
      <c r="BC102" s="60"/>
      <c r="BD102" s="60"/>
      <c r="BE102" s="60"/>
      <c r="BF102" s="60"/>
      <c r="BG102" s="60"/>
      <c r="BH102" s="60"/>
      <c r="BI102" s="60"/>
      <c r="BJ102" s="60"/>
      <c r="BK102" s="60"/>
      <c r="BL102" s="60"/>
      <c r="BM102" s="831"/>
    </row>
    <row r="103" spans="1:65" ht="30" hidden="1">
      <c r="A103" s="60" t="s">
        <v>500</v>
      </c>
      <c r="B103" s="286" t="s">
        <v>797</v>
      </c>
      <c r="C103" s="126" t="s">
        <v>798</v>
      </c>
      <c r="D103" s="77"/>
      <c r="E103" s="980"/>
      <c r="F103" s="985" t="s">
        <v>117</v>
      </c>
      <c r="G103" s="73" t="s">
        <v>288</v>
      </c>
      <c r="H103" s="989" t="s">
        <v>117</v>
      </c>
      <c r="I103" s="138" t="s">
        <v>117</v>
      </c>
      <c r="J103" s="980"/>
      <c r="K103" s="168" t="s">
        <v>515</v>
      </c>
      <c r="L103" s="985" t="s">
        <v>799</v>
      </c>
      <c r="M103" s="540"/>
      <c r="N103" s="977"/>
      <c r="O103" s="980"/>
      <c r="P103" s="980"/>
      <c r="Q103" s="980"/>
      <c r="R103" s="980"/>
      <c r="S103" s="980"/>
      <c r="T103" s="60"/>
      <c r="U103" s="60"/>
      <c r="V103" s="60"/>
      <c r="W103" s="60"/>
      <c r="X103" s="60"/>
      <c r="Y103" s="60"/>
      <c r="Z103" s="60"/>
      <c r="AA103" s="60"/>
      <c r="AB103" s="60"/>
      <c r="AC103" s="60"/>
      <c r="AD103" s="60"/>
      <c r="AE103" s="60"/>
      <c r="AF103" s="655"/>
      <c r="AG103" s="356"/>
      <c r="AH103" s="60"/>
      <c r="AI103" s="60"/>
      <c r="AJ103" s="60"/>
      <c r="AK103" s="60"/>
      <c r="AL103" s="60"/>
      <c r="AM103" s="60"/>
      <c r="AN103" s="60"/>
      <c r="AO103" s="60"/>
      <c r="AP103" s="60"/>
      <c r="AQ103" s="60"/>
      <c r="AR103" s="60"/>
      <c r="AS103" s="60"/>
      <c r="AT103" s="60"/>
      <c r="AU103" s="60"/>
      <c r="AV103" s="60"/>
      <c r="AW103" s="60"/>
      <c r="AX103" s="60"/>
      <c r="AY103" s="60"/>
      <c r="AZ103" s="60" t="s">
        <v>91</v>
      </c>
      <c r="BA103" s="60"/>
      <c r="BB103" s="830"/>
      <c r="BC103" s="60"/>
      <c r="BD103" s="60"/>
      <c r="BE103" s="60"/>
      <c r="BF103" s="60"/>
      <c r="BG103" s="60"/>
      <c r="BH103" s="60"/>
      <c r="BI103" s="60"/>
      <c r="BJ103" s="60"/>
      <c r="BK103" s="60"/>
      <c r="BL103" s="60"/>
      <c r="BM103" s="831"/>
    </row>
    <row r="104" spans="1:65" ht="60" hidden="1">
      <c r="A104" s="60" t="s">
        <v>500</v>
      </c>
      <c r="B104" s="286" t="s">
        <v>800</v>
      </c>
      <c r="C104" s="126" t="s">
        <v>801</v>
      </c>
      <c r="D104" s="213" t="s">
        <v>802</v>
      </c>
      <c r="E104" s="980" t="s">
        <v>89</v>
      </c>
      <c r="F104" s="985" t="s">
        <v>803</v>
      </c>
      <c r="G104" s="73" t="s">
        <v>804</v>
      </c>
      <c r="H104" s="989" t="s">
        <v>74</v>
      </c>
      <c r="I104" s="138" t="s">
        <v>74</v>
      </c>
      <c r="J104" s="980"/>
      <c r="K104" s="168" t="s">
        <v>515</v>
      </c>
      <c r="L104" s="985" t="s">
        <v>805</v>
      </c>
      <c r="M104" s="540"/>
      <c r="N104" s="977"/>
      <c r="O104" s="980"/>
      <c r="P104" s="980"/>
      <c r="Q104" s="980"/>
      <c r="R104" s="980"/>
      <c r="S104" s="980"/>
      <c r="T104" s="60"/>
      <c r="U104" s="60"/>
      <c r="V104" s="60"/>
      <c r="W104" s="60"/>
      <c r="X104" s="60"/>
      <c r="Y104" s="60"/>
      <c r="Z104" s="60"/>
      <c r="AA104" s="60"/>
      <c r="AB104" s="60"/>
      <c r="AC104" s="60"/>
      <c r="AD104" s="60"/>
      <c r="AE104" s="60"/>
      <c r="AF104" s="655"/>
      <c r="AG104" s="356"/>
      <c r="AH104" s="60"/>
      <c r="AI104" s="60"/>
      <c r="AJ104" s="60"/>
      <c r="AK104" s="60"/>
      <c r="AL104" s="60"/>
      <c r="AM104" s="60"/>
      <c r="AN104" s="60"/>
      <c r="AO104" s="60"/>
      <c r="AP104" s="60"/>
      <c r="AQ104" s="60"/>
      <c r="AR104" s="60"/>
      <c r="AS104" s="60"/>
      <c r="AT104" s="60"/>
      <c r="AU104" s="60"/>
      <c r="AV104" s="60"/>
      <c r="AW104" s="60"/>
      <c r="AX104" s="60"/>
      <c r="AY104" s="62"/>
      <c r="AZ104" s="60" t="s">
        <v>77</v>
      </c>
      <c r="BA104" s="77"/>
      <c r="BB104" s="830"/>
      <c r="BC104" s="60"/>
      <c r="BD104" s="60"/>
      <c r="BE104" s="60"/>
      <c r="BF104" s="60"/>
      <c r="BG104" s="60"/>
      <c r="BH104" s="60" t="s">
        <v>72</v>
      </c>
      <c r="BI104" s="60"/>
      <c r="BJ104" s="60"/>
      <c r="BK104" s="60"/>
      <c r="BL104" s="60"/>
      <c r="BM104" s="831"/>
    </row>
    <row r="105" spans="1:65" ht="45" hidden="1">
      <c r="A105" s="60" t="s">
        <v>500</v>
      </c>
      <c r="B105" s="141" t="s">
        <v>806</v>
      </c>
      <c r="C105" s="213" t="s">
        <v>807</v>
      </c>
      <c r="D105" s="213" t="s">
        <v>807</v>
      </c>
      <c r="E105" s="980" t="s">
        <v>89</v>
      </c>
      <c r="F105" s="985" t="s">
        <v>803</v>
      </c>
      <c r="G105" s="73" t="s">
        <v>73</v>
      </c>
      <c r="H105" s="987" t="s">
        <v>74</v>
      </c>
      <c r="I105" s="995" t="s">
        <v>74</v>
      </c>
      <c r="J105" s="980"/>
      <c r="K105" s="168" t="s">
        <v>808</v>
      </c>
      <c r="L105" s="982" t="str" cm="1">
        <f t="array" ref="L105">_xlfn.CONCAT(IF(N105:BL105="X",N3:BL3&amp;", ",""))</f>
        <v/>
      </c>
      <c r="M105" s="539"/>
      <c r="N105" s="977"/>
      <c r="O105" s="980"/>
      <c r="P105" s="980"/>
      <c r="Q105" s="980"/>
      <c r="R105" s="980"/>
      <c r="S105" s="980"/>
      <c r="T105" s="60"/>
      <c r="U105" s="60"/>
      <c r="V105" s="60"/>
      <c r="W105" s="60"/>
      <c r="X105" s="60"/>
      <c r="Y105" s="60"/>
      <c r="Z105" s="60"/>
      <c r="AA105" s="60"/>
      <c r="AB105" s="60"/>
      <c r="AC105" s="60"/>
      <c r="AD105" s="60"/>
      <c r="AE105" s="60"/>
      <c r="AF105" s="655"/>
      <c r="AG105" s="356"/>
      <c r="AH105" s="60"/>
      <c r="AI105" s="60"/>
      <c r="AJ105" s="60"/>
      <c r="AK105" s="60"/>
      <c r="AL105" s="60" t="s">
        <v>117</v>
      </c>
      <c r="AM105" s="60"/>
      <c r="AN105" s="60"/>
      <c r="AO105" s="60"/>
      <c r="AP105" s="60"/>
      <c r="AQ105" s="60"/>
      <c r="AR105" s="60"/>
      <c r="AS105" s="60"/>
      <c r="AT105" s="60"/>
      <c r="AU105" s="60"/>
      <c r="AV105" s="60"/>
      <c r="AW105" s="60"/>
      <c r="AX105" s="60"/>
      <c r="AY105" s="62"/>
      <c r="AZ105" s="60" t="s">
        <v>72</v>
      </c>
      <c r="BA105" s="77"/>
      <c r="BB105" s="830"/>
      <c r="BC105" s="60"/>
      <c r="BD105" s="60"/>
      <c r="BE105" s="60"/>
      <c r="BF105" s="60"/>
      <c r="BG105" s="60"/>
      <c r="BH105" s="60"/>
      <c r="BI105" s="60"/>
      <c r="BJ105" s="60"/>
      <c r="BK105" s="60"/>
      <c r="BL105" s="60"/>
      <c r="BM105" s="831"/>
    </row>
    <row r="115" spans="68:74" ht="15">
      <c r="BP115" s="264"/>
      <c r="BQ115" s="264"/>
      <c r="BR115" s="14" t="s">
        <v>47</v>
      </c>
      <c r="BS115" s="14" t="s">
        <v>48</v>
      </c>
      <c r="BT115" s="14" t="s">
        <v>49</v>
      </c>
      <c r="BU115" s="14" t="s">
        <v>809</v>
      </c>
      <c r="BV115" s="14" t="s">
        <v>51</v>
      </c>
    </row>
    <row r="116" spans="68:74" ht="15">
      <c r="BP116" s="14" t="s">
        <v>483</v>
      </c>
      <c r="BQ116" s="14" t="s">
        <v>484</v>
      </c>
      <c r="BR116"/>
      <c r="BS116" s="264"/>
      <c r="BT116" s="264"/>
      <c r="BU116" s="264"/>
      <c r="BV116" s="264"/>
    </row>
    <row r="117" spans="68:74" ht="15">
      <c r="BP117" t="s">
        <v>485</v>
      </c>
      <c r="BQ117" s="626" t="s">
        <v>77</v>
      </c>
      <c r="BR117" s="627">
        <f>COUNTIFS(AW$4:AW$105,"XS",$H$4:$H$105,"Q2")</f>
        <v>1</v>
      </c>
      <c r="BS117" s="844">
        <f>COUNTIFS(AX$4:AX$105,"XS",$H$4:$H$105,"Q2")</f>
        <v>1</v>
      </c>
      <c r="BT117" s="627">
        <f>COUNTIFS(AY$4:AY$105,"XS",$H$4:$H$105,"Q2")</f>
        <v>2</v>
      </c>
      <c r="BU117" s="627">
        <f>COUNTIFS(AZ$4:AZ$105,"XS",$H$4:$H$105,"Q2")</f>
        <v>1</v>
      </c>
      <c r="BV117" s="627">
        <f>COUNTIFS(BA$4:BA$105,"XS",$H$4:$H$105,"Q2")</f>
        <v>3</v>
      </c>
    </row>
    <row r="118" spans="68:74" ht="15">
      <c r="BP118" t="s">
        <v>486</v>
      </c>
      <c r="BQ118" s="626" t="s">
        <v>78</v>
      </c>
      <c r="BR118" s="627">
        <f>COUNTIFS(AW$4:AW$105,"S",$H$4:$H$105,"Q2")</f>
        <v>1</v>
      </c>
      <c r="BS118" s="627">
        <f>COUNTIFS(AX$4:AX$105,"S",$H$4:$H$105,"Q2")</f>
        <v>3</v>
      </c>
      <c r="BT118" s="627">
        <f>COUNTIFS(AY$4:AY$105,"S",$H$4:$H$105,"Q2")</f>
        <v>7</v>
      </c>
      <c r="BU118" s="627">
        <f>COUNTIFS(AZ$4:AZ$105,"S",$H$4:$H$105,"Q2")</f>
        <v>10</v>
      </c>
      <c r="BV118" s="627">
        <f>COUNTIFS(BA$4:BA$105,"S",$H$4:$H$105,"Q2")</f>
        <v>0</v>
      </c>
    </row>
    <row r="119" spans="68:74" ht="15">
      <c r="BP119" t="s">
        <v>487</v>
      </c>
      <c r="BQ119" s="626" t="s">
        <v>72</v>
      </c>
      <c r="BR119" s="627">
        <f>COUNTIFS(AW$4:AW$105,"M",$H$4:$H$105,"Q2")</f>
        <v>2</v>
      </c>
      <c r="BS119" s="627">
        <f>COUNTIFS(AX$4:AX$105,"M",$H$4:$H$105,"Q2")</f>
        <v>1</v>
      </c>
      <c r="BT119" s="627">
        <f>COUNTIFS(AY$4:AY$105,"M",$H$4:$H$105,"Q2")</f>
        <v>1</v>
      </c>
      <c r="BU119" s="627">
        <f>COUNTIFS(AZ$4:AZ$105,"M",$H$4:$H$105,"Q2")</f>
        <v>1</v>
      </c>
      <c r="BV119" s="627">
        <f>COUNTIFS(BA$4:BA$105,"M",$H$4:$H$105,"Q2")</f>
        <v>0</v>
      </c>
    </row>
    <row r="120" spans="68:74" ht="15">
      <c r="BP120" t="s">
        <v>488</v>
      </c>
      <c r="BQ120" s="626" t="s">
        <v>91</v>
      </c>
      <c r="BR120" s="627">
        <f>COUNTIFS(AW$4:AW$105,"L",$H$4:$H$105,"Q2")</f>
        <v>0</v>
      </c>
      <c r="BS120" s="627">
        <f>COUNTIFS(AX$4:AX$105,"L",$H$4:$H$105,"Q2")</f>
        <v>2</v>
      </c>
      <c r="BT120" s="627">
        <f>COUNTIFS(AY$4:AY$105,"L",$H$4:$H$105,"Q2")</f>
        <v>0</v>
      </c>
      <c r="BU120" s="627">
        <f>COUNTIFS(AZ$4:AZ$105,"L",$H$4:$H$105,"Q2")</f>
        <v>2</v>
      </c>
      <c r="BV120" s="627">
        <f>COUNTIFS(BA$4:BA$105,"L",$H$4:$H$105,"Q2")</f>
        <v>0</v>
      </c>
    </row>
    <row r="121" spans="68:74" ht="15">
      <c r="BP121" t="s">
        <v>489</v>
      </c>
      <c r="BQ121" s="626" t="s">
        <v>127</v>
      </c>
      <c r="BR121" s="627">
        <f>COUNTIFS(AW$4:AW$105,"XL",$H$4:$H$105,"Q2")</f>
        <v>0</v>
      </c>
      <c r="BS121" s="627">
        <f>COUNTIFS(AX$4:AX$105,"XL",$H$4:$H$105,"Q2")</f>
        <v>0</v>
      </c>
      <c r="BT121" s="627">
        <f>COUNTIFS(AY$4:AY$105,"XL",$H$4:$H$105,"Q2")</f>
        <v>0</v>
      </c>
      <c r="BU121" s="627">
        <f>COUNTIFS(AZ$4:AZ$105,"XL",$H$4:$H$105,"Q2")</f>
        <v>0</v>
      </c>
      <c r="BV121" s="627">
        <f>COUNTIFS(BA$4:BA$105,"XL",$H$4:$H$105,"Q2")</f>
        <v>0</v>
      </c>
    </row>
    <row r="122" spans="68:74" ht="15">
      <c r="BP122" t="s">
        <v>490</v>
      </c>
      <c r="BQ122" s="626" t="s">
        <v>119</v>
      </c>
      <c r="BR122" s="627">
        <f>COUNTIFS(AW$4:AW$105,"X",$H$4:$H$105,"Q2")</f>
        <v>0</v>
      </c>
      <c r="BS122" s="627">
        <f>COUNTIFS(AX$4:AX$105,"X",$H$4:$H$105,"Q2")</f>
        <v>0</v>
      </c>
      <c r="BT122" s="627">
        <f>COUNTIFS(AY$4:AY$105,"X",$H$4:$H$105,"Q2")</f>
        <v>0</v>
      </c>
      <c r="BU122" s="627">
        <f>COUNTIFS(AZ$4:AZ$105,"X",$H$4:$H$105,"Q2")</f>
        <v>0</v>
      </c>
      <c r="BV122" s="627">
        <f>COUNTIFS(BA$4:BA$105,"X",$H$4:$H$105,"Q2")</f>
        <v>0</v>
      </c>
    </row>
    <row r="123" spans="68:74" ht="15">
      <c r="BP123" t="s">
        <v>491</v>
      </c>
      <c r="BQ123" s="626" t="s">
        <v>492</v>
      </c>
      <c r="BR123">
        <v>11</v>
      </c>
      <c r="BS123">
        <v>30</v>
      </c>
      <c r="BT123">
        <v>9</v>
      </c>
      <c r="BU123">
        <v>17</v>
      </c>
      <c r="BV123">
        <v>6</v>
      </c>
    </row>
    <row r="124" spans="68:74" ht="15">
      <c r="BP124" t="s">
        <v>810</v>
      </c>
      <c r="BQ124" s="626" t="s">
        <v>494</v>
      </c>
      <c r="BR124">
        <f>BR123*5*6</f>
        <v>330</v>
      </c>
      <c r="BS124">
        <f t="shared" ref="BS124:BV124" si="0">BS123*5*6</f>
        <v>900</v>
      </c>
      <c r="BT124">
        <f t="shared" si="0"/>
        <v>270</v>
      </c>
      <c r="BU124">
        <f t="shared" si="0"/>
        <v>510</v>
      </c>
      <c r="BV124">
        <f t="shared" si="0"/>
        <v>180</v>
      </c>
    </row>
    <row r="125" spans="68:74" ht="15">
      <c r="BP125"/>
      <c r="BQ125" s="626" t="s">
        <v>495</v>
      </c>
      <c r="BR125">
        <f>(BR117*2*5)+(BR118*4*5)+(BR119*8*5)+(BR120*12*5)+(BR121*24*5)+(BR122*24*5)</f>
        <v>110</v>
      </c>
      <c r="BS125">
        <f t="shared" ref="BS125:BV125" si="1">(BS117*2*5)+(BS118*4*5)+(BS119*8*5)+(BS120*12*5)+(BS121*24*5)+(BS122*24*5)</f>
        <v>230</v>
      </c>
      <c r="BT125">
        <f t="shared" si="1"/>
        <v>200</v>
      </c>
      <c r="BU125">
        <f t="shared" si="1"/>
        <v>370</v>
      </c>
      <c r="BV125">
        <f t="shared" si="1"/>
        <v>30</v>
      </c>
    </row>
    <row r="126" spans="68:74" ht="15">
      <c r="BP126"/>
      <c r="BQ126" s="626" t="s">
        <v>811</v>
      </c>
      <c r="BR126" s="627">
        <f t="shared" ref="BR126:BV126" si="2">BR124-BR125</f>
        <v>220</v>
      </c>
      <c r="BS126" s="627">
        <f t="shared" si="2"/>
        <v>670</v>
      </c>
      <c r="BT126" s="627">
        <f t="shared" si="2"/>
        <v>70</v>
      </c>
      <c r="BU126" s="627">
        <f t="shared" si="2"/>
        <v>140</v>
      </c>
      <c r="BV126" s="627">
        <f t="shared" si="2"/>
        <v>150</v>
      </c>
    </row>
    <row r="127" spans="68:74" ht="15">
      <c r="BP127"/>
      <c r="BQ127" s="932" t="s">
        <v>812</v>
      </c>
      <c r="BR127" s="627">
        <f>BR138+BR149+BR160+BR171+BR181+BR191+BR201</f>
        <v>312</v>
      </c>
      <c r="BS127" s="627">
        <f>BS138+BS149+BS160+BS171+BS181+BS191+BS201</f>
        <v>512</v>
      </c>
      <c r="BT127" s="627">
        <f>BT138+BT149+BT160+BT171+BT181+BT191+BT201</f>
        <v>52</v>
      </c>
      <c r="BU127" s="627">
        <f>BU138+BU149+BU160+BU171+BU181+BU191+BU201</f>
        <v>336</v>
      </c>
      <c r="BV127" s="627">
        <f>BV138+BV149+BV160+BV171+BV181+BV191+BV201</f>
        <v>32</v>
      </c>
    </row>
    <row r="128" spans="68:74" ht="15">
      <c r="BP128"/>
      <c r="BQ128" s="626" t="s">
        <v>813</v>
      </c>
      <c r="BR128" s="627">
        <f>BR124-BR125-BR127</f>
        <v>-92</v>
      </c>
      <c r="BS128" s="627">
        <f>BS124-BS125-BS127</f>
        <v>158</v>
      </c>
      <c r="BT128" s="627">
        <f>BT124-BT125-BT127</f>
        <v>18</v>
      </c>
      <c r="BU128" s="627">
        <f>BU124-BU125-BU127</f>
        <v>-196</v>
      </c>
      <c r="BV128" s="627">
        <f>BV124-BV125-BV127</f>
        <v>118</v>
      </c>
    </row>
    <row r="129" spans="4:74" ht="15">
      <c r="BQ129" s="61" t="s">
        <v>814</v>
      </c>
      <c r="BR129" s="933">
        <f>-BR128/30</f>
        <v>3.0666666666666669</v>
      </c>
      <c r="BS129" s="933">
        <f>-BS128/30</f>
        <v>-5.2666666666666666</v>
      </c>
      <c r="BT129" s="933">
        <f>-BT128/30</f>
        <v>-0.6</v>
      </c>
      <c r="BU129" s="933">
        <f>-BU128/30</f>
        <v>6.5333333333333332</v>
      </c>
      <c r="BV129" s="933">
        <f>-BV128/30</f>
        <v>-3.9333333333333331</v>
      </c>
    </row>
    <row r="130" spans="4:74" ht="15">
      <c r="BR130" s="14" t="s">
        <v>47</v>
      </c>
      <c r="BS130" s="14" t="s">
        <v>48</v>
      </c>
      <c r="BT130" s="14" t="s">
        <v>49</v>
      </c>
      <c r="BU130" s="14" t="s">
        <v>809</v>
      </c>
      <c r="BV130" s="14" t="s">
        <v>51</v>
      </c>
    </row>
    <row r="131" spans="4:74" ht="15">
      <c r="BP131" s="483" t="s">
        <v>35</v>
      </c>
      <c r="BQ131" s="483" t="s">
        <v>498</v>
      </c>
      <c r="BR131" s="14"/>
      <c r="BS131" s="14"/>
      <c r="BT131" s="14"/>
      <c r="BU131" s="14"/>
      <c r="BV131" s="14"/>
    </row>
    <row r="132" spans="4:74" ht="15">
      <c r="BP132" t="s">
        <v>485</v>
      </c>
      <c r="BQ132" s="626" t="s">
        <v>77</v>
      </c>
      <c r="BR132" s="264">
        <f>COUNTIFS('Payments Quarterly Planning'!AU$4:AU$13,"XS",'Payments Quarterly Planning'!$H$4:$H$13,"Q2")</f>
        <v>0</v>
      </c>
      <c r="BS132" s="264">
        <f>COUNTIFS('Payments Quarterly Planning'!AV$4:AV$13,"XS",'Payments Quarterly Planning'!$H$4:$H$13,"Q2")</f>
        <v>0</v>
      </c>
      <c r="BT132" s="264">
        <f>COUNTIFS('Payments Quarterly Planning'!AW$4:AW$13,"XS",'Payments Quarterly Planning'!$H$4:$H$13,"Q2")</f>
        <v>0</v>
      </c>
      <c r="BU132" s="264">
        <f>COUNTIFS('Payments Quarterly Planning'!AX$4:AX$13,"XS",'Payments Quarterly Planning'!$H$4:$H$13,"Q2")</f>
        <v>0</v>
      </c>
      <c r="BV132" s="264">
        <f>COUNTIFS('Payments Quarterly Planning'!AY$4:AY$13,"XS",'Payments Quarterly Planning'!$H$4:$H$13,"Q2")</f>
        <v>0</v>
      </c>
    </row>
    <row r="133" spans="4:74" ht="15">
      <c r="BP133" t="s">
        <v>486</v>
      </c>
      <c r="BQ133" s="626" t="s">
        <v>78</v>
      </c>
      <c r="BR133" s="264">
        <f>COUNTIFS('Payments Quarterly Planning'!AU$4:AU$13,"S",'Payments Quarterly Planning'!$H$4:$H$13,"Q2")</f>
        <v>1</v>
      </c>
      <c r="BS133" s="264">
        <f>COUNTIFS('Payments Quarterly Planning'!AV$4:AV$13,"S",'Payments Quarterly Planning'!$H$4:$H$13,"Q2")</f>
        <v>0</v>
      </c>
      <c r="BT133" s="264">
        <f>COUNTIFS('Payments Quarterly Planning'!AW$4:AW$13,"S",'Payments Quarterly Planning'!$H$4:$H$13,"Q2")</f>
        <v>1</v>
      </c>
      <c r="BU133" s="264">
        <f>COUNTIFS('Payments Quarterly Planning'!AX$4:AX$13,"S",'Payments Quarterly Planning'!$H$4:$H$13,"Q2")</f>
        <v>0</v>
      </c>
      <c r="BV133" s="264">
        <f>COUNTIFS('Payments Quarterly Planning'!AY$4:AY$13,"S",'Payments Quarterly Planning'!$H$4:$H$13,"Q2")</f>
        <v>0</v>
      </c>
    </row>
    <row r="134" spans="4:74" ht="15">
      <c r="BP134" t="s">
        <v>487</v>
      </c>
      <c r="BQ134" s="626" t="s">
        <v>72</v>
      </c>
      <c r="BR134" s="264">
        <f>COUNTIFS('Payments Quarterly Planning'!AU$4:AU$13,"M",'Payments Quarterly Planning'!$H$4:$H$13,"Q2")</f>
        <v>0</v>
      </c>
      <c r="BS134" s="264">
        <f>COUNTIFS('Payments Quarterly Planning'!AV$4:AV$13,"M",'Payments Quarterly Planning'!$H$4:$H$13,"Q2")</f>
        <v>0</v>
      </c>
      <c r="BT134" s="264">
        <f>COUNTIFS('Payments Quarterly Planning'!AW$4:AW$13,"M",'Payments Quarterly Planning'!$H$4:$H$13,"Q2")</f>
        <v>0</v>
      </c>
      <c r="BU134" s="264">
        <f>COUNTIFS('Payments Quarterly Planning'!AX$4:AX$13,"M",'Payments Quarterly Planning'!$H$4:$H$13,"Q2")</f>
        <v>0</v>
      </c>
      <c r="BV134" s="264">
        <f>COUNTIFS('Payments Quarterly Planning'!AY$4:AY$13,"M",'Payments Quarterly Planning'!$H$4:$H$13,"Q2")</f>
        <v>0</v>
      </c>
    </row>
    <row r="135" spans="4:74" ht="15">
      <c r="BP135" t="s">
        <v>488</v>
      </c>
      <c r="BQ135" s="626" t="s">
        <v>91</v>
      </c>
      <c r="BR135" s="264">
        <f>COUNTIFS('Payments Quarterly Planning'!AU$4:AU$13,"L",'Payments Quarterly Planning'!$H$4:$H$13,"Q2")</f>
        <v>0</v>
      </c>
      <c r="BS135" s="264">
        <f>COUNTIFS('Payments Quarterly Planning'!AV$4:AV$13,"L",'Payments Quarterly Planning'!$H$4:$H$13,"Q2")</f>
        <v>0</v>
      </c>
      <c r="BT135" s="264">
        <f>COUNTIFS('Payments Quarterly Planning'!AW$4:AW$13,"L",'Payments Quarterly Planning'!$H$4:$H$13,"Q2")</f>
        <v>0</v>
      </c>
      <c r="BU135" s="264">
        <f>COUNTIFS('Payments Quarterly Planning'!AX$4:AX$13,"L",'Payments Quarterly Planning'!$H$4:$H$13,"Q2")</f>
        <v>0</v>
      </c>
      <c r="BV135" s="264">
        <f>COUNTIFS('Payments Quarterly Planning'!AY$4:AY$13,"L",'Payments Quarterly Planning'!$H$4:$H$13,"Q2")</f>
        <v>0</v>
      </c>
    </row>
    <row r="136" spans="4:74" ht="15">
      <c r="BP136" t="s">
        <v>489</v>
      </c>
      <c r="BQ136" s="626" t="s">
        <v>127</v>
      </c>
      <c r="BR136" s="264">
        <f>COUNTIFS('Payments Quarterly Planning'!AU$4:AU$13,"XL",'Payments Quarterly Planning'!$H$4:$H$13,"Q2")</f>
        <v>0</v>
      </c>
      <c r="BS136" s="264">
        <f>COUNTIFS('Payments Quarterly Planning'!AV$4:AV$13,"XL",'Payments Quarterly Planning'!$H$4:$H$13,"Q2")</f>
        <v>0</v>
      </c>
      <c r="BT136" s="264">
        <f>COUNTIFS('Payments Quarterly Planning'!AW$4:AW$13,"XL",'Payments Quarterly Planning'!$H$4:$H$13,"Q2")</f>
        <v>0</v>
      </c>
      <c r="BU136" s="264">
        <f>COUNTIFS('Payments Quarterly Planning'!AX$4:AX$13,"XL",'Payments Quarterly Planning'!$H$4:$H$13,"Q2")</f>
        <v>0</v>
      </c>
      <c r="BV136" s="264">
        <f>COUNTIFS('Payments Quarterly Planning'!AY$4:AY$13,"XL",'Payments Quarterly Planning'!$H$4:$H$13,"Q2")</f>
        <v>0</v>
      </c>
    </row>
    <row r="137" spans="4:74" ht="15">
      <c r="BP137" t="s">
        <v>490</v>
      </c>
      <c r="BQ137" s="626" t="s">
        <v>119</v>
      </c>
      <c r="BR137" s="264">
        <f>COUNTIFS('Payments Quarterly Planning'!AU$4:AU$13,"X",'Payments Quarterly Planning'!$H$4:$H$13,"Q2")</f>
        <v>0</v>
      </c>
      <c r="BS137" s="264">
        <f>COUNTIFS('Payments Quarterly Planning'!AV$4:AV$13,"X",'Payments Quarterly Planning'!$H$4:$H$13,"Q2")</f>
        <v>0</v>
      </c>
      <c r="BT137" s="264">
        <f>COUNTIFS('Payments Quarterly Planning'!AW$4:AW$13,"X",'Payments Quarterly Planning'!$H$4:$H$13,"Q2")</f>
        <v>0</v>
      </c>
      <c r="BU137" s="264">
        <f>COUNTIFS('Payments Quarterly Planning'!AX$4:AX$13,"X",'Payments Quarterly Planning'!$H$4:$H$13,"Q2")</f>
        <v>0</v>
      </c>
      <c r="BV137" s="264">
        <f>COUNTIFS('Payments Quarterly Planning'!AY$4:AY$13,"X",'Payments Quarterly Planning'!$H$4:$H$13,"Q2")</f>
        <v>0</v>
      </c>
    </row>
    <row r="138" spans="4:74" ht="15">
      <c r="BP138"/>
      <c r="BQ138" s="626" t="s">
        <v>495</v>
      </c>
      <c r="BR138">
        <f>(BR132*2*5)+(BR133*4*5)+(BR134*8*5)+(BR135*12*5)+(BR136*24*5)+(BR137*24*5)</f>
        <v>20</v>
      </c>
      <c r="BS138">
        <f t="shared" ref="BS138:BU138" si="3">(BS132*2*5)+(BS133*4*5)+(BS134*8*5)+(BS135*12*5)+(BS136*24*5)+(BS137*24*5)</f>
        <v>0</v>
      </c>
      <c r="BT138">
        <f t="shared" si="3"/>
        <v>20</v>
      </c>
      <c r="BU138">
        <f t="shared" si="3"/>
        <v>0</v>
      </c>
      <c r="BV138">
        <f>(BV132*2*8)+(BV133*4*8)+(BV134*8*8)+(BV135*12*8)+(BV136*24*8)+(BV137*24*8)</f>
        <v>0</v>
      </c>
    </row>
    <row r="139" spans="4:74" ht="15">
      <c r="BP139"/>
      <c r="BQ139" s="626"/>
      <c r="BR139" s="627"/>
      <c r="BS139" s="627"/>
      <c r="BT139" s="627"/>
      <c r="BU139" s="627"/>
      <c r="BV139" s="627"/>
    </row>
    <row r="140" spans="4:74" ht="15">
      <c r="BP140"/>
      <c r="BQ140" s="626"/>
      <c r="BR140" s="627"/>
      <c r="BS140" s="627"/>
      <c r="BT140" s="627"/>
      <c r="BU140" s="627"/>
      <c r="BV140" s="627"/>
    </row>
    <row r="141" spans="4:74" ht="15">
      <c r="D141" s="78"/>
      <c r="E141" s="70"/>
      <c r="V141" s="61"/>
      <c r="AG141" s="61"/>
      <c r="BR141" s="14" t="s">
        <v>47</v>
      </c>
      <c r="BS141" s="14" t="s">
        <v>48</v>
      </c>
      <c r="BT141" s="14" t="s">
        <v>49</v>
      </c>
      <c r="BU141" s="14" t="s">
        <v>809</v>
      </c>
      <c r="BV141" s="14" t="s">
        <v>51</v>
      </c>
    </row>
    <row r="142" spans="4:74" ht="15">
      <c r="D142" s="78"/>
      <c r="E142" s="70"/>
      <c r="V142" s="61"/>
      <c r="AG142" s="61"/>
      <c r="BP142" s="483" t="s">
        <v>505</v>
      </c>
      <c r="BQ142" s="483" t="s">
        <v>498</v>
      </c>
      <c r="BR142" s="14"/>
      <c r="BS142" s="14"/>
      <c r="BT142" s="14"/>
      <c r="BU142" s="14"/>
      <c r="BV142" s="14"/>
    </row>
    <row r="143" spans="4:74" ht="15">
      <c r="D143" s="78"/>
      <c r="E143" s="70"/>
      <c r="V143" s="61"/>
      <c r="AG143" s="61"/>
      <c r="BP143" t="s">
        <v>485</v>
      </c>
      <c r="BQ143" s="626" t="s">
        <v>77</v>
      </c>
      <c r="BR143" s="264">
        <f>COUNTIFS('Shopper X Quarterly Planning'!AW$4:AW$168,"XS",'Shopper X Quarterly Planning'!$H$4:$H$168,"Q2")</f>
        <v>2</v>
      </c>
      <c r="BS143" s="264">
        <f>COUNTIFS('Shopper X Quarterly Planning'!AX$4:AX$168,"XS",'Shopper X Quarterly Planning'!$H$4:$H$168,"Q2")</f>
        <v>2</v>
      </c>
      <c r="BT143" s="264">
        <f>COUNTIFS('Shopper X Quarterly Planning'!AY$4:AY$168,"XS",'Shopper X Quarterly Planning'!$H$4:$H$168,"Q2")</f>
        <v>0</v>
      </c>
      <c r="BU143" s="264">
        <f>COUNTIFS('Shopper X Quarterly Planning'!AZ$4:AZ$168,"XS",'Shopper X Quarterly Planning'!$H$4:$H$168,"Q2")</f>
        <v>2</v>
      </c>
      <c r="BV143" s="264">
        <f>COUNTIFS('Shopper X Quarterly Planning'!BA$4:BA$168,"XS",'Shopper X Quarterly Planning'!$H$4:$H$168,"Q2")</f>
        <v>0</v>
      </c>
    </row>
    <row r="144" spans="4:74" ht="15">
      <c r="D144" s="78"/>
      <c r="E144" s="70"/>
      <c r="V144" s="61"/>
      <c r="AG144" s="61"/>
      <c r="BP144" t="s">
        <v>486</v>
      </c>
      <c r="BQ144" s="626" t="s">
        <v>78</v>
      </c>
      <c r="BR144" s="264">
        <f>COUNTIFS('Shopper X Quarterly Planning'!AW$4:AW$168,"S",'Shopper X Quarterly Planning'!$H$4:$H$168,"Q2")</f>
        <v>0</v>
      </c>
      <c r="BS144" s="948">
        <f>COUNTIFS('Shopper X Quarterly Planning'!AX$4:AX$168,"S",'Shopper X Quarterly Planning'!$H$4:$H$168,"Q2")</f>
        <v>2</v>
      </c>
      <c r="BT144" s="264">
        <f>COUNTIFS('Shopper X Quarterly Planning'!AY$4:AY$168,"S",'Shopper X Quarterly Planning'!$H$4:$H$168,"Q2")</f>
        <v>0</v>
      </c>
      <c r="BU144" s="264">
        <f>COUNTIFS('Shopper X Quarterly Planning'!AZ$4:AZ$168,"S",'Shopper X Quarterly Planning'!$H$4:$H$168,"Q2")</f>
        <v>3</v>
      </c>
      <c r="BV144" s="948">
        <f>COUNTIFS('Shopper X Quarterly Planning'!BA$4:BA$168,"S",'Shopper X Quarterly Planning'!$H$4:$H$168,"Q2")</f>
        <v>0</v>
      </c>
    </row>
    <row r="145" spans="4:74" ht="15">
      <c r="D145" s="78"/>
      <c r="E145" s="70"/>
      <c r="V145" s="61"/>
      <c r="AG145" s="61"/>
      <c r="BP145" t="s">
        <v>487</v>
      </c>
      <c r="BQ145" s="626" t="s">
        <v>72</v>
      </c>
      <c r="BR145" s="264">
        <f>COUNTIFS('Shopper X Quarterly Planning'!AW$4:AW$168,"M",'Shopper X Quarterly Planning'!$H$4:$H$168,"Q2")</f>
        <v>0</v>
      </c>
      <c r="BS145" s="264">
        <f>COUNTIFS('Shopper X Quarterly Planning'!AX$4:AX$168,"M",'Shopper X Quarterly Planning'!$H$4:$H$168,"Q2")</f>
        <v>1</v>
      </c>
      <c r="BT145" s="264">
        <f>COUNTIFS('Shopper X Quarterly Planning'!AY$4:AY$168,"M",'Shopper X Quarterly Planning'!$H$4:$H$168,"Q2")</f>
        <v>0</v>
      </c>
      <c r="BU145" s="264">
        <f>COUNTIFS('Shopper X Quarterly Planning'!AZ$4:AZ$168,"M",'Shopper X Quarterly Planning'!$H$4:$H$168,"Q2")</f>
        <v>0</v>
      </c>
      <c r="BV145" s="264">
        <f>COUNTIFS('Shopper X Quarterly Planning'!BA$4:BA$168,"M",'Shopper X Quarterly Planning'!$H$4:$H$168,"Q2")</f>
        <v>0</v>
      </c>
    </row>
    <row r="146" spans="4:74" ht="15">
      <c r="D146" s="78"/>
      <c r="E146" s="70"/>
      <c r="V146" s="61"/>
      <c r="AG146" s="61"/>
      <c r="BP146" t="s">
        <v>488</v>
      </c>
      <c r="BQ146" s="626" t="s">
        <v>91</v>
      </c>
      <c r="BR146" s="264">
        <f>COUNTIFS('Shopper X Quarterly Planning'!AW$4:AW$168,"L",'Shopper X Quarterly Planning'!$H$4:$H$168,"Q2")</f>
        <v>0</v>
      </c>
      <c r="BS146" s="264">
        <f>COUNTIFS('Shopper X Quarterly Planning'!AX$4:AX$168,"L",'Shopper X Quarterly Planning'!$H$4:$H$168,"Q2")</f>
        <v>0</v>
      </c>
      <c r="BT146" s="264">
        <f>COUNTIFS('Shopper X Quarterly Planning'!AY$4:AY$168,"L",'Shopper X Quarterly Planning'!$H$4:$H$168,"Q2")</f>
        <v>0</v>
      </c>
      <c r="BU146" s="264">
        <f>COUNTIFS('Shopper X Quarterly Planning'!AZ$4:AZ$168,"L",'Shopper X Quarterly Planning'!$H$4:$H$168,"Q2")</f>
        <v>0</v>
      </c>
      <c r="BV146" s="264">
        <f>COUNTIFS('Shopper X Quarterly Planning'!BA$4:BA$168,"L",'Shopper X Quarterly Planning'!$H$4:$H$168,"Q2")</f>
        <v>0</v>
      </c>
    </row>
    <row r="147" spans="4:74" ht="15">
      <c r="D147" s="78"/>
      <c r="E147" s="70"/>
      <c r="V147" s="61"/>
      <c r="AG147" s="61"/>
      <c r="BP147" t="s">
        <v>489</v>
      </c>
      <c r="BQ147" s="626" t="s">
        <v>127</v>
      </c>
      <c r="BR147" s="264">
        <f>COUNTIFS('Shopper X Quarterly Planning'!AW$4:AW$168,"XL",'Shopper X Quarterly Planning'!$H$4:$H$168,"Q2")</f>
        <v>0</v>
      </c>
      <c r="BS147" s="264">
        <f>COUNTIFS('Shopper X Quarterly Planning'!AX$4:AX$168,"XL",'Shopper X Quarterly Planning'!$H$4:$H$168,"Q2")</f>
        <v>0</v>
      </c>
      <c r="BT147" s="264">
        <f>COUNTIFS('Shopper X Quarterly Planning'!AY$4:AY$168,"XL",'Shopper X Quarterly Planning'!$H$4:$H$168,"Q2")</f>
        <v>0</v>
      </c>
      <c r="BU147" s="264">
        <f>COUNTIFS('Shopper X Quarterly Planning'!AZ$4:AZ$168,"XL",'Shopper X Quarterly Planning'!$H$4:$H$168,"Q2")</f>
        <v>0</v>
      </c>
      <c r="BV147" s="264">
        <f>COUNTIFS('Shopper X Quarterly Planning'!BA$4:BA$168,"XL",'Shopper X Quarterly Planning'!$H$4:$H$168,"Q2")</f>
        <v>0</v>
      </c>
    </row>
    <row r="148" spans="4:74" ht="15">
      <c r="D148" s="78"/>
      <c r="E148" s="70"/>
      <c r="V148" s="61"/>
      <c r="AG148" s="61"/>
      <c r="BP148" t="s">
        <v>490</v>
      </c>
      <c r="BQ148" s="626" t="s">
        <v>119</v>
      </c>
      <c r="BR148" s="264">
        <f>COUNTIFS('Shopper X Quarterly Planning'!AW$4:AW$168,"X",'Shopper X Quarterly Planning'!$H$4:$H$168,"Q2")</f>
        <v>2</v>
      </c>
      <c r="BS148" s="264">
        <f>COUNTIFS('Shopper X Quarterly Planning'!AX$4:AX$168,"X",'Shopper X Quarterly Planning'!$H$4:$H$168,"Q2")</f>
        <v>0</v>
      </c>
      <c r="BT148" s="264">
        <f>COUNTIFS('Shopper X Quarterly Planning'!AY$4:AY$168,"X",'Shopper X Quarterly Planning'!$H$4:$H$168,"Q2")</f>
        <v>0</v>
      </c>
      <c r="BU148" s="264">
        <f>COUNTIFS('Shopper X Quarterly Planning'!AZ$4:AZ$168,"X",'Shopper X Quarterly Planning'!$H$4:$H$168,"Q2")</f>
        <v>0</v>
      </c>
      <c r="BV148" s="264">
        <f>COUNTIFS('Shopper X Quarterly Planning'!AX$4:AX$168,"X",'Shopper X Quarterly Planning'!$H$4:$H$168,"Q2")</f>
        <v>0</v>
      </c>
    </row>
    <row r="149" spans="4:74" ht="15">
      <c r="D149" s="78"/>
      <c r="E149" s="70"/>
      <c r="V149" s="61"/>
      <c r="AG149" s="61"/>
      <c r="BP149"/>
      <c r="BQ149" s="626" t="s">
        <v>495</v>
      </c>
      <c r="BR149">
        <f>(BR143*2*5)+(BR144*4*5)+(BR145*8*5)+(BR146*12*5)+(BR147*24*5)+(BR148*24*5)</f>
        <v>260</v>
      </c>
      <c r="BS149">
        <f>(BS143*2*8)+(BS144*4*8)+(BS145*8*8)+(BS146*12*8)+(BS147*24*8)+(BS148*24*8)</f>
        <v>160</v>
      </c>
      <c r="BT149">
        <f>(BT143*2*8)+(BT144*4*8)+(BT145*8*8)+(BT146*12*8)+(BT147*24*8)+(BT148*24*8)</f>
        <v>0</v>
      </c>
      <c r="BU149">
        <f>(BU143*2*8)+(BU144*4*8)+(BU145*8*8)+(BU146*12*8)+(BU147*24*8)+(BU148*24*8)</f>
        <v>128</v>
      </c>
      <c r="BV149">
        <f>(BV143*2*8)+(BV144*4*8)+(BV145*8*8)+(BV146*12*8)+(BV147*24*8)+(BV148*24*8)</f>
        <v>0</v>
      </c>
    </row>
    <row r="150" spans="4:74" ht="15">
      <c r="D150" s="78"/>
      <c r="E150" s="70"/>
      <c r="V150" s="61"/>
      <c r="AG150" s="61"/>
      <c r="BP150"/>
      <c r="BQ150" s="626"/>
      <c r="BR150" s="627"/>
      <c r="BS150" s="627"/>
      <c r="BT150" s="627"/>
      <c r="BU150" s="627"/>
      <c r="BV150" s="627"/>
    </row>
    <row r="151" spans="4:74" ht="15">
      <c r="D151" s="78"/>
      <c r="E151" s="70"/>
      <c r="V151" s="61"/>
      <c r="AG151" s="61"/>
      <c r="BP151"/>
      <c r="BQ151" s="626"/>
      <c r="BR151" s="627"/>
      <c r="BS151" s="627"/>
      <c r="BT151" s="627"/>
      <c r="BU151" s="627"/>
      <c r="BV151" s="627"/>
    </row>
    <row r="152" spans="4:74" ht="15">
      <c r="D152" s="78"/>
      <c r="E152" s="70"/>
      <c r="V152" s="61"/>
      <c r="AG152" s="61"/>
      <c r="BR152" s="14" t="s">
        <v>47</v>
      </c>
      <c r="BS152" s="14" t="s">
        <v>48</v>
      </c>
      <c r="BT152" s="14" t="s">
        <v>49</v>
      </c>
      <c r="BU152" s="14" t="s">
        <v>809</v>
      </c>
      <c r="BV152" s="14" t="s">
        <v>51</v>
      </c>
    </row>
    <row r="153" spans="4:74" ht="15">
      <c r="BP153" s="483" t="s">
        <v>501</v>
      </c>
      <c r="BQ153" s="483" t="s">
        <v>498</v>
      </c>
      <c r="BR153" s="14"/>
      <c r="BS153" s="14"/>
      <c r="BT153" s="14"/>
      <c r="BU153" s="14"/>
      <c r="BV153" s="14"/>
    </row>
    <row r="154" spans="4:74" ht="15">
      <c r="BP154" t="s">
        <v>485</v>
      </c>
      <c r="BQ154" s="626" t="s">
        <v>77</v>
      </c>
      <c r="BR154" s="264">
        <f>COUNTIFS('Digital Pricing'!AU$4:AU$19,"XS",'Digital Pricing'!$H$4:$H$19,"Q2")</f>
        <v>0</v>
      </c>
      <c r="BS154" s="264">
        <f>COUNTIFS('Digital Pricing'!AV$4:AV$19,"XS",'Digital Pricing'!$H$4:$H$19,"Q2")</f>
        <v>2</v>
      </c>
      <c r="BT154" s="264">
        <f>COUNTIFS('Digital Pricing'!AW$4:AW$19,"XS",'Digital Pricing'!$H$4:$H$19,"Q2")</f>
        <v>0</v>
      </c>
      <c r="BU154" s="264">
        <f>COUNTIFS('Digital Pricing'!AX$4:AX$19,"XS",'Digital Pricing'!$H$4:$H$19,"Q2")</f>
        <v>0</v>
      </c>
      <c r="BV154" s="264">
        <f>COUNTIFS('Digital Pricing'!AY$4:AY$19,"XS",'Digital Pricing'!$H$4:$H$19,"Q2")</f>
        <v>0</v>
      </c>
    </row>
    <row r="155" spans="4:74" ht="15">
      <c r="BP155" t="s">
        <v>486</v>
      </c>
      <c r="BQ155" s="626" t="s">
        <v>78</v>
      </c>
      <c r="BR155" s="264">
        <f>COUNTIFS('Digital Pricing'!AU$4:AU$19,"S",'Digital Pricing'!$H$4:$H$19,"Q2")</f>
        <v>0</v>
      </c>
      <c r="BS155" s="264">
        <f>COUNTIFS('Digital Pricing'!AV$4:AV$19,"S",'Digital Pricing'!$H$4:$H$19,"Q2")</f>
        <v>2</v>
      </c>
      <c r="BT155" s="264">
        <f>COUNTIFS('Digital Pricing'!AW$4:AW$19,"S",'Digital Pricing'!$H$4:$H$19,"Q2")</f>
        <v>1</v>
      </c>
      <c r="BU155" s="264">
        <f>COUNTIFS('Digital Pricing'!AX$4:AX$19,"S",'Digital Pricing'!$H$4:$H$19,"Q2")</f>
        <v>1</v>
      </c>
      <c r="BV155" s="264">
        <f>COUNTIFS('Digital Pricing'!AY$4:AY$19,"S",'Digital Pricing'!$H$4:$H$19,"Q2")</f>
        <v>0</v>
      </c>
    </row>
    <row r="156" spans="4:74" ht="15">
      <c r="BP156" t="s">
        <v>487</v>
      </c>
      <c r="BQ156" s="626" t="s">
        <v>72</v>
      </c>
      <c r="BR156" s="264">
        <f>COUNTIFS('Digital Pricing'!AU$4:AU$19,"M",'Digital Pricing'!$H$4:$H$19,"Q2")</f>
        <v>0</v>
      </c>
      <c r="BS156" s="264">
        <f>COUNTIFS('Digital Pricing'!AV$4:AV$19,"M",'Digital Pricing'!$H$4:$H$19,"Q2")</f>
        <v>0</v>
      </c>
      <c r="BT156" s="264">
        <f>COUNTIFS('Digital Pricing'!AW$4:AW$19,"M",'Digital Pricing'!$H$4:$H$19,"Q2")</f>
        <v>0</v>
      </c>
      <c r="BU156" s="264">
        <f>COUNTIFS('Digital Pricing'!AX$4:AX$19,"M",'Digital Pricing'!$H$4:$H$19,"Q2")</f>
        <v>0</v>
      </c>
      <c r="BV156" s="264">
        <f>COUNTIFS('Digital Pricing'!AY$4:AY$19,"M",'Digital Pricing'!$H$4:$H$19,"Q2")</f>
        <v>0</v>
      </c>
    </row>
    <row r="157" spans="4:74" ht="15">
      <c r="BP157" t="s">
        <v>488</v>
      </c>
      <c r="BQ157" s="626" t="s">
        <v>91</v>
      </c>
      <c r="BR157" s="264">
        <f>COUNTIFS('Digital Pricing'!AU$4:AU$19,"L",'Digital Pricing'!$H$4:$H$19,"Q2")</f>
        <v>0</v>
      </c>
      <c r="BS157" s="264">
        <f>COUNTIFS('Digital Pricing'!AV$4:AV$19,"L",'Digital Pricing'!$H$4:$H$19,"Q2")</f>
        <v>1</v>
      </c>
      <c r="BT157" s="264">
        <f>COUNTIFS('Digital Pricing'!AW$4:AW$19,"L",'Digital Pricing'!$H$4:$H$19,"Q2")</f>
        <v>0</v>
      </c>
      <c r="BU157" s="264">
        <f>COUNTIFS('Digital Pricing'!AX$4:AX$19,"L",'Digital Pricing'!$H$4:$H$19,"Q2")</f>
        <v>1</v>
      </c>
      <c r="BV157" s="264">
        <f>COUNTIFS('Digital Pricing'!AY$4:AY$19,"L",'Digital Pricing'!$H$4:$H$19,"Q2")</f>
        <v>0</v>
      </c>
    </row>
    <row r="158" spans="4:74" ht="15">
      <c r="BP158" t="s">
        <v>489</v>
      </c>
      <c r="BQ158" s="626" t="s">
        <v>127</v>
      </c>
      <c r="BR158" s="264">
        <f>COUNTIFS('Digital Pricing'!AU$4:AU$19,"XL",'Digital Pricing'!$H$4:$H$19,"Q2")</f>
        <v>0</v>
      </c>
      <c r="BS158" s="264">
        <f>COUNTIFS('Digital Pricing'!AV$4:AV$19,"XL",'Digital Pricing'!$H$4:$H$19,"Q2")</f>
        <v>0</v>
      </c>
      <c r="BT158" s="264">
        <f>COUNTIFS('Digital Pricing'!AW$4:AW$19,"XL",'Digital Pricing'!$H$4:$H$19,"Q2")</f>
        <v>0</v>
      </c>
      <c r="BU158" s="264">
        <f>COUNTIFS('Digital Pricing'!AX$4:AX$19,"XL",'Digital Pricing'!$H$4:$H$19,"Q2")</f>
        <v>0</v>
      </c>
      <c r="BV158" s="264">
        <f>COUNTIFS('Digital Pricing'!AY$4:AY$19,"XL",'Digital Pricing'!$H$4:$H$19,"Q2")</f>
        <v>0</v>
      </c>
    </row>
    <row r="159" spans="4:74" ht="15">
      <c r="BP159" t="s">
        <v>490</v>
      </c>
      <c r="BQ159" s="626" t="s">
        <v>119</v>
      </c>
      <c r="BR159" s="264">
        <f>COUNTIFS('Digital Pricing'!AU$4:AU$19,"X",'Digital Pricing'!$H$4:$H$19,"Q2")</f>
        <v>0</v>
      </c>
      <c r="BS159" s="264">
        <f>COUNTIFS('Digital Pricing'!AV$4:AV$19,"X",'Digital Pricing'!$H$4:$H$19,"Q2")</f>
        <v>0</v>
      </c>
      <c r="BT159" s="264">
        <f>COUNTIFS('Digital Pricing'!AW$4:AW$19,"X",'Digital Pricing'!$H$4:$H$19,"Q2")</f>
        <v>0</v>
      </c>
      <c r="BU159" s="264">
        <f>COUNTIFS('Digital Pricing'!AX$4:AX$19,"X",'Digital Pricing'!$H$4:$H$19,"Q2")</f>
        <v>0</v>
      </c>
      <c r="BV159" s="264">
        <f>COUNTIFS('Digital Pricing'!AY$4:AY$19,"X",'Digital Pricing'!$H$4:$H$19,"Q2")</f>
        <v>0</v>
      </c>
    </row>
    <row r="160" spans="4:74" ht="15">
      <c r="D160" s="78"/>
      <c r="E160" s="70"/>
      <c r="V160" s="61"/>
      <c r="AG160" s="61"/>
      <c r="BP160"/>
      <c r="BQ160" s="626" t="s">
        <v>495</v>
      </c>
      <c r="BR160">
        <f>(BR154*2*8)+(BR155*4*8)+(BR156*8*8)+(BR157*12*8)+(BR158*24*8)+(BR159*24*8)</f>
        <v>0</v>
      </c>
      <c r="BS160">
        <f>(BS154*2*8)+(BS155*4*8)+(BS156*8*8)+(BS157*12*8)+(BS158*24*8)+(BS159*24*8)</f>
        <v>192</v>
      </c>
      <c r="BT160">
        <f>(BT154*2*8)+(BT155*4*8)+(BT156*8*8)+(BT157*12*8)+(BT158*24*8)+(BT159*24*8)</f>
        <v>32</v>
      </c>
      <c r="BU160">
        <f>(BU154*2*8)+(BU155*4*8)+(BU156*8*8)+(BU157*12*8)+(BU158*24*8)+(BU159*24*8)</f>
        <v>128</v>
      </c>
      <c r="BV160">
        <f>(BV154*2*8)+(BV155*4*8)+(BV156*8*8)+(BV157*12*8)+(BV158*24*8)+(BV159*24*8)</f>
        <v>0</v>
      </c>
    </row>
    <row r="161" spans="4:74" ht="15">
      <c r="D161" s="78"/>
      <c r="E161" s="70"/>
      <c r="V161" s="61"/>
      <c r="AG161" s="61"/>
      <c r="BP161"/>
      <c r="BQ161" s="626"/>
      <c r="BR161" s="627"/>
      <c r="BS161" s="627"/>
      <c r="BT161" s="627"/>
      <c r="BU161" s="627"/>
      <c r="BV161" s="627"/>
    </row>
    <row r="162" spans="4:74" ht="15">
      <c r="D162" s="78"/>
      <c r="E162" s="70"/>
      <c r="V162" s="61"/>
      <c r="AG162" s="61"/>
      <c r="BP162"/>
      <c r="BQ162" s="626"/>
      <c r="BR162" s="627"/>
      <c r="BS162" s="627"/>
      <c r="BT162" s="627"/>
      <c r="BU162" s="627"/>
      <c r="BV162" s="627"/>
    </row>
    <row r="163" spans="4:74" ht="15">
      <c r="D163" s="78"/>
      <c r="E163" s="70"/>
      <c r="V163" s="61"/>
      <c r="AG163" s="61"/>
      <c r="BR163" s="14" t="s">
        <v>47</v>
      </c>
      <c r="BS163" s="14" t="s">
        <v>48</v>
      </c>
      <c r="BT163" s="14" t="s">
        <v>49</v>
      </c>
      <c r="BU163" s="14" t="s">
        <v>809</v>
      </c>
      <c r="BV163" s="14" t="s">
        <v>51</v>
      </c>
    </row>
    <row r="164" spans="4:74" ht="15">
      <c r="BP164" s="483" t="s">
        <v>502</v>
      </c>
      <c r="BQ164" s="483" t="s">
        <v>498</v>
      </c>
      <c r="BR164" s="14"/>
      <c r="BS164" s="14"/>
      <c r="BT164" s="14"/>
      <c r="BU164" s="14"/>
      <c r="BV164" s="14"/>
    </row>
    <row r="165" spans="4:74" ht="15">
      <c r="BP165" t="s">
        <v>485</v>
      </c>
      <c r="BQ165" s="626" t="s">
        <v>77</v>
      </c>
      <c r="BR165" s="264">
        <f>COUNTIFS('Data Quarterly Planning'!AU$4:AU$65,"XS",'Data Quarterly Planning'!$H$4:$H$65,"Q2")</f>
        <v>0</v>
      </c>
      <c r="BS165" s="264">
        <f>COUNTIFS('Data Quarterly Planning'!AV$4:AV$65,"XS",'Data Quarterly Planning'!$H$4:$H$65,"Q2")</f>
        <v>0</v>
      </c>
      <c r="BT165" s="264">
        <f>COUNTIFS('Data Quarterly Planning'!AW$4:AW$65,"XS",'Data Quarterly Planning'!$H$4:$H$65,"Q2")</f>
        <v>0</v>
      </c>
      <c r="BU165" s="264">
        <f>COUNTIFS('Data Quarterly Planning'!AX$4:AX$65,"XS",'Data Quarterly Planning'!$H$4:$H$65,"Q2")</f>
        <v>0</v>
      </c>
      <c r="BV165" s="264">
        <f>COUNTIFS('Data Quarterly Planning'!AY$4:AY$65,"XS",'Data Quarterly Planning'!$H$4:$H$65,"Q2")</f>
        <v>0</v>
      </c>
    </row>
    <row r="166" spans="4:74" ht="15">
      <c r="BP166" t="s">
        <v>486</v>
      </c>
      <c r="BQ166" s="626" t="s">
        <v>78</v>
      </c>
      <c r="BR166" s="264">
        <f>COUNTIFS('Data Quarterly Planning'!AU$4:AU$65,"S",'Data Quarterly Planning'!$H$4:$H$65,"Q2")</f>
        <v>0</v>
      </c>
      <c r="BS166" s="264">
        <f>COUNTIFS('Data Quarterly Planning'!AV$4:AV$65,"S",'Data Quarterly Planning'!$H$4:$H$65,"Q2")</f>
        <v>0</v>
      </c>
      <c r="BT166" s="264">
        <f>COUNTIFS('Data Quarterly Planning'!AW$4:AW$65,"S",'Data Quarterly Planning'!$H$4:$H$65,"Q2")</f>
        <v>0</v>
      </c>
      <c r="BU166" s="264">
        <f>COUNTIFS('Data Quarterly Planning'!AX$4:AX$65,"S",'Data Quarterly Planning'!$H$4:$H$65,"Q2")</f>
        <v>0</v>
      </c>
      <c r="BV166" s="264">
        <f>COUNTIFS('Data Quarterly Planning'!AY$4:AY$65,"S",'Data Quarterly Planning'!$H$4:$H$65,"Q2")</f>
        <v>0</v>
      </c>
    </row>
    <row r="167" spans="4:74" ht="15">
      <c r="BP167" t="s">
        <v>487</v>
      </c>
      <c r="BQ167" s="626" t="s">
        <v>72</v>
      </c>
      <c r="BR167" s="264">
        <f>COUNTIFS('Data Quarterly Planning'!AU$4:AU$65,"M",'Data Quarterly Planning'!$H$4:$H$65,"Q2")</f>
        <v>0</v>
      </c>
      <c r="BS167" s="264">
        <f>COUNTIFS('Data Quarterly Planning'!AV$4:AV$65,"M",'Data Quarterly Planning'!$H$4:$H$65,"Q2")</f>
        <v>0</v>
      </c>
      <c r="BT167" s="264">
        <f>COUNTIFS('Data Quarterly Planning'!AW$4:AW$65,"M",'Data Quarterly Planning'!$H$4:$H$65,"Q2")</f>
        <v>0</v>
      </c>
      <c r="BU167" s="264">
        <f>COUNTIFS('Data Quarterly Planning'!AX$4:AX$65,"M",'Data Quarterly Planning'!$H$4:$H$65,"Q2")</f>
        <v>0</v>
      </c>
      <c r="BV167" s="264">
        <f>COUNTIFS('Data Quarterly Planning'!AY$4:AY$65,"M",'Data Quarterly Planning'!$H$4:$H$65,"Q2")</f>
        <v>0</v>
      </c>
    </row>
    <row r="168" spans="4:74" ht="15">
      <c r="BP168" t="s">
        <v>488</v>
      </c>
      <c r="BQ168" s="626" t="s">
        <v>91</v>
      </c>
      <c r="BR168" s="264">
        <f>COUNTIFS('Data Quarterly Planning'!AU$4:AU$65,"XS",'Data Quarterly Planning'!$H$4:$H$65,"Q2")</f>
        <v>0</v>
      </c>
      <c r="BS168" s="264">
        <f>COUNTIFS('Data Quarterly Planning'!AV$4:AV$65,"L",'Data Quarterly Planning'!$H$4:$H$65,"Q2")</f>
        <v>0</v>
      </c>
      <c r="BT168" s="264">
        <f>COUNTIFS('Data Quarterly Planning'!AW$4:AW$65,"L",'Data Quarterly Planning'!$H$4:$H$65,"Q2")</f>
        <v>0</v>
      </c>
      <c r="BU168" s="264">
        <f>COUNTIFS('Data Quarterly Planning'!AX$4:AX$65,"L",'Data Quarterly Planning'!$H$4:$H$65,"Q2")</f>
        <v>0</v>
      </c>
      <c r="BV168" s="264">
        <f>COUNTIFS('Data Quarterly Planning'!AY$4:AY$65,"L",'Data Quarterly Planning'!$H$4:$H$65,"Q2")</f>
        <v>0</v>
      </c>
    </row>
    <row r="169" spans="4:74" ht="15">
      <c r="BP169" t="s">
        <v>489</v>
      </c>
      <c r="BQ169" s="626" t="s">
        <v>127</v>
      </c>
      <c r="BR169" s="264">
        <f>COUNTIFS('Data Quarterly Planning'!AU$4:AU$65,"L",'Data Quarterly Planning'!$H$4:$H$65,"Q2")</f>
        <v>0</v>
      </c>
      <c r="BS169" s="264">
        <f>COUNTIFS('Data Quarterly Planning'!AV$4:AV$65,"XL",'Data Quarterly Planning'!$H$4:$H$65,"Q2")</f>
        <v>0</v>
      </c>
      <c r="BT169" s="264">
        <f>COUNTIFS('Data Quarterly Planning'!AW$4:AW$65,"XL",'Data Quarterly Planning'!$H$4:$H$65,"Q2")</f>
        <v>0</v>
      </c>
      <c r="BU169" s="264">
        <f>COUNTIFS('Data Quarterly Planning'!AX$4:AX$65,"XL",'Data Quarterly Planning'!$H$4:$H$65,"Q2")</f>
        <v>0</v>
      </c>
      <c r="BV169" s="264">
        <f>COUNTIFS('Data Quarterly Planning'!AY$4:AY$65,"XL",'Data Quarterly Planning'!$H$4:$H$65,"Q2")</f>
        <v>0</v>
      </c>
    </row>
    <row r="170" spans="4:74" ht="15">
      <c r="BP170" t="s">
        <v>490</v>
      </c>
      <c r="BQ170" s="626" t="s">
        <v>119</v>
      </c>
      <c r="BR170" s="264">
        <f>COUNTIFS('Data Quarterly Planning'!AU$4:AU$65,"X",'Data Quarterly Planning'!$H$4:$H$65,"Q2")</f>
        <v>0</v>
      </c>
      <c r="BS170" s="264">
        <f>COUNTIFS('Data Quarterly Planning'!AV$4:AV$65,"X",'Data Quarterly Planning'!$H$4:$H$65,"Q2")</f>
        <v>0</v>
      </c>
      <c r="BT170" s="264">
        <f>COUNTIFS('Data Quarterly Planning'!AW$4:AW$65,"X",'Data Quarterly Planning'!$H$4:$H$65,"Q2")</f>
        <v>0</v>
      </c>
      <c r="BU170" s="264">
        <f>COUNTIFS('Data Quarterly Planning'!AX$4:AX$65,"X",'Data Quarterly Planning'!$H$4:$H$65,"Q2")</f>
        <v>0</v>
      </c>
      <c r="BV170" s="264">
        <f>COUNTIFS('Data Quarterly Planning'!AY$4:AY$65,"X",'Data Quarterly Planning'!$H$4:$H$65,"Q2")</f>
        <v>0</v>
      </c>
    </row>
    <row r="171" spans="4:74" ht="15">
      <c r="D171" s="78"/>
      <c r="E171" s="70"/>
      <c r="V171" s="61"/>
      <c r="AG171" s="61"/>
      <c r="BP171"/>
      <c r="BQ171" s="626" t="s">
        <v>495</v>
      </c>
      <c r="BR171">
        <f>(BR165*2*8)+(BR166*4*8)+(BR167*8*8)+(BR168*12*8)+(BR169*24*8)+(BR170*24*8)</f>
        <v>0</v>
      </c>
      <c r="BS171">
        <f>(BS165*2*8)+(BS166*4*8)+(BS167*8*8)+(BS168*12*8)+(BS169*24*8)+(BS170*24*8)</f>
        <v>0</v>
      </c>
      <c r="BT171">
        <f>(BT165*2*8)+(BT166*4*8)+(BT167*8*8)+(BT168*12*8)+(BT169*24*8)+(BT170*24*8)</f>
        <v>0</v>
      </c>
      <c r="BU171">
        <f>(BU165*2*8)+(BU166*4*8)+(BU167*8*8)+(BU168*12*8)+(BU169*24*8)+(BU170*24*8)</f>
        <v>0</v>
      </c>
      <c r="BV171">
        <f>(BV165*2*8)+(BV166*4*8)+(BV167*8*8)+(BV168*12*8)+(BV169*24*8)+(BV170*24*8)</f>
        <v>0</v>
      </c>
    </row>
    <row r="172" spans="4:74" ht="15">
      <c r="D172" s="78"/>
      <c r="E172" s="70"/>
      <c r="V172" s="61"/>
      <c r="AG172" s="61"/>
      <c r="BP172"/>
      <c r="BQ172" s="626"/>
      <c r="BR172" s="627"/>
      <c r="BS172" s="627"/>
      <c r="BT172" s="627"/>
      <c r="BU172" s="627"/>
      <c r="BV172" s="627"/>
    </row>
    <row r="173" spans="4:74" ht="15">
      <c r="BP173" s="264"/>
      <c r="BQ173" s="264"/>
      <c r="BR173" s="264"/>
      <c r="BS173" s="264"/>
      <c r="BT173" s="264"/>
      <c r="BU173" s="264"/>
      <c r="BV173" s="264"/>
    </row>
    <row r="174" spans="4:74" ht="15">
      <c r="BP174" s="483" t="s">
        <v>503</v>
      </c>
      <c r="BQ174" s="483" t="s">
        <v>498</v>
      </c>
      <c r="BR174" s="14" t="s">
        <v>47</v>
      </c>
      <c r="BS174" s="14" t="s">
        <v>48</v>
      </c>
      <c r="BT174" s="14" t="s">
        <v>49</v>
      </c>
      <c r="BU174" s="14" t="s">
        <v>809</v>
      </c>
      <c r="BV174" s="14" t="s">
        <v>51</v>
      </c>
    </row>
    <row r="175" spans="4:74" ht="15">
      <c r="BP175" t="s">
        <v>485</v>
      </c>
      <c r="BQ175" s="626" t="s">
        <v>77</v>
      </c>
      <c r="BR175" s="264">
        <f>COUNTIFS('CS Quarterly Planning'!AV$4:AV$83,"XS",'CS Quarterly Planning'!$H$4:$H$83,"Q2")</f>
        <v>0</v>
      </c>
      <c r="BS175" s="264">
        <f>COUNTIFS('CS Quarterly Planning'!AW$4:AW$83,"XS",'CS Quarterly Planning'!$H$4:$H$83,"Q2")</f>
        <v>2</v>
      </c>
      <c r="BT175" s="264">
        <f>COUNTIFS('CS Quarterly Planning'!AX$4:AX$83,"XS",'CS Quarterly Planning'!$H$4:$H$83,"Q2")</f>
        <v>0</v>
      </c>
      <c r="BU175" s="264">
        <f>COUNTIFS('CS Quarterly Planning'!AY$4:AY$83,"XS",'CS Quarterly Planning'!$H$4:$H$83,"Q2")</f>
        <v>1</v>
      </c>
      <c r="BV175" s="264">
        <f>COUNTIFS('CS Quarterly Planning'!AZ$4:AZ$83,"XS",'CS Quarterly Planning'!$H$4:$H$83,"Q2")</f>
        <v>0</v>
      </c>
    </row>
    <row r="176" spans="4:74" ht="15">
      <c r="BP176" t="s">
        <v>486</v>
      </c>
      <c r="BQ176" s="626" t="s">
        <v>78</v>
      </c>
      <c r="BR176" s="264">
        <f>COUNTIFS('CS Quarterly Planning'!AV$4:AV$83,"S",'CS Quarterly Planning'!$H$4:$H$83,"Q2")</f>
        <v>1</v>
      </c>
      <c r="BS176" s="264">
        <f>COUNTIFS('CS Quarterly Planning'!AW$4:AW$83,"S",'CS Quarterly Planning'!$H$4:$H$83,"Q2")</f>
        <v>0</v>
      </c>
      <c r="BT176" s="264">
        <f>COUNTIFS('CS Quarterly Planning'!AX$4:AX$83,"S",'CS Quarterly Planning'!$H$4:$H$83,"Q2")</f>
        <v>0</v>
      </c>
      <c r="BU176" s="264">
        <f>COUNTIFS('CS Quarterly Planning'!AY$4:AY$83,"S",'CS Quarterly Planning'!$H$4:$H$83,"Q2")</f>
        <v>1</v>
      </c>
      <c r="BV176" s="264">
        <f>COUNTIFS('CS Quarterly Planning'!AZ$4:AZ$83,"S",'CS Quarterly Planning'!$H$4:$H$83,"Q2")</f>
        <v>1</v>
      </c>
    </row>
    <row r="177" spans="4:74" ht="15">
      <c r="BP177" t="s">
        <v>487</v>
      </c>
      <c r="BQ177" s="626" t="s">
        <v>72</v>
      </c>
      <c r="BR177" s="264">
        <f>COUNTIFS('CS Quarterly Planning'!AV$4:AV$83,"M",'CS Quarterly Planning'!$H$4:$H$83,"Q2")</f>
        <v>0</v>
      </c>
      <c r="BS177" s="264">
        <f>COUNTIFS('CS Quarterly Planning'!AW$4:AW$83,"M",'CS Quarterly Planning'!$H$4:$H$83,"Q2")</f>
        <v>1</v>
      </c>
      <c r="BT177" s="264">
        <f>COUNTIFS('CS Quarterly Planning'!AX$4:AX$83,"M",'CS Quarterly Planning'!$H$4:$H$83,"Q2")</f>
        <v>0</v>
      </c>
      <c r="BU177" s="264">
        <f>COUNTIFS('CS Quarterly Planning'!AY$4:AY$83,"M",'CS Quarterly Planning'!$H$4:$H$83,"Q2")</f>
        <v>0</v>
      </c>
      <c r="BV177" s="264">
        <f>COUNTIFS('CS Quarterly Planning'!AZ$4:AZ$83,"M",'CS Quarterly Planning'!$H$4:$H$83,"Q2")</f>
        <v>0</v>
      </c>
    </row>
    <row r="178" spans="4:74" ht="15">
      <c r="BP178" t="s">
        <v>488</v>
      </c>
      <c r="BQ178" s="626" t="s">
        <v>91</v>
      </c>
      <c r="BR178" s="264">
        <f>COUNTIFS('CS Quarterly Planning'!AV$4:AV$83,"L",'CS Quarterly Planning'!$H$4:$H$83,"Q2")</f>
        <v>0</v>
      </c>
      <c r="BS178" s="264">
        <f>COUNTIFS('CS Quarterly Planning'!AW$4:AW$83,"L",'CS Quarterly Planning'!$H$4:$H$83,"Q2")</f>
        <v>0</v>
      </c>
      <c r="BT178" s="264">
        <f>COUNTIFS('CS Quarterly Planning'!AX$4:AX$83,"L",'CS Quarterly Planning'!$H$4:$H$83,"Q2")</f>
        <v>0</v>
      </c>
      <c r="BU178" s="264">
        <f>COUNTIFS('CS Quarterly Planning'!AY$4:AY$83,"L",'CS Quarterly Planning'!$H$4:$H$83,"Q2")</f>
        <v>0</v>
      </c>
      <c r="BV178" s="264">
        <f>COUNTIFS('CS Quarterly Planning'!AZ$4:AZ$83,"L",'CS Quarterly Planning'!$H$4:$H$83,"Q2")</f>
        <v>0</v>
      </c>
    </row>
    <row r="179" spans="4:74" ht="15">
      <c r="BP179" t="s">
        <v>489</v>
      </c>
      <c r="BQ179" s="626" t="s">
        <v>127</v>
      </c>
      <c r="BR179" s="264">
        <f>COUNTIFS('CS Quarterly Planning'!AV$4:AV$83,"XL",'CS Quarterly Planning'!$H$4:$H$83,"Q2")</f>
        <v>0</v>
      </c>
      <c r="BS179" s="264">
        <f>COUNTIFS('CS Quarterly Planning'!AW$4:AW$83,"XL",'CS Quarterly Planning'!$H$4:$H$83,"Q2")</f>
        <v>0</v>
      </c>
      <c r="BT179" s="264">
        <f>COUNTIFS('CS Quarterly Planning'!AX$4:AX$83,"XL",'CS Quarterly Planning'!$H$4:$H$83,"Q2")</f>
        <v>0</v>
      </c>
      <c r="BU179" s="264">
        <f>COUNTIFS('CS Quarterly Planning'!AY$4:AY$83,"XL",'CS Quarterly Planning'!$H$4:$H$83,"Q2")</f>
        <v>0</v>
      </c>
      <c r="BV179" s="264">
        <f>COUNTIFS('CS Quarterly Planning'!AZ$4:AZ$83,"XL",'CS Quarterly Planning'!$H$4:$H$83,"Q2")</f>
        <v>0</v>
      </c>
    </row>
    <row r="180" spans="4:74" ht="15">
      <c r="BP180" t="s">
        <v>490</v>
      </c>
      <c r="BQ180" s="626" t="s">
        <v>119</v>
      </c>
      <c r="BR180" s="264">
        <f>COUNTIFS('CS Quarterly Planning'!AV$4:AV$83,"X",'CS Quarterly Planning'!$H$4:$H$83,"Q2")</f>
        <v>0</v>
      </c>
      <c r="BS180" s="264">
        <f>COUNTIFS('CS Quarterly Planning'!AW$4:AW$83,"X",'CS Quarterly Planning'!$H$4:$H$83,"Q2")</f>
        <v>0</v>
      </c>
      <c r="BT180" s="264">
        <f>COUNTIFS('CS Quarterly Planning'!AX$4:AX$83,"X",'CS Quarterly Planning'!$H$4:$H$83,"Q2")</f>
        <v>0</v>
      </c>
      <c r="BU180" s="264">
        <f>COUNTIFS('CS Quarterly Planning'!AY$4:AY$83,"X",'CS Quarterly Planning'!$H$4:$H$83,"Q2")</f>
        <v>0</v>
      </c>
      <c r="BV180" s="264">
        <f>COUNTIFS('CS Quarterly Planning'!AZ$4:AZ$83,"X",'CS Quarterly Planning'!$H$4:$H$83,"Q2")</f>
        <v>0</v>
      </c>
    </row>
    <row r="181" spans="4:74" ht="15">
      <c r="D181" s="78"/>
      <c r="E181" s="70"/>
      <c r="V181" s="61"/>
      <c r="AG181" s="61"/>
      <c r="BP181"/>
      <c r="BQ181" s="626" t="s">
        <v>495</v>
      </c>
      <c r="BR181">
        <f>(BR175*2*8)+(BR176*4*8)+(BR177*8*8)+(BR178*12*8)+(BR179*24*8)+(BR180*24*8)</f>
        <v>32</v>
      </c>
      <c r="BS181">
        <f>(BS175*2*8)+(BS176*4*8)+(BS177*8*8)+(BS178*12*8)+(BS179*24*8)+(BS180*24*8)</f>
        <v>96</v>
      </c>
      <c r="BT181">
        <f>(BT175*2*8)+(BT176*4*8)+(BT177*8*8)+(BT178*12*8)+(BT179*24*8)+(BT180*24*8)</f>
        <v>0</v>
      </c>
      <c r="BU181">
        <f>(BU175*2*8)+(BU176*4*8)+(BU177*8*8)+(BU178*12*8)+(BU179*24*8)+(BU180*24*8)</f>
        <v>48</v>
      </c>
      <c r="BV181">
        <f>(BV175*2*8)+(BV176*4*8)+(BV177*8*8)+(BV178*12*8)+(BV179*24*8)+(BV180*24*8)</f>
        <v>32</v>
      </c>
    </row>
    <row r="182" spans="4:74" ht="15">
      <c r="D182" s="78"/>
      <c r="E182" s="70"/>
      <c r="V182" s="61"/>
      <c r="AG182" s="61"/>
      <c r="BP182"/>
      <c r="BQ182" s="626"/>
      <c r="BR182"/>
      <c r="BS182"/>
      <c r="BT182"/>
      <c r="BU182"/>
      <c r="BV182"/>
    </row>
    <row r="183" spans="4:74" ht="15">
      <c r="BP183" s="264"/>
      <c r="BQ183" s="264"/>
      <c r="BR183" s="264"/>
      <c r="BS183" s="264"/>
      <c r="BT183" s="264"/>
      <c r="BU183" s="264"/>
      <c r="BV183" s="264"/>
    </row>
    <row r="184" spans="4:74" ht="15">
      <c r="BP184" s="483" t="s">
        <v>504</v>
      </c>
      <c r="BQ184" s="483" t="s">
        <v>498</v>
      </c>
      <c r="BR184" s="14" t="s">
        <v>47</v>
      </c>
      <c r="BS184" s="14" t="s">
        <v>48</v>
      </c>
      <c r="BT184" s="14" t="s">
        <v>49</v>
      </c>
      <c r="BU184" s="14" t="s">
        <v>809</v>
      </c>
      <c r="BV184" s="14" t="s">
        <v>51</v>
      </c>
    </row>
    <row r="185" spans="4:74" ht="15">
      <c r="BP185" t="s">
        <v>485</v>
      </c>
      <c r="BQ185" s="626" t="s">
        <v>77</v>
      </c>
      <c r="BR185" s="264">
        <f>COUNTIFS('Marketing Quarterly Planning'!AU$4:AU$138,"XS",'Marketing Quarterly Planning'!$H$4:$H$138,"Q2")</f>
        <v>0</v>
      </c>
      <c r="BS185" s="264">
        <f>COUNTIFS('Marketing Quarterly Planning'!AV$4:AV$138,"XS",'Marketing Quarterly Planning'!$H$4:$H$138,"Q2")</f>
        <v>0</v>
      </c>
      <c r="BT185" s="264">
        <f>COUNTIFS('Marketing Quarterly Planning'!AW$4:AW$138,"XS",'Marketing Quarterly Planning'!$H$4:$H$138,"Q2")</f>
        <v>0</v>
      </c>
      <c r="BU185" s="264">
        <f>COUNTIFS('Marketing Quarterly Planning'!AX$4:AX$138,"XS",'Marketing Quarterly Planning'!$H$4:$H$138,"Q2")</f>
        <v>0</v>
      </c>
      <c r="BV185" s="264">
        <f>COUNTIFS('Marketing Quarterly Planning'!AY$4:AY$138,"XS",'Marketing Quarterly Planning'!$H$4:$H$138,"Q2")</f>
        <v>0</v>
      </c>
    </row>
    <row r="186" spans="4:74" ht="15">
      <c r="BP186" t="s">
        <v>486</v>
      </c>
      <c r="BQ186" s="626" t="s">
        <v>78</v>
      </c>
      <c r="BR186" s="264">
        <f>COUNTIFS('Marketing Quarterly Planning'!AU$4:AU$138,"S",'Marketing Quarterly Planning'!$H$4:$H$138,"Q2")</f>
        <v>0</v>
      </c>
      <c r="BS186" s="264">
        <f>COUNTIFS('Marketing Quarterly Planning'!AV$4:AV$138,"S",'Marketing Quarterly Planning'!$H$4:$H$138,"Q2")</f>
        <v>0</v>
      </c>
      <c r="BT186" s="264">
        <f>COUNTIFS('Marketing Quarterly Planning'!AW$4:AW$138,"S",'Marketing Quarterly Planning'!$H$4:$H$138,"Q2")</f>
        <v>0</v>
      </c>
      <c r="BU186" s="264">
        <f>COUNTIFS('Marketing Quarterly Planning'!AX$4:AX$138,"S",'Marketing Quarterly Planning'!$H$4:$H$138,"Q2")</f>
        <v>1</v>
      </c>
      <c r="BV186" s="264">
        <f>COUNTIFS('Marketing Quarterly Planning'!AY$4:AY$138,"S",'Marketing Quarterly Planning'!$H$4:$H$138,"Q2")</f>
        <v>0</v>
      </c>
    </row>
    <row r="187" spans="4:74" ht="15">
      <c r="BP187" t="s">
        <v>487</v>
      </c>
      <c r="BQ187" s="626" t="s">
        <v>72</v>
      </c>
      <c r="BR187" s="264">
        <f>COUNTIFS('Marketing Quarterly Planning'!AU$4:AU$138,"M",'Marketing Quarterly Planning'!$H$4:$H$138,"Q2")</f>
        <v>0</v>
      </c>
      <c r="BS187" s="264">
        <f>COUNTIFS('Marketing Quarterly Planning'!AV$4:AV$138,"M",'Marketing Quarterly Planning'!$H$4:$H$138,"Q2")</f>
        <v>1</v>
      </c>
      <c r="BT187" s="264">
        <f>COUNTIFS('Marketing Quarterly Planning'!AW$4:AW$138,"M",'Marketing Quarterly Planning'!$H$4:$H$138,"Q2")</f>
        <v>0</v>
      </c>
      <c r="BU187" s="264">
        <f>COUNTIFS('Marketing Quarterly Planning'!AX$4:AX$138,"M",'Marketing Quarterly Planning'!$H$4:$H$138,"Q2")</f>
        <v>0</v>
      </c>
      <c r="BV187" s="264">
        <f>COUNTIFS('Marketing Quarterly Planning'!AY$4:AY$138,"M",'Marketing Quarterly Planning'!$H$4:$H$138,"Q2")</f>
        <v>0</v>
      </c>
    </row>
    <row r="188" spans="4:74" ht="15">
      <c r="BP188" t="s">
        <v>488</v>
      </c>
      <c r="BQ188" s="626" t="s">
        <v>91</v>
      </c>
      <c r="BR188" s="264">
        <f>COUNTIFS('Marketing Quarterly Planning'!AU$4:AU$138,"L",'Marketing Quarterly Planning'!$H$4:$H$138,"Q2")</f>
        <v>0</v>
      </c>
      <c r="BS188" s="264">
        <f>COUNTIFS('Marketing Quarterly Planning'!AV$4:AV$138,"L",'Marketing Quarterly Planning'!$H$4:$H$138,"Q2")</f>
        <v>0</v>
      </c>
      <c r="BT188" s="264">
        <f>COUNTIFS('Marketing Quarterly Planning'!AW$4:AW$138,"L",'Marketing Quarterly Planning'!$H$4:$H$138,"Q2")</f>
        <v>0</v>
      </c>
      <c r="BU188" s="264">
        <f>COUNTIFS('Marketing Quarterly Planning'!AX$4:AX$138,"L",'Marketing Quarterly Planning'!$H$4:$H$138,"Q2")</f>
        <v>0</v>
      </c>
      <c r="BV188" s="264">
        <f>COUNTIFS('Marketing Quarterly Planning'!AY$4:AY$138,"L",'Marketing Quarterly Planning'!$H$4:$H$138,"Q2")</f>
        <v>0</v>
      </c>
    </row>
    <row r="189" spans="4:74" ht="15">
      <c r="BP189" t="s">
        <v>489</v>
      </c>
      <c r="BQ189" s="626" t="s">
        <v>127</v>
      </c>
      <c r="BR189" s="264">
        <f>COUNTIFS('Marketing Quarterly Planning'!AU$4:AU$138,"XL",'Marketing Quarterly Planning'!$H$4:$H$138,"Q2")</f>
        <v>0</v>
      </c>
      <c r="BS189" s="264">
        <f>COUNTIFS('Marketing Quarterly Planning'!AV$4:AV$138,"XL",'Marketing Quarterly Planning'!$H$4:$H$138,"Q2")</f>
        <v>0</v>
      </c>
      <c r="BT189" s="264">
        <f>COUNTIFS('Marketing Quarterly Planning'!AW$4:AW$138,"XL",'Marketing Quarterly Planning'!$H$4:$H$138,"Q2")</f>
        <v>0</v>
      </c>
      <c r="BU189" s="264">
        <f>COUNTIFS('Marketing Quarterly Planning'!AX$4:AX$138,"XL",'Marketing Quarterly Planning'!$H$4:$H$138,"Q2")</f>
        <v>0</v>
      </c>
      <c r="BV189" s="264">
        <f>COUNTIFS('Marketing Quarterly Planning'!AY$4:AY$138,"XL",'Marketing Quarterly Planning'!$H$4:$H$138,"Q2")</f>
        <v>0</v>
      </c>
    </row>
    <row r="190" spans="4:74" ht="15">
      <c r="BP190" t="s">
        <v>490</v>
      </c>
      <c r="BQ190" s="626" t="s">
        <v>119</v>
      </c>
      <c r="BR190" s="264">
        <f>COUNTIFS('Marketing Quarterly Planning'!AU$4:AU$138,"X",'Marketing Quarterly Planning'!$H$4:$H$138,"Q2")</f>
        <v>0</v>
      </c>
      <c r="BS190" s="264">
        <f>COUNTIFS('Marketing Quarterly Planning'!AV$4:AV$138,"X",'Marketing Quarterly Planning'!$H$4:$H$138,"Q2")</f>
        <v>0</v>
      </c>
      <c r="BT190" s="264">
        <f>COUNTIFS('Marketing Quarterly Planning'!AW$4:AW$138,"X",'Marketing Quarterly Planning'!$H$4:$H$138,"Q2")</f>
        <v>0</v>
      </c>
      <c r="BU190" s="264">
        <f>COUNTIFS('Marketing Quarterly Planning'!AX$4:AX$138,"X",'Marketing Quarterly Planning'!$H$4:$H$138,"Q2")</f>
        <v>0</v>
      </c>
      <c r="BV190" s="264">
        <f>COUNTIFS('Marketing Quarterly Planning'!AY$4:AY$138,"X",'Marketing Quarterly Planning'!$H$4:$H$138,"Q2")</f>
        <v>0</v>
      </c>
    </row>
    <row r="191" spans="4:74" ht="15">
      <c r="D191" s="78"/>
      <c r="E191" s="70"/>
      <c r="V191" s="61"/>
      <c r="AG191" s="61"/>
      <c r="BP191"/>
      <c r="BQ191" s="626" t="s">
        <v>495</v>
      </c>
      <c r="BR191">
        <f>(BR185*2*8)+(BR186*4*8)+(BR187*8*8)+(BR188*12*8)+(BR189*24*8)+(BR190*24*8)</f>
        <v>0</v>
      </c>
      <c r="BS191">
        <f>(BS185*2*8)+(BS186*4*8)+(BS187*8*8)+(BS188*12*8)+(BS189*24*8)+(BS190*24*8)</f>
        <v>64</v>
      </c>
      <c r="BT191">
        <f>(BT185*2*8)+(BT186*4*8)+(BT187*8*8)+(BT188*12*8)+(BT189*24*8)+(BT190*24*8)</f>
        <v>0</v>
      </c>
      <c r="BU191">
        <f>(BU185*2*8)+(BU186*4*8)+(BU187*8*8)+(BU188*12*8)+(BU189*24*8)+(BU190*24*8)</f>
        <v>32</v>
      </c>
      <c r="BV191">
        <f>(BV185*2*8)+(BV186*4*8)+(BV187*8*8)+(BV188*12*8)+(BV189*24*8)+(BV190*24*8)</f>
        <v>0</v>
      </c>
    </row>
    <row r="192" spans="4:74" ht="15">
      <c r="BP192" s="264"/>
      <c r="BQ192" s="264"/>
      <c r="BR192" s="264"/>
      <c r="BS192" s="264"/>
      <c r="BT192" s="264"/>
      <c r="BU192" s="264"/>
      <c r="BV192" s="264"/>
    </row>
    <row r="194" spans="4:74" ht="15">
      <c r="BP194" s="483" t="s">
        <v>66</v>
      </c>
      <c r="BQ194" s="483" t="s">
        <v>498</v>
      </c>
      <c r="BR194" s="14" t="s">
        <v>47</v>
      </c>
      <c r="BS194" s="14" t="s">
        <v>48</v>
      </c>
      <c r="BT194" s="14" t="s">
        <v>49</v>
      </c>
      <c r="BU194" s="14" t="s">
        <v>809</v>
      </c>
      <c r="BV194" s="14" t="s">
        <v>51</v>
      </c>
    </row>
    <row r="195" spans="4:74" ht="15">
      <c r="BP195" t="s">
        <v>485</v>
      </c>
      <c r="BQ195" s="626" t="s">
        <v>77</v>
      </c>
      <c r="BR195" s="264">
        <f>COUNTIFS('Fulfillment Quarterly Planning'!AW$2:AW$129,"XS",'Fulfillment Quarterly Planning'!$H$2:$H$129,"Q2")</f>
        <v>0</v>
      </c>
      <c r="BS195" s="264">
        <f>COUNTIFS('Fulfillment Quarterly Planning'!AX$2:AX$129,"XS",'Fulfillment Quarterly Planning'!$H$2:$H$129,"Q2")</f>
        <v>0</v>
      </c>
      <c r="BT195" s="264">
        <f>COUNTIFS('Fulfillment Quarterly Planning'!AY$2:AY$129,"XS",'Fulfillment Quarterly Planning'!$H$2:$H$129,"Q2")</f>
        <v>0</v>
      </c>
      <c r="BU195" s="264">
        <f>COUNTIFS('Fulfillment Quarterly Planning'!AZ$2:AZ$129,"XS",'Fulfillment Quarterly Planning'!$H$2:$H$129,"Q2")</f>
        <v>0</v>
      </c>
      <c r="BV195" s="264">
        <f>COUNTIFS('Fulfillment Quarterly Planning'!BA$2:BA$129,"XS",'Fulfillment Quarterly Planning'!$H$2:$H$129,"Q2")</f>
        <v>0</v>
      </c>
    </row>
    <row r="196" spans="4:74" ht="15">
      <c r="BP196" t="s">
        <v>486</v>
      </c>
      <c r="BQ196" s="626" t="s">
        <v>78</v>
      </c>
      <c r="BR196" s="264">
        <f>COUNTIFS('Fulfillment Quarterly Planning'!AW$2:AW$129,"S",'Fulfillment Quarterly Planning'!$H$2:$H$129,"Q2")</f>
        <v>0</v>
      </c>
      <c r="BS196" s="264">
        <f>COUNTIFS('Fulfillment Quarterly Planning'!AX$2:AX$129,"S",'Fulfillment Quarterly Planning'!$H$2:$H$129,"Q2")</f>
        <v>0</v>
      </c>
      <c r="BT196" s="264">
        <f>COUNTIFS('Fulfillment Quarterly Planning'!AY$2:AY$129,"S",'Fulfillment Quarterly Planning'!$H$2:$H$129,"Q2")</f>
        <v>0</v>
      </c>
      <c r="BU196" s="264">
        <f>COUNTIFS('Fulfillment Quarterly Planning'!AZ$2:AZ$129,"S",'Fulfillment Quarterly Planning'!$H$2:$H$129,"Q2")</f>
        <v>0</v>
      </c>
      <c r="BV196" s="264">
        <f>COUNTIFS('Fulfillment Quarterly Planning'!BA$2:BA$129,"S",'Fulfillment Quarterly Planning'!$H$2:$H$129,"Q2")</f>
        <v>0</v>
      </c>
    </row>
    <row r="197" spans="4:74" ht="15">
      <c r="BP197" t="s">
        <v>487</v>
      </c>
      <c r="BQ197" s="626" t="s">
        <v>72</v>
      </c>
      <c r="BR197" s="264">
        <f>COUNTIFS('Fulfillment Quarterly Planning'!AW$2:AW$129,"M",'Fulfillment Quarterly Planning'!$H$2:$H$129,"Q2")</f>
        <v>0</v>
      </c>
      <c r="BS197" s="264">
        <f>COUNTIFS('Fulfillment Quarterly Planning'!AX$2:AX$129,"M",'Fulfillment Quarterly Planning'!$H$2:$H$129,"Q2")</f>
        <v>0</v>
      </c>
      <c r="BT197" s="264">
        <f>COUNTIFS('Fulfillment Quarterly Planning'!AY$2:AY$129,"M",'Fulfillment Quarterly Planning'!$H$2:$H$129,"Q2")</f>
        <v>0</v>
      </c>
      <c r="BU197" s="264">
        <f>COUNTIFS('Fulfillment Quarterly Planning'!AZ$2:AZ$129,"M",'Fulfillment Quarterly Planning'!$H$2:$H$129,"Q2")</f>
        <v>0</v>
      </c>
      <c r="BV197" s="264">
        <f>COUNTIFS('Fulfillment Quarterly Planning'!BA$2:BA$129,"M",'Fulfillment Quarterly Planning'!$H$2:$H$129,"Q2")</f>
        <v>0</v>
      </c>
    </row>
    <row r="198" spans="4:74" ht="15">
      <c r="BP198" t="s">
        <v>488</v>
      </c>
      <c r="BQ198" s="626" t="s">
        <v>91</v>
      </c>
      <c r="BR198" s="264">
        <f>COUNTIFS('Fulfillment Quarterly Planning'!AW$2:AW$129,"L",'Fulfillment Quarterly Planning'!$H$2:$H$129,"Q2")</f>
        <v>0</v>
      </c>
      <c r="BS198" s="264">
        <f>COUNTIFS('Fulfillment Quarterly Planning'!AX$2:AX$129,"L",'Fulfillment Quarterly Planning'!$H$2:$H$129,"Q2")</f>
        <v>0</v>
      </c>
      <c r="BT198" s="264">
        <f>COUNTIFS('Fulfillment Quarterly Planning'!AY$2:AY$129,"L",'Fulfillment Quarterly Planning'!$H$2:$H$129,"Q2")</f>
        <v>0</v>
      </c>
      <c r="BU198" s="264">
        <f>COUNTIFS('Fulfillment Quarterly Planning'!AZ$2:AZ$129,"L",'Fulfillment Quarterly Planning'!$H$2:$H$129,"Q2")</f>
        <v>0</v>
      </c>
      <c r="BV198" s="264">
        <f>COUNTIFS('Fulfillment Quarterly Planning'!BA$2:BA$129,"L",'Fulfillment Quarterly Planning'!$H$2:$H$129,"Q2")</f>
        <v>0</v>
      </c>
    </row>
    <row r="199" spans="4:74" ht="15">
      <c r="BP199" t="s">
        <v>489</v>
      </c>
      <c r="BQ199" s="626" t="s">
        <v>127</v>
      </c>
      <c r="BR199" s="264">
        <f>COUNTIFS('Fulfillment Quarterly Planning'!AW$2:AW$129,"XL",'Fulfillment Quarterly Planning'!$H$2:$H$129,"Q2")</f>
        <v>0</v>
      </c>
      <c r="BS199" s="264">
        <f>COUNTIFS('Fulfillment Quarterly Planning'!AX$2:AX$129,"XL",'Fulfillment Quarterly Planning'!$H$2:$H$129,"Q2")</f>
        <v>0</v>
      </c>
      <c r="BT199" s="264">
        <f>COUNTIFS('Fulfillment Quarterly Planning'!AY$2:AY$129,"XL",'Fulfillment Quarterly Planning'!$H$2:$H$129,"Q2")</f>
        <v>0</v>
      </c>
      <c r="BU199" s="264">
        <f>COUNTIFS('Fulfillment Quarterly Planning'!AZ$2:AZ$129,"XL",'Fulfillment Quarterly Planning'!$H$2:$H$129,"Q2")</f>
        <v>0</v>
      </c>
      <c r="BV199" s="264">
        <f>COUNTIFS('Fulfillment Quarterly Planning'!BA$2:BA$129,"XL",'Fulfillment Quarterly Planning'!$H$2:$H$129,"Q2")</f>
        <v>0</v>
      </c>
    </row>
    <row r="200" spans="4:74" ht="15">
      <c r="BP200" t="s">
        <v>490</v>
      </c>
      <c r="BQ200" s="626" t="s">
        <v>119</v>
      </c>
      <c r="BR200" s="264">
        <f>COUNTIFS('Fulfillment Quarterly Planning'!AW$2:AW$129,"X",'Fulfillment Quarterly Planning'!$H$2:$H$129,"Q2")</f>
        <v>0</v>
      </c>
      <c r="BS200" s="264">
        <f>COUNTIFS('Fulfillment Quarterly Planning'!AX$2:AX$129,"X",'Fulfillment Quarterly Planning'!$H$2:$H$129,"Q2")</f>
        <v>0</v>
      </c>
      <c r="BT200" s="264">
        <f>COUNTIFS('Fulfillment Quarterly Planning'!AY$2:AY$129,"X",'Fulfillment Quarterly Planning'!$H$2:$H$129,"Q2")</f>
        <v>0</v>
      </c>
      <c r="BU200" s="264">
        <f>COUNTIFS('Fulfillment Quarterly Planning'!AZ$2:AZ$129,"X",'Fulfillment Quarterly Planning'!$H$2:$H$129,"Q2")</f>
        <v>0</v>
      </c>
      <c r="BV200" s="264">
        <f>COUNTIFS('Fulfillment Quarterly Planning'!BA$2:BA$129,"X",'Fulfillment Quarterly Planning'!$H$2:$H$129,"Q2")</f>
        <v>0</v>
      </c>
    </row>
    <row r="201" spans="4:74" ht="15">
      <c r="D201" s="78"/>
      <c r="E201" s="70"/>
      <c r="V201" s="61"/>
      <c r="AG201" s="61"/>
      <c r="BP201"/>
      <c r="BQ201" s="626" t="s">
        <v>495</v>
      </c>
      <c r="BR201">
        <f>(BR195*2*5)+(BR196*4*5)+(BR197*8*5)+(BR198*12*5)+(BR199*24*5)+(BR200*24*5)</f>
        <v>0</v>
      </c>
      <c r="BS201">
        <f>(BS195*2*8)+(BS196*4*8)+(BS197*8*8)+(BS198*12*8)+(BS199*24*8)+(BS200*24*8)</f>
        <v>0</v>
      </c>
      <c r="BT201">
        <f>(BT195*2*8)+(BT196*4*8)+(BT197*8*8)+(BT198*12*8)+(BT199*24*8)+(BT200*24*8)</f>
        <v>0</v>
      </c>
      <c r="BU201">
        <f>(BU195*2*8)+(BU196*4*8)+(BU197*8*8)+(BU198*12*8)+(BU199*24*8)+(BU200*24*8)</f>
        <v>0</v>
      </c>
      <c r="BV201">
        <f>(BV195*2*8)+(BV196*4*8)+(BV197*8*8)+(BV198*12*8)+(BV199*24*8)+(BV200*24*8)</f>
        <v>0</v>
      </c>
    </row>
    <row r="1048543" ht="15" customHeight="1"/>
  </sheetData>
  <autoFilter ref="A3:XEY105" xr:uid="{52E0EF02-DAAD-FB41-9157-A92A8E41896F}">
    <filterColumn colId="61">
      <filters>
        <filter val="M"/>
        <filter val="S"/>
      </filters>
    </filterColumn>
  </autoFilter>
  <customSheetViews>
    <customSheetView guid="{B44FAAB8-1398-4FF6-84E3-95F16EE53712}" scale="80" filter="1" showAutoFilter="1" topLeftCell="G1">
      <pane ySplit="13" topLeftCell="A15" activePane="bottomLeft" state="frozen"/>
      <selection pane="bottomLeft" activeCell="T18" sqref="T18"/>
      <pageMargins left="0" right="0" top="0" bottom="0" header="0" footer="0"/>
      <autoFilter ref="A3:BK113" xr:uid="{DDE59692-0167-4153-801A-2267C32274F6}">
        <filterColumn colId="8">
          <filters blank="1">
            <filter val="Q2"/>
          </filters>
        </filterColumn>
        <filterColumn colId="18">
          <customFilters>
            <customFilter operator="notEqual" val=" "/>
          </customFilters>
        </filterColumn>
      </autoFilter>
    </customSheetView>
  </customSheetViews>
  <mergeCells count="140">
    <mergeCell ref="B79:B84"/>
    <mergeCell ref="F94:F95"/>
    <mergeCell ref="N85:N89"/>
    <mergeCell ref="H85:H89"/>
    <mergeCell ref="I85:I89"/>
    <mergeCell ref="J85:J89"/>
    <mergeCell ref="K85:K89"/>
    <mergeCell ref="L85:L89"/>
    <mergeCell ref="E85:E89"/>
    <mergeCell ref="F85:F89"/>
    <mergeCell ref="G85:G89"/>
    <mergeCell ref="D85:D89"/>
    <mergeCell ref="L79:L84"/>
    <mergeCell ref="N79:N84"/>
    <mergeCell ref="D79:D84"/>
    <mergeCell ref="B85:B89"/>
    <mergeCell ref="E79:E84"/>
    <mergeCell ref="F79:F84"/>
    <mergeCell ref="G79:G84"/>
    <mergeCell ref="H79:H84"/>
    <mergeCell ref="I79:I84"/>
    <mergeCell ref="J79:J84"/>
    <mergeCell ref="K79:K84"/>
    <mergeCell ref="E73:E78"/>
    <mergeCell ref="F73:F78"/>
    <mergeCell ref="G73:G78"/>
    <mergeCell ref="D73:D78"/>
    <mergeCell ref="N71:N72"/>
    <mergeCell ref="E71:E72"/>
    <mergeCell ref="F71:F72"/>
    <mergeCell ref="G71:G72"/>
    <mergeCell ref="D71:D72"/>
    <mergeCell ref="L71:L72"/>
    <mergeCell ref="H71:H72"/>
    <mergeCell ref="I71:I72"/>
    <mergeCell ref="J71:J72"/>
    <mergeCell ref="K71:K72"/>
    <mergeCell ref="H73:H78"/>
    <mergeCell ref="I73:I78"/>
    <mergeCell ref="J73:J78"/>
    <mergeCell ref="K73:K78"/>
    <mergeCell ref="L73:L78"/>
    <mergeCell ref="H63:H70"/>
    <mergeCell ref="I63:I70"/>
    <mergeCell ref="J63:J70"/>
    <mergeCell ref="K63:K70"/>
    <mergeCell ref="F63:F70"/>
    <mergeCell ref="G63:G70"/>
    <mergeCell ref="B35:B44"/>
    <mergeCell ref="E25:E30"/>
    <mergeCell ref="F25:F30"/>
    <mergeCell ref="G25:G30"/>
    <mergeCell ref="A25:A30"/>
    <mergeCell ref="D25:D30"/>
    <mergeCell ref="N51:N57"/>
    <mergeCell ref="F58:F62"/>
    <mergeCell ref="K35:K44"/>
    <mergeCell ref="E51:E57"/>
    <mergeCell ref="F51:F57"/>
    <mergeCell ref="G51:G57"/>
    <mergeCell ref="H51:H57"/>
    <mergeCell ref="I51:I57"/>
    <mergeCell ref="J51:J57"/>
    <mergeCell ref="K51:K57"/>
    <mergeCell ref="F35:F44"/>
    <mergeCell ref="F45:F50"/>
    <mergeCell ref="A45:A50"/>
    <mergeCell ref="A4:A6"/>
    <mergeCell ref="B4:B6"/>
    <mergeCell ref="E4:E6"/>
    <mergeCell ref="F4:F6"/>
    <mergeCell ref="G4:G6"/>
    <mergeCell ref="E10:E12"/>
    <mergeCell ref="F10:F12"/>
    <mergeCell ref="H7:H9"/>
    <mergeCell ref="I7:I9"/>
    <mergeCell ref="G10:G12"/>
    <mergeCell ref="H10:H12"/>
    <mergeCell ref="I10:I12"/>
    <mergeCell ref="D4:D6"/>
    <mergeCell ref="D7:D9"/>
    <mergeCell ref="A7:A9"/>
    <mergeCell ref="B7:B9"/>
    <mergeCell ref="E7:E9"/>
    <mergeCell ref="F7:F9"/>
    <mergeCell ref="G7:G9"/>
    <mergeCell ref="D10:D12"/>
    <mergeCell ref="A10:A12"/>
    <mergeCell ref="B10:B12"/>
    <mergeCell ref="C10:C12"/>
    <mergeCell ref="N10:N12"/>
    <mergeCell ref="J10:J12"/>
    <mergeCell ref="K10:K12"/>
    <mergeCell ref="H25:H30"/>
    <mergeCell ref="I25:I30"/>
    <mergeCell ref="J25:J30"/>
    <mergeCell ref="K25:K30"/>
    <mergeCell ref="L25:L30"/>
    <mergeCell ref="L10:L12"/>
    <mergeCell ref="N13:N14"/>
    <mergeCell ref="L13:L14"/>
    <mergeCell ref="H13:H14"/>
    <mergeCell ref="I13:I14"/>
    <mergeCell ref="J13:J14"/>
    <mergeCell ref="K13:K14"/>
    <mergeCell ref="BH1:BK1"/>
    <mergeCell ref="N1:S1"/>
    <mergeCell ref="T1:AH1"/>
    <mergeCell ref="AI1:AK1"/>
    <mergeCell ref="AN1:AV1"/>
    <mergeCell ref="AW1:BA1"/>
    <mergeCell ref="BB1:BG1"/>
    <mergeCell ref="H4:H6"/>
    <mergeCell ref="I4:I6"/>
    <mergeCell ref="J4:J6"/>
    <mergeCell ref="K4:K6"/>
    <mergeCell ref="L7:L9"/>
    <mergeCell ref="B25:B30"/>
    <mergeCell ref="B73:B78"/>
    <mergeCell ref="A63:A70"/>
    <mergeCell ref="A71:A72"/>
    <mergeCell ref="A73:A78"/>
    <mergeCell ref="A79:A84"/>
    <mergeCell ref="A85:A89"/>
    <mergeCell ref="A35:A44"/>
    <mergeCell ref="D35:D44"/>
    <mergeCell ref="D45:D50"/>
    <mergeCell ref="J7:J9"/>
    <mergeCell ref="K7:K9"/>
    <mergeCell ref="D13:D14"/>
    <mergeCell ref="A51:A57"/>
    <mergeCell ref="K45:K50"/>
    <mergeCell ref="A13:A14"/>
    <mergeCell ref="B13:B14"/>
    <mergeCell ref="E13:E14"/>
    <mergeCell ref="F13:F14"/>
    <mergeCell ref="G13:G14"/>
    <mergeCell ref="B51:B57"/>
    <mergeCell ref="D51:D57"/>
    <mergeCell ref="B45:B50"/>
  </mergeCells>
  <conditionalFormatting sqref="BR128:BV128">
    <cfRule type="cellIs" dxfId="1" priority="1" operator="lessThan">
      <formula>0</formula>
    </cfRule>
  </conditionalFormatting>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E8CD-9FB0-534B-A9D9-7B75946B6AF9}">
  <sheetPr filterMode="1"/>
  <dimension ref="A1:BU68"/>
  <sheetViews>
    <sheetView zoomScaleNormal="100" workbookViewId="0">
      <pane xSplit="4" ySplit="3" topLeftCell="E11" activePane="bottomRight" state="frozen"/>
      <selection pane="bottomRight" activeCell="A3" sqref="A3"/>
      <selection pane="bottomLeft" activeCell="A4" sqref="A4"/>
      <selection pane="topRight" activeCell="E1" sqref="E1"/>
    </sheetView>
  </sheetViews>
  <sheetFormatPr defaultColWidth="8.85546875" defaultRowHeight="14.45"/>
  <cols>
    <col min="1" max="1" width="13.42578125" style="252" customWidth="1"/>
    <col min="2" max="2" width="22.140625" style="252" customWidth="1"/>
    <col min="3" max="3" width="46.42578125" style="252" customWidth="1"/>
    <col min="4" max="4" width="37.42578125" style="252" customWidth="1"/>
    <col min="5" max="5" width="13.42578125" style="252" customWidth="1"/>
    <col min="6" max="6" width="18.140625" style="252" customWidth="1"/>
    <col min="7" max="9" width="11.140625" style="277" customWidth="1"/>
    <col min="10" max="11" width="11.85546875" style="277" customWidth="1"/>
    <col min="12" max="20" width="8.85546875" style="252"/>
    <col min="21" max="21" width="8.42578125" style="252" hidden="1" customWidth="1"/>
    <col min="22" max="27" width="8.85546875" style="252"/>
    <col min="28" max="28" width="6.140625" style="252" customWidth="1"/>
    <col min="29" max="29" width="8.85546875" style="252"/>
    <col min="30" max="30" width="8.140625" style="252" customWidth="1"/>
    <col min="31" max="36" width="8.85546875" style="252"/>
    <col min="37" max="37" width="11.140625" style="252" customWidth="1"/>
    <col min="38" max="49" width="8.85546875" style="252"/>
    <col min="50" max="50" width="11.140625" style="252" customWidth="1"/>
    <col min="51" max="51" width="10.140625" style="252" customWidth="1"/>
    <col min="52" max="57" width="8.85546875" style="252"/>
    <col min="58" max="58" width="10.140625" style="252" customWidth="1"/>
    <col min="59" max="62" width="8.85546875" style="252"/>
    <col min="63" max="63" width="8.85546875" style="252" bestFit="1" customWidth="1"/>
    <col min="64" max="16384" width="8.85546875" style="252"/>
  </cols>
  <sheetData>
    <row r="1" spans="1:73" customFormat="1" ht="25.5" customHeight="1">
      <c r="A1" s="2"/>
      <c r="B1" s="2"/>
      <c r="C1" s="2"/>
      <c r="D1" s="2"/>
      <c r="E1" s="2"/>
      <c r="F1" s="2"/>
      <c r="G1" s="1"/>
      <c r="H1" s="3"/>
      <c r="I1" s="3"/>
      <c r="J1" s="3"/>
      <c r="K1" s="346"/>
      <c r="L1" s="1165" t="s">
        <v>504</v>
      </c>
      <c r="M1" s="1165"/>
      <c r="N1" s="1165"/>
      <c r="O1" s="1165"/>
      <c r="P1" s="1165"/>
      <c r="Q1" s="1165"/>
      <c r="R1" s="1166" t="s">
        <v>505</v>
      </c>
      <c r="S1" s="1166"/>
      <c r="T1" s="1166"/>
      <c r="U1" s="1166"/>
      <c r="V1" s="1166"/>
      <c r="W1" s="1166"/>
      <c r="X1" s="1166"/>
      <c r="Y1" s="1166"/>
      <c r="Z1" s="1166"/>
      <c r="AA1" s="1166"/>
      <c r="AB1" s="1166"/>
      <c r="AC1" s="1166"/>
      <c r="AD1" s="1166"/>
      <c r="AE1" s="1166"/>
      <c r="AF1" s="1166"/>
      <c r="AG1" s="1167" t="s">
        <v>506</v>
      </c>
      <c r="AH1" s="1167"/>
      <c r="AI1" s="1167"/>
      <c r="AJ1" s="1171" t="s">
        <v>35</v>
      </c>
      <c r="AK1" s="1172"/>
      <c r="AL1" s="1168" t="s">
        <v>66</v>
      </c>
      <c r="AM1" s="1168"/>
      <c r="AN1" s="1168"/>
      <c r="AO1" s="1168"/>
      <c r="AP1" s="1168"/>
      <c r="AQ1" s="1168"/>
      <c r="AR1" s="1168"/>
      <c r="AS1" s="1168"/>
      <c r="AT1" s="1168"/>
      <c r="AU1" s="1169" t="s">
        <v>500</v>
      </c>
      <c r="AV1" s="1169"/>
      <c r="AW1" s="1169"/>
      <c r="AX1" s="1169"/>
      <c r="AY1" s="1169"/>
      <c r="AZ1" s="1170" t="s">
        <v>507</v>
      </c>
      <c r="BA1" s="1170"/>
      <c r="BB1" s="1170"/>
      <c r="BC1" s="1170"/>
      <c r="BD1" s="1170"/>
      <c r="BE1" s="1170"/>
      <c r="BF1" s="1164" t="s">
        <v>502</v>
      </c>
      <c r="BG1" s="1164"/>
      <c r="BH1" s="1164"/>
      <c r="BI1" s="1164"/>
      <c r="BJ1" s="1015" t="s">
        <v>508</v>
      </c>
      <c r="BK1" s="1015" t="s">
        <v>140</v>
      </c>
    </row>
    <row r="2" spans="1:73" customFormat="1" ht="15">
      <c r="A2" s="2"/>
      <c r="B2" s="2"/>
      <c r="C2" s="2"/>
      <c r="D2" s="2"/>
      <c r="E2" s="2"/>
      <c r="F2" s="2"/>
      <c r="G2" s="1"/>
      <c r="H2" s="3"/>
      <c r="I2" s="3"/>
      <c r="J2" s="3"/>
      <c r="K2" s="3"/>
      <c r="L2" s="4"/>
      <c r="M2" s="4"/>
      <c r="N2" s="4"/>
      <c r="O2" s="4"/>
      <c r="P2" s="4"/>
      <c r="Q2" s="4"/>
      <c r="R2" s="5"/>
      <c r="S2" s="5"/>
      <c r="T2" s="5"/>
      <c r="U2" s="5"/>
      <c r="V2" s="5"/>
      <c r="W2" s="5"/>
      <c r="X2" s="5"/>
      <c r="Y2" s="5"/>
      <c r="Z2" s="5"/>
      <c r="AA2" s="6"/>
      <c r="AB2" s="5"/>
      <c r="AC2" s="5"/>
      <c r="AD2" s="5"/>
      <c r="AE2" s="5"/>
      <c r="AF2" s="5"/>
      <c r="AG2" s="19"/>
      <c r="AH2" s="19"/>
      <c r="AI2" s="19"/>
      <c r="AJ2" s="4"/>
      <c r="AK2" s="4"/>
      <c r="AL2" s="1017"/>
      <c r="AM2" s="1043"/>
      <c r="AN2" s="1043"/>
      <c r="AO2" s="1043"/>
      <c r="AP2" s="1043"/>
      <c r="AQ2" s="1043"/>
      <c r="AR2" s="1043"/>
      <c r="AS2" s="1043"/>
      <c r="AT2" s="1044"/>
      <c r="AU2" s="1018"/>
      <c r="AV2" s="1018"/>
      <c r="AW2" s="1018"/>
      <c r="AX2" s="1018"/>
      <c r="AY2" s="1018"/>
      <c r="AZ2" s="1019"/>
      <c r="BA2" s="1045"/>
      <c r="BB2" s="1045"/>
      <c r="BC2" s="1045"/>
      <c r="BD2" s="1045"/>
      <c r="BE2" s="1046"/>
      <c r="BF2" s="1015"/>
      <c r="BG2" s="1015"/>
      <c r="BH2" s="1015"/>
      <c r="BI2" s="1015"/>
      <c r="BJ2" s="1015"/>
      <c r="BK2" s="1015"/>
    </row>
    <row r="3" spans="1:73" customFormat="1" ht="69.75" customHeight="1">
      <c r="A3" s="1015" t="s">
        <v>0</v>
      </c>
      <c r="B3" s="1015" t="s">
        <v>1</v>
      </c>
      <c r="C3" s="1015" t="s">
        <v>815</v>
      </c>
      <c r="D3" s="1015" t="s">
        <v>3</v>
      </c>
      <c r="E3" s="1015" t="s">
        <v>4</v>
      </c>
      <c r="F3" s="1015" t="s">
        <v>5</v>
      </c>
      <c r="G3" s="1015" t="s">
        <v>7</v>
      </c>
      <c r="H3" s="251" t="s">
        <v>8</v>
      </c>
      <c r="I3" s="251" t="s">
        <v>9</v>
      </c>
      <c r="J3" s="251" t="s">
        <v>10</v>
      </c>
      <c r="K3" s="251" t="s">
        <v>11</v>
      </c>
      <c r="L3" s="7" t="s">
        <v>12</v>
      </c>
      <c r="M3" s="7" t="s">
        <v>13</v>
      </c>
      <c r="N3" s="7" t="s">
        <v>14</v>
      </c>
      <c r="O3" s="7" t="s">
        <v>15</v>
      </c>
      <c r="P3" s="7" t="s">
        <v>16</v>
      </c>
      <c r="Q3" s="7" t="s">
        <v>17</v>
      </c>
      <c r="R3" s="8" t="s">
        <v>18</v>
      </c>
      <c r="S3" s="473" t="s">
        <v>19</v>
      </c>
      <c r="T3" s="8" t="s">
        <v>20</v>
      </c>
      <c r="U3" s="8" t="s">
        <v>21</v>
      </c>
      <c r="V3" s="8" t="s">
        <v>22</v>
      </c>
      <c r="W3" s="8" t="s">
        <v>23</v>
      </c>
      <c r="X3" s="8" t="s">
        <v>24</v>
      </c>
      <c r="Y3" s="8" t="s">
        <v>25</v>
      </c>
      <c r="Z3" s="8" t="s">
        <v>26</v>
      </c>
      <c r="AA3" s="8" t="s">
        <v>27</v>
      </c>
      <c r="AB3" s="8" t="s">
        <v>28</v>
      </c>
      <c r="AC3" s="8" t="s">
        <v>29</v>
      </c>
      <c r="AD3" s="9" t="s">
        <v>14</v>
      </c>
      <c r="AE3" s="8" t="s">
        <v>30</v>
      </c>
      <c r="AF3" s="17" t="s">
        <v>31</v>
      </c>
      <c r="AG3" s="8" t="s">
        <v>32</v>
      </c>
      <c r="AH3" s="8" t="s">
        <v>33</v>
      </c>
      <c r="AI3" s="8" t="s">
        <v>34</v>
      </c>
      <c r="AJ3" s="568" t="s">
        <v>35</v>
      </c>
      <c r="AK3" s="568" t="s">
        <v>36</v>
      </c>
      <c r="AL3" s="10" t="s">
        <v>37</v>
      </c>
      <c r="AM3" s="10" t="s">
        <v>38</v>
      </c>
      <c r="AN3" s="10" t="s">
        <v>40</v>
      </c>
      <c r="AO3" s="10" t="s">
        <v>41</v>
      </c>
      <c r="AP3" s="10" t="s">
        <v>42</v>
      </c>
      <c r="AQ3" s="10" t="s">
        <v>43</v>
      </c>
      <c r="AR3" s="10" t="s">
        <v>44</v>
      </c>
      <c r="AS3" s="10" t="s">
        <v>45</v>
      </c>
      <c r="AT3" s="10" t="s">
        <v>46</v>
      </c>
      <c r="AU3" s="11" t="s">
        <v>47</v>
      </c>
      <c r="AV3" s="11" t="s">
        <v>48</v>
      </c>
      <c r="AW3" s="11" t="s">
        <v>49</v>
      </c>
      <c r="AX3" s="11" t="s">
        <v>50</v>
      </c>
      <c r="AY3" s="11" t="s">
        <v>51</v>
      </c>
      <c r="AZ3" s="12" t="s">
        <v>52</v>
      </c>
      <c r="BA3" s="12" t="s">
        <v>53</v>
      </c>
      <c r="BB3" s="12" t="s">
        <v>54</v>
      </c>
      <c r="BC3" s="12" t="s">
        <v>55</v>
      </c>
      <c r="BD3" s="12"/>
      <c r="BE3" s="12" t="s">
        <v>57</v>
      </c>
      <c r="BF3" s="13" t="s">
        <v>58</v>
      </c>
      <c r="BG3" s="13" t="s">
        <v>59</v>
      </c>
      <c r="BH3" s="13" t="s">
        <v>60</v>
      </c>
      <c r="BI3" s="13" t="s">
        <v>61</v>
      </c>
      <c r="BJ3" s="13" t="s">
        <v>62</v>
      </c>
      <c r="BK3" s="13"/>
    </row>
    <row r="4" spans="1:73" ht="103.5" hidden="1" customHeight="1">
      <c r="A4" s="337" t="s">
        <v>816</v>
      </c>
      <c r="B4" s="337" t="s">
        <v>817</v>
      </c>
      <c r="C4" s="337" t="s">
        <v>818</v>
      </c>
      <c r="D4" s="337" t="s">
        <v>819</v>
      </c>
      <c r="E4" s="337" t="s">
        <v>70</v>
      </c>
      <c r="F4" s="337"/>
      <c r="G4" s="345" t="s">
        <v>73</v>
      </c>
      <c r="H4" s="345" t="s">
        <v>329</v>
      </c>
      <c r="I4" s="345" t="s">
        <v>820</v>
      </c>
      <c r="J4" s="345" t="s">
        <v>75</v>
      </c>
      <c r="K4" s="345" t="s">
        <v>821</v>
      </c>
      <c r="L4" s="358" t="s">
        <v>822</v>
      </c>
      <c r="M4" s="337"/>
      <c r="N4" s="337"/>
      <c r="O4" s="358" t="s">
        <v>822</v>
      </c>
      <c r="P4" s="337"/>
      <c r="Q4" s="358" t="s">
        <v>822</v>
      </c>
      <c r="R4" s="337"/>
      <c r="S4" s="358" t="s">
        <v>822</v>
      </c>
      <c r="T4" s="359" t="s">
        <v>823</v>
      </c>
      <c r="U4" s="360" t="s">
        <v>823</v>
      </c>
      <c r="V4" s="360" t="s">
        <v>823</v>
      </c>
      <c r="W4" s="360" t="s">
        <v>822</v>
      </c>
      <c r="X4" s="360" t="s">
        <v>823</v>
      </c>
      <c r="Y4" s="360" t="s">
        <v>823</v>
      </c>
      <c r="Z4" s="361" t="s">
        <v>823</v>
      </c>
      <c r="AA4" s="358" t="s">
        <v>823</v>
      </c>
      <c r="AB4" s="362" t="s">
        <v>823</v>
      </c>
      <c r="AC4" s="361" t="s">
        <v>823</v>
      </c>
      <c r="AD4" s="337"/>
      <c r="AE4" s="337"/>
      <c r="AF4" s="337"/>
      <c r="AG4" s="337"/>
      <c r="AH4" s="337"/>
      <c r="AI4" s="337"/>
      <c r="AJ4" s="337"/>
      <c r="AK4" s="337"/>
      <c r="AL4" s="337"/>
      <c r="AM4" s="337"/>
      <c r="AN4" s="337"/>
      <c r="AO4" s="337"/>
      <c r="AP4" s="337"/>
      <c r="AQ4" s="337"/>
      <c r="AR4" s="337"/>
      <c r="AS4" s="337"/>
      <c r="AT4" s="337"/>
      <c r="AU4" s="337"/>
      <c r="AV4" s="337"/>
      <c r="AW4" s="337"/>
      <c r="AX4" s="337"/>
      <c r="AY4" s="358" t="s">
        <v>822</v>
      </c>
      <c r="AZ4" s="337"/>
      <c r="BA4" s="337"/>
      <c r="BB4" s="337"/>
      <c r="BC4" s="337"/>
      <c r="BD4" s="337"/>
      <c r="BE4" s="358" t="s">
        <v>822</v>
      </c>
      <c r="BF4" s="363" t="s">
        <v>91</v>
      </c>
      <c r="BG4" s="358" t="s">
        <v>85</v>
      </c>
      <c r="BH4" s="337"/>
      <c r="BI4" s="358" t="s">
        <v>822</v>
      </c>
      <c r="BJ4" s="337"/>
      <c r="BK4" s="337"/>
      <c r="BL4" s="337"/>
      <c r="BM4" s="337"/>
      <c r="BN4" s="337"/>
      <c r="BO4" s="337"/>
      <c r="BP4" s="337"/>
      <c r="BQ4" s="337"/>
      <c r="BR4" s="337"/>
      <c r="BS4" s="337"/>
      <c r="BT4" s="337"/>
      <c r="BU4" s="337"/>
    </row>
    <row r="5" spans="1:73" ht="55.5" hidden="1" customHeight="1">
      <c r="A5" s="337" t="s">
        <v>816</v>
      </c>
      <c r="B5" s="337" t="s">
        <v>824</v>
      </c>
      <c r="C5" s="337" t="s">
        <v>825</v>
      </c>
      <c r="D5" s="337" t="s">
        <v>826</v>
      </c>
      <c r="E5" s="337" t="s">
        <v>827</v>
      </c>
      <c r="F5" s="337"/>
      <c r="G5" s="345" t="s">
        <v>73</v>
      </c>
      <c r="H5" s="345" t="s">
        <v>329</v>
      </c>
      <c r="I5" s="345" t="s">
        <v>74</v>
      </c>
      <c r="J5" s="345" t="s">
        <v>75</v>
      </c>
      <c r="K5" s="345" t="s">
        <v>821</v>
      </c>
      <c r="L5" s="340" t="s">
        <v>330</v>
      </c>
      <c r="M5" s="337" t="s">
        <v>377</v>
      </c>
      <c r="N5" s="1020" t="s">
        <v>85</v>
      </c>
      <c r="O5" s="340"/>
      <c r="P5" s="337"/>
      <c r="Q5" s="340" t="s">
        <v>822</v>
      </c>
      <c r="R5" s="337"/>
      <c r="S5" s="340"/>
      <c r="T5" s="629" t="s">
        <v>77</v>
      </c>
      <c r="U5" s="344" t="s">
        <v>85</v>
      </c>
      <c r="V5" s="342" t="s">
        <v>823</v>
      </c>
      <c r="W5" s="342" t="s">
        <v>822</v>
      </c>
      <c r="X5" s="342" t="s">
        <v>823</v>
      </c>
      <c r="Y5" s="342" t="s">
        <v>823</v>
      </c>
      <c r="Z5" s="343" t="s">
        <v>823</v>
      </c>
      <c r="AA5" s="340"/>
      <c r="AB5" s="344" t="s">
        <v>822</v>
      </c>
      <c r="AC5" s="343" t="s">
        <v>823</v>
      </c>
      <c r="AD5" s="337"/>
      <c r="AE5" s="337"/>
      <c r="AF5" s="337"/>
      <c r="AG5" s="337"/>
      <c r="AH5" s="337"/>
      <c r="AI5" s="337"/>
      <c r="AJ5" s="337"/>
      <c r="AK5" s="337"/>
      <c r="AL5" s="337"/>
      <c r="AM5" s="337"/>
      <c r="AN5" s="337"/>
      <c r="AO5" s="337"/>
      <c r="AP5" s="337"/>
      <c r="AQ5" s="337"/>
      <c r="AR5" s="337"/>
      <c r="AS5" s="337"/>
      <c r="AT5" s="337"/>
      <c r="AU5" s="337"/>
      <c r="AV5" s="337"/>
      <c r="AW5" s="337"/>
      <c r="AX5" s="337"/>
      <c r="AY5" s="340"/>
      <c r="AZ5" s="337"/>
      <c r="BA5" s="337"/>
      <c r="BB5" s="337"/>
      <c r="BC5" s="337"/>
      <c r="BD5" s="1020"/>
      <c r="BE5" s="340" t="s">
        <v>78</v>
      </c>
      <c r="BF5" s="344" t="s">
        <v>72</v>
      </c>
      <c r="BG5" s="340"/>
      <c r="BH5" s="337"/>
      <c r="BI5" s="340" t="s">
        <v>72</v>
      </c>
      <c r="BJ5" s="337" t="s">
        <v>85</v>
      </c>
      <c r="BK5" s="337"/>
      <c r="BL5" s="337"/>
      <c r="BM5" s="337"/>
      <c r="BN5" s="337"/>
      <c r="BO5" s="337"/>
      <c r="BP5" s="337"/>
      <c r="BQ5" s="337"/>
      <c r="BR5" s="337"/>
      <c r="BS5" s="337"/>
      <c r="BT5" s="337"/>
      <c r="BU5" s="337"/>
    </row>
    <row r="6" spans="1:73" ht="107.25" hidden="1" customHeight="1">
      <c r="A6" s="337" t="s">
        <v>816</v>
      </c>
      <c r="B6" s="337" t="s">
        <v>828</v>
      </c>
      <c r="C6" s="337" t="s">
        <v>829</v>
      </c>
      <c r="D6" s="337" t="s">
        <v>830</v>
      </c>
      <c r="E6" s="337" t="s">
        <v>89</v>
      </c>
      <c r="F6" s="337"/>
      <c r="G6" s="345" t="s">
        <v>73</v>
      </c>
      <c r="H6" s="345" t="s">
        <v>329</v>
      </c>
      <c r="I6" s="345" t="s">
        <v>831</v>
      </c>
      <c r="J6" s="345" t="s">
        <v>75</v>
      </c>
      <c r="K6" s="345" t="s">
        <v>821</v>
      </c>
      <c r="L6" s="340" t="s">
        <v>822</v>
      </c>
      <c r="M6" s="337"/>
      <c r="N6" s="1020"/>
      <c r="O6" s="340" t="s">
        <v>822</v>
      </c>
      <c r="P6" s="337"/>
      <c r="Q6" s="340" t="s">
        <v>822</v>
      </c>
      <c r="R6" s="337"/>
      <c r="S6" s="340" t="s">
        <v>822</v>
      </c>
      <c r="T6" s="341" t="s">
        <v>823</v>
      </c>
      <c r="U6" s="342" t="s">
        <v>823</v>
      </c>
      <c r="V6" s="342" t="s">
        <v>823</v>
      </c>
      <c r="W6" s="342" t="s">
        <v>822</v>
      </c>
      <c r="X6" s="342" t="s">
        <v>823</v>
      </c>
      <c r="Y6" s="342" t="s">
        <v>823</v>
      </c>
      <c r="Z6" s="343" t="s">
        <v>823</v>
      </c>
      <c r="AA6" s="340" t="s">
        <v>823</v>
      </c>
      <c r="AB6" s="344" t="s">
        <v>823</v>
      </c>
      <c r="AC6" s="343" t="s">
        <v>823</v>
      </c>
      <c r="AD6" s="337"/>
      <c r="AE6" s="337"/>
      <c r="AF6" s="337"/>
      <c r="AG6" s="337"/>
      <c r="AH6" s="337"/>
      <c r="AI6" s="337"/>
      <c r="AJ6" s="337"/>
      <c r="AK6" s="337"/>
      <c r="AL6" s="337"/>
      <c r="AM6" s="337"/>
      <c r="AN6" s="337"/>
      <c r="AO6" s="337"/>
      <c r="AP6" s="337"/>
      <c r="AQ6" s="337"/>
      <c r="AR6" s="337"/>
      <c r="AS6" s="337"/>
      <c r="AT6" s="337"/>
      <c r="AU6" s="337"/>
      <c r="AV6" s="337"/>
      <c r="AW6" s="337"/>
      <c r="AX6" s="337"/>
      <c r="AY6" s="340" t="s">
        <v>822</v>
      </c>
      <c r="AZ6" s="337"/>
      <c r="BA6" s="337"/>
      <c r="BB6" s="337"/>
      <c r="BC6" s="337"/>
      <c r="BD6" s="1020"/>
      <c r="BE6" s="340" t="s">
        <v>822</v>
      </c>
      <c r="BF6" s="344" t="s">
        <v>91</v>
      </c>
      <c r="BG6" s="340" t="s">
        <v>822</v>
      </c>
      <c r="BH6" s="337"/>
      <c r="BI6" s="340" t="s">
        <v>822</v>
      </c>
      <c r="BJ6" s="337"/>
      <c r="BK6" s="337"/>
      <c r="BL6" s="337"/>
      <c r="BM6" s="337"/>
      <c r="BN6" s="337"/>
      <c r="BO6" s="337"/>
      <c r="BP6" s="337"/>
      <c r="BQ6" s="337"/>
      <c r="BR6" s="337"/>
      <c r="BS6" s="337"/>
      <c r="BT6" s="337"/>
      <c r="BU6" s="337"/>
    </row>
    <row r="7" spans="1:73" ht="63.75" hidden="1" customHeight="1">
      <c r="A7" s="337" t="s">
        <v>816</v>
      </c>
      <c r="B7" s="1161" t="s">
        <v>832</v>
      </c>
      <c r="C7" s="1161" t="s">
        <v>833</v>
      </c>
      <c r="D7" s="337" t="s">
        <v>834</v>
      </c>
      <c r="E7" s="337" t="s">
        <v>70</v>
      </c>
      <c r="F7" s="337"/>
      <c r="G7" s="345" t="s">
        <v>83</v>
      </c>
      <c r="H7" s="345" t="s">
        <v>329</v>
      </c>
      <c r="I7" s="345" t="s">
        <v>329</v>
      </c>
      <c r="J7" s="345"/>
      <c r="K7" s="345" t="s">
        <v>821</v>
      </c>
      <c r="L7" s="340" t="s">
        <v>822</v>
      </c>
      <c r="M7" s="337"/>
      <c r="N7" s="1020"/>
      <c r="O7" s="340" t="s">
        <v>822</v>
      </c>
      <c r="P7" s="337"/>
      <c r="Q7" s="340" t="s">
        <v>822</v>
      </c>
      <c r="R7" s="337"/>
      <c r="S7" s="340" t="s">
        <v>822</v>
      </c>
      <c r="T7" s="341" t="s">
        <v>823</v>
      </c>
      <c r="U7" s="342" t="s">
        <v>823</v>
      </c>
      <c r="V7" s="342" t="s">
        <v>823</v>
      </c>
      <c r="W7" s="342" t="s">
        <v>822</v>
      </c>
      <c r="X7" s="342" t="s">
        <v>823</v>
      </c>
      <c r="Y7" s="342" t="s">
        <v>823</v>
      </c>
      <c r="Z7" s="343" t="s">
        <v>823</v>
      </c>
      <c r="AA7" s="340" t="s">
        <v>823</v>
      </c>
      <c r="AB7" s="344" t="s">
        <v>823</v>
      </c>
      <c r="AC7" s="343" t="s">
        <v>823</v>
      </c>
      <c r="AD7" s="337"/>
      <c r="AE7" s="337"/>
      <c r="AF7" s="337"/>
      <c r="AG7" s="337"/>
      <c r="AH7" s="337"/>
      <c r="AI7" s="337"/>
      <c r="AJ7" s="337"/>
      <c r="AK7" s="337"/>
      <c r="AL7" s="337"/>
      <c r="AM7" s="337"/>
      <c r="AN7" s="337"/>
      <c r="AO7" s="337"/>
      <c r="AP7" s="337"/>
      <c r="AQ7" s="337"/>
      <c r="AR7" s="337"/>
      <c r="AS7" s="337"/>
      <c r="AT7" s="337"/>
      <c r="AU7" s="337"/>
      <c r="AV7" s="337"/>
      <c r="AW7" s="337"/>
      <c r="AX7" s="337"/>
      <c r="AY7" s="340" t="s">
        <v>822</v>
      </c>
      <c r="AZ7" s="337"/>
      <c r="BA7" s="337"/>
      <c r="BB7" s="337"/>
      <c r="BC7" s="337"/>
      <c r="BD7" s="1020"/>
      <c r="BE7" s="340" t="s">
        <v>822</v>
      </c>
      <c r="BF7" s="344" t="s">
        <v>72</v>
      </c>
      <c r="BG7" s="340" t="s">
        <v>822</v>
      </c>
      <c r="BH7" s="337"/>
      <c r="BI7" s="340" t="s">
        <v>822</v>
      </c>
      <c r="BJ7" s="337"/>
      <c r="BK7" s="337"/>
      <c r="BL7" s="337"/>
      <c r="BM7" s="337"/>
      <c r="BN7" s="337"/>
      <c r="BO7" s="337"/>
      <c r="BP7" s="337"/>
      <c r="BQ7" s="337"/>
      <c r="BR7" s="337"/>
      <c r="BS7" s="337"/>
      <c r="BT7" s="337"/>
      <c r="BU7" s="337"/>
    </row>
    <row r="8" spans="1:73" ht="63.75" hidden="1">
      <c r="A8" s="337" t="s">
        <v>816</v>
      </c>
      <c r="B8" s="1162"/>
      <c r="C8" s="1162"/>
      <c r="D8" s="337" t="s">
        <v>835</v>
      </c>
      <c r="E8" s="337" t="s">
        <v>70</v>
      </c>
      <c r="F8" s="337"/>
      <c r="G8" s="345" t="s">
        <v>83</v>
      </c>
      <c r="H8" s="345" t="s">
        <v>74</v>
      </c>
      <c r="I8" s="345" t="s">
        <v>164</v>
      </c>
      <c r="J8" s="345" t="s">
        <v>84</v>
      </c>
      <c r="K8" s="345" t="s">
        <v>821</v>
      </c>
      <c r="L8" s="340" t="s">
        <v>822</v>
      </c>
      <c r="M8" s="337"/>
      <c r="N8" s="1020"/>
      <c r="O8" s="340" t="s">
        <v>822</v>
      </c>
      <c r="P8" s="337"/>
      <c r="Q8" s="340" t="s">
        <v>822</v>
      </c>
      <c r="R8" s="337"/>
      <c r="S8" s="340" t="s">
        <v>822</v>
      </c>
      <c r="T8" s="341" t="s">
        <v>823</v>
      </c>
      <c r="U8" s="342" t="s">
        <v>823</v>
      </c>
      <c r="V8" s="342" t="s">
        <v>823</v>
      </c>
      <c r="W8" s="342" t="s">
        <v>822</v>
      </c>
      <c r="X8" s="342" t="s">
        <v>823</v>
      </c>
      <c r="Y8" s="342" t="s">
        <v>823</v>
      </c>
      <c r="Z8" s="343" t="s">
        <v>823</v>
      </c>
      <c r="AA8" s="340" t="s">
        <v>823</v>
      </c>
      <c r="AB8" s="344" t="s">
        <v>823</v>
      </c>
      <c r="AC8" s="343" t="s">
        <v>823</v>
      </c>
      <c r="AD8" s="337"/>
      <c r="AE8" s="337"/>
      <c r="AF8" s="337"/>
      <c r="AG8" s="337"/>
      <c r="AH8" s="337"/>
      <c r="AI8" s="337"/>
      <c r="AJ8" s="337"/>
      <c r="AK8" s="337"/>
      <c r="AL8" s="337"/>
      <c r="AM8" s="337"/>
      <c r="AN8" s="337"/>
      <c r="AO8" s="337"/>
      <c r="AP8" s="337"/>
      <c r="AQ8" s="337"/>
      <c r="AR8" s="337"/>
      <c r="AS8" s="337"/>
      <c r="AT8" s="337"/>
      <c r="AU8" s="337"/>
      <c r="AV8" s="337"/>
      <c r="AW8" s="337"/>
      <c r="AX8" s="337"/>
      <c r="AY8" s="340" t="s">
        <v>822</v>
      </c>
      <c r="AZ8" s="337"/>
      <c r="BA8" s="337"/>
      <c r="BB8" s="337"/>
      <c r="BC8" s="337"/>
      <c r="BD8" s="1020"/>
      <c r="BE8" s="340" t="s">
        <v>822</v>
      </c>
      <c r="BF8" s="344" t="s">
        <v>72</v>
      </c>
      <c r="BG8" s="340" t="s">
        <v>822</v>
      </c>
      <c r="BH8" s="337"/>
      <c r="BI8" s="340" t="s">
        <v>822</v>
      </c>
      <c r="BJ8" s="337"/>
      <c r="BK8" s="337"/>
      <c r="BL8" s="337"/>
      <c r="BM8" s="337"/>
      <c r="BN8" s="337"/>
      <c r="BO8" s="337"/>
      <c r="BP8" s="337"/>
      <c r="BQ8" s="337"/>
      <c r="BR8" s="337"/>
      <c r="BS8" s="337"/>
      <c r="BT8" s="337"/>
      <c r="BU8" s="337"/>
    </row>
    <row r="9" spans="1:73" ht="76.5" hidden="1">
      <c r="A9" s="337" t="s">
        <v>816</v>
      </c>
      <c r="B9" s="337" t="s">
        <v>836</v>
      </c>
      <c r="C9" s="337" t="s">
        <v>837</v>
      </c>
      <c r="D9" s="337" t="s">
        <v>838</v>
      </c>
      <c r="E9" s="337" t="s">
        <v>89</v>
      </c>
      <c r="F9" s="337"/>
      <c r="G9" s="345" t="s">
        <v>73</v>
      </c>
      <c r="H9" s="345" t="s">
        <v>99</v>
      </c>
      <c r="I9" s="345" t="s">
        <v>164</v>
      </c>
      <c r="J9" s="345" t="s">
        <v>84</v>
      </c>
      <c r="K9" s="345" t="s">
        <v>821</v>
      </c>
      <c r="L9" s="340" t="s">
        <v>822</v>
      </c>
      <c r="M9" s="337"/>
      <c r="N9" s="1020"/>
      <c r="O9" s="340" t="s">
        <v>822</v>
      </c>
      <c r="P9" s="337"/>
      <c r="Q9" s="340" t="s">
        <v>822</v>
      </c>
      <c r="R9" s="337"/>
      <c r="S9" s="340" t="s">
        <v>822</v>
      </c>
      <c r="T9" s="341" t="s">
        <v>823</v>
      </c>
      <c r="U9" s="342" t="s">
        <v>823</v>
      </c>
      <c r="V9" s="342" t="s">
        <v>823</v>
      </c>
      <c r="W9" s="342" t="s">
        <v>822</v>
      </c>
      <c r="X9" s="342" t="s">
        <v>823</v>
      </c>
      <c r="Y9" s="342" t="s">
        <v>823</v>
      </c>
      <c r="Z9" s="343" t="s">
        <v>823</v>
      </c>
      <c r="AA9" s="340" t="s">
        <v>823</v>
      </c>
      <c r="AB9" s="344" t="s">
        <v>823</v>
      </c>
      <c r="AC9" s="343" t="s">
        <v>823</v>
      </c>
      <c r="AD9" s="337"/>
      <c r="AE9" s="337"/>
      <c r="AF9" s="337"/>
      <c r="AG9" s="337"/>
      <c r="AH9" s="337"/>
      <c r="AI9" s="337"/>
      <c r="AJ9" s="337"/>
      <c r="AK9" s="337"/>
      <c r="AL9" s="337"/>
      <c r="AM9" s="337"/>
      <c r="AN9" s="337"/>
      <c r="AO9" s="337"/>
      <c r="AP9" s="337"/>
      <c r="AQ9" s="337"/>
      <c r="AR9" s="337"/>
      <c r="AS9" s="337"/>
      <c r="AT9" s="337"/>
      <c r="AU9" s="337"/>
      <c r="AV9" s="337"/>
      <c r="AW9" s="337"/>
      <c r="AX9" s="337"/>
      <c r="AY9" s="340" t="s">
        <v>822</v>
      </c>
      <c r="AZ9" s="337"/>
      <c r="BA9" s="337"/>
      <c r="BB9" s="337"/>
      <c r="BC9" s="337"/>
      <c r="BD9" s="1020"/>
      <c r="BE9" s="340" t="s">
        <v>822</v>
      </c>
      <c r="BF9" s="344" t="s">
        <v>72</v>
      </c>
      <c r="BG9" s="340" t="s">
        <v>822</v>
      </c>
      <c r="BH9" s="337"/>
      <c r="BI9" s="340" t="s">
        <v>822</v>
      </c>
      <c r="BJ9" s="337"/>
      <c r="BK9" s="337"/>
      <c r="BL9" s="337"/>
      <c r="BM9" s="337"/>
      <c r="BN9" s="337"/>
      <c r="BO9" s="337"/>
      <c r="BP9" s="337"/>
      <c r="BQ9" s="337"/>
      <c r="BR9" s="337"/>
      <c r="BS9" s="337"/>
      <c r="BT9" s="337"/>
      <c r="BU9" s="337"/>
    </row>
    <row r="10" spans="1:73" ht="63.75" hidden="1">
      <c r="A10" s="337" t="s">
        <v>816</v>
      </c>
      <c r="B10" s="337" t="s">
        <v>839</v>
      </c>
      <c r="C10" s="337" t="s">
        <v>840</v>
      </c>
      <c r="D10" s="337" t="s">
        <v>841</v>
      </c>
      <c r="E10" s="337" t="s">
        <v>89</v>
      </c>
      <c r="F10" s="337"/>
      <c r="G10" s="345" t="s">
        <v>73</v>
      </c>
      <c r="H10" s="345" t="s">
        <v>74</v>
      </c>
      <c r="I10" s="345" t="s">
        <v>74</v>
      </c>
      <c r="J10" s="345" t="s">
        <v>75</v>
      </c>
      <c r="K10" s="345" t="s">
        <v>821</v>
      </c>
      <c r="L10" s="344"/>
      <c r="M10" s="337"/>
      <c r="N10" s="347"/>
      <c r="O10" s="344"/>
      <c r="P10" s="337"/>
      <c r="Q10" s="344"/>
      <c r="R10" s="337"/>
      <c r="S10" s="344"/>
      <c r="T10" s="342"/>
      <c r="U10" s="342"/>
      <c r="V10" s="342"/>
      <c r="W10" s="342"/>
      <c r="X10" s="342"/>
      <c r="Y10" s="342"/>
      <c r="Z10" s="343"/>
      <c r="AA10" s="344"/>
      <c r="AB10" s="344"/>
      <c r="AC10" s="343"/>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64"/>
      <c r="AZ10" s="337"/>
      <c r="BA10" s="337"/>
      <c r="BB10" s="337"/>
      <c r="BC10" s="337"/>
      <c r="BD10" s="338"/>
      <c r="BE10" s="364"/>
      <c r="BF10" s="364" t="s">
        <v>72</v>
      </c>
      <c r="BG10" s="344"/>
      <c r="BH10" s="337"/>
      <c r="BI10" s="364"/>
      <c r="BJ10" s="337"/>
      <c r="BK10" s="337"/>
      <c r="BL10" s="337"/>
      <c r="BM10" s="337"/>
      <c r="BN10" s="337"/>
      <c r="BO10" s="337"/>
      <c r="BP10" s="337"/>
      <c r="BQ10" s="337"/>
      <c r="BR10" s="337"/>
      <c r="BS10" s="337"/>
      <c r="BT10" s="337"/>
      <c r="BU10" s="337"/>
    </row>
    <row r="11" spans="1:73" ht="99.75" customHeight="1">
      <c r="A11" s="337" t="s">
        <v>816</v>
      </c>
      <c r="B11" s="337" t="s">
        <v>842</v>
      </c>
      <c r="C11" s="337" t="s">
        <v>843</v>
      </c>
      <c r="D11" s="337" t="s">
        <v>844</v>
      </c>
      <c r="E11" s="337" t="s">
        <v>89</v>
      </c>
      <c r="F11" s="337"/>
      <c r="G11" s="345" t="s">
        <v>83</v>
      </c>
      <c r="H11" s="345" t="s">
        <v>845</v>
      </c>
      <c r="I11" s="345" t="s">
        <v>99</v>
      </c>
      <c r="J11" s="345" t="s">
        <v>84</v>
      </c>
      <c r="K11" s="345" t="s">
        <v>846</v>
      </c>
      <c r="L11" s="344"/>
      <c r="M11" s="337"/>
      <c r="N11" s="347"/>
      <c r="O11" s="344"/>
      <c r="P11" s="337"/>
      <c r="Q11" s="344"/>
      <c r="R11" s="337"/>
      <c r="S11" s="344"/>
      <c r="T11" s="342"/>
      <c r="U11" s="342"/>
      <c r="V11" s="342"/>
      <c r="W11" s="342"/>
      <c r="X11" s="342"/>
      <c r="Y11" s="342"/>
      <c r="Z11" s="343"/>
      <c r="AA11" s="344"/>
      <c r="AB11" s="344"/>
      <c r="AC11" s="343"/>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64"/>
      <c r="AZ11" s="337"/>
      <c r="BA11" s="337"/>
      <c r="BB11" s="337"/>
      <c r="BC11" s="337"/>
      <c r="BD11" s="338"/>
      <c r="BE11" s="364"/>
      <c r="BF11" s="364"/>
      <c r="BG11" s="344"/>
      <c r="BH11" s="337" t="s">
        <v>85</v>
      </c>
      <c r="BI11" s="364" t="s">
        <v>85</v>
      </c>
      <c r="BJ11" s="337"/>
      <c r="BK11" s="337" t="s">
        <v>85</v>
      </c>
      <c r="BL11" s="337"/>
      <c r="BM11" s="337"/>
      <c r="BN11" s="337"/>
      <c r="BO11" s="337"/>
      <c r="BP11" s="337"/>
      <c r="BQ11" s="337"/>
      <c r="BR11" s="337"/>
      <c r="BS11" s="337"/>
      <c r="BT11" s="337"/>
      <c r="BU11" s="337"/>
    </row>
    <row r="12" spans="1:73" ht="216.75" hidden="1">
      <c r="A12" s="337" t="s">
        <v>816</v>
      </c>
      <c r="B12" s="337" t="s">
        <v>847</v>
      </c>
      <c r="C12" s="337" t="s">
        <v>848</v>
      </c>
      <c r="D12" s="337" t="s">
        <v>849</v>
      </c>
      <c r="E12" s="337" t="s">
        <v>89</v>
      </c>
      <c r="F12" s="337" t="s">
        <v>850</v>
      </c>
      <c r="G12" s="345" t="s">
        <v>73</v>
      </c>
      <c r="H12" s="345" t="s">
        <v>851</v>
      </c>
      <c r="I12" s="345" t="s">
        <v>851</v>
      </c>
      <c r="J12" s="345"/>
      <c r="K12" s="345" t="s">
        <v>852</v>
      </c>
      <c r="L12" s="343"/>
      <c r="M12" s="337"/>
      <c r="N12" s="347"/>
      <c r="O12" s="343"/>
      <c r="P12" s="337"/>
      <c r="Q12" s="343"/>
      <c r="R12" s="337"/>
      <c r="S12" s="343" t="s">
        <v>822</v>
      </c>
      <c r="T12" s="343" t="s">
        <v>823</v>
      </c>
      <c r="U12" s="344" t="s">
        <v>822</v>
      </c>
      <c r="V12" s="344" t="s">
        <v>822</v>
      </c>
      <c r="W12" s="344" t="s">
        <v>822</v>
      </c>
      <c r="X12" s="344" t="s">
        <v>822</v>
      </c>
      <c r="Y12" s="344" t="s">
        <v>822</v>
      </c>
      <c r="Z12" s="344" t="s">
        <v>822</v>
      </c>
      <c r="AA12" s="344" t="s">
        <v>822</v>
      </c>
      <c r="AB12" s="344" t="s">
        <v>822</v>
      </c>
      <c r="AC12" s="344" t="s">
        <v>822</v>
      </c>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65" t="s">
        <v>822</v>
      </c>
      <c r="AZ12" s="337"/>
      <c r="BA12" s="337"/>
      <c r="BB12" s="337"/>
      <c r="BC12" s="337"/>
      <c r="BD12" s="338"/>
      <c r="BE12" s="365" t="s">
        <v>822</v>
      </c>
      <c r="BF12" s="339" t="s">
        <v>127</v>
      </c>
      <c r="BG12" s="342" t="s">
        <v>84</v>
      </c>
      <c r="BH12" s="337"/>
      <c r="BI12" s="365" t="s">
        <v>85</v>
      </c>
      <c r="BJ12" s="337" t="s">
        <v>853</v>
      </c>
      <c r="BK12" s="337"/>
      <c r="BL12" s="337"/>
      <c r="BM12" s="337"/>
      <c r="BN12" s="337"/>
      <c r="BO12" s="337"/>
      <c r="BP12" s="337"/>
      <c r="BQ12" s="337"/>
      <c r="BR12" s="337"/>
      <c r="BS12" s="337"/>
      <c r="BT12" s="337"/>
      <c r="BU12" s="337"/>
    </row>
    <row r="13" spans="1:73" ht="213.75" hidden="1">
      <c r="A13" s="337" t="s">
        <v>816</v>
      </c>
      <c r="B13" s="337" t="s">
        <v>854</v>
      </c>
      <c r="C13" s="506" t="s">
        <v>855</v>
      </c>
      <c r="D13" s="337" t="s">
        <v>856</v>
      </c>
      <c r="E13" s="337" t="s">
        <v>827</v>
      </c>
      <c r="F13" s="337" t="s">
        <v>857</v>
      </c>
      <c r="G13" s="345" t="s">
        <v>83</v>
      </c>
      <c r="H13" s="345" t="s">
        <v>851</v>
      </c>
      <c r="I13" s="345" t="s">
        <v>851</v>
      </c>
      <c r="J13" s="345"/>
      <c r="K13" s="345" t="s">
        <v>852</v>
      </c>
      <c r="L13" s="343"/>
      <c r="M13" s="337"/>
      <c r="N13" s="347"/>
      <c r="O13" s="343"/>
      <c r="P13" s="337"/>
      <c r="Q13" s="343"/>
      <c r="R13" s="337"/>
      <c r="S13" s="343" t="s">
        <v>822</v>
      </c>
      <c r="T13" s="343" t="s">
        <v>823</v>
      </c>
      <c r="U13" s="344" t="s">
        <v>822</v>
      </c>
      <c r="V13" s="344" t="s">
        <v>822</v>
      </c>
      <c r="W13" s="344" t="s">
        <v>822</v>
      </c>
      <c r="X13" s="344" t="s">
        <v>822</v>
      </c>
      <c r="Y13" s="344" t="s">
        <v>822</v>
      </c>
      <c r="Z13" s="344" t="s">
        <v>822</v>
      </c>
      <c r="AA13" s="344" t="s">
        <v>822</v>
      </c>
      <c r="AB13" s="344" t="s">
        <v>822</v>
      </c>
      <c r="AC13" s="344" t="s">
        <v>822</v>
      </c>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65" t="s">
        <v>822</v>
      </c>
      <c r="AZ13" s="337"/>
      <c r="BA13" s="337"/>
      <c r="BB13" s="337"/>
      <c r="BC13" s="337"/>
      <c r="BD13" s="338"/>
      <c r="BE13" s="365" t="s">
        <v>822</v>
      </c>
      <c r="BF13" s="339" t="s">
        <v>127</v>
      </c>
      <c r="BG13" s="342" t="s">
        <v>84</v>
      </c>
      <c r="BI13" s="365" t="s">
        <v>822</v>
      </c>
      <c r="BJ13" s="337"/>
      <c r="BK13" s="337"/>
      <c r="BL13" s="337"/>
      <c r="BM13" s="337"/>
      <c r="BN13" s="337"/>
      <c r="BO13" s="337"/>
      <c r="BP13" s="337"/>
      <c r="BQ13" s="337"/>
      <c r="BR13" s="337"/>
      <c r="BS13" s="337"/>
      <c r="BT13" s="337"/>
      <c r="BU13" s="337"/>
    </row>
    <row r="14" spans="1:73" ht="90" customHeight="1">
      <c r="A14" s="337" t="s">
        <v>816</v>
      </c>
      <c r="B14" s="337" t="s">
        <v>858</v>
      </c>
      <c r="C14" s="337" t="s">
        <v>859</v>
      </c>
      <c r="D14" s="1158" t="s">
        <v>860</v>
      </c>
      <c r="E14" s="337" t="s">
        <v>89</v>
      </c>
      <c r="F14" s="337" t="s">
        <v>861</v>
      </c>
      <c r="G14" s="345" t="s">
        <v>83</v>
      </c>
      <c r="H14" s="345" t="s">
        <v>74</v>
      </c>
      <c r="I14" s="345" t="s">
        <v>99</v>
      </c>
      <c r="J14" s="345"/>
      <c r="K14" s="345" t="s">
        <v>862</v>
      </c>
      <c r="L14" s="340" t="s">
        <v>822</v>
      </c>
      <c r="M14" s="337"/>
      <c r="N14" s="1020"/>
      <c r="O14" s="340" t="s">
        <v>822</v>
      </c>
      <c r="P14" s="337"/>
      <c r="Q14" s="340" t="s">
        <v>822</v>
      </c>
      <c r="R14" s="337"/>
      <c r="S14" s="340" t="s">
        <v>822</v>
      </c>
      <c r="T14" s="340" t="s">
        <v>822</v>
      </c>
      <c r="U14" s="342" t="s">
        <v>823</v>
      </c>
      <c r="V14" s="342" t="s">
        <v>823</v>
      </c>
      <c r="W14" s="342" t="s">
        <v>822</v>
      </c>
      <c r="X14" s="342" t="s">
        <v>823</v>
      </c>
      <c r="Y14" s="342" t="s">
        <v>823</v>
      </c>
      <c r="Z14" s="343" t="s">
        <v>823</v>
      </c>
      <c r="AA14" s="340" t="s">
        <v>823</v>
      </c>
      <c r="AB14" s="344" t="s">
        <v>823</v>
      </c>
      <c r="AC14" s="343" t="s">
        <v>823</v>
      </c>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40" t="s">
        <v>822</v>
      </c>
      <c r="AZ14" s="337"/>
      <c r="BA14" s="337"/>
      <c r="BB14" s="337"/>
      <c r="BC14" s="337"/>
      <c r="BD14" s="1020"/>
      <c r="BE14" s="340" t="s">
        <v>822</v>
      </c>
      <c r="BF14" s="344" t="s">
        <v>72</v>
      </c>
      <c r="BG14" s="340" t="s">
        <v>822</v>
      </c>
      <c r="BH14" s="337" t="s">
        <v>72</v>
      </c>
      <c r="BI14" s="340" t="s">
        <v>822</v>
      </c>
      <c r="BJ14" s="337"/>
      <c r="BK14" s="337"/>
      <c r="BL14" s="337">
        <f>COUNTA(L14:BE14)</f>
        <v>16</v>
      </c>
      <c r="BM14" s="337"/>
      <c r="BN14" s="337"/>
      <c r="BO14" s="337"/>
      <c r="BP14" s="337"/>
      <c r="BQ14" s="337"/>
      <c r="BR14" s="337"/>
      <c r="BS14" s="337"/>
      <c r="BT14" s="337"/>
      <c r="BU14" s="337"/>
    </row>
    <row r="15" spans="1:73" ht="57" hidden="1" customHeight="1">
      <c r="A15" s="337"/>
      <c r="B15" s="337"/>
      <c r="C15" s="337" t="s">
        <v>863</v>
      </c>
      <c r="D15" s="1159"/>
      <c r="E15" s="337" t="s">
        <v>89</v>
      </c>
      <c r="F15" s="337" t="s">
        <v>861</v>
      </c>
      <c r="G15" s="345" t="s">
        <v>83</v>
      </c>
      <c r="H15" s="345" t="s">
        <v>99</v>
      </c>
      <c r="I15" s="345" t="s">
        <v>164</v>
      </c>
      <c r="J15" s="345"/>
      <c r="K15" s="345" t="s">
        <v>862</v>
      </c>
      <c r="L15" s="340"/>
      <c r="M15" s="337"/>
      <c r="N15" s="1020"/>
      <c r="O15" s="340"/>
      <c r="P15" s="337"/>
      <c r="Q15" s="340"/>
      <c r="R15" s="337"/>
      <c r="S15" s="340"/>
      <c r="T15" s="340"/>
      <c r="U15" s="342"/>
      <c r="V15" s="342"/>
      <c r="W15" s="342"/>
      <c r="X15" s="342"/>
      <c r="Y15" s="342"/>
      <c r="Z15" s="343"/>
      <c r="AA15" s="340"/>
      <c r="AB15" s="344"/>
      <c r="AC15" s="343"/>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40"/>
      <c r="AZ15" s="337"/>
      <c r="BA15" s="337"/>
      <c r="BB15" s="337"/>
      <c r="BC15" s="337"/>
      <c r="BD15" s="1020"/>
      <c r="BE15" s="340"/>
      <c r="BF15" s="344" t="s">
        <v>119</v>
      </c>
      <c r="BG15" s="340"/>
      <c r="BH15" s="337"/>
      <c r="BI15" s="340" t="s">
        <v>119</v>
      </c>
      <c r="BJ15" s="337"/>
      <c r="BK15" s="337"/>
      <c r="BL15" s="337"/>
      <c r="BM15" s="337"/>
      <c r="BN15" s="337"/>
      <c r="BO15" s="337"/>
      <c r="BP15" s="337"/>
      <c r="BQ15" s="337"/>
      <c r="BR15" s="337"/>
      <c r="BS15" s="337"/>
      <c r="BT15" s="337"/>
      <c r="BU15" s="337"/>
    </row>
    <row r="16" spans="1:73" s="504" customFormat="1" ht="75" customHeight="1">
      <c r="A16" s="703" t="s">
        <v>816</v>
      </c>
      <c r="B16" s="703" t="s">
        <v>864</v>
      </c>
      <c r="C16" s="703" t="s">
        <v>865</v>
      </c>
      <c r="D16" s="1158" t="s">
        <v>866</v>
      </c>
      <c r="E16" s="703" t="s">
        <v>89</v>
      </c>
      <c r="F16" s="703" t="s">
        <v>867</v>
      </c>
      <c r="G16" s="704" t="s">
        <v>73</v>
      </c>
      <c r="H16" s="704" t="s">
        <v>74</v>
      </c>
      <c r="I16" s="704" t="s">
        <v>74</v>
      </c>
      <c r="J16" s="704" t="s">
        <v>75</v>
      </c>
      <c r="K16" s="704" t="s">
        <v>862</v>
      </c>
      <c r="L16" s="705" t="s">
        <v>822</v>
      </c>
      <c r="M16" s="703"/>
      <c r="N16" s="710"/>
      <c r="O16" s="705" t="s">
        <v>822</v>
      </c>
      <c r="P16" s="703"/>
      <c r="Q16" s="705" t="s">
        <v>822</v>
      </c>
      <c r="R16" s="703"/>
      <c r="S16" s="705"/>
      <c r="T16" s="706"/>
      <c r="U16" s="707" t="s">
        <v>823</v>
      </c>
      <c r="V16" s="707" t="s">
        <v>823</v>
      </c>
      <c r="W16" s="707" t="s">
        <v>822</v>
      </c>
      <c r="X16" s="707" t="s">
        <v>823</v>
      </c>
      <c r="Y16" s="707" t="s">
        <v>78</v>
      </c>
      <c r="Z16" s="708" t="s">
        <v>822</v>
      </c>
      <c r="AA16" s="705" t="s">
        <v>823</v>
      </c>
      <c r="AB16" s="708" t="s">
        <v>823</v>
      </c>
      <c r="AC16" s="709" t="s">
        <v>823</v>
      </c>
      <c r="AD16" s="703"/>
      <c r="AE16" s="703"/>
      <c r="AF16" s="703"/>
      <c r="AG16" s="703"/>
      <c r="AH16" s="703"/>
      <c r="AI16" s="703"/>
      <c r="AJ16" s="703"/>
      <c r="AK16" s="703"/>
      <c r="AL16" s="703"/>
      <c r="AM16" s="703"/>
      <c r="AN16" s="703"/>
      <c r="AO16" s="703"/>
      <c r="AP16" s="703"/>
      <c r="AQ16" s="703"/>
      <c r="AR16" s="703"/>
      <c r="AS16" s="703"/>
      <c r="AT16" s="703"/>
      <c r="AU16" s="703"/>
      <c r="AV16" s="703"/>
      <c r="AW16" s="703"/>
      <c r="AX16" s="703"/>
      <c r="AY16" s="705" t="s">
        <v>822</v>
      </c>
      <c r="AZ16" s="703"/>
      <c r="BA16" s="703"/>
      <c r="BB16" s="703"/>
      <c r="BC16" s="703"/>
      <c r="BD16" s="710"/>
      <c r="BE16" s="705" t="s">
        <v>822</v>
      </c>
      <c r="BF16" s="708" t="s">
        <v>78</v>
      </c>
      <c r="BG16" s="705" t="s">
        <v>822</v>
      </c>
      <c r="BH16" s="703" t="s">
        <v>77</v>
      </c>
      <c r="BI16" s="705" t="s">
        <v>822</v>
      </c>
      <c r="BJ16" s="703"/>
      <c r="BK16" s="703"/>
      <c r="BL16" s="703"/>
      <c r="BM16" s="703"/>
      <c r="BN16" s="703"/>
      <c r="BO16" s="703"/>
      <c r="BP16" s="703"/>
      <c r="BQ16" s="703"/>
      <c r="BR16" s="703"/>
      <c r="BS16" s="703"/>
      <c r="BT16" s="703"/>
      <c r="BU16" s="703"/>
    </row>
    <row r="17" spans="1:73" ht="75" customHeight="1">
      <c r="A17" s="337"/>
      <c r="B17" s="337"/>
      <c r="C17" s="337" t="s">
        <v>868</v>
      </c>
      <c r="D17" s="1159"/>
      <c r="E17" s="337" t="s">
        <v>89</v>
      </c>
      <c r="F17" s="337" t="s">
        <v>867</v>
      </c>
      <c r="G17" s="345" t="s">
        <v>73</v>
      </c>
      <c r="H17" s="345" t="s">
        <v>74</v>
      </c>
      <c r="I17" s="345" t="s">
        <v>99</v>
      </c>
      <c r="J17" s="345"/>
      <c r="K17" s="345" t="s">
        <v>862</v>
      </c>
      <c r="L17" s="340"/>
      <c r="M17" s="337"/>
      <c r="N17" s="1020"/>
      <c r="O17" s="340"/>
      <c r="P17" s="337"/>
      <c r="Q17" s="340"/>
      <c r="R17" s="337"/>
      <c r="S17" s="340"/>
      <c r="T17" s="341" t="s">
        <v>823</v>
      </c>
      <c r="U17" s="342" t="s">
        <v>823</v>
      </c>
      <c r="V17" s="342" t="s">
        <v>823</v>
      </c>
      <c r="W17" s="342" t="s">
        <v>822</v>
      </c>
      <c r="X17" s="342" t="s">
        <v>823</v>
      </c>
      <c r="Y17" s="342" t="s">
        <v>78</v>
      </c>
      <c r="Z17" s="344"/>
      <c r="AA17" s="340" t="s">
        <v>91</v>
      </c>
      <c r="AB17" s="344"/>
      <c r="AC17" s="343"/>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40"/>
      <c r="AZ17" s="337"/>
      <c r="BA17" s="337"/>
      <c r="BB17" s="337"/>
      <c r="BC17" s="337"/>
      <c r="BD17" s="1020"/>
      <c r="BE17" s="340"/>
      <c r="BF17" s="340" t="s">
        <v>72</v>
      </c>
      <c r="BG17" s="340"/>
      <c r="BH17" s="340" t="s">
        <v>77</v>
      </c>
      <c r="BI17" s="340"/>
      <c r="BJ17" s="337"/>
      <c r="BK17" s="337"/>
      <c r="BL17" s="337"/>
      <c r="BM17" s="337"/>
      <c r="BN17" s="337"/>
      <c r="BO17" s="337"/>
      <c r="BP17" s="337"/>
      <c r="BQ17" s="337"/>
      <c r="BR17" s="337"/>
      <c r="BS17" s="337"/>
      <c r="BT17" s="337"/>
      <c r="BU17" s="337"/>
    </row>
    <row r="18" spans="1:73" ht="75" hidden="1" customHeight="1">
      <c r="A18" s="337" t="s">
        <v>816</v>
      </c>
      <c r="B18" s="337" t="s">
        <v>869</v>
      </c>
      <c r="C18" s="337" t="s">
        <v>870</v>
      </c>
      <c r="D18" s="1161" t="s">
        <v>871</v>
      </c>
      <c r="E18" s="337" t="s">
        <v>89</v>
      </c>
      <c r="F18" s="337"/>
      <c r="G18" s="345" t="s">
        <v>83</v>
      </c>
      <c r="H18" s="345" t="s">
        <v>74</v>
      </c>
      <c r="I18" s="345" t="s">
        <v>164</v>
      </c>
      <c r="J18" s="345" t="s">
        <v>75</v>
      </c>
      <c r="K18" s="345" t="s">
        <v>862</v>
      </c>
      <c r="L18" s="340" t="s">
        <v>822</v>
      </c>
      <c r="M18" s="337"/>
      <c r="N18" s="1020"/>
      <c r="O18" s="340" t="s">
        <v>822</v>
      </c>
      <c r="P18" s="337"/>
      <c r="Q18" s="340" t="s">
        <v>822</v>
      </c>
      <c r="R18" s="337"/>
      <c r="S18" s="340" t="s">
        <v>822</v>
      </c>
      <c r="T18" s="341" t="s">
        <v>823</v>
      </c>
      <c r="U18" s="342" t="s">
        <v>823</v>
      </c>
      <c r="V18" s="342" t="s">
        <v>822</v>
      </c>
      <c r="W18" s="342" t="s">
        <v>823</v>
      </c>
      <c r="X18" s="342" t="s">
        <v>823</v>
      </c>
      <c r="Y18" s="343" t="s">
        <v>823</v>
      </c>
      <c r="Z18" s="340"/>
      <c r="AA18" s="344" t="s">
        <v>823</v>
      </c>
      <c r="AB18" s="343" t="s">
        <v>823</v>
      </c>
      <c r="AC18" s="337"/>
      <c r="AD18" s="337"/>
      <c r="AE18" s="337"/>
      <c r="AF18" s="337" t="s">
        <v>119</v>
      </c>
      <c r="AG18" s="337"/>
      <c r="AH18" s="337"/>
      <c r="AI18" s="337"/>
      <c r="AJ18" s="337"/>
      <c r="AK18" s="337"/>
      <c r="AL18" s="337"/>
      <c r="AM18" s="337"/>
      <c r="AN18" s="351"/>
      <c r="AO18" s="337"/>
      <c r="AP18" s="337"/>
      <c r="AQ18" s="337"/>
      <c r="AR18" s="337"/>
      <c r="AS18" s="337"/>
      <c r="AT18" s="337"/>
      <c r="AU18" s="337"/>
      <c r="AV18" s="337"/>
      <c r="AW18" s="337"/>
      <c r="AX18" s="340" t="s">
        <v>822</v>
      </c>
      <c r="AY18" s="337"/>
      <c r="AZ18" s="337"/>
      <c r="BA18" s="337"/>
      <c r="BB18" s="337"/>
      <c r="BC18" s="1020"/>
      <c r="BD18" s="340" t="s">
        <v>822</v>
      </c>
      <c r="BE18" s="344" t="s">
        <v>91</v>
      </c>
      <c r="BF18" s="340" t="s">
        <v>78</v>
      </c>
      <c r="BG18" s="337"/>
      <c r="BH18" s="340"/>
      <c r="BI18" s="337"/>
      <c r="BJ18" s="337"/>
      <c r="BK18" s="337"/>
      <c r="BL18" s="337"/>
      <c r="BM18" s="337"/>
      <c r="BN18" s="337"/>
      <c r="BO18" s="337"/>
      <c r="BP18" s="337"/>
      <c r="BQ18" s="337"/>
      <c r="BR18" s="337"/>
      <c r="BS18" s="337"/>
      <c r="BT18" s="337"/>
    </row>
    <row r="19" spans="1:73" ht="102.95" hidden="1" customHeight="1">
      <c r="A19" s="337" t="s">
        <v>816</v>
      </c>
      <c r="B19" s="337" t="s">
        <v>869</v>
      </c>
      <c r="C19" s="337" t="s">
        <v>872</v>
      </c>
      <c r="D19" s="1163"/>
      <c r="E19" s="337" t="s">
        <v>89</v>
      </c>
      <c r="F19" s="337"/>
      <c r="G19" s="345" t="s">
        <v>83</v>
      </c>
      <c r="H19" s="345" t="s">
        <v>74</v>
      </c>
      <c r="I19" s="345" t="s">
        <v>873</v>
      </c>
      <c r="J19" s="345" t="s">
        <v>75</v>
      </c>
      <c r="K19" s="345" t="s">
        <v>862</v>
      </c>
      <c r="L19" s="340" t="s">
        <v>822</v>
      </c>
      <c r="M19" s="337"/>
      <c r="N19" s="1020"/>
      <c r="O19" s="340" t="s">
        <v>822</v>
      </c>
      <c r="P19" s="337"/>
      <c r="Q19" s="340" t="s">
        <v>822</v>
      </c>
      <c r="R19" s="337"/>
      <c r="S19" s="340" t="s">
        <v>822</v>
      </c>
      <c r="T19" s="341" t="s">
        <v>823</v>
      </c>
      <c r="U19" s="342" t="s">
        <v>823</v>
      </c>
      <c r="V19" s="342" t="s">
        <v>823</v>
      </c>
      <c r="W19" s="342" t="s">
        <v>822</v>
      </c>
      <c r="X19" s="342" t="s">
        <v>823</v>
      </c>
      <c r="Y19" s="342" t="s">
        <v>823</v>
      </c>
      <c r="Z19" s="343" t="s">
        <v>823</v>
      </c>
      <c r="AA19" s="340" t="s">
        <v>823</v>
      </c>
      <c r="AB19" s="344" t="s">
        <v>823</v>
      </c>
      <c r="AC19" s="343" t="s">
        <v>823</v>
      </c>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40" t="s">
        <v>822</v>
      </c>
      <c r="AZ19" s="337"/>
      <c r="BA19" s="337"/>
      <c r="BB19" s="337"/>
      <c r="BC19" s="337"/>
      <c r="BD19" s="1020"/>
      <c r="BE19" s="340" t="s">
        <v>822</v>
      </c>
      <c r="BF19" s="344" t="s">
        <v>91</v>
      </c>
      <c r="BG19" s="340" t="s">
        <v>822</v>
      </c>
      <c r="BH19" s="337"/>
      <c r="BI19" s="340"/>
      <c r="BJ19" s="337"/>
      <c r="BK19" s="337"/>
      <c r="BL19" s="337"/>
      <c r="BM19" s="337"/>
      <c r="BN19" s="337"/>
      <c r="BO19" s="337"/>
      <c r="BP19" s="337"/>
      <c r="BQ19" s="337"/>
      <c r="BR19" s="337"/>
      <c r="BS19" s="337"/>
      <c r="BT19" s="337"/>
      <c r="BU19" s="337"/>
    </row>
    <row r="20" spans="1:73" ht="63.75" hidden="1">
      <c r="A20" s="337" t="s">
        <v>816</v>
      </c>
      <c r="B20" s="337" t="s">
        <v>874</v>
      </c>
      <c r="C20" s="351" t="s">
        <v>875</v>
      </c>
      <c r="D20" s="1158" t="s">
        <v>876</v>
      </c>
      <c r="E20" s="337" t="s">
        <v>89</v>
      </c>
      <c r="F20" s="337" t="s">
        <v>877</v>
      </c>
      <c r="G20" s="345" t="s">
        <v>73</v>
      </c>
      <c r="H20" s="345" t="s">
        <v>74</v>
      </c>
      <c r="I20" s="345" t="s">
        <v>822</v>
      </c>
      <c r="J20" s="345" t="s">
        <v>75</v>
      </c>
      <c r="K20" s="345" t="s">
        <v>862</v>
      </c>
      <c r="L20" s="340" t="s">
        <v>822</v>
      </c>
      <c r="M20" s="337"/>
      <c r="N20" s="1020"/>
      <c r="O20" s="340" t="s">
        <v>822</v>
      </c>
      <c r="P20" s="337"/>
      <c r="Q20" s="340" t="s">
        <v>822</v>
      </c>
      <c r="R20" s="337"/>
      <c r="S20" s="340" t="s">
        <v>822</v>
      </c>
      <c r="T20" s="341" t="s">
        <v>823</v>
      </c>
      <c r="U20" s="342" t="s">
        <v>823</v>
      </c>
      <c r="V20" s="342" t="s">
        <v>823</v>
      </c>
      <c r="W20" s="342" t="s">
        <v>822</v>
      </c>
      <c r="X20" s="342" t="s">
        <v>823</v>
      </c>
      <c r="Y20" s="342" t="s">
        <v>823</v>
      </c>
      <c r="Z20" s="343" t="s">
        <v>823</v>
      </c>
      <c r="AA20" s="340" t="s">
        <v>823</v>
      </c>
      <c r="AB20" s="344" t="s">
        <v>823</v>
      </c>
      <c r="AC20" s="343" t="s">
        <v>85</v>
      </c>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40" t="s">
        <v>822</v>
      </c>
      <c r="AZ20" s="337"/>
      <c r="BA20" s="337"/>
      <c r="BB20" s="337"/>
      <c r="BC20" s="337"/>
      <c r="BD20" s="1020"/>
      <c r="BE20" s="340" t="s">
        <v>822</v>
      </c>
      <c r="BF20" s="344" t="s">
        <v>127</v>
      </c>
      <c r="BG20" s="340" t="s">
        <v>822</v>
      </c>
      <c r="BH20" s="337"/>
      <c r="BI20" s="340" t="s">
        <v>822</v>
      </c>
      <c r="BJ20" s="337"/>
      <c r="BK20" s="337"/>
      <c r="BL20" s="337"/>
      <c r="BM20" s="337"/>
      <c r="BN20" s="337"/>
      <c r="BO20" s="337"/>
      <c r="BP20" s="337"/>
      <c r="BQ20" s="337"/>
      <c r="BR20" s="337"/>
      <c r="BS20" s="337"/>
      <c r="BT20" s="337"/>
      <c r="BU20" s="337"/>
    </row>
    <row r="21" spans="1:73" ht="63.75" hidden="1">
      <c r="A21" s="337" t="s">
        <v>816</v>
      </c>
      <c r="B21" s="337" t="s">
        <v>874</v>
      </c>
      <c r="C21" s="351" t="s">
        <v>878</v>
      </c>
      <c r="D21" s="1160"/>
      <c r="E21" s="337" t="s">
        <v>89</v>
      </c>
      <c r="F21" s="337" t="s">
        <v>877</v>
      </c>
      <c r="G21" s="345" t="s">
        <v>73</v>
      </c>
      <c r="H21" s="345" t="s">
        <v>74</v>
      </c>
      <c r="I21" s="345" t="s">
        <v>822</v>
      </c>
      <c r="J21" s="345" t="s">
        <v>75</v>
      </c>
      <c r="K21" s="345" t="s">
        <v>862</v>
      </c>
      <c r="L21" s="340" t="s">
        <v>822</v>
      </c>
      <c r="M21" s="337"/>
      <c r="N21" s="1020"/>
      <c r="O21" s="340" t="s">
        <v>822</v>
      </c>
      <c r="P21" s="337"/>
      <c r="Q21" s="340" t="s">
        <v>822</v>
      </c>
      <c r="R21" s="337"/>
      <c r="S21" s="340" t="s">
        <v>822</v>
      </c>
      <c r="T21" s="341" t="s">
        <v>823</v>
      </c>
      <c r="U21" s="342" t="s">
        <v>823</v>
      </c>
      <c r="V21" s="342" t="s">
        <v>823</v>
      </c>
      <c r="W21" s="342" t="s">
        <v>822</v>
      </c>
      <c r="X21" s="342" t="s">
        <v>823</v>
      </c>
      <c r="Y21" s="342" t="s">
        <v>823</v>
      </c>
      <c r="Z21" s="343" t="s">
        <v>823</v>
      </c>
      <c r="AA21" s="340" t="s">
        <v>823</v>
      </c>
      <c r="AB21" s="344" t="s">
        <v>823</v>
      </c>
      <c r="AC21" s="343" t="s">
        <v>823</v>
      </c>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40" t="s">
        <v>822</v>
      </c>
      <c r="AZ21" s="337"/>
      <c r="BA21" s="337"/>
      <c r="BB21" s="337"/>
      <c r="BC21" s="337"/>
      <c r="BD21" s="1020"/>
      <c r="BE21" s="340" t="s">
        <v>822</v>
      </c>
      <c r="BF21" s="344" t="s">
        <v>127</v>
      </c>
      <c r="BG21" s="340" t="s">
        <v>822</v>
      </c>
      <c r="BH21" s="337"/>
      <c r="BI21" s="340" t="s">
        <v>822</v>
      </c>
      <c r="BJ21" s="337"/>
      <c r="BK21" s="337"/>
      <c r="BL21" s="337"/>
      <c r="BM21" s="337"/>
      <c r="BN21" s="337"/>
      <c r="BO21" s="337"/>
      <c r="BP21" s="337"/>
      <c r="BQ21" s="337"/>
      <c r="BR21" s="337"/>
      <c r="BS21" s="337"/>
      <c r="BT21" s="337"/>
      <c r="BU21" s="337"/>
    </row>
    <row r="22" spans="1:73" ht="51" hidden="1">
      <c r="A22" s="337" t="s">
        <v>816</v>
      </c>
      <c r="B22" s="337" t="s">
        <v>874</v>
      </c>
      <c r="C22" s="351" t="s">
        <v>879</v>
      </c>
      <c r="D22" s="1160"/>
      <c r="E22" s="337" t="s">
        <v>89</v>
      </c>
      <c r="F22" s="337" t="s">
        <v>877</v>
      </c>
      <c r="G22" s="345" t="s">
        <v>73</v>
      </c>
      <c r="H22" s="345" t="s">
        <v>74</v>
      </c>
      <c r="I22" s="345" t="s">
        <v>822</v>
      </c>
      <c r="J22" s="345" t="s">
        <v>75</v>
      </c>
      <c r="K22" s="345" t="s">
        <v>862</v>
      </c>
      <c r="L22" s="340" t="s">
        <v>822</v>
      </c>
      <c r="M22" s="337"/>
      <c r="N22" s="1020"/>
      <c r="O22" s="340" t="s">
        <v>822</v>
      </c>
      <c r="P22" s="337"/>
      <c r="Q22" s="340" t="s">
        <v>822</v>
      </c>
      <c r="R22" s="337"/>
      <c r="S22" s="340" t="s">
        <v>822</v>
      </c>
      <c r="T22" s="341" t="s">
        <v>823</v>
      </c>
      <c r="U22" s="342" t="s">
        <v>823</v>
      </c>
      <c r="V22" s="342" t="s">
        <v>823</v>
      </c>
      <c r="W22" s="342" t="s">
        <v>822</v>
      </c>
      <c r="X22" s="342" t="s">
        <v>823</v>
      </c>
      <c r="Y22" s="342" t="s">
        <v>823</v>
      </c>
      <c r="Z22" s="343" t="s">
        <v>823</v>
      </c>
      <c r="AA22" s="340" t="s">
        <v>823</v>
      </c>
      <c r="AB22" s="344" t="s">
        <v>823</v>
      </c>
      <c r="AC22" s="343" t="s">
        <v>823</v>
      </c>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40" t="s">
        <v>822</v>
      </c>
      <c r="AZ22" s="337"/>
      <c r="BA22" s="337"/>
      <c r="BB22" s="337"/>
      <c r="BC22" s="337"/>
      <c r="BD22" s="1020"/>
      <c r="BE22" s="340" t="s">
        <v>822</v>
      </c>
      <c r="BF22" s="344" t="s">
        <v>78</v>
      </c>
      <c r="BG22" s="340" t="s">
        <v>822</v>
      </c>
      <c r="BH22" s="337"/>
      <c r="BI22" s="340" t="s">
        <v>822</v>
      </c>
      <c r="BJ22" s="337"/>
      <c r="BK22" s="337"/>
      <c r="BL22" s="337"/>
      <c r="BM22" s="337"/>
      <c r="BN22" s="337"/>
      <c r="BO22" s="337"/>
      <c r="BP22" s="337"/>
      <c r="BQ22" s="337"/>
      <c r="BR22" s="337"/>
      <c r="BS22" s="337"/>
      <c r="BT22" s="337"/>
      <c r="BU22" s="337"/>
    </row>
    <row r="23" spans="1:73" ht="63.75" hidden="1">
      <c r="A23" s="337" t="s">
        <v>816</v>
      </c>
      <c r="B23" s="337" t="s">
        <v>874</v>
      </c>
      <c r="C23" s="351" t="s">
        <v>880</v>
      </c>
      <c r="D23" s="1159"/>
      <c r="E23" s="337" t="s">
        <v>89</v>
      </c>
      <c r="F23" s="337" t="s">
        <v>877</v>
      </c>
      <c r="G23" s="345" t="s">
        <v>73</v>
      </c>
      <c r="H23" s="345" t="s">
        <v>74</v>
      </c>
      <c r="I23" s="345" t="s">
        <v>822</v>
      </c>
      <c r="J23" s="345" t="s">
        <v>75</v>
      </c>
      <c r="K23" s="345" t="s">
        <v>862</v>
      </c>
      <c r="L23" s="340" t="s">
        <v>822</v>
      </c>
      <c r="M23" s="337"/>
      <c r="N23" s="1020"/>
      <c r="O23" s="340" t="s">
        <v>822</v>
      </c>
      <c r="P23" s="337"/>
      <c r="Q23" s="340" t="s">
        <v>822</v>
      </c>
      <c r="R23" s="337"/>
      <c r="S23" s="340" t="s">
        <v>822</v>
      </c>
      <c r="T23" s="341" t="s">
        <v>823</v>
      </c>
      <c r="U23" s="342" t="s">
        <v>823</v>
      </c>
      <c r="V23" s="342" t="s">
        <v>823</v>
      </c>
      <c r="W23" s="342" t="s">
        <v>822</v>
      </c>
      <c r="X23" s="342" t="s">
        <v>823</v>
      </c>
      <c r="Y23" s="342" t="s">
        <v>823</v>
      </c>
      <c r="Z23" s="343" t="s">
        <v>823</v>
      </c>
      <c r="AA23" s="340" t="s">
        <v>823</v>
      </c>
      <c r="AB23" s="344" t="s">
        <v>823</v>
      </c>
      <c r="AC23" s="343" t="s">
        <v>823</v>
      </c>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40" t="s">
        <v>822</v>
      </c>
      <c r="AZ23" s="337"/>
      <c r="BA23" s="337"/>
      <c r="BB23" s="337"/>
      <c r="BC23" s="337"/>
      <c r="BD23" s="1020"/>
      <c r="BE23" s="340" t="s">
        <v>822</v>
      </c>
      <c r="BF23" s="344" t="s">
        <v>72</v>
      </c>
      <c r="BG23" s="340" t="s">
        <v>822</v>
      </c>
      <c r="BH23" s="337"/>
      <c r="BI23" s="340" t="s">
        <v>822</v>
      </c>
      <c r="BJ23" s="337"/>
      <c r="BK23" s="337"/>
      <c r="BL23" s="337"/>
      <c r="BM23" s="337"/>
      <c r="BN23" s="337"/>
      <c r="BO23" s="337"/>
      <c r="BP23" s="337"/>
      <c r="BQ23" s="337"/>
      <c r="BR23" s="337"/>
      <c r="BS23" s="337"/>
      <c r="BT23" s="337"/>
      <c r="BU23" s="337"/>
    </row>
    <row r="24" spans="1:73" ht="89.25" hidden="1">
      <c r="A24" s="337" t="s">
        <v>816</v>
      </c>
      <c r="B24" s="337" t="s">
        <v>881</v>
      </c>
      <c r="C24" s="337" t="s">
        <v>882</v>
      </c>
      <c r="D24" s="1158" t="s">
        <v>883</v>
      </c>
      <c r="E24" s="337" t="s">
        <v>89</v>
      </c>
      <c r="F24" s="337"/>
      <c r="G24" s="345" t="s">
        <v>83</v>
      </c>
      <c r="H24" s="345" t="s">
        <v>74</v>
      </c>
      <c r="I24" s="345"/>
      <c r="J24" s="345"/>
      <c r="K24" s="345" t="s">
        <v>862</v>
      </c>
      <c r="L24" s="337"/>
      <c r="M24" s="337"/>
      <c r="N24" s="337"/>
      <c r="O24" s="337"/>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t="s">
        <v>91</v>
      </c>
      <c r="BG24" s="337"/>
      <c r="BH24" s="337"/>
      <c r="BI24" s="337"/>
      <c r="BJ24" s="337"/>
      <c r="BK24" s="337"/>
      <c r="BL24" s="337"/>
      <c r="BM24" s="337"/>
      <c r="BN24" s="337"/>
      <c r="BO24" s="337"/>
      <c r="BP24" s="337"/>
      <c r="BQ24" s="337"/>
      <c r="BR24" s="337"/>
      <c r="BS24" s="337"/>
      <c r="BT24" s="337"/>
      <c r="BU24" s="337"/>
    </row>
    <row r="25" spans="1:73" ht="51.95" hidden="1" customHeight="1">
      <c r="A25" s="337"/>
      <c r="B25" s="337"/>
      <c r="C25" s="337" t="s">
        <v>884</v>
      </c>
      <c r="D25" s="1159"/>
      <c r="E25" s="337" t="s">
        <v>89</v>
      </c>
      <c r="F25" s="337"/>
      <c r="G25" s="345" t="s">
        <v>83</v>
      </c>
      <c r="H25" s="345" t="s">
        <v>99</v>
      </c>
      <c r="I25" s="345" t="s">
        <v>99</v>
      </c>
      <c r="J25" s="345"/>
      <c r="K25" s="345" t="s">
        <v>862</v>
      </c>
      <c r="L25" s="337"/>
      <c r="M25" s="337"/>
      <c r="N25" s="337"/>
      <c r="O25" s="337"/>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t="s">
        <v>91</v>
      </c>
      <c r="BG25" s="337"/>
      <c r="BH25" s="337"/>
      <c r="BI25" s="337"/>
      <c r="BJ25" s="337"/>
      <c r="BK25" s="337"/>
      <c r="BL25" s="337"/>
      <c r="BM25" s="337"/>
      <c r="BN25" s="337"/>
      <c r="BO25" s="337"/>
      <c r="BP25" s="337"/>
      <c r="BQ25" s="337"/>
      <c r="BR25" s="337"/>
      <c r="BS25" s="337"/>
      <c r="BT25" s="337"/>
      <c r="BU25" s="337"/>
    </row>
    <row r="26" spans="1:73" ht="51.95" hidden="1" customHeight="1">
      <c r="A26" s="337" t="s">
        <v>816</v>
      </c>
      <c r="B26" s="337" t="s">
        <v>885</v>
      </c>
      <c r="C26" s="337" t="s">
        <v>886</v>
      </c>
      <c r="D26" s="1161" t="s">
        <v>887</v>
      </c>
      <c r="E26" s="337" t="s">
        <v>89</v>
      </c>
      <c r="F26" s="337"/>
      <c r="G26" s="345" t="s">
        <v>73</v>
      </c>
      <c r="H26" s="345" t="s">
        <v>74</v>
      </c>
      <c r="I26" s="345" t="s">
        <v>74</v>
      </c>
      <c r="J26" s="345" t="s">
        <v>75</v>
      </c>
      <c r="K26" s="345" t="s">
        <v>862</v>
      </c>
      <c r="L26" s="337"/>
      <c r="M26" s="337"/>
      <c r="N26" s="337"/>
      <c r="O26" s="337"/>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t="s">
        <v>91</v>
      </c>
      <c r="BG26" s="337"/>
      <c r="BH26" s="337"/>
      <c r="BI26" s="337"/>
      <c r="BJ26" s="337"/>
      <c r="BK26" s="337"/>
      <c r="BL26" s="337"/>
      <c r="BM26" s="337"/>
      <c r="BN26" s="337"/>
      <c r="BO26" s="337"/>
      <c r="BP26" s="337"/>
      <c r="BQ26" s="337"/>
      <c r="BR26" s="337"/>
      <c r="BS26" s="337"/>
      <c r="BT26" s="337"/>
      <c r="BU26" s="337"/>
    </row>
    <row r="27" spans="1:73" ht="38.25" hidden="1">
      <c r="A27" s="337" t="s">
        <v>816</v>
      </c>
      <c r="B27" s="337"/>
      <c r="C27" s="337" t="s">
        <v>888</v>
      </c>
      <c r="D27" s="1163"/>
      <c r="E27" s="337" t="s">
        <v>89</v>
      </c>
      <c r="F27" s="337"/>
      <c r="G27" s="345" t="s">
        <v>83</v>
      </c>
      <c r="H27" s="345" t="s">
        <v>99</v>
      </c>
      <c r="I27" s="345" t="s">
        <v>164</v>
      </c>
      <c r="J27" s="345"/>
      <c r="K27" s="345" t="s">
        <v>862</v>
      </c>
      <c r="L27" s="1020"/>
      <c r="M27" s="337"/>
      <c r="N27" s="1020"/>
      <c r="O27" s="1020"/>
      <c r="P27" s="337"/>
      <c r="Q27" s="1020"/>
      <c r="R27" s="337"/>
      <c r="S27" s="1020"/>
      <c r="T27" s="1020"/>
      <c r="U27" s="347"/>
      <c r="V27" s="347"/>
      <c r="W27" s="347"/>
      <c r="X27" s="347"/>
      <c r="Y27" s="347"/>
      <c r="Z27" s="347"/>
      <c r="AA27" s="1020"/>
      <c r="AB27" s="347"/>
      <c r="AC27" s="34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1020"/>
      <c r="AZ27" s="337"/>
      <c r="BA27" s="337"/>
      <c r="BB27" s="337"/>
      <c r="BC27" s="337"/>
      <c r="BD27" s="1020"/>
      <c r="BE27" s="1020"/>
      <c r="BF27" s="337" t="s">
        <v>72</v>
      </c>
      <c r="BG27" s="1020"/>
      <c r="BH27" s="337"/>
      <c r="BI27" s="1020" t="s">
        <v>119</v>
      </c>
      <c r="BJ27" s="337"/>
      <c r="BK27" s="337"/>
      <c r="BL27" s="337"/>
      <c r="BM27" s="337"/>
      <c r="BN27" s="337"/>
      <c r="BO27" s="337"/>
      <c r="BP27" s="337"/>
      <c r="BQ27" s="337"/>
      <c r="BR27" s="337"/>
      <c r="BS27" s="337"/>
      <c r="BT27" s="337"/>
      <c r="BU27" s="337"/>
    </row>
    <row r="28" spans="1:73" ht="51">
      <c r="A28" s="337" t="s">
        <v>816</v>
      </c>
      <c r="B28" s="337" t="s">
        <v>889</v>
      </c>
      <c r="C28" s="337" t="s">
        <v>890</v>
      </c>
      <c r="D28" s="1158" t="s">
        <v>891</v>
      </c>
      <c r="E28" s="337" t="s">
        <v>89</v>
      </c>
      <c r="F28" s="337"/>
      <c r="G28" s="345" t="s">
        <v>73</v>
      </c>
      <c r="H28" s="345" t="s">
        <v>74</v>
      </c>
      <c r="I28" s="345" t="s">
        <v>74</v>
      </c>
      <c r="J28" s="345"/>
      <c r="K28" s="345" t="s">
        <v>862</v>
      </c>
      <c r="L28" s="1020"/>
      <c r="M28" s="337"/>
      <c r="N28" s="1020"/>
      <c r="O28" s="1020"/>
      <c r="P28" s="337"/>
      <c r="Q28" s="1020"/>
      <c r="R28" s="337"/>
      <c r="S28" s="1020"/>
      <c r="T28" s="1020"/>
      <c r="U28" s="347"/>
      <c r="V28" s="347"/>
      <c r="W28" s="347"/>
      <c r="X28" s="347"/>
      <c r="Y28" s="347"/>
      <c r="Z28" s="347"/>
      <c r="AA28" s="1020"/>
      <c r="AB28" s="347"/>
      <c r="AC28" s="34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1020"/>
      <c r="AZ28" s="337"/>
      <c r="BA28" s="337"/>
      <c r="BB28" s="337"/>
      <c r="BC28" s="337"/>
      <c r="BD28" s="1020"/>
      <c r="BE28" s="1020"/>
      <c r="BF28" s="337" t="s">
        <v>72</v>
      </c>
      <c r="BG28" s="1020"/>
      <c r="BH28" s="337" t="s">
        <v>77</v>
      </c>
      <c r="BI28" s="1020"/>
      <c r="BJ28" s="337"/>
      <c r="BK28" s="337"/>
      <c r="BL28" s="337"/>
      <c r="BM28" s="337"/>
      <c r="BN28" s="337"/>
      <c r="BO28" s="337"/>
      <c r="BP28" s="337"/>
      <c r="BQ28" s="337"/>
      <c r="BR28" s="337"/>
      <c r="BS28" s="337"/>
      <c r="BT28" s="337"/>
      <c r="BU28" s="337"/>
    </row>
    <row r="29" spans="1:73" ht="38.25">
      <c r="A29" s="337" t="s">
        <v>816</v>
      </c>
      <c r="B29" s="337"/>
      <c r="C29" s="337" t="s">
        <v>892</v>
      </c>
      <c r="D29" s="1159"/>
      <c r="E29" s="337" t="s">
        <v>89</v>
      </c>
      <c r="F29" s="337"/>
      <c r="G29" s="345" t="s">
        <v>83</v>
      </c>
      <c r="H29" s="345" t="s">
        <v>99</v>
      </c>
      <c r="I29" s="345"/>
      <c r="J29" s="345"/>
      <c r="K29" s="345" t="s">
        <v>862</v>
      </c>
      <c r="L29" s="1020"/>
      <c r="M29" s="337"/>
      <c r="N29" s="1020"/>
      <c r="O29" s="1020"/>
      <c r="P29" s="337"/>
      <c r="Q29" s="1020"/>
      <c r="R29" s="337"/>
      <c r="S29" s="1020"/>
      <c r="T29" s="575" t="s">
        <v>72</v>
      </c>
      <c r="U29" s="347"/>
      <c r="V29" s="347"/>
      <c r="W29" s="347"/>
      <c r="X29" s="347"/>
      <c r="Y29" s="347"/>
      <c r="Z29" s="1020" t="s">
        <v>72</v>
      </c>
      <c r="AA29" s="1020" t="s">
        <v>119</v>
      </c>
      <c r="AB29" s="347"/>
      <c r="AC29" s="347"/>
      <c r="AD29" s="1020" t="s">
        <v>119</v>
      </c>
      <c r="AE29" s="337"/>
      <c r="AF29" s="337"/>
      <c r="AG29" s="337"/>
      <c r="AH29" s="337"/>
      <c r="AI29" s="337"/>
      <c r="AJ29" s="337"/>
      <c r="AK29" s="337"/>
      <c r="AL29" s="337"/>
      <c r="AM29" s="337"/>
      <c r="AN29" s="337"/>
      <c r="AO29" s="337"/>
      <c r="AP29" s="337"/>
      <c r="AQ29" s="337"/>
      <c r="AR29" s="337"/>
      <c r="AS29" s="337"/>
      <c r="AT29" s="337"/>
      <c r="AU29" s="337"/>
      <c r="AV29" s="337"/>
      <c r="AW29" s="337"/>
      <c r="AX29" s="337"/>
      <c r="AY29" s="1020"/>
      <c r="AZ29" s="337"/>
      <c r="BA29" s="337"/>
      <c r="BB29" s="337"/>
      <c r="BC29" s="337"/>
      <c r="BD29" s="1020"/>
      <c r="BE29" s="1020"/>
      <c r="BF29" s="337" t="s">
        <v>72</v>
      </c>
      <c r="BG29" s="1020"/>
      <c r="BH29" s="337" t="s">
        <v>77</v>
      </c>
      <c r="BI29" s="1020"/>
      <c r="BJ29" s="337"/>
      <c r="BK29" s="337"/>
      <c r="BL29" s="337"/>
      <c r="BM29" s="337"/>
      <c r="BN29" s="337"/>
      <c r="BO29" s="337"/>
      <c r="BP29" s="337"/>
      <c r="BQ29" s="337"/>
      <c r="BR29" s="337"/>
      <c r="BS29" s="337"/>
      <c r="BT29" s="337"/>
      <c r="BU29" s="337"/>
    </row>
    <row r="30" spans="1:73" ht="63.75">
      <c r="A30" s="337" t="s">
        <v>816</v>
      </c>
      <c r="B30" s="337" t="s">
        <v>893</v>
      </c>
      <c r="C30" s="337" t="s">
        <v>894</v>
      </c>
      <c r="D30" s="1158" t="s">
        <v>895</v>
      </c>
      <c r="E30" s="337" t="s">
        <v>89</v>
      </c>
      <c r="F30" s="337"/>
      <c r="G30" s="345" t="s">
        <v>83</v>
      </c>
      <c r="H30" s="345" t="s">
        <v>329</v>
      </c>
      <c r="I30" s="345" t="s">
        <v>74</v>
      </c>
      <c r="J30" s="345"/>
      <c r="K30" s="345" t="s">
        <v>862</v>
      </c>
      <c r="L30" s="337"/>
      <c r="M30" s="337"/>
      <c r="N30" s="337"/>
      <c r="O30" s="337"/>
      <c r="P30" s="337"/>
      <c r="Q30" s="337"/>
      <c r="R30" s="337"/>
      <c r="S30" s="337"/>
      <c r="T30" s="337"/>
      <c r="U30" s="337"/>
      <c r="V30" s="337"/>
      <c r="W30" s="337"/>
      <c r="X30" s="337"/>
      <c r="Y30" s="337"/>
      <c r="Z30" s="337"/>
      <c r="AA30" s="337" t="s">
        <v>119</v>
      </c>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337"/>
      <c r="BE30" s="337"/>
      <c r="BF30" s="337" t="s">
        <v>72</v>
      </c>
      <c r="BG30" s="337"/>
      <c r="BH30" s="337" t="s">
        <v>72</v>
      </c>
      <c r="BI30" s="337"/>
      <c r="BJ30" s="337"/>
      <c r="BK30" s="337"/>
      <c r="BL30" s="337"/>
      <c r="BM30" s="337"/>
      <c r="BN30" s="337"/>
      <c r="BO30" s="337"/>
      <c r="BP30" s="337"/>
      <c r="BQ30" s="337"/>
      <c r="BR30" s="337"/>
      <c r="BS30" s="337"/>
      <c r="BT30" s="337"/>
      <c r="BU30" s="337"/>
    </row>
    <row r="31" spans="1:73" ht="76.5">
      <c r="A31" s="337" t="s">
        <v>816</v>
      </c>
      <c r="B31" s="337" t="s">
        <v>893</v>
      </c>
      <c r="C31" s="337" t="s">
        <v>896</v>
      </c>
      <c r="D31" s="1159"/>
      <c r="E31" s="337" t="s">
        <v>89</v>
      </c>
      <c r="F31" s="337"/>
      <c r="G31" s="345" t="s">
        <v>288</v>
      </c>
      <c r="H31" s="345" t="s">
        <v>74</v>
      </c>
      <c r="I31" s="345" t="s">
        <v>164</v>
      </c>
      <c r="J31" s="345"/>
      <c r="K31" s="345" t="s">
        <v>862</v>
      </c>
      <c r="L31" s="337"/>
      <c r="M31" s="337"/>
      <c r="N31" s="337"/>
      <c r="O31" s="337"/>
      <c r="P31" s="337"/>
      <c r="Q31" s="337"/>
      <c r="R31" s="337"/>
      <c r="S31" s="337"/>
      <c r="T31" s="337"/>
      <c r="U31" s="337"/>
      <c r="V31" s="337"/>
      <c r="W31" s="337"/>
      <c r="X31" s="337"/>
      <c r="Y31" s="337"/>
      <c r="Z31" s="337"/>
      <c r="AA31" s="337" t="s">
        <v>72</v>
      </c>
      <c r="AB31" s="337"/>
      <c r="AC31" s="337"/>
      <c r="AD31" s="337"/>
      <c r="AE31" s="337"/>
      <c r="AF31" s="337"/>
      <c r="AG31" s="337"/>
      <c r="AH31" s="337"/>
      <c r="AI31" s="337"/>
      <c r="AJ31" s="337"/>
      <c r="AK31" s="337"/>
      <c r="AL31" s="337"/>
      <c r="AM31" s="337"/>
      <c r="AN31" s="337"/>
      <c r="AO31" s="337"/>
      <c r="AP31" s="337"/>
      <c r="AQ31" s="337"/>
      <c r="AR31" s="337"/>
      <c r="AS31" s="337"/>
      <c r="AT31" s="337"/>
      <c r="AU31" s="337"/>
      <c r="AV31" s="337"/>
      <c r="AW31" s="337"/>
      <c r="AX31" s="337"/>
      <c r="AY31" s="337"/>
      <c r="AZ31" s="337"/>
      <c r="BA31" s="337"/>
      <c r="BB31" s="337"/>
      <c r="BC31" s="337"/>
      <c r="BD31" s="337"/>
      <c r="BE31" s="337"/>
      <c r="BF31" s="337" t="s">
        <v>78</v>
      </c>
      <c r="BG31" s="337"/>
      <c r="BH31" s="337" t="s">
        <v>91</v>
      </c>
      <c r="BI31" s="337"/>
      <c r="BJ31" s="337"/>
      <c r="BK31" s="337"/>
      <c r="BL31" s="337"/>
      <c r="BM31" s="337"/>
      <c r="BN31" s="337"/>
      <c r="BO31" s="337"/>
      <c r="BP31" s="337"/>
      <c r="BQ31" s="337"/>
      <c r="BR31" s="337"/>
      <c r="BS31" s="337"/>
      <c r="BT31" s="337"/>
      <c r="BU31" s="337"/>
    </row>
    <row r="32" spans="1:73" ht="89.25" hidden="1">
      <c r="A32" s="337" t="s">
        <v>816</v>
      </c>
      <c r="B32" s="337" t="s">
        <v>897</v>
      </c>
      <c r="C32" s="337" t="s">
        <v>898</v>
      </c>
      <c r="D32" s="337" t="s">
        <v>899</v>
      </c>
      <c r="E32" s="337" t="s">
        <v>89</v>
      </c>
      <c r="F32" s="337"/>
      <c r="G32" s="345" t="s">
        <v>73</v>
      </c>
      <c r="H32" s="345" t="s">
        <v>74</v>
      </c>
      <c r="I32" s="345" t="s">
        <v>900</v>
      </c>
      <c r="J32" s="345"/>
      <c r="K32" s="345" t="s">
        <v>862</v>
      </c>
      <c r="L32" s="340" t="s">
        <v>822</v>
      </c>
      <c r="M32" s="337"/>
      <c r="N32" s="1020"/>
      <c r="O32" s="340" t="s">
        <v>822</v>
      </c>
      <c r="P32" s="337"/>
      <c r="Q32" s="340" t="s">
        <v>822</v>
      </c>
      <c r="R32" s="337"/>
      <c r="S32" s="340" t="s">
        <v>822</v>
      </c>
      <c r="T32" s="341" t="s">
        <v>823</v>
      </c>
      <c r="U32" s="342" t="s">
        <v>823</v>
      </c>
      <c r="V32" s="342" t="s">
        <v>823</v>
      </c>
      <c r="W32" s="342" t="s">
        <v>822</v>
      </c>
      <c r="X32" s="342" t="s">
        <v>823</v>
      </c>
      <c r="Y32" s="342" t="s">
        <v>823</v>
      </c>
      <c r="Z32" s="343" t="s">
        <v>823</v>
      </c>
      <c r="AA32" s="340" t="s">
        <v>823</v>
      </c>
      <c r="AB32" s="344" t="s">
        <v>823</v>
      </c>
      <c r="AC32" s="343" t="s">
        <v>823</v>
      </c>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40" t="s">
        <v>822</v>
      </c>
      <c r="AZ32" s="337"/>
      <c r="BA32" s="337"/>
      <c r="BB32" s="337"/>
      <c r="BC32" s="337"/>
      <c r="BD32" s="1020"/>
      <c r="BE32" s="340" t="s">
        <v>822</v>
      </c>
      <c r="BF32" s="344" t="s">
        <v>127</v>
      </c>
      <c r="BG32" s="340" t="s">
        <v>822</v>
      </c>
      <c r="BH32" s="337"/>
      <c r="BI32" s="340" t="s">
        <v>822</v>
      </c>
      <c r="BJ32" s="337"/>
      <c r="BK32" s="337"/>
      <c r="BL32" s="337"/>
      <c r="BM32" s="337"/>
      <c r="BN32" s="337"/>
      <c r="BO32" s="337"/>
      <c r="BP32" s="337"/>
      <c r="BQ32" s="337"/>
      <c r="BR32" s="337"/>
      <c r="BS32" s="337"/>
      <c r="BT32" s="337"/>
      <c r="BU32" s="337"/>
    </row>
    <row r="33" spans="1:73" ht="114.75" hidden="1">
      <c r="A33" s="337" t="s">
        <v>816</v>
      </c>
      <c r="B33" s="337" t="s">
        <v>901</v>
      </c>
      <c r="C33" s="337" t="s">
        <v>902</v>
      </c>
      <c r="D33" s="337" t="s">
        <v>903</v>
      </c>
      <c r="E33" s="337" t="s">
        <v>89</v>
      </c>
      <c r="F33" s="337"/>
      <c r="G33" s="345" t="s">
        <v>73</v>
      </c>
      <c r="H33" s="345" t="s">
        <v>74</v>
      </c>
      <c r="I33" s="345" t="s">
        <v>74</v>
      </c>
      <c r="J33" s="345"/>
      <c r="K33" s="345" t="s">
        <v>862</v>
      </c>
      <c r="L33" s="340" t="s">
        <v>822</v>
      </c>
      <c r="M33" s="337"/>
      <c r="N33" s="1020"/>
      <c r="O33" s="340" t="s">
        <v>822</v>
      </c>
      <c r="P33" s="337"/>
      <c r="Q33" s="340" t="s">
        <v>822</v>
      </c>
      <c r="R33" s="337"/>
      <c r="S33" s="340" t="s">
        <v>822</v>
      </c>
      <c r="T33" s="341" t="s">
        <v>823</v>
      </c>
      <c r="U33" s="342" t="s">
        <v>823</v>
      </c>
      <c r="V33" s="342" t="s">
        <v>823</v>
      </c>
      <c r="W33" s="342" t="s">
        <v>822</v>
      </c>
      <c r="X33" s="342" t="s">
        <v>823</v>
      </c>
      <c r="Y33" s="342" t="s">
        <v>823</v>
      </c>
      <c r="Z33" s="343" t="s">
        <v>823</v>
      </c>
      <c r="AA33" s="340" t="s">
        <v>823</v>
      </c>
      <c r="AB33" s="344" t="s">
        <v>823</v>
      </c>
      <c r="AC33" s="343" t="s">
        <v>823</v>
      </c>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40" t="s">
        <v>822</v>
      </c>
      <c r="AZ33" s="337"/>
      <c r="BA33" s="337"/>
      <c r="BB33" s="337"/>
      <c r="BC33" s="337"/>
      <c r="BD33" s="1020"/>
      <c r="BE33" s="340" t="s">
        <v>822</v>
      </c>
      <c r="BF33" s="344" t="s">
        <v>91</v>
      </c>
      <c r="BG33" s="340" t="s">
        <v>822</v>
      </c>
      <c r="BH33" s="337"/>
      <c r="BI33" s="340" t="s">
        <v>822</v>
      </c>
      <c r="BJ33" s="337"/>
      <c r="BK33" s="337"/>
      <c r="BL33" s="337"/>
      <c r="BM33" s="337"/>
      <c r="BN33" s="337"/>
      <c r="BO33" s="337"/>
      <c r="BP33" s="337"/>
      <c r="BQ33" s="337"/>
      <c r="BR33" s="337"/>
      <c r="BS33" s="337"/>
      <c r="BT33" s="337"/>
      <c r="BU33" s="337"/>
    </row>
    <row r="34" spans="1:73" ht="63.75" hidden="1">
      <c r="A34" s="337" t="s">
        <v>816</v>
      </c>
      <c r="B34" s="337" t="s">
        <v>904</v>
      </c>
      <c r="C34" s="337" t="s">
        <v>905</v>
      </c>
      <c r="D34" s="337" t="s">
        <v>906</v>
      </c>
      <c r="E34" s="337" t="s">
        <v>89</v>
      </c>
      <c r="F34" s="337"/>
      <c r="G34" s="345" t="s">
        <v>822</v>
      </c>
      <c r="H34" s="345" t="s">
        <v>74</v>
      </c>
      <c r="I34" s="345" t="s">
        <v>164</v>
      </c>
      <c r="J34" s="345"/>
      <c r="K34" s="345" t="s">
        <v>907</v>
      </c>
      <c r="L34" s="340" t="s">
        <v>822</v>
      </c>
      <c r="M34" s="337"/>
      <c r="N34" s="1020"/>
      <c r="O34" s="340" t="s">
        <v>822</v>
      </c>
      <c r="P34" s="337"/>
      <c r="Q34" s="340" t="s">
        <v>822</v>
      </c>
      <c r="R34" s="337"/>
      <c r="S34" s="340" t="s">
        <v>822</v>
      </c>
      <c r="T34" s="341" t="s">
        <v>823</v>
      </c>
      <c r="U34" s="342" t="s">
        <v>823</v>
      </c>
      <c r="V34" s="342" t="s">
        <v>823</v>
      </c>
      <c r="W34" s="342" t="s">
        <v>822</v>
      </c>
      <c r="X34" s="342" t="s">
        <v>823</v>
      </c>
      <c r="Y34" s="342" t="s">
        <v>823</v>
      </c>
      <c r="Z34" s="343" t="s">
        <v>823</v>
      </c>
      <c r="AA34" s="340" t="s">
        <v>823</v>
      </c>
      <c r="AB34" s="344" t="s">
        <v>823</v>
      </c>
      <c r="AC34" s="343" t="s">
        <v>823</v>
      </c>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40" t="s">
        <v>822</v>
      </c>
      <c r="AZ34" s="337"/>
      <c r="BA34" s="337"/>
      <c r="BB34" s="337"/>
      <c r="BC34" s="337"/>
      <c r="BD34" s="1020"/>
      <c r="BE34" s="340" t="s">
        <v>822</v>
      </c>
      <c r="BF34" s="344" t="s">
        <v>72</v>
      </c>
      <c r="BG34" s="340" t="s">
        <v>822</v>
      </c>
      <c r="BH34" s="337"/>
      <c r="BI34" s="340" t="s">
        <v>72</v>
      </c>
      <c r="BJ34" s="337"/>
      <c r="BK34" s="337"/>
      <c r="BL34" s="337"/>
      <c r="BM34" s="337"/>
      <c r="BN34" s="337"/>
      <c r="BO34" s="337"/>
      <c r="BP34" s="337"/>
      <c r="BQ34" s="337"/>
      <c r="BR34" s="337"/>
      <c r="BS34" s="337"/>
      <c r="BT34" s="337"/>
      <c r="BU34" s="337"/>
    </row>
    <row r="35" spans="1:73" ht="63" hidden="1" customHeight="1">
      <c r="A35" s="337" t="s">
        <v>816</v>
      </c>
      <c r="B35" s="337" t="s">
        <v>908</v>
      </c>
      <c r="C35" s="337"/>
      <c r="D35" s="337" t="s">
        <v>909</v>
      </c>
      <c r="E35" s="337" t="s">
        <v>89</v>
      </c>
      <c r="F35" s="337"/>
      <c r="G35" s="345" t="s">
        <v>822</v>
      </c>
      <c r="H35" s="345" t="s">
        <v>329</v>
      </c>
      <c r="I35" s="345" t="s">
        <v>910</v>
      </c>
      <c r="J35" s="345"/>
      <c r="K35" s="366" t="s">
        <v>911</v>
      </c>
      <c r="L35" s="340" t="s">
        <v>822</v>
      </c>
      <c r="M35" s="337"/>
      <c r="N35" s="1020"/>
      <c r="O35" s="340" t="s">
        <v>822</v>
      </c>
      <c r="P35" s="337"/>
      <c r="Q35" s="340" t="s">
        <v>822</v>
      </c>
      <c r="R35" s="337"/>
      <c r="S35" s="340" t="s">
        <v>822</v>
      </c>
      <c r="T35" s="341" t="s">
        <v>822</v>
      </c>
      <c r="U35" s="342" t="s">
        <v>822</v>
      </c>
      <c r="V35" s="342" t="s">
        <v>822</v>
      </c>
      <c r="W35" s="342" t="s">
        <v>822</v>
      </c>
      <c r="X35" s="342" t="s">
        <v>822</v>
      </c>
      <c r="Y35" s="342" t="s">
        <v>822</v>
      </c>
      <c r="Z35" s="343" t="s">
        <v>822</v>
      </c>
      <c r="AA35" s="340" t="s">
        <v>822</v>
      </c>
      <c r="AB35" s="344" t="s">
        <v>822</v>
      </c>
      <c r="AC35" s="343" t="s">
        <v>822</v>
      </c>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40" t="s">
        <v>822</v>
      </c>
      <c r="AZ35" s="337"/>
      <c r="BA35" s="337"/>
      <c r="BB35" s="337"/>
      <c r="BC35" s="337"/>
      <c r="BD35" s="1020"/>
      <c r="BE35" s="340" t="s">
        <v>822</v>
      </c>
      <c r="BF35" s="344" t="s">
        <v>119</v>
      </c>
      <c r="BG35" s="340" t="s">
        <v>822</v>
      </c>
      <c r="BH35" s="337"/>
      <c r="BI35" s="340" t="s">
        <v>822</v>
      </c>
      <c r="BJ35" s="337"/>
      <c r="BK35" s="337"/>
      <c r="BL35" s="337"/>
      <c r="BM35" s="337"/>
      <c r="BN35" s="337"/>
      <c r="BO35" s="337"/>
      <c r="BP35" s="337"/>
      <c r="BQ35" s="337"/>
      <c r="BR35" s="337"/>
      <c r="BS35" s="337"/>
      <c r="BT35" s="337"/>
      <c r="BU35" s="337"/>
    </row>
    <row r="36" spans="1:73" ht="63.75" hidden="1">
      <c r="A36" s="337" t="s">
        <v>816</v>
      </c>
      <c r="B36" s="337" t="s">
        <v>912</v>
      </c>
      <c r="C36" s="337"/>
      <c r="D36" s="337" t="s">
        <v>913</v>
      </c>
      <c r="E36" s="337" t="s">
        <v>171</v>
      </c>
      <c r="F36" s="337"/>
      <c r="G36" s="345" t="s">
        <v>822</v>
      </c>
      <c r="H36" s="345" t="s">
        <v>329</v>
      </c>
      <c r="I36" s="345" t="s">
        <v>851</v>
      </c>
      <c r="J36" s="345"/>
      <c r="K36" s="366" t="s">
        <v>914</v>
      </c>
      <c r="L36" s="340" t="s">
        <v>822</v>
      </c>
      <c r="M36" s="337"/>
      <c r="N36" s="1020"/>
      <c r="O36" s="340" t="s">
        <v>822</v>
      </c>
      <c r="P36" s="337"/>
      <c r="Q36" s="340" t="s">
        <v>822</v>
      </c>
      <c r="R36" s="337"/>
      <c r="S36" s="340" t="s">
        <v>822</v>
      </c>
      <c r="T36" s="341" t="s">
        <v>823</v>
      </c>
      <c r="U36" s="342" t="s">
        <v>823</v>
      </c>
      <c r="V36" s="342" t="s">
        <v>823</v>
      </c>
      <c r="W36" s="342" t="s">
        <v>822</v>
      </c>
      <c r="X36" s="342" t="s">
        <v>823</v>
      </c>
      <c r="Y36" s="342" t="s">
        <v>823</v>
      </c>
      <c r="Z36" s="343" t="s">
        <v>823</v>
      </c>
      <c r="AA36" s="340" t="s">
        <v>823</v>
      </c>
      <c r="AB36" s="344" t="s">
        <v>823</v>
      </c>
      <c r="AC36" s="343" t="s">
        <v>823</v>
      </c>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40" t="s">
        <v>822</v>
      </c>
      <c r="AZ36" s="337"/>
      <c r="BA36" s="337"/>
      <c r="BB36" s="337"/>
      <c r="BC36" s="337"/>
      <c r="BD36" s="1020"/>
      <c r="BE36" s="340" t="s">
        <v>822</v>
      </c>
      <c r="BF36" s="344" t="s">
        <v>91</v>
      </c>
      <c r="BG36" s="340" t="s">
        <v>822</v>
      </c>
      <c r="BH36" s="337"/>
      <c r="BI36" s="340" t="s">
        <v>91</v>
      </c>
      <c r="BJ36" s="337"/>
      <c r="BK36" s="337"/>
      <c r="BL36" s="337"/>
      <c r="BM36" s="337"/>
      <c r="BN36" s="337"/>
      <c r="BO36" s="337"/>
      <c r="BP36" s="337"/>
      <c r="BQ36" s="337"/>
      <c r="BR36" s="337"/>
      <c r="BS36" s="337"/>
      <c r="BT36" s="337"/>
      <c r="BU36" s="337"/>
    </row>
    <row r="37" spans="1:73" ht="38.25" hidden="1">
      <c r="A37" s="337" t="s">
        <v>816</v>
      </c>
      <c r="B37" s="337" t="s">
        <v>915</v>
      </c>
      <c r="C37" s="337"/>
      <c r="D37" s="337" t="s">
        <v>916</v>
      </c>
      <c r="E37" s="337" t="s">
        <v>70</v>
      </c>
      <c r="F37" s="337"/>
      <c r="G37" s="345" t="s">
        <v>822</v>
      </c>
      <c r="H37" s="345" t="s">
        <v>126</v>
      </c>
      <c r="I37" s="345" t="s">
        <v>822</v>
      </c>
      <c r="J37" s="345"/>
      <c r="K37" s="366" t="s">
        <v>917</v>
      </c>
      <c r="L37" s="340" t="s">
        <v>822</v>
      </c>
      <c r="M37" s="337"/>
      <c r="N37" s="1020"/>
      <c r="O37" s="340" t="s">
        <v>822</v>
      </c>
      <c r="P37" s="337"/>
      <c r="Q37" s="340" t="s">
        <v>822</v>
      </c>
      <c r="R37" s="337"/>
      <c r="S37" s="340" t="s">
        <v>822</v>
      </c>
      <c r="T37" s="341" t="s">
        <v>823</v>
      </c>
      <c r="U37" s="342" t="s">
        <v>823</v>
      </c>
      <c r="V37" s="342" t="s">
        <v>823</v>
      </c>
      <c r="W37" s="342" t="s">
        <v>822</v>
      </c>
      <c r="X37" s="342" t="s">
        <v>823</v>
      </c>
      <c r="Y37" s="342" t="s">
        <v>823</v>
      </c>
      <c r="Z37" s="343" t="s">
        <v>823</v>
      </c>
      <c r="AA37" s="340" t="s">
        <v>823</v>
      </c>
      <c r="AB37" s="344" t="s">
        <v>823</v>
      </c>
      <c r="AC37" s="343" t="s">
        <v>823</v>
      </c>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40" t="s">
        <v>822</v>
      </c>
      <c r="AZ37" s="337"/>
      <c r="BA37" s="337"/>
      <c r="BB37" s="337"/>
      <c r="BC37" s="337"/>
      <c r="BD37" s="1020"/>
      <c r="BE37" s="340" t="s">
        <v>822</v>
      </c>
      <c r="BF37" s="344" t="s">
        <v>822</v>
      </c>
      <c r="BG37" s="340" t="s">
        <v>822</v>
      </c>
      <c r="BH37" s="337"/>
      <c r="BI37" s="340" t="s">
        <v>822</v>
      </c>
      <c r="BJ37" s="337"/>
      <c r="BK37" s="337"/>
      <c r="BL37" s="337"/>
      <c r="BM37" s="337"/>
      <c r="BN37" s="337"/>
      <c r="BO37" s="337"/>
      <c r="BP37" s="337"/>
      <c r="BQ37" s="337"/>
      <c r="BR37" s="337"/>
      <c r="BS37" s="337"/>
      <c r="BT37" s="337"/>
      <c r="BU37" s="337"/>
    </row>
    <row r="38" spans="1:73" ht="38.25" hidden="1">
      <c r="A38" s="337" t="s">
        <v>816</v>
      </c>
      <c r="B38" s="337" t="s">
        <v>918</v>
      </c>
      <c r="C38" s="337"/>
      <c r="D38" s="337" t="s">
        <v>919</v>
      </c>
      <c r="E38" s="337"/>
      <c r="F38" s="337"/>
      <c r="G38" s="345" t="s">
        <v>822</v>
      </c>
      <c r="H38" s="345" t="s">
        <v>329</v>
      </c>
      <c r="I38" s="345" t="s">
        <v>920</v>
      </c>
      <c r="J38" s="345"/>
      <c r="K38" s="366" t="s">
        <v>921</v>
      </c>
      <c r="L38" s="340" t="s">
        <v>822</v>
      </c>
      <c r="M38" s="337"/>
      <c r="N38" s="1020"/>
      <c r="O38" s="340" t="s">
        <v>822</v>
      </c>
      <c r="P38" s="337"/>
      <c r="Q38" s="340" t="s">
        <v>822</v>
      </c>
      <c r="R38" s="337"/>
      <c r="S38" s="340" t="s">
        <v>822</v>
      </c>
      <c r="T38" s="341" t="s">
        <v>823</v>
      </c>
      <c r="U38" s="342" t="s">
        <v>823</v>
      </c>
      <c r="V38" s="342" t="s">
        <v>823</v>
      </c>
      <c r="W38" s="342" t="s">
        <v>822</v>
      </c>
      <c r="X38" s="342" t="s">
        <v>823</v>
      </c>
      <c r="Y38" s="342" t="s">
        <v>823</v>
      </c>
      <c r="Z38" s="343" t="s">
        <v>823</v>
      </c>
      <c r="AA38" s="340" t="s">
        <v>823</v>
      </c>
      <c r="AB38" s="344" t="s">
        <v>823</v>
      </c>
      <c r="AC38" s="343" t="s">
        <v>823</v>
      </c>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40" t="s">
        <v>822</v>
      </c>
      <c r="AZ38" s="337"/>
      <c r="BA38" s="337"/>
      <c r="BB38" s="337"/>
      <c r="BC38" s="337"/>
      <c r="BD38" s="1020"/>
      <c r="BE38" s="340" t="s">
        <v>822</v>
      </c>
      <c r="BF38" s="344" t="s">
        <v>72</v>
      </c>
      <c r="BG38" s="340" t="s">
        <v>822</v>
      </c>
      <c r="BH38" s="337"/>
      <c r="BI38" s="340" t="s">
        <v>72</v>
      </c>
      <c r="BJ38" s="337"/>
      <c r="BK38" s="337"/>
      <c r="BL38" s="337"/>
      <c r="BM38" s="337"/>
      <c r="BN38" s="337"/>
      <c r="BO38" s="337"/>
      <c r="BP38" s="337"/>
      <c r="BQ38" s="337"/>
      <c r="BR38" s="337"/>
      <c r="BS38" s="337"/>
      <c r="BT38" s="337"/>
      <c r="BU38" s="337"/>
    </row>
    <row r="39" spans="1:73" ht="38.25" hidden="1">
      <c r="A39" s="337" t="s">
        <v>816</v>
      </c>
      <c r="B39" s="337" t="s">
        <v>922</v>
      </c>
      <c r="C39" s="337"/>
      <c r="D39" s="337" t="s">
        <v>923</v>
      </c>
      <c r="E39" s="337" t="s">
        <v>89</v>
      </c>
      <c r="F39" s="337"/>
      <c r="G39" s="345" t="s">
        <v>822</v>
      </c>
      <c r="H39" s="345" t="s">
        <v>329</v>
      </c>
      <c r="I39" s="345" t="s">
        <v>924</v>
      </c>
      <c r="J39" s="345"/>
      <c r="K39" s="366" t="s">
        <v>925</v>
      </c>
      <c r="L39" s="340" t="s">
        <v>822</v>
      </c>
      <c r="M39" s="337"/>
      <c r="N39" s="1020"/>
      <c r="O39" s="340" t="s">
        <v>822</v>
      </c>
      <c r="P39" s="337"/>
      <c r="Q39" s="340" t="s">
        <v>822</v>
      </c>
      <c r="R39" s="337"/>
      <c r="S39" s="340" t="s">
        <v>822</v>
      </c>
      <c r="T39" s="341" t="s">
        <v>822</v>
      </c>
      <c r="U39" s="342" t="s">
        <v>823</v>
      </c>
      <c r="V39" s="342" t="s">
        <v>823</v>
      </c>
      <c r="W39" s="342" t="s">
        <v>822</v>
      </c>
      <c r="X39" s="342" t="s">
        <v>823</v>
      </c>
      <c r="Y39" s="342" t="s">
        <v>823</v>
      </c>
      <c r="Z39" s="343" t="s">
        <v>823</v>
      </c>
      <c r="AA39" s="340" t="s">
        <v>119</v>
      </c>
      <c r="AB39" s="344" t="s">
        <v>823</v>
      </c>
      <c r="AC39" s="343" t="s">
        <v>823</v>
      </c>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40" t="s">
        <v>822</v>
      </c>
      <c r="AZ39" s="337"/>
      <c r="BA39" s="337"/>
      <c r="BB39" s="337"/>
      <c r="BC39" s="337"/>
      <c r="BD39" s="1020"/>
      <c r="BE39" s="340" t="s">
        <v>822</v>
      </c>
      <c r="BF39" s="344" t="s">
        <v>72</v>
      </c>
      <c r="BG39" s="340" t="s">
        <v>822</v>
      </c>
      <c r="BH39" s="337"/>
      <c r="BI39" s="340" t="s">
        <v>72</v>
      </c>
      <c r="BJ39" s="337"/>
      <c r="BK39" s="337"/>
      <c r="BL39" s="337"/>
      <c r="BM39" s="337"/>
      <c r="BN39" s="337"/>
      <c r="BO39" s="337"/>
      <c r="BP39" s="337"/>
      <c r="BQ39" s="337"/>
      <c r="BR39" s="337"/>
      <c r="BS39" s="337"/>
      <c r="BT39" s="337"/>
      <c r="BU39" s="337"/>
    </row>
    <row r="40" spans="1:73" s="354" customFormat="1" ht="38.25" hidden="1">
      <c r="A40" s="351" t="s">
        <v>816</v>
      </c>
      <c r="B40" s="351" t="s">
        <v>926</v>
      </c>
      <c r="C40" s="351"/>
      <c r="D40" s="351" t="s">
        <v>927</v>
      </c>
      <c r="E40" s="351" t="s">
        <v>70</v>
      </c>
      <c r="F40" s="351"/>
      <c r="G40" s="352" t="s">
        <v>822</v>
      </c>
      <c r="H40" s="352" t="s">
        <v>74</v>
      </c>
      <c r="I40" s="352" t="s">
        <v>851</v>
      </c>
      <c r="J40" s="352"/>
      <c r="K40" s="367" t="s">
        <v>928</v>
      </c>
      <c r="L40" s="368" t="s">
        <v>822</v>
      </c>
      <c r="M40" s="351"/>
      <c r="N40" s="353"/>
      <c r="O40" s="368" t="s">
        <v>822</v>
      </c>
      <c r="P40" s="351"/>
      <c r="Q40" s="368" t="s">
        <v>822</v>
      </c>
      <c r="R40" s="351"/>
      <c r="S40" s="368" t="s">
        <v>822</v>
      </c>
      <c r="T40" s="369" t="s">
        <v>823</v>
      </c>
      <c r="U40" s="370" t="s">
        <v>823</v>
      </c>
      <c r="V40" s="370" t="s">
        <v>823</v>
      </c>
      <c r="W40" s="370" t="s">
        <v>822</v>
      </c>
      <c r="X40" s="370" t="s">
        <v>823</v>
      </c>
      <c r="Y40" s="370" t="s">
        <v>823</v>
      </c>
      <c r="Z40" s="370" t="s">
        <v>823</v>
      </c>
      <c r="AA40" s="368" t="s">
        <v>823</v>
      </c>
      <c r="AB40" s="371" t="s">
        <v>823</v>
      </c>
      <c r="AC40" s="370" t="s">
        <v>823</v>
      </c>
      <c r="AD40" s="351"/>
      <c r="AE40" s="351"/>
      <c r="AF40" s="351"/>
      <c r="AG40" s="351"/>
      <c r="AH40" s="351"/>
      <c r="AI40" s="351"/>
      <c r="AJ40" s="351"/>
      <c r="AK40" s="351"/>
      <c r="AL40" s="351"/>
      <c r="AM40" s="351"/>
      <c r="AN40" s="351"/>
      <c r="AO40" s="351"/>
      <c r="AP40" s="351"/>
      <c r="AQ40" s="351"/>
      <c r="AR40" s="351"/>
      <c r="AS40" s="351"/>
      <c r="AT40" s="351"/>
      <c r="AU40" s="351"/>
      <c r="AV40" s="351"/>
      <c r="AW40" s="351"/>
      <c r="AX40" s="351"/>
      <c r="AY40" s="368" t="s">
        <v>822</v>
      </c>
      <c r="AZ40" s="351"/>
      <c r="BA40" s="351"/>
      <c r="BB40" s="351"/>
      <c r="BC40" s="351"/>
      <c r="BD40" s="353"/>
      <c r="BE40" s="368" t="s">
        <v>822</v>
      </c>
      <c r="BF40" s="371" t="s">
        <v>91</v>
      </c>
      <c r="BG40" s="368" t="s">
        <v>822</v>
      </c>
      <c r="BH40" s="351"/>
      <c r="BI40" s="368" t="s">
        <v>91</v>
      </c>
      <c r="BJ40" s="351"/>
      <c r="BK40" s="351"/>
      <c r="BL40" s="351"/>
      <c r="BM40" s="351"/>
      <c r="BN40" s="351"/>
      <c r="BO40" s="351"/>
      <c r="BP40" s="351"/>
      <c r="BQ40" s="351"/>
      <c r="BR40" s="351"/>
      <c r="BS40" s="351"/>
      <c r="BT40" s="351"/>
      <c r="BU40" s="351"/>
    </row>
    <row r="41" spans="1:73" ht="51" hidden="1">
      <c r="A41" s="337" t="s">
        <v>816</v>
      </c>
      <c r="B41" s="337" t="s">
        <v>929</v>
      </c>
      <c r="C41" s="337"/>
      <c r="D41" s="337" t="s">
        <v>930</v>
      </c>
      <c r="E41" s="337" t="s">
        <v>70</v>
      </c>
      <c r="F41" s="337"/>
      <c r="G41" s="345" t="s">
        <v>822</v>
      </c>
      <c r="H41" s="345" t="s">
        <v>126</v>
      </c>
      <c r="I41" s="345" t="s">
        <v>931</v>
      </c>
      <c r="J41" s="345"/>
      <c r="K41" s="366" t="s">
        <v>932</v>
      </c>
      <c r="L41" s="340" t="s">
        <v>822</v>
      </c>
      <c r="M41" s="337"/>
      <c r="N41" s="1020"/>
      <c r="O41" s="340" t="s">
        <v>822</v>
      </c>
      <c r="P41" s="337"/>
      <c r="Q41" s="340" t="s">
        <v>822</v>
      </c>
      <c r="R41" s="337"/>
      <c r="S41" s="340" t="s">
        <v>822</v>
      </c>
      <c r="T41" s="341" t="s">
        <v>823</v>
      </c>
      <c r="U41" s="342" t="s">
        <v>823</v>
      </c>
      <c r="V41" s="342" t="s">
        <v>823</v>
      </c>
      <c r="W41" s="342" t="s">
        <v>822</v>
      </c>
      <c r="X41" s="342" t="s">
        <v>823</v>
      </c>
      <c r="Y41" s="342" t="s">
        <v>823</v>
      </c>
      <c r="Z41" s="343" t="s">
        <v>823</v>
      </c>
      <c r="AA41" s="340" t="s">
        <v>823</v>
      </c>
      <c r="AB41" s="344" t="s">
        <v>823</v>
      </c>
      <c r="AC41" s="343" t="s">
        <v>823</v>
      </c>
      <c r="AD41" s="337"/>
      <c r="AE41" s="337"/>
      <c r="AF41" s="337"/>
      <c r="AG41" s="337"/>
      <c r="AH41" s="337"/>
      <c r="AI41" s="337"/>
      <c r="AJ41" s="337"/>
      <c r="AK41" s="337"/>
      <c r="AL41" s="337"/>
      <c r="AM41" s="337"/>
      <c r="AN41" s="337"/>
      <c r="AO41" s="337"/>
      <c r="AP41" s="337"/>
      <c r="AQ41" s="337"/>
      <c r="AR41" s="337"/>
      <c r="AS41" s="337"/>
      <c r="AT41" s="337"/>
      <c r="AU41" s="337"/>
      <c r="AV41" s="337"/>
      <c r="AW41" s="337"/>
      <c r="AX41" s="337"/>
      <c r="AY41" s="340" t="s">
        <v>822</v>
      </c>
      <c r="AZ41" s="337"/>
      <c r="BA41" s="337"/>
      <c r="BB41" s="337"/>
      <c r="BC41" s="337"/>
      <c r="BD41" s="1020"/>
      <c r="BE41" s="340" t="s">
        <v>822</v>
      </c>
      <c r="BF41" s="344" t="s">
        <v>91</v>
      </c>
      <c r="BG41" s="340" t="s">
        <v>822</v>
      </c>
      <c r="BH41" s="337"/>
      <c r="BI41" s="340" t="s">
        <v>91</v>
      </c>
      <c r="BJ41" s="337"/>
      <c r="BK41" s="337"/>
      <c r="BL41" s="337"/>
      <c r="BM41" s="337"/>
      <c r="BN41" s="337"/>
      <c r="BO41" s="337"/>
      <c r="BP41" s="337"/>
      <c r="BQ41" s="337"/>
      <c r="BR41" s="337"/>
      <c r="BS41" s="337"/>
      <c r="BT41" s="337"/>
      <c r="BU41" s="337"/>
    </row>
    <row r="42" spans="1:73" ht="51" hidden="1">
      <c r="A42" s="337" t="s">
        <v>816</v>
      </c>
      <c r="B42" s="337" t="s">
        <v>933</v>
      </c>
      <c r="C42" s="337"/>
      <c r="D42" s="337"/>
      <c r="E42" s="337" t="s">
        <v>827</v>
      </c>
      <c r="F42" s="337"/>
      <c r="G42" s="345" t="s">
        <v>822</v>
      </c>
      <c r="H42" s="345" t="s">
        <v>329</v>
      </c>
      <c r="I42" s="345" t="s">
        <v>934</v>
      </c>
      <c r="J42" s="345"/>
      <c r="K42" s="366" t="s">
        <v>935</v>
      </c>
      <c r="L42" s="340" t="s">
        <v>822</v>
      </c>
      <c r="M42" s="337"/>
      <c r="N42" s="1020"/>
      <c r="O42" s="340" t="s">
        <v>822</v>
      </c>
      <c r="P42" s="337"/>
      <c r="Q42" s="340" t="s">
        <v>822</v>
      </c>
      <c r="R42" s="337"/>
      <c r="S42" s="340" t="s">
        <v>822</v>
      </c>
      <c r="T42" s="341" t="s">
        <v>823</v>
      </c>
      <c r="U42" s="342" t="s">
        <v>823</v>
      </c>
      <c r="V42" s="342" t="s">
        <v>823</v>
      </c>
      <c r="W42" s="342" t="s">
        <v>822</v>
      </c>
      <c r="X42" s="342" t="s">
        <v>823</v>
      </c>
      <c r="Y42" s="342" t="s">
        <v>823</v>
      </c>
      <c r="Z42" s="343" t="s">
        <v>823</v>
      </c>
      <c r="AA42" s="340" t="s">
        <v>823</v>
      </c>
      <c r="AB42" s="344" t="s">
        <v>823</v>
      </c>
      <c r="AC42" s="343" t="s">
        <v>823</v>
      </c>
      <c r="AD42" s="337"/>
      <c r="AE42" s="337"/>
      <c r="AF42" s="337"/>
      <c r="AG42" s="337"/>
      <c r="AH42" s="337"/>
      <c r="AI42" s="337"/>
      <c r="AJ42" s="337"/>
      <c r="AK42" s="337"/>
      <c r="AL42" s="337"/>
      <c r="AM42" s="337"/>
      <c r="AN42" s="337"/>
      <c r="AO42" s="337"/>
      <c r="AP42" s="337"/>
      <c r="AQ42" s="337"/>
      <c r="AR42" s="337"/>
      <c r="AS42" s="337"/>
      <c r="AT42" s="337"/>
      <c r="AU42" s="337"/>
      <c r="AV42" s="337"/>
      <c r="AW42" s="337"/>
      <c r="AX42" s="337"/>
      <c r="AY42" s="340" t="s">
        <v>822</v>
      </c>
      <c r="AZ42" s="337"/>
      <c r="BA42" s="337"/>
      <c r="BB42" s="337"/>
      <c r="BC42" s="337"/>
      <c r="BD42" s="1020"/>
      <c r="BE42" s="340" t="s">
        <v>822</v>
      </c>
      <c r="BF42" s="344" t="s">
        <v>127</v>
      </c>
      <c r="BG42" s="340" t="s">
        <v>822</v>
      </c>
      <c r="BH42" s="337"/>
      <c r="BI42" s="340" t="s">
        <v>127</v>
      </c>
      <c r="BJ42" s="337"/>
      <c r="BK42" s="337"/>
      <c r="BL42" s="337"/>
      <c r="BM42" s="337"/>
      <c r="BN42" s="337"/>
      <c r="BO42" s="337"/>
      <c r="BP42" s="337"/>
      <c r="BQ42" s="337"/>
      <c r="BR42" s="337"/>
      <c r="BS42" s="337"/>
      <c r="BT42" s="337"/>
      <c r="BU42" s="337"/>
    </row>
    <row r="43" spans="1:73" ht="38.25" hidden="1">
      <c r="A43" s="337" t="s">
        <v>816</v>
      </c>
      <c r="B43" s="337" t="s">
        <v>936</v>
      </c>
      <c r="C43" s="337"/>
      <c r="D43" s="337"/>
      <c r="E43" s="337"/>
      <c r="F43" s="337"/>
      <c r="G43" s="345" t="s">
        <v>822</v>
      </c>
      <c r="H43" s="345" t="s">
        <v>329</v>
      </c>
      <c r="I43" s="345" t="s">
        <v>851</v>
      </c>
      <c r="J43" s="345"/>
      <c r="K43" s="366" t="s">
        <v>937</v>
      </c>
      <c r="L43" s="340" t="s">
        <v>822</v>
      </c>
      <c r="M43" s="337"/>
      <c r="N43" s="1020"/>
      <c r="O43" s="340" t="s">
        <v>822</v>
      </c>
      <c r="P43" s="337"/>
      <c r="Q43" s="340" t="s">
        <v>822</v>
      </c>
      <c r="R43" s="337"/>
      <c r="S43" s="340" t="s">
        <v>822</v>
      </c>
      <c r="T43" s="341" t="s">
        <v>823</v>
      </c>
      <c r="U43" s="342" t="s">
        <v>823</v>
      </c>
      <c r="V43" s="342" t="s">
        <v>823</v>
      </c>
      <c r="W43" s="342" t="s">
        <v>822</v>
      </c>
      <c r="X43" s="342" t="s">
        <v>823</v>
      </c>
      <c r="Y43" s="342" t="s">
        <v>823</v>
      </c>
      <c r="Z43" s="343" t="s">
        <v>823</v>
      </c>
      <c r="AA43" s="340" t="s">
        <v>823</v>
      </c>
      <c r="AB43" s="344" t="s">
        <v>823</v>
      </c>
      <c r="AC43" s="343" t="s">
        <v>823</v>
      </c>
      <c r="AD43" s="337"/>
      <c r="AE43" s="337"/>
      <c r="AF43" s="337"/>
      <c r="AG43" s="337"/>
      <c r="AH43" s="337"/>
      <c r="AI43" s="337"/>
      <c r="AJ43" s="337"/>
      <c r="AK43" s="337"/>
      <c r="AL43" s="337"/>
      <c r="AM43" s="337"/>
      <c r="AN43" s="337"/>
      <c r="AO43" s="337"/>
      <c r="AP43" s="337"/>
      <c r="AQ43" s="337"/>
      <c r="AR43" s="337"/>
      <c r="AS43" s="337"/>
      <c r="AT43" s="337"/>
      <c r="AU43" s="337"/>
      <c r="AV43" s="337"/>
      <c r="AW43" s="337"/>
      <c r="AX43" s="337"/>
      <c r="AY43" s="340" t="s">
        <v>822</v>
      </c>
      <c r="AZ43" s="337"/>
      <c r="BA43" s="337"/>
      <c r="BB43" s="337"/>
      <c r="BC43" s="337"/>
      <c r="BD43" s="1020"/>
      <c r="BE43" s="340" t="s">
        <v>822</v>
      </c>
      <c r="BF43" s="344" t="s">
        <v>127</v>
      </c>
      <c r="BG43" s="340" t="s">
        <v>822</v>
      </c>
      <c r="BH43" s="337"/>
      <c r="BI43" s="340" t="s">
        <v>822</v>
      </c>
      <c r="BJ43" s="337"/>
      <c r="BK43" s="337"/>
      <c r="BL43" s="337"/>
      <c r="BM43" s="337"/>
      <c r="BN43" s="337"/>
      <c r="BO43" s="337"/>
      <c r="BP43" s="337"/>
      <c r="BQ43" s="337"/>
      <c r="BR43" s="337"/>
      <c r="BS43" s="337"/>
      <c r="BT43" s="337"/>
      <c r="BU43" s="337"/>
    </row>
    <row r="44" spans="1:73" ht="38.25" hidden="1">
      <c r="A44" s="337" t="s">
        <v>816</v>
      </c>
      <c r="B44" s="337" t="s">
        <v>938</v>
      </c>
      <c r="C44" s="337"/>
      <c r="D44" s="337" t="s">
        <v>939</v>
      </c>
      <c r="E44" s="337" t="s">
        <v>70</v>
      </c>
      <c r="F44" s="337"/>
      <c r="G44" s="345" t="s">
        <v>822</v>
      </c>
      <c r="H44" s="345" t="s">
        <v>74</v>
      </c>
      <c r="I44" s="345" t="s">
        <v>873</v>
      </c>
      <c r="J44" s="345"/>
      <c r="K44" s="366" t="s">
        <v>940</v>
      </c>
      <c r="L44" s="340" t="s">
        <v>822</v>
      </c>
      <c r="M44" s="337"/>
      <c r="N44" s="1020"/>
      <c r="O44" s="340" t="s">
        <v>822</v>
      </c>
      <c r="P44" s="337"/>
      <c r="Q44" s="340" t="s">
        <v>822</v>
      </c>
      <c r="R44" s="337"/>
      <c r="S44" s="340" t="s">
        <v>822</v>
      </c>
      <c r="T44" s="341" t="s">
        <v>823</v>
      </c>
      <c r="U44" s="342" t="s">
        <v>823</v>
      </c>
      <c r="V44" s="342" t="s">
        <v>823</v>
      </c>
      <c r="W44" s="342" t="s">
        <v>822</v>
      </c>
      <c r="X44" s="342" t="s">
        <v>823</v>
      </c>
      <c r="Y44" s="342" t="s">
        <v>823</v>
      </c>
      <c r="Z44" s="343" t="s">
        <v>823</v>
      </c>
      <c r="AA44" s="340" t="s">
        <v>823</v>
      </c>
      <c r="AB44" s="344" t="s">
        <v>823</v>
      </c>
      <c r="AC44" s="343" t="s">
        <v>823</v>
      </c>
      <c r="AD44" s="337"/>
      <c r="AE44" s="337"/>
      <c r="AF44" s="337"/>
      <c r="AG44" s="337"/>
      <c r="AH44" s="337"/>
      <c r="AI44" s="337"/>
      <c r="AJ44" s="337"/>
      <c r="AK44" s="337"/>
      <c r="AL44" s="337"/>
      <c r="AM44" s="337"/>
      <c r="AN44" s="337"/>
      <c r="AO44" s="337"/>
      <c r="AP44" s="337"/>
      <c r="AQ44" s="337"/>
      <c r="AR44" s="337"/>
      <c r="AS44" s="337"/>
      <c r="AT44" s="337"/>
      <c r="AU44" s="337"/>
      <c r="AV44" s="337"/>
      <c r="AW44" s="337"/>
      <c r="AX44" s="337"/>
      <c r="AY44" s="340" t="s">
        <v>822</v>
      </c>
      <c r="AZ44" s="337"/>
      <c r="BA44" s="337"/>
      <c r="BB44" s="337"/>
      <c r="BC44" s="337"/>
      <c r="BD44" s="1020"/>
      <c r="BE44" s="340" t="s">
        <v>822</v>
      </c>
      <c r="BF44" s="344" t="s">
        <v>91</v>
      </c>
      <c r="BG44" s="340" t="s">
        <v>822</v>
      </c>
      <c r="BH44" s="337"/>
      <c r="BI44" s="340" t="s">
        <v>822</v>
      </c>
      <c r="BJ44" s="337"/>
      <c r="BK44" s="337"/>
      <c r="BL44" s="337"/>
      <c r="BM44" s="337"/>
      <c r="BN44" s="337"/>
      <c r="BO44" s="337"/>
      <c r="BP44" s="337"/>
      <c r="BQ44" s="337"/>
      <c r="BR44" s="337"/>
      <c r="BS44" s="337"/>
      <c r="BT44" s="337"/>
      <c r="BU44" s="337"/>
    </row>
    <row r="45" spans="1:73" ht="25.5" hidden="1">
      <c r="A45" s="337" t="s">
        <v>816</v>
      </c>
      <c r="B45" s="337" t="s">
        <v>941</v>
      </c>
      <c r="C45" s="337"/>
      <c r="D45" s="337" t="s">
        <v>942</v>
      </c>
      <c r="E45" s="337" t="s">
        <v>70</v>
      </c>
      <c r="F45" s="337"/>
      <c r="G45" s="345" t="s">
        <v>822</v>
      </c>
      <c r="H45" s="345" t="s">
        <v>74</v>
      </c>
      <c r="I45" s="345" t="s">
        <v>99</v>
      </c>
      <c r="J45" s="345"/>
      <c r="K45" s="366" t="s">
        <v>943</v>
      </c>
      <c r="L45" s="340" t="s">
        <v>822</v>
      </c>
      <c r="M45" s="337"/>
      <c r="N45" s="1020"/>
      <c r="O45" s="340" t="s">
        <v>822</v>
      </c>
      <c r="P45" s="337"/>
      <c r="Q45" s="340" t="s">
        <v>822</v>
      </c>
      <c r="R45" s="337"/>
      <c r="S45" s="340" t="s">
        <v>822</v>
      </c>
      <c r="T45" s="341" t="s">
        <v>823</v>
      </c>
      <c r="U45" s="342" t="s">
        <v>823</v>
      </c>
      <c r="V45" s="342" t="s">
        <v>823</v>
      </c>
      <c r="W45" s="342" t="s">
        <v>822</v>
      </c>
      <c r="X45" s="342" t="s">
        <v>823</v>
      </c>
      <c r="Y45" s="342" t="s">
        <v>823</v>
      </c>
      <c r="Z45" s="343" t="s">
        <v>823</v>
      </c>
      <c r="AA45" s="340" t="s">
        <v>823</v>
      </c>
      <c r="AB45" s="344" t="s">
        <v>823</v>
      </c>
      <c r="AC45" s="343" t="s">
        <v>823</v>
      </c>
      <c r="AD45" s="337"/>
      <c r="AE45" s="337"/>
      <c r="AF45" s="337"/>
      <c r="AG45" s="337"/>
      <c r="AH45" s="337"/>
      <c r="AI45" s="337"/>
      <c r="AJ45" s="337"/>
      <c r="AK45" s="337"/>
      <c r="AL45" s="337"/>
      <c r="AM45" s="337"/>
      <c r="AN45" s="337"/>
      <c r="AO45" s="337"/>
      <c r="AP45" s="337"/>
      <c r="AQ45" s="337"/>
      <c r="AR45" s="337"/>
      <c r="AS45" s="337"/>
      <c r="AT45" s="337"/>
      <c r="AU45" s="337"/>
      <c r="AV45" s="337"/>
      <c r="AW45" s="337"/>
      <c r="AX45" s="337"/>
      <c r="AY45" s="340" t="s">
        <v>822</v>
      </c>
      <c r="AZ45" s="337"/>
      <c r="BA45" s="337"/>
      <c r="BB45" s="337"/>
      <c r="BC45" s="337"/>
      <c r="BD45" s="1020"/>
      <c r="BE45" s="340" t="s">
        <v>822</v>
      </c>
      <c r="BF45" s="344" t="s">
        <v>127</v>
      </c>
      <c r="BG45" s="340" t="s">
        <v>822</v>
      </c>
      <c r="BH45" s="337"/>
      <c r="BI45" s="340" t="s">
        <v>822</v>
      </c>
      <c r="BJ45" s="337"/>
      <c r="BK45" s="337"/>
      <c r="BL45" s="337"/>
      <c r="BM45" s="337"/>
      <c r="BN45" s="337"/>
      <c r="BO45" s="337"/>
      <c r="BP45" s="337"/>
      <c r="BQ45" s="337"/>
      <c r="BR45" s="337"/>
      <c r="BS45" s="337"/>
      <c r="BT45" s="337"/>
      <c r="BU45" s="337"/>
    </row>
    <row r="46" spans="1:73" ht="25.5" hidden="1">
      <c r="A46" s="337" t="s">
        <v>816</v>
      </c>
      <c r="B46" s="337" t="s">
        <v>944</v>
      </c>
      <c r="C46" s="337"/>
      <c r="D46" s="337" t="s">
        <v>939</v>
      </c>
      <c r="E46" s="337" t="s">
        <v>89</v>
      </c>
      <c r="F46" s="337"/>
      <c r="G46" s="345" t="s">
        <v>822</v>
      </c>
      <c r="H46" s="345" t="s">
        <v>126</v>
      </c>
      <c r="I46" s="345" t="s">
        <v>99</v>
      </c>
      <c r="J46" s="345"/>
      <c r="K46" s="366" t="s">
        <v>945</v>
      </c>
      <c r="L46" s="340" t="s">
        <v>822</v>
      </c>
      <c r="M46" s="337"/>
      <c r="N46" s="1020"/>
      <c r="O46" s="340" t="s">
        <v>822</v>
      </c>
      <c r="P46" s="337"/>
      <c r="Q46" s="340" t="s">
        <v>822</v>
      </c>
      <c r="R46" s="337"/>
      <c r="S46" s="340" t="s">
        <v>822</v>
      </c>
      <c r="T46" s="341" t="s">
        <v>823</v>
      </c>
      <c r="U46" s="342" t="s">
        <v>823</v>
      </c>
      <c r="V46" s="342" t="s">
        <v>823</v>
      </c>
      <c r="W46" s="342" t="s">
        <v>822</v>
      </c>
      <c r="X46" s="342" t="s">
        <v>823</v>
      </c>
      <c r="Y46" s="342" t="s">
        <v>823</v>
      </c>
      <c r="Z46" s="343" t="s">
        <v>823</v>
      </c>
      <c r="AA46" s="340" t="s">
        <v>823</v>
      </c>
      <c r="AB46" s="344" t="s">
        <v>823</v>
      </c>
      <c r="AC46" s="343" t="s">
        <v>823</v>
      </c>
      <c r="AD46" s="337"/>
      <c r="AE46" s="337"/>
      <c r="AF46" s="337"/>
      <c r="AG46" s="337"/>
      <c r="AH46" s="337"/>
      <c r="AI46" s="337"/>
      <c r="AJ46" s="337"/>
      <c r="AK46" s="337"/>
      <c r="AL46" s="337"/>
      <c r="AM46" s="337"/>
      <c r="AN46" s="337"/>
      <c r="AO46" s="337"/>
      <c r="AP46" s="337"/>
      <c r="AQ46" s="337"/>
      <c r="AR46" s="337"/>
      <c r="AS46" s="337"/>
      <c r="AT46" s="337"/>
      <c r="AU46" s="337"/>
      <c r="AV46" s="337"/>
      <c r="AW46" s="337"/>
      <c r="AX46" s="337"/>
      <c r="AY46" s="340" t="s">
        <v>822</v>
      </c>
      <c r="AZ46" s="337"/>
      <c r="BA46" s="337"/>
      <c r="BB46" s="337"/>
      <c r="BC46" s="337"/>
      <c r="BD46" s="1020"/>
      <c r="BE46" s="340" t="s">
        <v>822</v>
      </c>
      <c r="BF46" s="344" t="s">
        <v>127</v>
      </c>
      <c r="BG46" s="340" t="s">
        <v>822</v>
      </c>
      <c r="BH46" s="337"/>
      <c r="BI46" s="340" t="s">
        <v>822</v>
      </c>
      <c r="BJ46" s="337"/>
      <c r="BK46" s="337"/>
      <c r="BL46" s="337"/>
      <c r="BM46" s="337"/>
      <c r="BN46" s="337"/>
      <c r="BO46" s="337"/>
      <c r="BP46" s="337"/>
      <c r="BQ46" s="337"/>
      <c r="BR46" s="337"/>
      <c r="BS46" s="337"/>
      <c r="BT46" s="337"/>
      <c r="BU46" s="337"/>
    </row>
    <row r="47" spans="1:73" ht="25.5" hidden="1">
      <c r="A47" s="337" t="s">
        <v>816</v>
      </c>
      <c r="B47" s="337" t="s">
        <v>946</v>
      </c>
      <c r="C47" s="337"/>
      <c r="D47" s="337" t="s">
        <v>939</v>
      </c>
      <c r="E47" s="337" t="s">
        <v>89</v>
      </c>
      <c r="F47" s="337"/>
      <c r="G47" s="345" t="s">
        <v>822</v>
      </c>
      <c r="H47" s="345" t="s">
        <v>74</v>
      </c>
      <c r="I47" s="345" t="s">
        <v>164</v>
      </c>
      <c r="J47" s="345"/>
      <c r="K47" s="366" t="s">
        <v>945</v>
      </c>
      <c r="L47" s="340" t="s">
        <v>822</v>
      </c>
      <c r="M47" s="337"/>
      <c r="N47" s="1020"/>
      <c r="O47" s="340" t="s">
        <v>822</v>
      </c>
      <c r="P47" s="337"/>
      <c r="Q47" s="340" t="s">
        <v>822</v>
      </c>
      <c r="R47" s="337"/>
      <c r="S47" s="340" t="s">
        <v>822</v>
      </c>
      <c r="T47" s="341" t="s">
        <v>823</v>
      </c>
      <c r="U47" s="342" t="s">
        <v>823</v>
      </c>
      <c r="V47" s="342" t="s">
        <v>823</v>
      </c>
      <c r="W47" s="342" t="s">
        <v>822</v>
      </c>
      <c r="X47" s="342" t="s">
        <v>823</v>
      </c>
      <c r="Y47" s="342" t="s">
        <v>823</v>
      </c>
      <c r="Z47" s="343" t="s">
        <v>823</v>
      </c>
      <c r="AA47" s="340" t="s">
        <v>823</v>
      </c>
      <c r="AB47" s="344" t="s">
        <v>823</v>
      </c>
      <c r="AC47" s="343" t="s">
        <v>823</v>
      </c>
      <c r="AD47" s="337"/>
      <c r="AE47" s="337"/>
      <c r="AF47" s="337"/>
      <c r="AG47" s="337"/>
      <c r="AH47" s="337"/>
      <c r="AI47" s="337"/>
      <c r="AJ47" s="337"/>
      <c r="AK47" s="337"/>
      <c r="AL47" s="337"/>
      <c r="AM47" s="337"/>
      <c r="AN47" s="337"/>
      <c r="AO47" s="337"/>
      <c r="AP47" s="337"/>
      <c r="AQ47" s="337"/>
      <c r="AR47" s="337"/>
      <c r="AS47" s="337"/>
      <c r="AT47" s="337"/>
      <c r="AU47" s="337"/>
      <c r="AV47" s="337"/>
      <c r="AW47" s="337"/>
      <c r="AX47" s="337"/>
      <c r="AY47" s="340" t="s">
        <v>822</v>
      </c>
      <c r="AZ47" s="337"/>
      <c r="BA47" s="337"/>
      <c r="BB47" s="337"/>
      <c r="BC47" s="337"/>
      <c r="BD47" s="1020"/>
      <c r="BE47" s="340" t="s">
        <v>822</v>
      </c>
      <c r="BF47" s="344" t="s">
        <v>127</v>
      </c>
      <c r="BG47" s="340" t="s">
        <v>822</v>
      </c>
      <c r="BH47" s="337"/>
      <c r="BI47" s="340" t="s">
        <v>822</v>
      </c>
      <c r="BJ47" s="337"/>
      <c r="BK47" s="337"/>
      <c r="BL47" s="337"/>
      <c r="BM47" s="337"/>
      <c r="BN47" s="337"/>
      <c r="BO47" s="337"/>
      <c r="BP47" s="337"/>
      <c r="BQ47" s="337"/>
      <c r="BR47" s="337"/>
      <c r="BS47" s="337"/>
      <c r="BT47" s="337"/>
      <c r="BU47" s="337"/>
    </row>
    <row r="48" spans="1:73" ht="25.5" hidden="1">
      <c r="A48" s="337" t="s">
        <v>816</v>
      </c>
      <c r="B48" s="337" t="s">
        <v>947</v>
      </c>
      <c r="C48" s="337"/>
      <c r="D48" s="337" t="s">
        <v>948</v>
      </c>
      <c r="E48" s="337" t="s">
        <v>89</v>
      </c>
      <c r="F48" s="337"/>
      <c r="G48" s="345" t="s">
        <v>822</v>
      </c>
      <c r="H48" s="345" t="s">
        <v>74</v>
      </c>
      <c r="I48" s="345" t="s">
        <v>164</v>
      </c>
      <c r="J48" s="345"/>
      <c r="K48" s="366" t="s">
        <v>945</v>
      </c>
      <c r="L48" s="340" t="s">
        <v>822</v>
      </c>
      <c r="M48" s="337"/>
      <c r="N48" s="1020"/>
      <c r="O48" s="340" t="s">
        <v>822</v>
      </c>
      <c r="P48" s="337"/>
      <c r="Q48" s="340" t="s">
        <v>822</v>
      </c>
      <c r="R48" s="337"/>
      <c r="S48" s="340" t="s">
        <v>822</v>
      </c>
      <c r="T48" s="341" t="s">
        <v>823</v>
      </c>
      <c r="U48" s="342" t="s">
        <v>823</v>
      </c>
      <c r="V48" s="342" t="s">
        <v>823</v>
      </c>
      <c r="W48" s="342" t="s">
        <v>822</v>
      </c>
      <c r="X48" s="342" t="s">
        <v>823</v>
      </c>
      <c r="Y48" s="342" t="s">
        <v>823</v>
      </c>
      <c r="Z48" s="343" t="s">
        <v>823</v>
      </c>
      <c r="AA48" s="340" t="s">
        <v>823</v>
      </c>
      <c r="AB48" s="344" t="s">
        <v>823</v>
      </c>
      <c r="AC48" s="343" t="s">
        <v>823</v>
      </c>
      <c r="AD48" s="337"/>
      <c r="AE48" s="337"/>
      <c r="AF48" s="337"/>
      <c r="AG48" s="337"/>
      <c r="AH48" s="337"/>
      <c r="AI48" s="337"/>
      <c r="AJ48" s="337"/>
      <c r="AK48" s="337"/>
      <c r="AL48" s="337"/>
      <c r="AM48" s="337"/>
      <c r="AN48" s="337"/>
      <c r="AO48" s="337"/>
      <c r="AP48" s="337"/>
      <c r="AQ48" s="337"/>
      <c r="AR48" s="337"/>
      <c r="AS48" s="337"/>
      <c r="AT48" s="337"/>
      <c r="AU48" s="337"/>
      <c r="AV48" s="337"/>
      <c r="AW48" s="337"/>
      <c r="AX48" s="337"/>
      <c r="AY48" s="340" t="s">
        <v>822</v>
      </c>
      <c r="AZ48" s="337"/>
      <c r="BA48" s="337"/>
      <c r="BB48" s="337"/>
      <c r="BC48" s="337"/>
      <c r="BD48" s="1020"/>
      <c r="BE48" s="340" t="s">
        <v>822</v>
      </c>
      <c r="BF48" s="344" t="s">
        <v>127</v>
      </c>
      <c r="BG48" s="340" t="s">
        <v>822</v>
      </c>
      <c r="BH48" s="337"/>
      <c r="BI48" s="340" t="s">
        <v>822</v>
      </c>
      <c r="BJ48" s="337"/>
      <c r="BK48" s="337"/>
      <c r="BL48" s="337"/>
      <c r="BM48" s="337"/>
      <c r="BN48" s="337"/>
      <c r="BO48" s="337"/>
      <c r="BP48" s="337"/>
      <c r="BQ48" s="337"/>
      <c r="BR48" s="337"/>
      <c r="BS48" s="337"/>
      <c r="BT48" s="337"/>
      <c r="BU48" s="337"/>
    </row>
    <row r="49" spans="1:73" ht="38.25" hidden="1">
      <c r="A49" s="337" t="s">
        <v>816</v>
      </c>
      <c r="B49" s="337" t="s">
        <v>949</v>
      </c>
      <c r="C49" s="337"/>
      <c r="D49" s="337" t="s">
        <v>950</v>
      </c>
      <c r="E49" s="337" t="s">
        <v>89</v>
      </c>
      <c r="F49" s="337"/>
      <c r="G49" s="345" t="s">
        <v>822</v>
      </c>
      <c r="H49" s="345" t="s">
        <v>126</v>
      </c>
      <c r="I49" s="345" t="s">
        <v>822</v>
      </c>
      <c r="J49" s="345"/>
      <c r="K49" s="366" t="s">
        <v>951</v>
      </c>
      <c r="L49" s="340" t="s">
        <v>822</v>
      </c>
      <c r="M49" s="337"/>
      <c r="N49" s="1020"/>
      <c r="O49" s="340" t="s">
        <v>822</v>
      </c>
      <c r="P49" s="337"/>
      <c r="Q49" s="340" t="s">
        <v>822</v>
      </c>
      <c r="R49" s="337"/>
      <c r="S49" s="340" t="s">
        <v>822</v>
      </c>
      <c r="T49" s="341" t="s">
        <v>823</v>
      </c>
      <c r="U49" s="342" t="s">
        <v>823</v>
      </c>
      <c r="V49" s="342" t="s">
        <v>823</v>
      </c>
      <c r="W49" s="342" t="s">
        <v>822</v>
      </c>
      <c r="X49" s="342" t="s">
        <v>823</v>
      </c>
      <c r="Y49" s="342" t="s">
        <v>823</v>
      </c>
      <c r="Z49" s="343" t="s">
        <v>823</v>
      </c>
      <c r="AA49" s="340" t="s">
        <v>823</v>
      </c>
      <c r="AB49" s="344" t="s">
        <v>823</v>
      </c>
      <c r="AC49" s="343" t="s">
        <v>823</v>
      </c>
      <c r="AD49" s="337"/>
      <c r="AE49" s="337"/>
      <c r="AF49" s="337"/>
      <c r="AG49" s="337"/>
      <c r="AH49" s="337"/>
      <c r="AI49" s="337"/>
      <c r="AJ49" s="337"/>
      <c r="AK49" s="337"/>
      <c r="AL49" s="337"/>
      <c r="AM49" s="337"/>
      <c r="AN49" s="337"/>
      <c r="AO49" s="337"/>
      <c r="AP49" s="337"/>
      <c r="AQ49" s="337"/>
      <c r="AR49" s="337"/>
      <c r="AS49" s="337"/>
      <c r="AT49" s="337"/>
      <c r="AU49" s="337"/>
      <c r="AV49" s="337"/>
      <c r="AW49" s="337"/>
      <c r="AX49" s="337"/>
      <c r="AY49" s="340" t="s">
        <v>822</v>
      </c>
      <c r="AZ49" s="337"/>
      <c r="BA49" s="337"/>
      <c r="BB49" s="337"/>
      <c r="BC49" s="337"/>
      <c r="BD49" s="1020"/>
      <c r="BE49" s="340" t="s">
        <v>822</v>
      </c>
      <c r="BF49" s="344" t="s">
        <v>822</v>
      </c>
      <c r="BG49" s="340" t="s">
        <v>822</v>
      </c>
      <c r="BH49" s="337"/>
      <c r="BI49" s="340" t="s">
        <v>822</v>
      </c>
      <c r="BJ49" s="337"/>
      <c r="BK49" s="337"/>
      <c r="BL49" s="337"/>
      <c r="BM49" s="337"/>
      <c r="BN49" s="337"/>
      <c r="BO49" s="337"/>
      <c r="BP49" s="337"/>
      <c r="BQ49" s="337"/>
      <c r="BR49" s="337"/>
      <c r="BS49" s="337"/>
      <c r="BT49" s="337"/>
      <c r="BU49" s="337"/>
    </row>
    <row r="50" spans="1:73" s="515" customFormat="1" ht="38.25" hidden="1">
      <c r="A50" s="508" t="s">
        <v>816</v>
      </c>
      <c r="B50" s="508" t="s">
        <v>952</v>
      </c>
      <c r="C50" s="508"/>
      <c r="D50" s="508"/>
      <c r="E50" s="508" t="s">
        <v>89</v>
      </c>
      <c r="F50" s="508"/>
      <c r="G50" s="509" t="s">
        <v>822</v>
      </c>
      <c r="H50" s="509" t="s">
        <v>74</v>
      </c>
      <c r="I50" s="509" t="s">
        <v>920</v>
      </c>
      <c r="J50" s="509"/>
      <c r="K50" s="510" t="s">
        <v>953</v>
      </c>
      <c r="L50" s="511" t="s">
        <v>822</v>
      </c>
      <c r="M50" s="508"/>
      <c r="N50" s="514"/>
      <c r="O50" s="511" t="s">
        <v>822</v>
      </c>
      <c r="P50" s="508"/>
      <c r="Q50" s="511" t="s">
        <v>822</v>
      </c>
      <c r="R50" s="508"/>
      <c r="S50" s="511" t="s">
        <v>822</v>
      </c>
      <c r="T50" s="511" t="s">
        <v>823</v>
      </c>
      <c r="U50" s="512" t="s">
        <v>823</v>
      </c>
      <c r="V50" s="512" t="s">
        <v>823</v>
      </c>
      <c r="W50" s="512" t="s">
        <v>822</v>
      </c>
      <c r="X50" s="512" t="s">
        <v>823</v>
      </c>
      <c r="Y50" s="512" t="s">
        <v>823</v>
      </c>
      <c r="Z50" s="513" t="s">
        <v>823</v>
      </c>
      <c r="AA50" s="511" t="s">
        <v>823</v>
      </c>
      <c r="AB50" s="512" t="s">
        <v>823</v>
      </c>
      <c r="AC50" s="513" t="s">
        <v>823</v>
      </c>
      <c r="AD50" s="508"/>
      <c r="AE50" s="508"/>
      <c r="AF50" s="508"/>
      <c r="AG50" s="508"/>
      <c r="AH50" s="508"/>
      <c r="AI50" s="508"/>
      <c r="AJ50" s="508"/>
      <c r="AK50" s="508"/>
      <c r="AL50" s="508"/>
      <c r="AM50" s="508"/>
      <c r="AN50" s="508"/>
      <c r="AO50" s="508"/>
      <c r="AP50" s="508"/>
      <c r="AQ50" s="508"/>
      <c r="AR50" s="508"/>
      <c r="AS50" s="508"/>
      <c r="AT50" s="508"/>
      <c r="AU50" s="508"/>
      <c r="AV50" s="508"/>
      <c r="AW50" s="508"/>
      <c r="AX50" s="508"/>
      <c r="AY50" s="511" t="s">
        <v>822</v>
      </c>
      <c r="AZ50" s="508"/>
      <c r="BA50" s="508"/>
      <c r="BB50" s="508"/>
      <c r="BC50" s="508"/>
      <c r="BD50" s="514"/>
      <c r="BE50" s="511" t="s">
        <v>822</v>
      </c>
      <c r="BF50" s="512" t="s">
        <v>127</v>
      </c>
      <c r="BG50" s="511" t="s">
        <v>822</v>
      </c>
      <c r="BH50" s="508"/>
      <c r="BI50" s="511" t="s">
        <v>822</v>
      </c>
      <c r="BJ50" s="508"/>
      <c r="BK50" s="508"/>
      <c r="BL50" s="508"/>
      <c r="BM50" s="508"/>
      <c r="BN50" s="508"/>
      <c r="BO50" s="508"/>
      <c r="BP50" s="508"/>
      <c r="BQ50" s="508"/>
      <c r="BR50" s="508"/>
      <c r="BS50" s="508"/>
      <c r="BT50" s="508"/>
      <c r="BU50" s="508"/>
    </row>
    <row r="51" spans="1:73" ht="38.25" hidden="1">
      <c r="A51" s="337" t="s">
        <v>816</v>
      </c>
      <c r="B51" s="337" t="s">
        <v>954</v>
      </c>
      <c r="C51" s="337"/>
      <c r="D51" s="337" t="s">
        <v>955</v>
      </c>
      <c r="E51" s="337" t="s">
        <v>89</v>
      </c>
      <c r="F51" s="337"/>
      <c r="G51" s="345" t="s">
        <v>822</v>
      </c>
      <c r="H51" s="345" t="s">
        <v>74</v>
      </c>
      <c r="I51" s="345" t="s">
        <v>931</v>
      </c>
      <c r="J51" s="345"/>
      <c r="K51" s="366" t="s">
        <v>956</v>
      </c>
      <c r="L51" s="340" t="s">
        <v>822</v>
      </c>
      <c r="M51" s="337"/>
      <c r="N51" s="1020"/>
      <c r="O51" s="340" t="s">
        <v>822</v>
      </c>
      <c r="P51" s="337"/>
      <c r="Q51" s="340" t="s">
        <v>822</v>
      </c>
      <c r="R51" s="337"/>
      <c r="S51" s="340" t="s">
        <v>822</v>
      </c>
      <c r="T51" s="341" t="s">
        <v>823</v>
      </c>
      <c r="U51" s="342" t="s">
        <v>823</v>
      </c>
      <c r="V51" s="342" t="s">
        <v>823</v>
      </c>
      <c r="W51" s="342" t="s">
        <v>822</v>
      </c>
      <c r="X51" s="342" t="s">
        <v>823</v>
      </c>
      <c r="Y51" s="342" t="s">
        <v>823</v>
      </c>
      <c r="Z51" s="343" t="s">
        <v>823</v>
      </c>
      <c r="AA51" s="340" t="s">
        <v>823</v>
      </c>
      <c r="AB51" s="344" t="s">
        <v>823</v>
      </c>
      <c r="AC51" s="343" t="s">
        <v>823</v>
      </c>
      <c r="AD51" s="337"/>
      <c r="AE51" s="337"/>
      <c r="AF51" s="337"/>
      <c r="AG51" s="337"/>
      <c r="AH51" s="337"/>
      <c r="AI51" s="337"/>
      <c r="AJ51" s="337"/>
      <c r="AK51" s="337"/>
      <c r="AL51" s="337"/>
      <c r="AM51" s="337"/>
      <c r="AN51" s="337"/>
      <c r="AO51" s="337"/>
      <c r="AP51" s="337"/>
      <c r="AQ51" s="337"/>
      <c r="AR51" s="337"/>
      <c r="AS51" s="337"/>
      <c r="AT51" s="337"/>
      <c r="AU51" s="337"/>
      <c r="AV51" s="337"/>
      <c r="AW51" s="337"/>
      <c r="AX51" s="337"/>
      <c r="AY51" s="340" t="s">
        <v>822</v>
      </c>
      <c r="AZ51" s="337"/>
      <c r="BA51" s="337"/>
      <c r="BB51" s="337"/>
      <c r="BC51" s="337"/>
      <c r="BD51" s="1020"/>
      <c r="BE51" s="340" t="s">
        <v>822</v>
      </c>
      <c r="BF51" s="344" t="s">
        <v>822</v>
      </c>
      <c r="BG51" s="340" t="s">
        <v>822</v>
      </c>
      <c r="BH51" s="337"/>
      <c r="BI51" s="340" t="s">
        <v>822</v>
      </c>
      <c r="BJ51" s="337"/>
      <c r="BK51" s="337"/>
      <c r="BL51" s="337"/>
      <c r="BM51" s="337"/>
      <c r="BN51" s="337"/>
      <c r="BO51" s="337"/>
      <c r="BP51" s="337"/>
      <c r="BQ51" s="337"/>
      <c r="BR51" s="337"/>
      <c r="BS51" s="337"/>
      <c r="BT51" s="337"/>
      <c r="BU51" s="337"/>
    </row>
    <row r="52" spans="1:73" ht="38.25" hidden="1">
      <c r="A52" s="337" t="s">
        <v>816</v>
      </c>
      <c r="B52" s="337" t="s">
        <v>957</v>
      </c>
      <c r="C52" s="337"/>
      <c r="D52" s="337" t="s">
        <v>958</v>
      </c>
      <c r="E52" s="337" t="s">
        <v>89</v>
      </c>
      <c r="F52" s="337"/>
      <c r="G52" s="345" t="s">
        <v>822</v>
      </c>
      <c r="H52" s="345" t="s">
        <v>74</v>
      </c>
      <c r="I52" s="345" t="s">
        <v>164</v>
      </c>
      <c r="J52" s="345"/>
      <c r="K52" s="366" t="s">
        <v>959</v>
      </c>
      <c r="L52" s="340" t="s">
        <v>822</v>
      </c>
      <c r="M52" s="337"/>
      <c r="N52" s="1020"/>
      <c r="O52" s="340" t="s">
        <v>822</v>
      </c>
      <c r="P52" s="337"/>
      <c r="Q52" s="340" t="s">
        <v>822</v>
      </c>
      <c r="R52" s="337"/>
      <c r="S52" s="340" t="s">
        <v>822</v>
      </c>
      <c r="T52" s="341" t="s">
        <v>823</v>
      </c>
      <c r="U52" s="342" t="s">
        <v>823</v>
      </c>
      <c r="V52" s="342" t="s">
        <v>823</v>
      </c>
      <c r="W52" s="342" t="s">
        <v>822</v>
      </c>
      <c r="X52" s="342" t="s">
        <v>823</v>
      </c>
      <c r="Y52" s="342" t="s">
        <v>823</v>
      </c>
      <c r="Z52" s="343" t="s">
        <v>823</v>
      </c>
      <c r="AA52" s="340" t="s">
        <v>823</v>
      </c>
      <c r="AB52" s="344" t="s">
        <v>823</v>
      </c>
      <c r="AC52" s="343" t="s">
        <v>823</v>
      </c>
      <c r="AD52" s="337"/>
      <c r="AE52" s="337"/>
      <c r="AF52" s="337"/>
      <c r="AG52" s="337"/>
      <c r="AH52" s="337"/>
      <c r="AI52" s="337"/>
      <c r="AJ52" s="337"/>
      <c r="AK52" s="337"/>
      <c r="AL52" s="337"/>
      <c r="AM52" s="337"/>
      <c r="AN52" s="337"/>
      <c r="AO52" s="337"/>
      <c r="AP52" s="337"/>
      <c r="AQ52" s="337"/>
      <c r="AR52" s="337"/>
      <c r="AS52" s="337"/>
      <c r="AT52" s="337"/>
      <c r="AU52" s="337"/>
      <c r="AV52" s="337"/>
      <c r="AW52" s="337"/>
      <c r="AX52" s="337"/>
      <c r="AY52" s="340" t="s">
        <v>822</v>
      </c>
      <c r="AZ52" s="337"/>
      <c r="BA52" s="337"/>
      <c r="BB52" s="337"/>
      <c r="BC52" s="337"/>
      <c r="BD52" s="1020"/>
      <c r="BE52" s="340" t="s">
        <v>822</v>
      </c>
      <c r="BF52" s="344" t="s">
        <v>127</v>
      </c>
      <c r="BG52" s="340" t="s">
        <v>822</v>
      </c>
      <c r="BH52" s="337"/>
      <c r="BI52" s="340" t="s">
        <v>822</v>
      </c>
      <c r="BJ52" s="337"/>
      <c r="BK52" s="337"/>
      <c r="BL52" s="337"/>
      <c r="BM52" s="337"/>
      <c r="BN52" s="337"/>
      <c r="BO52" s="337"/>
      <c r="BP52" s="337"/>
      <c r="BQ52" s="337"/>
      <c r="BR52" s="337"/>
      <c r="BS52" s="337"/>
      <c r="BT52" s="337"/>
      <c r="BU52" s="337"/>
    </row>
    <row r="53" spans="1:73" ht="25.5" hidden="1">
      <c r="A53" s="337" t="s">
        <v>816</v>
      </c>
      <c r="B53" s="337" t="s">
        <v>960</v>
      </c>
      <c r="C53" s="337"/>
      <c r="D53" s="337" t="s">
        <v>961</v>
      </c>
      <c r="E53" s="337"/>
      <c r="F53" s="337"/>
      <c r="G53" s="345"/>
      <c r="H53" s="345"/>
      <c r="I53" s="345"/>
      <c r="J53" s="345"/>
      <c r="K53" s="345" t="s">
        <v>962</v>
      </c>
      <c r="L53" s="337"/>
      <c r="M53" s="337"/>
      <c r="N53" s="337"/>
      <c r="O53" s="337"/>
      <c r="P53" s="337"/>
      <c r="Q53" s="337"/>
      <c r="R53" s="337"/>
      <c r="S53" s="337"/>
      <c r="T53" s="337"/>
      <c r="U53" s="337"/>
      <c r="V53" s="337"/>
      <c r="W53" s="337"/>
      <c r="X53" s="337"/>
      <c r="Y53" s="337"/>
      <c r="Z53" s="337"/>
      <c r="AA53" s="337"/>
      <c r="AB53" s="337"/>
      <c r="AC53" s="337"/>
      <c r="AD53" s="337"/>
      <c r="AE53" s="337"/>
      <c r="AF53" s="337"/>
      <c r="AG53" s="337"/>
      <c r="AH53" s="337"/>
      <c r="AI53" s="337"/>
      <c r="AJ53" s="337"/>
      <c r="AK53" s="337"/>
      <c r="AL53" s="337"/>
      <c r="AM53" s="337"/>
      <c r="AN53" s="337"/>
      <c r="AO53" s="337"/>
      <c r="AP53" s="337"/>
      <c r="AQ53" s="337"/>
      <c r="AR53" s="337"/>
      <c r="AS53" s="337"/>
      <c r="AT53" s="337"/>
      <c r="AU53" s="337"/>
      <c r="AV53" s="337"/>
      <c r="AW53" s="337"/>
      <c r="AX53" s="337"/>
      <c r="AY53" s="337"/>
      <c r="AZ53" s="337"/>
      <c r="BA53" s="337"/>
      <c r="BB53" s="337"/>
      <c r="BC53" s="337"/>
      <c r="BD53" s="337"/>
      <c r="BE53" s="337"/>
      <c r="BF53" s="337"/>
      <c r="BG53" s="337"/>
      <c r="BH53" s="337"/>
      <c r="BI53" s="337"/>
      <c r="BJ53" s="337"/>
      <c r="BK53" s="337"/>
      <c r="BL53" s="337"/>
      <c r="BM53" s="337"/>
      <c r="BN53" s="337"/>
      <c r="BO53" s="337"/>
      <c r="BP53" s="337"/>
      <c r="BQ53" s="337"/>
      <c r="BR53" s="337"/>
      <c r="BS53" s="337"/>
      <c r="BT53" s="337"/>
      <c r="BU53" s="337"/>
    </row>
    <row r="54" spans="1:73" ht="38.25" hidden="1">
      <c r="A54" s="337" t="s">
        <v>816</v>
      </c>
      <c r="B54" s="337" t="s">
        <v>963</v>
      </c>
      <c r="C54" s="337"/>
      <c r="D54" s="337"/>
      <c r="E54" s="337"/>
      <c r="F54" s="337"/>
      <c r="G54" s="345"/>
      <c r="H54" s="345"/>
      <c r="I54" s="345"/>
      <c r="J54" s="345"/>
      <c r="K54" s="345" t="s">
        <v>964</v>
      </c>
      <c r="L54" s="337"/>
      <c r="M54" s="337"/>
      <c r="N54" s="337"/>
      <c r="O54" s="337"/>
      <c r="P54" s="337"/>
      <c r="Q54" s="337"/>
      <c r="R54" s="337"/>
      <c r="S54" s="337"/>
      <c r="T54" s="337"/>
      <c r="U54" s="337"/>
      <c r="V54" s="337"/>
      <c r="W54" s="337"/>
      <c r="X54" s="337"/>
      <c r="Y54" s="337"/>
      <c r="Z54" s="337"/>
      <c r="AA54" s="337"/>
      <c r="AB54" s="337"/>
      <c r="AC54" s="337"/>
      <c r="AD54" s="337"/>
      <c r="AE54" s="337"/>
      <c r="AF54" s="337"/>
      <c r="AG54" s="337"/>
      <c r="AH54" s="337"/>
      <c r="AI54" s="337"/>
      <c r="AJ54" s="337"/>
      <c r="AK54" s="337"/>
      <c r="AL54" s="337"/>
      <c r="AM54" s="337"/>
      <c r="AN54" s="337"/>
      <c r="AO54" s="337"/>
      <c r="AP54" s="337"/>
      <c r="AQ54" s="337"/>
      <c r="AR54" s="337"/>
      <c r="AS54" s="337"/>
      <c r="AT54" s="337"/>
      <c r="AU54" s="337"/>
      <c r="AV54" s="337"/>
      <c r="AW54" s="337"/>
      <c r="AX54" s="337"/>
      <c r="AY54" s="337"/>
      <c r="AZ54" s="337"/>
      <c r="BA54" s="337"/>
      <c r="BB54" s="337"/>
      <c r="BC54" s="337"/>
      <c r="BD54" s="337"/>
      <c r="BE54" s="337"/>
      <c r="BF54" s="337"/>
      <c r="BG54" s="337"/>
      <c r="BH54" s="337"/>
      <c r="BI54" s="337"/>
      <c r="BJ54" s="337"/>
      <c r="BK54" s="337"/>
      <c r="BL54" s="337"/>
      <c r="BM54" s="337"/>
      <c r="BN54" s="337"/>
      <c r="BO54" s="337"/>
      <c r="BP54" s="337"/>
      <c r="BQ54" s="337"/>
      <c r="BR54" s="337"/>
      <c r="BS54" s="337"/>
      <c r="BT54" s="337"/>
      <c r="BU54" s="337"/>
    </row>
    <row r="55" spans="1:73" ht="63.75" hidden="1">
      <c r="A55" s="337" t="s">
        <v>816</v>
      </c>
      <c r="B55" s="337" t="s">
        <v>965</v>
      </c>
      <c r="C55" s="337" t="s">
        <v>966</v>
      </c>
      <c r="D55" s="337" t="s">
        <v>967</v>
      </c>
      <c r="E55" s="337" t="s">
        <v>89</v>
      </c>
      <c r="F55" s="337" t="s">
        <v>968</v>
      </c>
      <c r="G55" s="345" t="s">
        <v>73</v>
      </c>
      <c r="H55" s="345" t="s">
        <v>74</v>
      </c>
      <c r="I55" s="345" t="s">
        <v>74</v>
      </c>
      <c r="J55" s="345"/>
      <c r="K55" s="345" t="s">
        <v>874</v>
      </c>
      <c r="L55" s="337"/>
      <c r="M55" s="337"/>
      <c r="N55" s="337"/>
      <c r="O55" s="337"/>
      <c r="P55" s="337"/>
      <c r="Q55" s="337"/>
      <c r="R55" s="337"/>
      <c r="S55" s="337"/>
      <c r="T55" s="337"/>
      <c r="U55" s="337"/>
      <c r="V55" s="337"/>
      <c r="W55" s="337"/>
      <c r="X55" s="337"/>
      <c r="Y55" s="337"/>
      <c r="Z55" s="337"/>
      <c r="AA55" s="337"/>
      <c r="AB55" s="337"/>
      <c r="AC55" s="337"/>
      <c r="AD55" s="337"/>
      <c r="AE55" s="337"/>
      <c r="AF55" s="337"/>
      <c r="AG55" s="337"/>
      <c r="AH55" s="337"/>
      <c r="AI55" s="337"/>
      <c r="AJ55" s="337"/>
      <c r="AK55" s="337"/>
      <c r="AL55" s="337"/>
      <c r="AM55" s="337"/>
      <c r="AN55" s="337"/>
      <c r="AO55" s="337"/>
      <c r="AP55" s="337"/>
      <c r="AQ55" s="337"/>
      <c r="AR55" s="337"/>
      <c r="AS55" s="337"/>
      <c r="AT55" s="337"/>
      <c r="AU55" s="337"/>
      <c r="AV55" s="337"/>
      <c r="AW55" s="337"/>
      <c r="AX55" s="337"/>
      <c r="AY55" s="337"/>
      <c r="AZ55" s="337"/>
      <c r="BA55" s="337"/>
      <c r="BB55" s="337"/>
      <c r="BC55" s="337"/>
      <c r="BD55" s="337"/>
      <c r="BE55" s="337"/>
      <c r="BF55" s="337" t="s">
        <v>72</v>
      </c>
      <c r="BG55" s="337"/>
      <c r="BH55" s="337"/>
      <c r="BI55" s="337"/>
      <c r="BJ55" s="337"/>
      <c r="BK55" s="337"/>
      <c r="BL55" s="337"/>
      <c r="BM55" s="337"/>
      <c r="BN55" s="337"/>
      <c r="BO55" s="337"/>
      <c r="BP55" s="337"/>
      <c r="BQ55" s="337"/>
      <c r="BR55" s="337"/>
      <c r="BS55" s="337"/>
      <c r="BT55" s="337"/>
      <c r="BU55" s="337"/>
    </row>
    <row r="56" spans="1:73" ht="51" hidden="1">
      <c r="A56" s="337" t="s">
        <v>506</v>
      </c>
      <c r="B56" s="337" t="s">
        <v>969</v>
      </c>
      <c r="C56" s="337" t="s">
        <v>970</v>
      </c>
      <c r="D56" s="337" t="s">
        <v>971</v>
      </c>
      <c r="E56" s="337"/>
      <c r="F56" s="337" t="s">
        <v>972</v>
      </c>
      <c r="G56" s="345" t="s">
        <v>73</v>
      </c>
      <c r="H56" s="345" t="s">
        <v>74</v>
      </c>
      <c r="I56" s="345" t="s">
        <v>74</v>
      </c>
      <c r="J56" s="345" t="s">
        <v>75</v>
      </c>
      <c r="K56" s="337" t="s">
        <v>506</v>
      </c>
      <c r="L56" s="337"/>
      <c r="M56" s="337"/>
      <c r="N56" s="337"/>
      <c r="O56" s="337"/>
      <c r="P56" s="337"/>
      <c r="Q56" s="337"/>
      <c r="R56" s="337"/>
      <c r="S56" s="337"/>
      <c r="T56" s="337"/>
      <c r="U56" s="337"/>
      <c r="V56" s="337"/>
      <c r="W56" s="337"/>
      <c r="X56" s="337"/>
      <c r="Y56" s="337"/>
      <c r="Z56" s="337"/>
      <c r="AA56" s="337"/>
      <c r="AB56" s="337"/>
      <c r="AC56" s="337"/>
      <c r="AD56" s="337"/>
      <c r="AE56" s="337"/>
      <c r="AF56" s="337"/>
      <c r="AG56" s="337"/>
      <c r="AH56" s="337"/>
      <c r="AI56" s="337"/>
      <c r="AJ56" s="337"/>
      <c r="AK56" s="337"/>
      <c r="AL56" s="337"/>
      <c r="AM56" s="337"/>
      <c r="AN56" s="337"/>
      <c r="AO56" s="337"/>
      <c r="AP56" s="337"/>
      <c r="AQ56" s="337"/>
      <c r="AR56" s="337"/>
      <c r="AS56" s="337"/>
      <c r="AT56" s="337"/>
      <c r="AU56" s="337"/>
      <c r="AV56" s="337"/>
      <c r="AW56" s="337"/>
      <c r="AX56" s="337"/>
      <c r="AY56" s="337"/>
      <c r="AZ56" s="337"/>
      <c r="BA56" s="337"/>
      <c r="BB56" s="337"/>
      <c r="BC56" s="337"/>
      <c r="BD56" s="337"/>
      <c r="BE56" s="337"/>
      <c r="BF56" s="345" t="s">
        <v>72</v>
      </c>
      <c r="BG56" s="337"/>
      <c r="BH56" s="337"/>
      <c r="BI56" s="337"/>
      <c r="BJ56" s="337"/>
      <c r="BK56" s="337"/>
      <c r="BL56" s="337"/>
      <c r="BM56" s="337"/>
      <c r="BN56" s="337"/>
      <c r="BO56" s="337"/>
      <c r="BP56" s="337"/>
      <c r="BQ56" s="337"/>
      <c r="BR56" s="337"/>
      <c r="BS56" s="337"/>
      <c r="BT56" s="337"/>
      <c r="BU56" s="337"/>
    </row>
    <row r="57" spans="1:73" ht="51" hidden="1">
      <c r="A57" s="337" t="s">
        <v>506</v>
      </c>
      <c r="B57" s="337" t="s">
        <v>969</v>
      </c>
      <c r="C57" s="337" t="s">
        <v>973</v>
      </c>
      <c r="D57" s="337" t="s">
        <v>974</v>
      </c>
      <c r="E57" s="337"/>
      <c r="F57" s="337" t="s">
        <v>975</v>
      </c>
      <c r="G57" s="345" t="s">
        <v>73</v>
      </c>
      <c r="H57" s="345" t="s">
        <v>74</v>
      </c>
      <c r="I57" s="345" t="s">
        <v>74</v>
      </c>
      <c r="J57" s="345" t="s">
        <v>75</v>
      </c>
      <c r="K57" s="337" t="s">
        <v>506</v>
      </c>
      <c r="L57" s="337"/>
      <c r="M57" s="337"/>
      <c r="N57" s="337"/>
      <c r="O57" s="337"/>
      <c r="P57" s="337"/>
      <c r="Q57" s="337"/>
      <c r="R57" s="337"/>
      <c r="S57" s="337"/>
      <c r="T57" s="337"/>
      <c r="U57" s="337"/>
      <c r="V57" s="337"/>
      <c r="W57" s="337"/>
      <c r="X57" s="337"/>
      <c r="Y57" s="337"/>
      <c r="Z57" s="337"/>
      <c r="AA57" s="337"/>
      <c r="AB57" s="337"/>
      <c r="AC57" s="337"/>
      <c r="AD57" s="337"/>
      <c r="AE57" s="337"/>
      <c r="AF57" s="337"/>
      <c r="AG57" s="337"/>
      <c r="AH57" s="337"/>
      <c r="AI57" s="337"/>
      <c r="AJ57" s="337"/>
      <c r="AK57" s="337"/>
      <c r="AL57" s="337"/>
      <c r="AM57" s="337"/>
      <c r="AN57" s="337"/>
      <c r="AO57" s="337"/>
      <c r="AP57" s="337"/>
      <c r="AQ57" s="337"/>
      <c r="AR57" s="337"/>
      <c r="AS57" s="337"/>
      <c r="AT57" s="337"/>
      <c r="AU57" s="337"/>
      <c r="AV57" s="337"/>
      <c r="AW57" s="337"/>
      <c r="AX57" s="337"/>
      <c r="AY57" s="337"/>
      <c r="AZ57" s="337"/>
      <c r="BA57" s="337"/>
      <c r="BB57" s="337"/>
      <c r="BC57" s="337"/>
      <c r="BD57" s="337"/>
      <c r="BE57" s="337"/>
      <c r="BF57" s="877" t="s">
        <v>377</v>
      </c>
      <c r="BG57" s="337"/>
      <c r="BH57" s="337"/>
      <c r="BI57" s="337"/>
      <c r="BJ57" s="337"/>
      <c r="BK57" s="337"/>
      <c r="BL57" s="337"/>
      <c r="BM57" s="337"/>
      <c r="BN57" s="337"/>
      <c r="BO57" s="337"/>
      <c r="BP57" s="337"/>
      <c r="BQ57" s="337"/>
      <c r="BR57" s="337"/>
      <c r="BS57" s="337"/>
      <c r="BT57" s="337"/>
      <c r="BU57" s="337"/>
    </row>
    <row r="58" spans="1:73" ht="87.75" hidden="1">
      <c r="A58" s="337" t="s">
        <v>506</v>
      </c>
      <c r="B58" s="337" t="s">
        <v>969</v>
      </c>
      <c r="C58" s="337" t="s">
        <v>976</v>
      </c>
      <c r="D58" s="337" t="s">
        <v>977</v>
      </c>
      <c r="E58" s="337"/>
      <c r="F58" s="337" t="s">
        <v>978</v>
      </c>
      <c r="G58" s="345" t="s">
        <v>73</v>
      </c>
      <c r="H58" s="345" t="s">
        <v>74</v>
      </c>
      <c r="I58" s="345" t="s">
        <v>74</v>
      </c>
      <c r="J58" s="345" t="s">
        <v>75</v>
      </c>
      <c r="K58" s="337" t="s">
        <v>506</v>
      </c>
      <c r="L58" s="337"/>
      <c r="M58" s="337"/>
      <c r="N58" s="337"/>
      <c r="O58" s="337"/>
      <c r="P58" s="337"/>
      <c r="Q58" s="337"/>
      <c r="R58" s="337"/>
      <c r="S58" s="337"/>
      <c r="T58" s="337"/>
      <c r="U58" s="337"/>
      <c r="V58" s="337"/>
      <c r="W58" s="337"/>
      <c r="X58" s="337"/>
      <c r="Y58" s="337"/>
      <c r="Z58" s="337"/>
      <c r="AA58" s="337"/>
      <c r="AB58" s="337"/>
      <c r="AC58" s="337"/>
      <c r="AD58" s="337"/>
      <c r="AE58" s="337"/>
      <c r="AF58" s="337"/>
      <c r="AG58" s="337"/>
      <c r="AH58" s="337"/>
      <c r="AI58" s="337"/>
      <c r="AJ58" s="337"/>
      <c r="AK58" s="337"/>
      <c r="AL58" s="337"/>
      <c r="AM58" s="337"/>
      <c r="AN58" s="337"/>
      <c r="AO58" s="337"/>
      <c r="AP58" s="337"/>
      <c r="AQ58" s="337"/>
      <c r="AR58" s="337"/>
      <c r="AS58" s="337"/>
      <c r="AT58" s="337"/>
      <c r="AU58" s="337"/>
      <c r="AV58" s="337"/>
      <c r="AW58" s="337"/>
      <c r="AX58" s="337"/>
      <c r="AY58" s="337"/>
      <c r="AZ58" s="337"/>
      <c r="BA58" s="337"/>
      <c r="BB58" s="337"/>
      <c r="BC58" s="337"/>
      <c r="BD58" s="337"/>
      <c r="BE58" s="337"/>
      <c r="BF58" s="877" t="s">
        <v>377</v>
      </c>
      <c r="BG58" s="337"/>
      <c r="BH58" s="337"/>
      <c r="BI58" s="337"/>
      <c r="BJ58" s="337"/>
      <c r="BK58" s="337"/>
      <c r="BL58" s="337"/>
      <c r="BM58" s="337"/>
      <c r="BN58" s="337"/>
      <c r="BO58" s="337"/>
      <c r="BP58" s="337"/>
      <c r="BQ58" s="337"/>
      <c r="BR58" s="337"/>
      <c r="BS58" s="337"/>
      <c r="BT58" s="337"/>
      <c r="BU58" s="337"/>
    </row>
    <row r="59" spans="1:73" ht="51" hidden="1">
      <c r="A59" s="337" t="s">
        <v>63</v>
      </c>
      <c r="B59" s="337" t="s">
        <v>979</v>
      </c>
      <c r="C59" s="337" t="s">
        <v>980</v>
      </c>
      <c r="D59" s="337" t="s">
        <v>981</v>
      </c>
      <c r="E59" s="337"/>
      <c r="F59" s="337" t="s">
        <v>982</v>
      </c>
      <c r="G59" s="345" t="s">
        <v>73</v>
      </c>
      <c r="H59" s="345" t="s">
        <v>99</v>
      </c>
      <c r="I59" s="345" t="s">
        <v>164</v>
      </c>
      <c r="J59" s="345"/>
      <c r="K59" s="337" t="s">
        <v>983</v>
      </c>
      <c r="L59" s="337"/>
      <c r="M59" s="337"/>
      <c r="N59" s="337"/>
      <c r="O59" s="337"/>
      <c r="P59" s="337"/>
      <c r="Q59" s="337"/>
      <c r="R59" s="337"/>
      <c r="S59" s="337"/>
      <c r="T59" s="337"/>
      <c r="U59" s="337"/>
      <c r="V59" s="337"/>
      <c r="W59" s="337"/>
      <c r="X59" s="337"/>
      <c r="Y59" s="337"/>
      <c r="Z59" s="337"/>
      <c r="AA59" s="337"/>
      <c r="AB59" s="337"/>
      <c r="AC59" s="337"/>
      <c r="AD59" s="337"/>
      <c r="AE59" s="337"/>
      <c r="AF59" s="337"/>
      <c r="AG59" s="337"/>
      <c r="AH59" s="337"/>
      <c r="AI59" s="337"/>
      <c r="AJ59" s="337"/>
      <c r="AK59" s="337"/>
      <c r="AL59" s="337"/>
      <c r="AM59" s="337"/>
      <c r="AN59" s="337"/>
      <c r="AO59" s="337"/>
      <c r="AP59" s="337"/>
      <c r="AQ59" s="337"/>
      <c r="AR59" s="337"/>
      <c r="AS59" s="337"/>
      <c r="AT59" s="337"/>
      <c r="AU59" s="337"/>
      <c r="AV59" s="337"/>
      <c r="AW59" s="337"/>
      <c r="AX59" s="337"/>
      <c r="AY59" s="337"/>
      <c r="AZ59" s="337"/>
      <c r="BA59" s="337"/>
      <c r="BB59" s="337"/>
      <c r="BC59" s="337"/>
      <c r="BD59" s="337"/>
      <c r="BE59" s="337"/>
      <c r="BF59" s="337"/>
      <c r="BG59" s="337"/>
      <c r="BH59" s="337"/>
      <c r="BI59" s="337"/>
      <c r="BJ59" s="337"/>
      <c r="BK59" s="337"/>
      <c r="BL59" s="337"/>
      <c r="BM59" s="337"/>
      <c r="BN59" s="337"/>
      <c r="BO59" s="337"/>
      <c r="BP59" s="337"/>
      <c r="BQ59" s="337"/>
      <c r="BR59" s="337"/>
      <c r="BS59" s="337"/>
      <c r="BT59" s="337"/>
      <c r="BU59" s="337"/>
    </row>
    <row r="60" spans="1:73" ht="25.5" hidden="1">
      <c r="A60" s="337" t="s">
        <v>63</v>
      </c>
      <c r="B60" s="337" t="s">
        <v>984</v>
      </c>
      <c r="C60" s="337" t="s">
        <v>985</v>
      </c>
      <c r="D60" s="337" t="s">
        <v>986</v>
      </c>
      <c r="E60" s="337"/>
      <c r="F60" s="337"/>
      <c r="G60" s="345" t="s">
        <v>83</v>
      </c>
      <c r="H60" s="345" t="s">
        <v>99</v>
      </c>
      <c r="I60" s="345" t="s">
        <v>164</v>
      </c>
      <c r="J60" s="345"/>
      <c r="K60" s="337" t="s">
        <v>983</v>
      </c>
      <c r="L60" s="337"/>
      <c r="M60" s="337"/>
      <c r="N60" s="337"/>
      <c r="O60" s="337"/>
      <c r="P60" s="337"/>
      <c r="Q60" s="337"/>
      <c r="R60" s="337"/>
      <c r="S60" s="337"/>
      <c r="T60" s="337"/>
      <c r="U60" s="337"/>
      <c r="V60" s="337"/>
      <c r="W60" s="337"/>
      <c r="X60" s="337"/>
      <c r="Y60" s="337"/>
      <c r="Z60" s="337"/>
      <c r="AA60" s="337"/>
      <c r="AB60" s="337"/>
      <c r="AC60" s="337"/>
      <c r="AD60" s="337"/>
      <c r="AE60" s="337"/>
      <c r="AF60" s="337"/>
      <c r="AG60" s="337"/>
      <c r="AH60" s="337"/>
      <c r="AI60" s="337"/>
      <c r="AJ60" s="337"/>
      <c r="AK60" s="337"/>
      <c r="AL60" s="337"/>
      <c r="AM60" s="337"/>
      <c r="AN60" s="337"/>
      <c r="AO60" s="337"/>
      <c r="AP60" s="337"/>
      <c r="AQ60" s="337"/>
      <c r="AR60" s="337"/>
      <c r="AS60" s="337"/>
      <c r="AT60" s="337"/>
      <c r="AU60" s="337"/>
      <c r="AV60" s="337"/>
      <c r="AW60" s="337"/>
      <c r="AX60" s="337"/>
      <c r="AY60" s="337"/>
      <c r="AZ60" s="337"/>
      <c r="BA60" s="337"/>
      <c r="BB60" s="337"/>
      <c r="BC60" s="337"/>
      <c r="BD60" s="337"/>
      <c r="BE60" s="337"/>
      <c r="BF60" s="337"/>
      <c r="BG60" s="337"/>
      <c r="BH60" s="337"/>
      <c r="BI60" s="337"/>
      <c r="BJ60" s="337"/>
      <c r="BK60" s="337"/>
      <c r="BL60" s="337"/>
      <c r="BM60" s="337"/>
      <c r="BN60" s="337"/>
      <c r="BO60" s="337"/>
      <c r="BP60" s="337"/>
      <c r="BQ60" s="337"/>
      <c r="BR60" s="337"/>
      <c r="BS60" s="337"/>
      <c r="BT60" s="337"/>
      <c r="BU60" s="337"/>
    </row>
    <row r="61" spans="1:73" ht="51.75" hidden="1" thickBot="1">
      <c r="A61" s="1021" t="s">
        <v>987</v>
      </c>
      <c r="B61" s="956" t="s">
        <v>988</v>
      </c>
      <c r="C61" s="956" t="s">
        <v>989</v>
      </c>
      <c r="D61" s="956" t="s">
        <v>990</v>
      </c>
      <c r="E61" s="955"/>
      <c r="F61" s="955"/>
      <c r="G61" s="956" t="s">
        <v>73</v>
      </c>
      <c r="H61" s="956" t="s">
        <v>74</v>
      </c>
      <c r="I61" s="956" t="s">
        <v>74</v>
      </c>
      <c r="J61" s="956" t="s">
        <v>75</v>
      </c>
      <c r="K61" s="345"/>
      <c r="L61" s="337"/>
      <c r="M61" s="337"/>
      <c r="N61" s="337"/>
      <c r="O61" s="337"/>
      <c r="P61" s="337"/>
      <c r="Q61" s="337"/>
      <c r="R61" s="337"/>
      <c r="S61" s="337"/>
      <c r="T61" s="337"/>
      <c r="U61" s="337"/>
      <c r="V61" s="337"/>
      <c r="W61" s="337"/>
      <c r="X61" s="337"/>
      <c r="Y61" s="337"/>
      <c r="Z61" s="337"/>
      <c r="AA61" s="337"/>
      <c r="AB61" s="337"/>
      <c r="AC61" s="337"/>
      <c r="AD61" s="337"/>
      <c r="AE61" s="337"/>
      <c r="AF61" s="337"/>
      <c r="AG61" s="337"/>
      <c r="AH61" s="337"/>
      <c r="AI61" s="337"/>
      <c r="AJ61" s="337"/>
      <c r="AK61" s="337"/>
      <c r="AL61" s="337"/>
      <c r="AM61" s="337"/>
      <c r="AN61" s="337"/>
      <c r="AO61" s="337"/>
      <c r="AP61" s="337"/>
      <c r="AQ61" s="337"/>
      <c r="AR61" s="337"/>
      <c r="AS61" s="337"/>
      <c r="AT61" s="337"/>
      <c r="AU61" s="337"/>
      <c r="AV61" s="337"/>
      <c r="AW61" s="337"/>
      <c r="AX61" s="337"/>
      <c r="AY61" s="337"/>
      <c r="AZ61" s="337"/>
      <c r="BA61" s="337"/>
      <c r="BB61" s="337"/>
      <c r="BC61" s="337"/>
      <c r="BD61" s="337"/>
      <c r="BE61" s="337"/>
      <c r="BF61" s="337"/>
      <c r="BG61" s="337"/>
      <c r="BH61" s="337"/>
      <c r="BI61" s="337"/>
      <c r="BJ61" s="337"/>
      <c r="BK61" s="337"/>
      <c r="BL61" s="337"/>
      <c r="BM61" s="337"/>
      <c r="BN61" s="337"/>
      <c r="BO61" s="337"/>
      <c r="BP61" s="337"/>
      <c r="BQ61" s="337"/>
      <c r="BR61" s="337"/>
      <c r="BS61" s="337"/>
      <c r="BT61" s="337"/>
      <c r="BU61" s="337"/>
    </row>
    <row r="62" spans="1:73" ht="77.25" hidden="1" thickBot="1">
      <c r="A62" s="1021" t="s">
        <v>987</v>
      </c>
      <c r="B62" s="956" t="s">
        <v>988</v>
      </c>
      <c r="C62" s="956" t="s">
        <v>991</v>
      </c>
      <c r="D62" s="956" t="s">
        <v>992</v>
      </c>
      <c r="E62" s="955"/>
      <c r="F62" s="955"/>
      <c r="G62" s="956" t="s">
        <v>73</v>
      </c>
      <c r="H62" s="956" t="s">
        <v>74</v>
      </c>
      <c r="I62" s="956" t="s">
        <v>74</v>
      </c>
      <c r="J62" s="956" t="s">
        <v>75</v>
      </c>
      <c r="K62" s="345"/>
      <c r="L62" s="337"/>
      <c r="M62" s="337"/>
      <c r="N62" s="337"/>
      <c r="O62" s="337"/>
      <c r="P62" s="337"/>
      <c r="Q62" s="337"/>
      <c r="R62" s="337"/>
      <c r="S62" s="337"/>
      <c r="T62" s="337"/>
      <c r="U62" s="337"/>
      <c r="V62" s="337"/>
      <c r="W62" s="337"/>
      <c r="X62" s="337"/>
      <c r="Y62" s="337"/>
      <c r="Z62" s="337"/>
      <c r="AA62" s="337"/>
      <c r="AB62" s="337"/>
      <c r="AC62" s="337"/>
      <c r="AD62" s="337"/>
      <c r="AE62" s="337"/>
      <c r="AF62" s="337"/>
      <c r="AG62" s="337"/>
      <c r="AH62" s="337"/>
      <c r="AI62" s="337"/>
      <c r="AJ62" s="337"/>
      <c r="AK62" s="337"/>
      <c r="AL62" s="337"/>
      <c r="AM62" s="337"/>
      <c r="AN62" s="337"/>
      <c r="AO62" s="337"/>
      <c r="AP62" s="337"/>
      <c r="AQ62" s="337"/>
      <c r="AR62" s="337"/>
      <c r="AS62" s="337"/>
      <c r="AT62" s="337"/>
      <c r="AU62" s="337"/>
      <c r="AV62" s="337"/>
      <c r="AW62" s="337"/>
      <c r="AX62" s="337"/>
      <c r="AY62" s="337"/>
      <c r="AZ62" s="337"/>
      <c r="BA62" s="337"/>
      <c r="BB62" s="337"/>
      <c r="BC62" s="337"/>
      <c r="BD62" s="337"/>
      <c r="BE62" s="337"/>
      <c r="BF62" s="337"/>
      <c r="BG62" s="337"/>
      <c r="BH62" s="337"/>
      <c r="BI62" s="337"/>
      <c r="BJ62" s="337"/>
      <c r="BK62" s="337"/>
      <c r="BL62" s="337"/>
      <c r="BM62" s="337"/>
      <c r="BN62" s="337"/>
      <c r="BO62" s="337"/>
      <c r="BP62" s="337"/>
      <c r="BQ62" s="337"/>
      <c r="BR62" s="337"/>
      <c r="BS62" s="337"/>
      <c r="BT62" s="337"/>
      <c r="BU62" s="337"/>
    </row>
    <row r="63" spans="1:73" ht="89.25" hidden="1">
      <c r="A63" s="1155" t="s">
        <v>987</v>
      </c>
      <c r="B63" s="1155" t="s">
        <v>988</v>
      </c>
      <c r="C63" s="1155" t="s">
        <v>993</v>
      </c>
      <c r="D63" s="957" t="s">
        <v>994</v>
      </c>
      <c r="E63" s="1155"/>
      <c r="F63" s="1155"/>
      <c r="G63" s="1155" t="s">
        <v>73</v>
      </c>
      <c r="H63" s="1155" t="s">
        <v>74</v>
      </c>
      <c r="I63" s="1155" t="s">
        <v>74</v>
      </c>
      <c r="J63" s="1155" t="s">
        <v>75</v>
      </c>
      <c r="K63" s="345"/>
      <c r="L63" s="337"/>
      <c r="M63" s="337"/>
      <c r="N63" s="337"/>
      <c r="O63" s="337"/>
      <c r="P63" s="337"/>
      <c r="Q63" s="337"/>
      <c r="R63" s="337"/>
      <c r="S63" s="337"/>
      <c r="T63" s="337"/>
      <c r="U63" s="337"/>
      <c r="V63" s="337"/>
      <c r="W63" s="337"/>
      <c r="X63" s="337"/>
      <c r="Y63" s="337"/>
      <c r="Z63" s="337"/>
      <c r="AA63" s="337"/>
      <c r="AB63" s="337"/>
      <c r="AC63" s="337"/>
      <c r="AD63" s="337"/>
      <c r="AE63" s="337"/>
      <c r="AF63" s="337"/>
      <c r="AG63" s="337"/>
      <c r="AH63" s="337"/>
      <c r="AI63" s="337"/>
      <c r="AJ63" s="337"/>
      <c r="AK63" s="337"/>
      <c r="AL63" s="337"/>
      <c r="AM63" s="337"/>
      <c r="AN63" s="337"/>
      <c r="AO63" s="337"/>
      <c r="AP63" s="337"/>
      <c r="AQ63" s="337"/>
      <c r="AR63" s="337"/>
      <c r="AS63" s="337"/>
      <c r="AT63" s="337"/>
      <c r="AU63" s="337"/>
      <c r="AV63" s="337"/>
      <c r="AW63" s="337"/>
      <c r="AX63" s="337"/>
      <c r="AY63" s="337"/>
      <c r="AZ63" s="337"/>
      <c r="BA63" s="337"/>
      <c r="BB63" s="337"/>
      <c r="BC63" s="337"/>
      <c r="BD63" s="337"/>
      <c r="BE63" s="337"/>
      <c r="BF63" s="337"/>
      <c r="BG63" s="337"/>
      <c r="BH63" s="337"/>
      <c r="BI63" s="337"/>
      <c r="BJ63" s="337"/>
      <c r="BK63" s="337"/>
      <c r="BL63" s="337"/>
      <c r="BM63" s="337"/>
      <c r="BN63" s="337"/>
      <c r="BO63" s="337"/>
      <c r="BP63" s="337"/>
      <c r="BQ63" s="337"/>
      <c r="BR63" s="337"/>
      <c r="BS63" s="337"/>
      <c r="BT63" s="337"/>
      <c r="BU63" s="337"/>
    </row>
    <row r="64" spans="1:73" ht="15" hidden="1">
      <c r="A64" s="1156"/>
      <c r="B64" s="1156"/>
      <c r="C64" s="1156"/>
      <c r="D64" s="958"/>
      <c r="E64" s="1156"/>
      <c r="F64" s="1156"/>
      <c r="G64" s="1156"/>
      <c r="H64" s="1156"/>
      <c r="I64" s="1156"/>
      <c r="J64" s="1156"/>
      <c r="K64" s="345"/>
      <c r="L64" s="337"/>
      <c r="M64" s="337"/>
      <c r="N64" s="337"/>
      <c r="O64" s="337"/>
      <c r="P64" s="337"/>
      <c r="Q64" s="337"/>
      <c r="R64" s="337"/>
      <c r="S64" s="337"/>
      <c r="T64" s="337"/>
      <c r="U64" s="337"/>
      <c r="V64" s="337"/>
      <c r="W64" s="337"/>
      <c r="X64" s="337"/>
      <c r="Y64" s="337"/>
      <c r="Z64" s="337"/>
      <c r="AA64" s="337"/>
      <c r="AB64" s="337"/>
      <c r="AC64" s="337"/>
      <c r="AD64" s="337"/>
      <c r="AE64" s="337"/>
      <c r="AF64" s="337"/>
      <c r="AG64" s="337"/>
      <c r="AH64" s="337"/>
      <c r="AI64" s="337"/>
      <c r="AJ64" s="337"/>
      <c r="AK64" s="337"/>
      <c r="AL64" s="337"/>
      <c r="AM64" s="337"/>
      <c r="AN64" s="337"/>
      <c r="AO64" s="337"/>
      <c r="AP64" s="337"/>
      <c r="AQ64" s="337"/>
      <c r="AR64" s="337"/>
      <c r="AS64" s="337"/>
      <c r="AT64" s="337"/>
      <c r="AU64" s="337"/>
      <c r="AV64" s="337"/>
      <c r="AW64" s="337"/>
      <c r="AX64" s="337"/>
      <c r="AY64" s="337"/>
      <c r="AZ64" s="337"/>
      <c r="BA64" s="337"/>
      <c r="BB64" s="337"/>
      <c r="BC64" s="337"/>
      <c r="BD64" s="337"/>
      <c r="BE64" s="337"/>
      <c r="BF64" s="337"/>
      <c r="BG64" s="337"/>
      <c r="BH64" s="337"/>
      <c r="BI64" s="337"/>
      <c r="BJ64" s="337"/>
      <c r="BK64" s="337"/>
      <c r="BL64" s="337"/>
      <c r="BM64" s="337"/>
      <c r="BN64" s="337"/>
      <c r="BO64" s="337"/>
      <c r="BP64" s="337"/>
      <c r="BQ64" s="337"/>
      <c r="BR64" s="337"/>
      <c r="BS64" s="337"/>
      <c r="BT64" s="337"/>
      <c r="BU64" s="337"/>
    </row>
    <row r="65" spans="1:73" ht="39" hidden="1" thickBot="1">
      <c r="A65" s="1157"/>
      <c r="B65" s="1157"/>
      <c r="C65" s="1157"/>
      <c r="D65" s="956" t="s">
        <v>995</v>
      </c>
      <c r="E65" s="1157"/>
      <c r="F65" s="1157"/>
      <c r="G65" s="1157"/>
      <c r="H65" s="1157"/>
      <c r="I65" s="1157"/>
      <c r="J65" s="1157"/>
      <c r="K65" s="345"/>
      <c r="L65" s="337"/>
      <c r="M65" s="337"/>
      <c r="N65" s="337"/>
      <c r="O65" s="337"/>
      <c r="P65" s="337"/>
      <c r="Q65" s="337"/>
      <c r="R65" s="337"/>
      <c r="S65" s="337"/>
      <c r="T65" s="337"/>
      <c r="U65" s="337"/>
      <c r="V65" s="337"/>
      <c r="W65" s="337"/>
      <c r="X65" s="337"/>
      <c r="Y65" s="337"/>
      <c r="Z65" s="337"/>
      <c r="AA65" s="337"/>
      <c r="AB65" s="337"/>
      <c r="AC65" s="337"/>
      <c r="AD65" s="337"/>
      <c r="AE65" s="337"/>
      <c r="AF65" s="337"/>
      <c r="AG65" s="337"/>
      <c r="AH65" s="337"/>
      <c r="AI65" s="337"/>
      <c r="AJ65" s="337"/>
      <c r="AK65" s="337"/>
      <c r="AL65" s="337"/>
      <c r="AM65" s="337"/>
      <c r="AN65" s="337"/>
      <c r="AO65" s="337"/>
      <c r="AP65" s="337"/>
      <c r="AQ65" s="337"/>
      <c r="AR65" s="337"/>
      <c r="AS65" s="337"/>
      <c r="AT65" s="337"/>
      <c r="AU65" s="337"/>
      <c r="AV65" s="337"/>
      <c r="AW65" s="337"/>
      <c r="AX65" s="337"/>
      <c r="AY65" s="337"/>
      <c r="AZ65" s="337"/>
      <c r="BA65" s="337"/>
      <c r="BB65" s="337"/>
      <c r="BC65" s="337"/>
      <c r="BD65" s="337"/>
      <c r="BE65" s="337"/>
      <c r="BF65" s="337"/>
      <c r="BG65" s="337"/>
      <c r="BH65" s="337"/>
      <c r="BI65" s="337"/>
      <c r="BJ65" s="337"/>
      <c r="BK65" s="337"/>
      <c r="BL65" s="337"/>
      <c r="BM65" s="337"/>
      <c r="BN65" s="337"/>
      <c r="BO65" s="337"/>
      <c r="BP65" s="337"/>
      <c r="BQ65" s="337"/>
      <c r="BR65" s="337"/>
      <c r="BS65" s="337"/>
      <c r="BT65" s="337"/>
      <c r="BU65" s="337"/>
    </row>
    <row r="66" spans="1:73" ht="64.5" hidden="1" thickBot="1">
      <c r="A66" s="1021" t="s">
        <v>987</v>
      </c>
      <c r="B66" s="956" t="s">
        <v>988</v>
      </c>
      <c r="C66" s="956" t="s">
        <v>996</v>
      </c>
      <c r="D66" s="956" t="s">
        <v>997</v>
      </c>
      <c r="E66" s="955"/>
      <c r="F66" s="955"/>
      <c r="G66" s="956" t="s">
        <v>83</v>
      </c>
      <c r="H66" s="956" t="s">
        <v>74</v>
      </c>
      <c r="I66" s="956" t="s">
        <v>74</v>
      </c>
      <c r="J66" s="956" t="s">
        <v>75</v>
      </c>
    </row>
    <row r="67" spans="1:73" ht="15"/>
    <row r="68" spans="1:73" ht="15"/>
  </sheetData>
  <autoFilter ref="A3:BU66" xr:uid="{B753E8CD-9FB0-534B-A9D9-7B75946B6AF9}">
    <filterColumn colId="59">
      <filters>
        <filter val="L"/>
        <filter val="M"/>
        <filter val="x"/>
        <filter val="XS"/>
      </filters>
    </filterColumn>
  </autoFilter>
  <customSheetViews>
    <customSheetView guid="{B44FAAB8-1398-4FF6-84E3-95F16EE53712}" scale="80" filter="1" showAutoFilter="1" hiddenColumns="1">
      <pane xSplit="2" ySplit="3" topLeftCell="F5" activePane="bottomRight" state="frozen"/>
      <selection pane="bottomRight" activeCell="R16" sqref="R16"/>
      <pageMargins left="0" right="0" top="0" bottom="0" header="0" footer="0"/>
      <autoFilter ref="A3:BJ64" xr:uid="{2D489B6C-EAD1-4CFC-8F22-8BD7AB4E481C}">
        <filterColumn colId="8">
          <customFilters>
            <customFilter operator="notEqual" val=" "/>
          </customFilters>
        </filterColumn>
        <filterColumn colId="17">
          <filters>
            <filter val="X"/>
          </filters>
        </filterColumn>
      </autoFilter>
    </customSheetView>
  </customSheetViews>
  <mergeCells count="27">
    <mergeCell ref="BF1:BI1"/>
    <mergeCell ref="L1:Q1"/>
    <mergeCell ref="R1:AF1"/>
    <mergeCell ref="AG1:AI1"/>
    <mergeCell ref="AL1:AT1"/>
    <mergeCell ref="AU1:AY1"/>
    <mergeCell ref="AZ1:BE1"/>
    <mergeCell ref="AJ1:AK1"/>
    <mergeCell ref="D30:D31"/>
    <mergeCell ref="D20:D23"/>
    <mergeCell ref="B7:B8"/>
    <mergeCell ref="C7:C8"/>
    <mergeCell ref="D16:D17"/>
    <mergeCell ref="D24:D25"/>
    <mergeCell ref="D28:D29"/>
    <mergeCell ref="D18:D19"/>
    <mergeCell ref="D26:D27"/>
    <mergeCell ref="D14:D15"/>
    <mergeCell ref="G63:G65"/>
    <mergeCell ref="H63:H65"/>
    <mergeCell ref="I63:I65"/>
    <mergeCell ref="J63:J65"/>
    <mergeCell ref="A63:A65"/>
    <mergeCell ref="B63:B65"/>
    <mergeCell ref="C63:C65"/>
    <mergeCell ref="E63:E65"/>
    <mergeCell ref="F63:F65"/>
  </mergeCell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EAFF6-6827-3548-889F-636F77A9FA1C}">
  <sheetPr filterMode="1"/>
  <dimension ref="A1:BO1048576"/>
  <sheetViews>
    <sheetView zoomScale="59" zoomScaleNormal="59" workbookViewId="0">
      <pane xSplit="4" ySplit="3" topLeftCell="E30" activePane="bottomRight" state="frozen"/>
      <selection pane="bottomRight" activeCell="B30" sqref="B29:B38"/>
      <selection pane="bottomLeft" activeCell="A4" sqref="A4"/>
      <selection pane="topRight" activeCell="E1" sqref="E1"/>
    </sheetView>
  </sheetViews>
  <sheetFormatPr defaultColWidth="22.85546875" defaultRowHeight="14.45"/>
  <cols>
    <col min="1" max="2" width="22.85546875" style="150" customWidth="1"/>
    <col min="3" max="3" width="22.85546875" style="155" customWidth="1"/>
    <col min="4" max="4" width="22.85546875" style="150" customWidth="1"/>
    <col min="5" max="5" width="22.85546875" style="156" customWidth="1"/>
    <col min="6" max="6" width="22.85546875" style="150" customWidth="1"/>
    <col min="7" max="7" width="22.85546875" style="148" hidden="1" customWidth="1"/>
    <col min="8" max="10" width="22.85546875" style="148" customWidth="1"/>
    <col min="11" max="12" width="22.85546875" style="156" customWidth="1"/>
    <col min="13" max="20" width="22.85546875" style="150" customWidth="1"/>
    <col min="21" max="21" width="16" style="150" customWidth="1"/>
    <col min="22" max="25" width="22.85546875" style="150" customWidth="1"/>
    <col min="26" max="26" width="22.85546875" style="890" customWidth="1"/>
    <col min="27" max="27" width="22.85546875" style="150" customWidth="1"/>
    <col min="28" max="16383" width="22.85546875" style="150"/>
    <col min="16384" max="16384" width="9.140625" style="150" customWidth="1"/>
  </cols>
  <sheetData>
    <row r="1" spans="1:67" ht="36" customHeight="1">
      <c r="A1" s="171"/>
      <c r="B1" s="171"/>
      <c r="C1" s="1207" t="s">
        <v>998</v>
      </c>
      <c r="D1" s="1208"/>
      <c r="E1" s="172"/>
      <c r="F1" s="171"/>
      <c r="G1" s="172"/>
      <c r="H1" s="172"/>
      <c r="I1" s="172"/>
      <c r="J1" s="172"/>
      <c r="K1" s="173"/>
      <c r="L1" s="173"/>
      <c r="M1" s="1177" t="s">
        <v>504</v>
      </c>
      <c r="N1" s="1178"/>
      <c r="O1" s="1178"/>
      <c r="P1" s="1178"/>
      <c r="Q1" s="1178"/>
      <c r="R1" s="1179" t="s">
        <v>505</v>
      </c>
      <c r="S1" s="1179"/>
      <c r="T1" s="1179"/>
      <c r="U1" s="1179"/>
      <c r="V1" s="1179"/>
      <c r="W1" s="1179"/>
      <c r="X1" s="1179"/>
      <c r="Y1" s="1179"/>
      <c r="Z1" s="1179"/>
      <c r="AA1" s="1179"/>
      <c r="AB1" s="1179"/>
      <c r="AC1" s="1179"/>
      <c r="AD1" s="1179"/>
      <c r="AE1" s="1179"/>
      <c r="AF1" s="1179"/>
      <c r="AG1" s="1180"/>
      <c r="AH1" s="1181" t="s">
        <v>506</v>
      </c>
      <c r="AI1" s="1182"/>
      <c r="AJ1" s="1183"/>
      <c r="AK1" s="1188" t="s">
        <v>35</v>
      </c>
      <c r="AL1" s="1189"/>
      <c r="AM1" s="1184" t="s">
        <v>66</v>
      </c>
      <c r="AN1" s="1185"/>
      <c r="AO1" s="1185"/>
      <c r="AP1" s="1185"/>
      <c r="AQ1" s="1185"/>
      <c r="AR1" s="1185"/>
      <c r="AS1" s="1185"/>
      <c r="AT1" s="1185"/>
      <c r="AU1" s="1186"/>
      <c r="AV1" s="1187" t="s">
        <v>500</v>
      </c>
      <c r="AW1" s="1187"/>
      <c r="AX1" s="1187"/>
      <c r="AY1" s="1187"/>
      <c r="AZ1" s="1187"/>
      <c r="BA1" s="1173" t="s">
        <v>507</v>
      </c>
      <c r="BB1" s="1174"/>
      <c r="BC1" s="1174"/>
      <c r="BD1" s="1174"/>
      <c r="BE1" s="1174"/>
      <c r="BF1" s="1175"/>
      <c r="BG1" s="1176" t="s">
        <v>502</v>
      </c>
      <c r="BH1" s="1176"/>
      <c r="BI1" s="1176"/>
      <c r="BJ1" s="1176"/>
      <c r="BK1" s="1176"/>
      <c r="BL1" s="1036" t="s">
        <v>508</v>
      </c>
      <c r="BM1" s="1036" t="s">
        <v>140</v>
      </c>
      <c r="BN1" s="201"/>
      <c r="BO1" s="201"/>
    </row>
    <row r="2" spans="1:67" ht="15">
      <c r="A2" s="171"/>
      <c r="B2" s="171"/>
      <c r="C2" s="171"/>
      <c r="D2" s="171"/>
      <c r="E2" s="172"/>
      <c r="F2" s="171"/>
      <c r="G2" s="172"/>
      <c r="H2" s="172"/>
      <c r="I2" s="172"/>
      <c r="J2" s="172"/>
      <c r="K2" s="172"/>
      <c r="L2" s="172"/>
      <c r="M2" s="214"/>
      <c r="N2" s="214"/>
      <c r="O2" s="214"/>
      <c r="P2" s="214"/>
      <c r="Q2" s="214"/>
      <c r="R2" s="215"/>
      <c r="S2" s="215"/>
      <c r="T2" s="215"/>
      <c r="U2" s="215"/>
      <c r="V2" s="215"/>
      <c r="W2" s="215"/>
      <c r="X2" s="215"/>
      <c r="Y2" s="215"/>
      <c r="Z2" s="891"/>
      <c r="AA2" s="174"/>
      <c r="AB2" s="215"/>
      <c r="AC2" s="215"/>
      <c r="AD2" s="215"/>
      <c r="AE2" s="215"/>
      <c r="AF2" s="215"/>
      <c r="AG2" s="215"/>
      <c r="AH2" s="216"/>
      <c r="AI2" s="216"/>
      <c r="AJ2" s="216"/>
      <c r="AK2" s="214"/>
      <c r="AL2" s="214"/>
      <c r="AM2" s="1037"/>
      <c r="AN2" s="1038"/>
      <c r="AO2" s="1038"/>
      <c r="AP2" s="1038"/>
      <c r="AQ2" s="1038"/>
      <c r="AR2" s="1038"/>
      <c r="AS2" s="1038"/>
      <c r="AT2" s="1038"/>
      <c r="AU2" s="1039"/>
      <c r="AV2" s="1040"/>
      <c r="AW2" s="1040"/>
      <c r="AX2" s="1040"/>
      <c r="AY2" s="1040"/>
      <c r="AZ2" s="1040"/>
      <c r="BA2" s="1033"/>
      <c r="BB2" s="1034"/>
      <c r="BC2" s="1034"/>
      <c r="BD2" s="1034"/>
      <c r="BE2" s="1034"/>
      <c r="BF2" s="1035"/>
      <c r="BG2" s="1036"/>
      <c r="BH2" s="1036"/>
      <c r="BI2" s="1036"/>
      <c r="BJ2" s="201"/>
      <c r="BK2" s="1036"/>
      <c r="BL2" s="1036"/>
      <c r="BM2" s="1036"/>
      <c r="BN2" s="201"/>
      <c r="BO2" s="201"/>
    </row>
    <row r="3" spans="1:67" ht="73.5" customHeight="1">
      <c r="A3" s="1036" t="s">
        <v>0</v>
      </c>
      <c r="B3" s="1036" t="s">
        <v>1</v>
      </c>
      <c r="C3" s="1036" t="s">
        <v>2</v>
      </c>
      <c r="D3" s="1036" t="s">
        <v>3</v>
      </c>
      <c r="E3" s="1036" t="s">
        <v>4</v>
      </c>
      <c r="F3" s="217" t="s">
        <v>5</v>
      </c>
      <c r="G3" s="1036" t="s">
        <v>7</v>
      </c>
      <c r="H3" s="1036" t="s">
        <v>8</v>
      </c>
      <c r="I3" s="1036" t="s">
        <v>9</v>
      </c>
      <c r="J3" s="1036" t="s">
        <v>10</v>
      </c>
      <c r="K3" s="218" t="s">
        <v>11</v>
      </c>
      <c r="L3" s="218" t="s">
        <v>999</v>
      </c>
      <c r="M3" s="175" t="s">
        <v>12</v>
      </c>
      <c r="N3" s="175" t="s">
        <v>13</v>
      </c>
      <c r="O3" s="175" t="s">
        <v>14</v>
      </c>
      <c r="P3" s="175" t="s">
        <v>15</v>
      </c>
      <c r="Q3" s="175" t="s">
        <v>17</v>
      </c>
      <c r="R3" s="176" t="s">
        <v>18</v>
      </c>
      <c r="S3" s="473" t="s">
        <v>19</v>
      </c>
      <c r="T3" s="176" t="s">
        <v>20</v>
      </c>
      <c r="U3" s="176" t="s">
        <v>21</v>
      </c>
      <c r="V3" s="176" t="s">
        <v>22</v>
      </c>
      <c r="W3" s="176" t="s">
        <v>23</v>
      </c>
      <c r="X3" s="176" t="s">
        <v>24</v>
      </c>
      <c r="Y3" s="176" t="s">
        <v>25</v>
      </c>
      <c r="Z3" s="888" t="s">
        <v>26</v>
      </c>
      <c r="AA3" s="8" t="s">
        <v>27</v>
      </c>
      <c r="AB3" s="176" t="s">
        <v>28</v>
      </c>
      <c r="AC3" s="176" t="s">
        <v>1000</v>
      </c>
      <c r="AD3" s="176" t="s">
        <v>29</v>
      </c>
      <c r="AE3" s="177" t="s">
        <v>14</v>
      </c>
      <c r="AF3" s="176" t="s">
        <v>30</v>
      </c>
      <c r="AG3" s="178" t="s">
        <v>31</v>
      </c>
      <c r="AH3" s="176" t="s">
        <v>32</v>
      </c>
      <c r="AI3" s="176" t="s">
        <v>33</v>
      </c>
      <c r="AJ3" s="176" t="s">
        <v>34</v>
      </c>
      <c r="AK3" s="569" t="s">
        <v>35</v>
      </c>
      <c r="AL3" s="569" t="s">
        <v>36</v>
      </c>
      <c r="AM3" s="179" t="s">
        <v>37</v>
      </c>
      <c r="AN3" s="179" t="s">
        <v>38</v>
      </c>
      <c r="AO3" s="179" t="s">
        <v>40</v>
      </c>
      <c r="AP3" s="179" t="s">
        <v>41</v>
      </c>
      <c r="AQ3" s="179" t="s">
        <v>42</v>
      </c>
      <c r="AR3" s="179" t="s">
        <v>43</v>
      </c>
      <c r="AS3" s="179" t="s">
        <v>44</v>
      </c>
      <c r="AT3" s="179" t="s">
        <v>45</v>
      </c>
      <c r="AU3" s="179" t="s">
        <v>46</v>
      </c>
      <c r="AV3" s="180" t="s">
        <v>47</v>
      </c>
      <c r="AW3" s="180" t="s">
        <v>48</v>
      </c>
      <c r="AX3" s="180" t="s">
        <v>49</v>
      </c>
      <c r="AY3" s="180" t="s">
        <v>50</v>
      </c>
      <c r="AZ3" s="180" t="s">
        <v>51</v>
      </c>
      <c r="BA3" s="181" t="s">
        <v>52</v>
      </c>
      <c r="BB3" s="181" t="s">
        <v>1001</v>
      </c>
      <c r="BC3" s="181" t="s">
        <v>1002</v>
      </c>
      <c r="BD3" s="181" t="s">
        <v>1003</v>
      </c>
      <c r="BE3" s="181" t="s">
        <v>56</v>
      </c>
      <c r="BF3" s="181" t="s">
        <v>57</v>
      </c>
      <c r="BG3" s="182" t="s">
        <v>58</v>
      </c>
      <c r="BH3" s="182" t="s">
        <v>59</v>
      </c>
      <c r="BI3" s="182" t="s">
        <v>60</v>
      </c>
      <c r="BJ3" s="182" t="s">
        <v>1004</v>
      </c>
      <c r="BK3" s="182" t="s">
        <v>61</v>
      </c>
      <c r="BL3" s="182" t="s">
        <v>62</v>
      </c>
      <c r="BM3" s="182"/>
      <c r="BN3" s="201"/>
      <c r="BO3" s="201"/>
    </row>
    <row r="4" spans="1:67" ht="45">
      <c r="A4" s="1192" t="s">
        <v>507</v>
      </c>
      <c r="B4" s="1191" t="s">
        <v>1005</v>
      </c>
      <c r="C4" s="147" t="s">
        <v>1006</v>
      </c>
      <c r="D4" s="147"/>
      <c r="E4" s="1032" t="s">
        <v>70</v>
      </c>
      <c r="F4" s="1198" t="s">
        <v>1007</v>
      </c>
      <c r="G4" s="157" t="s">
        <v>73</v>
      </c>
      <c r="H4" s="219"/>
      <c r="I4" s="219"/>
      <c r="J4" s="220"/>
      <c r="K4" s="158" t="s">
        <v>1008</v>
      </c>
      <c r="L4" s="158"/>
      <c r="M4" s="240"/>
      <c r="N4" s="240"/>
      <c r="O4" s="951"/>
      <c r="P4" s="240"/>
      <c r="Q4" s="183"/>
      <c r="R4" s="183"/>
      <c r="S4" s="198"/>
      <c r="T4" s="183"/>
      <c r="U4" s="183"/>
      <c r="V4" s="184"/>
      <c r="W4" s="183"/>
      <c r="X4" s="183"/>
      <c r="Y4" s="183"/>
      <c r="Z4" s="892"/>
      <c r="AA4" s="184"/>
      <c r="AB4" s="183"/>
      <c r="AC4" s="183"/>
      <c r="AD4" s="183"/>
      <c r="AE4" s="184"/>
      <c r="AF4" s="183"/>
      <c r="AG4" s="185"/>
      <c r="AH4" s="183"/>
      <c r="AI4" s="183"/>
      <c r="AJ4" s="183"/>
      <c r="AK4" s="183"/>
      <c r="AL4" s="183"/>
      <c r="AM4" s="183"/>
      <c r="AN4" s="183"/>
      <c r="AO4" s="183"/>
      <c r="AP4" s="183"/>
      <c r="AQ4" s="183"/>
      <c r="AR4" s="183"/>
      <c r="AS4" s="183"/>
      <c r="AT4" s="183"/>
      <c r="AU4" s="183"/>
      <c r="AV4" s="183"/>
      <c r="AW4" s="183"/>
      <c r="AX4" s="183"/>
      <c r="AY4" s="183"/>
      <c r="AZ4" s="183"/>
      <c r="BA4" s="183"/>
      <c r="BB4" s="183"/>
      <c r="BC4" s="183"/>
      <c r="BD4" s="183"/>
      <c r="BE4" s="183"/>
      <c r="BF4" s="183"/>
      <c r="BG4" s="183"/>
      <c r="BH4" s="183"/>
      <c r="BI4" s="183"/>
      <c r="BJ4" s="183"/>
      <c r="BK4" s="183"/>
      <c r="BL4" s="183"/>
      <c r="BM4" s="183"/>
      <c r="BN4" s="201"/>
      <c r="BO4" s="201"/>
    </row>
    <row r="5" spans="1:67" ht="31.5">
      <c r="A5" s="1193"/>
      <c r="B5" s="1195"/>
      <c r="C5" s="871" t="s">
        <v>1009</v>
      </c>
      <c r="D5" s="186"/>
      <c r="E5" s="1032" t="s">
        <v>70</v>
      </c>
      <c r="F5" s="1199"/>
      <c r="G5" s="157" t="s">
        <v>73</v>
      </c>
      <c r="H5" s="187" t="s">
        <v>329</v>
      </c>
      <c r="I5" s="187" t="s">
        <v>74</v>
      </c>
      <c r="J5" s="160" t="s">
        <v>75</v>
      </c>
      <c r="K5" s="158"/>
      <c r="L5" s="158"/>
      <c r="M5" s="717" t="s">
        <v>77</v>
      </c>
      <c r="N5" s="717" t="s">
        <v>78</v>
      </c>
      <c r="O5" s="954"/>
      <c r="P5" s="240"/>
      <c r="Q5" s="183"/>
      <c r="R5" s="183"/>
      <c r="S5" s="198" t="s">
        <v>85</v>
      </c>
      <c r="T5" s="586" t="s">
        <v>668</v>
      </c>
      <c r="U5" s="183"/>
      <c r="V5" s="488" t="s">
        <v>119</v>
      </c>
      <c r="W5" s="183"/>
      <c r="X5" s="183"/>
      <c r="Y5" s="183"/>
      <c r="Z5" s="892"/>
      <c r="AA5" s="188"/>
      <c r="AB5" s="183"/>
      <c r="AC5" s="183"/>
      <c r="AD5" s="183"/>
      <c r="AE5" s="189" t="s">
        <v>119</v>
      </c>
      <c r="AF5" s="183"/>
      <c r="AG5" s="185"/>
      <c r="AH5" s="183"/>
      <c r="AI5" s="183"/>
      <c r="AJ5" s="183"/>
      <c r="AK5" s="183"/>
      <c r="AL5" s="183"/>
      <c r="AM5" s="183"/>
      <c r="AN5" s="183"/>
      <c r="AO5" s="183"/>
      <c r="AP5" s="183"/>
      <c r="AQ5" s="183"/>
      <c r="AR5" s="183"/>
      <c r="AS5" s="183"/>
      <c r="AT5" s="183"/>
      <c r="AU5" s="183"/>
      <c r="AV5" s="183"/>
      <c r="AW5" s="189" t="s">
        <v>78</v>
      </c>
      <c r="AX5" s="183"/>
      <c r="AY5" s="183"/>
      <c r="AZ5" s="183"/>
      <c r="BA5" s="183" t="s">
        <v>72</v>
      </c>
      <c r="BB5" s="183"/>
      <c r="BC5" s="183"/>
      <c r="BD5" s="183"/>
      <c r="BE5" s="183"/>
      <c r="BF5" s="183"/>
      <c r="BG5" s="183"/>
      <c r="BH5" s="183"/>
      <c r="BI5" s="201"/>
      <c r="BJ5" s="183"/>
      <c r="BK5" s="183"/>
      <c r="BL5" s="183"/>
      <c r="BM5" s="183"/>
      <c r="BN5" s="201"/>
      <c r="BO5" s="201"/>
    </row>
    <row r="6" spans="1:67" ht="31.5">
      <c r="A6" s="1193"/>
      <c r="B6" s="1195"/>
      <c r="C6" s="871" t="s">
        <v>1010</v>
      </c>
      <c r="D6" s="186"/>
      <c r="E6" s="1032" t="s">
        <v>70</v>
      </c>
      <c r="F6" s="1199"/>
      <c r="G6" s="157" t="s">
        <v>73</v>
      </c>
      <c r="H6" s="187" t="s">
        <v>329</v>
      </c>
      <c r="I6" s="187" t="s">
        <v>74</v>
      </c>
      <c r="J6" s="160" t="s">
        <v>75</v>
      </c>
      <c r="K6" s="158" t="s">
        <v>1008</v>
      </c>
      <c r="L6" s="158"/>
      <c r="M6" s="717" t="s">
        <v>77</v>
      </c>
      <c r="N6" s="717" t="s">
        <v>77</v>
      </c>
      <c r="O6" s="951"/>
      <c r="P6" s="240"/>
      <c r="Q6" s="183"/>
      <c r="R6" s="183"/>
      <c r="S6" s="198" t="s">
        <v>85</v>
      </c>
      <c r="T6" s="586" t="s">
        <v>668</v>
      </c>
      <c r="U6" s="183"/>
      <c r="V6" s="488" t="s">
        <v>119</v>
      </c>
      <c r="W6" s="183"/>
      <c r="X6" s="183"/>
      <c r="Y6" s="183"/>
      <c r="Z6" s="892"/>
      <c r="AA6" s="188"/>
      <c r="AB6" s="183"/>
      <c r="AC6" s="183"/>
      <c r="AD6" s="183"/>
      <c r="AE6" s="189" t="s">
        <v>119</v>
      </c>
      <c r="AF6" s="183"/>
      <c r="AG6" s="185"/>
      <c r="AH6" s="183"/>
      <c r="AI6" s="183"/>
      <c r="AJ6" s="183"/>
      <c r="AK6" s="183"/>
      <c r="AL6" s="183"/>
      <c r="AM6" s="183"/>
      <c r="AN6" s="183"/>
      <c r="AO6" s="183"/>
      <c r="AP6" s="183"/>
      <c r="AQ6" s="183"/>
      <c r="AR6" s="183"/>
      <c r="AS6" s="183"/>
      <c r="AT6" s="183"/>
      <c r="AU6" s="183"/>
      <c r="AV6" s="183"/>
      <c r="AW6" s="189" t="s">
        <v>77</v>
      </c>
      <c r="AX6" s="183"/>
      <c r="AY6" s="183"/>
      <c r="AZ6" s="183"/>
      <c r="BA6" s="183" t="s">
        <v>78</v>
      </c>
      <c r="BB6" s="183"/>
      <c r="BC6" s="183"/>
      <c r="BD6" s="183"/>
      <c r="BE6" s="183"/>
      <c r="BF6" s="183"/>
      <c r="BG6" s="183"/>
      <c r="BH6" s="183"/>
      <c r="BI6" s="183"/>
      <c r="BJ6" s="183"/>
      <c r="BK6" s="183"/>
      <c r="BL6" s="183"/>
      <c r="BM6" s="183"/>
      <c r="BN6" s="201"/>
      <c r="BO6" s="201"/>
    </row>
    <row r="7" spans="1:67" ht="31.5">
      <c r="A7" s="1193"/>
      <c r="B7" s="1195"/>
      <c r="C7" s="871" t="s">
        <v>1011</v>
      </c>
      <c r="D7" s="186"/>
      <c r="E7" s="1032" t="s">
        <v>89</v>
      </c>
      <c r="F7" s="1199"/>
      <c r="G7" s="157" t="s">
        <v>73</v>
      </c>
      <c r="H7" s="187" t="s">
        <v>74</v>
      </c>
      <c r="I7" s="187" t="s">
        <v>74</v>
      </c>
      <c r="J7" s="160"/>
      <c r="K7" s="158" t="s">
        <v>1008</v>
      </c>
      <c r="L7" s="158"/>
      <c r="M7" s="717"/>
      <c r="N7" s="717"/>
      <c r="O7" s="951"/>
      <c r="P7" s="240"/>
      <c r="Q7" s="183"/>
      <c r="R7" s="183"/>
      <c r="S7" s="198" t="s">
        <v>85</v>
      </c>
      <c r="T7" s="586" t="s">
        <v>668</v>
      </c>
      <c r="U7" s="183"/>
      <c r="V7" s="488"/>
      <c r="W7" s="183"/>
      <c r="X7" s="183"/>
      <c r="Y7" s="183"/>
      <c r="Z7" s="892"/>
      <c r="AA7" s="188" t="s">
        <v>72</v>
      </c>
      <c r="AB7" s="183"/>
      <c r="AC7" s="183"/>
      <c r="AD7" s="183"/>
      <c r="AE7" s="189" t="s">
        <v>119</v>
      </c>
      <c r="AF7" s="183"/>
      <c r="AG7" s="185"/>
      <c r="AH7" s="183"/>
      <c r="AI7" s="183"/>
      <c r="AJ7" s="183"/>
      <c r="AK7" s="183"/>
      <c r="AL7" s="183"/>
      <c r="AM7" s="183"/>
      <c r="AN7" s="183"/>
      <c r="AO7" s="183"/>
      <c r="AP7" s="183"/>
      <c r="AQ7" s="183"/>
      <c r="AR7" s="183"/>
      <c r="AS7" s="183"/>
      <c r="AT7" s="183"/>
      <c r="AU7" s="183"/>
      <c r="AV7" s="183"/>
      <c r="AW7" s="189" t="s">
        <v>77</v>
      </c>
      <c r="AX7" s="183"/>
      <c r="AY7" s="183"/>
      <c r="AZ7" s="183"/>
      <c r="BA7" s="183" t="s">
        <v>77</v>
      </c>
      <c r="BB7" s="183"/>
      <c r="BC7" s="183"/>
      <c r="BD7" s="183"/>
      <c r="BE7" s="183"/>
      <c r="BF7" s="183"/>
      <c r="BG7" s="183"/>
      <c r="BH7" s="183"/>
      <c r="BI7" s="183"/>
      <c r="BJ7" s="183"/>
      <c r="BK7" s="183"/>
      <c r="BL7" s="183"/>
      <c r="BM7" s="183"/>
      <c r="BN7" s="201"/>
      <c r="BO7" s="201"/>
    </row>
    <row r="8" spans="1:67" ht="31.5">
      <c r="A8" s="1193"/>
      <c r="B8" s="1195"/>
      <c r="C8" s="871" t="s">
        <v>1012</v>
      </c>
      <c r="D8" s="186"/>
      <c r="E8" s="1032" t="s">
        <v>70</v>
      </c>
      <c r="F8" s="1199"/>
      <c r="G8" s="157" t="s">
        <v>73</v>
      </c>
      <c r="H8" s="187" t="s">
        <v>329</v>
      </c>
      <c r="I8" s="187" t="s">
        <v>74</v>
      </c>
      <c r="J8" s="160" t="s">
        <v>75</v>
      </c>
      <c r="K8" s="158" t="s">
        <v>1008</v>
      </c>
      <c r="L8" s="158"/>
      <c r="M8" s="717" t="s">
        <v>77</v>
      </c>
      <c r="N8" s="717" t="s">
        <v>77</v>
      </c>
      <c r="O8" s="951"/>
      <c r="P8" s="240"/>
      <c r="Q8" s="183"/>
      <c r="R8" s="183"/>
      <c r="S8" s="198" t="s">
        <v>85</v>
      </c>
      <c r="T8" s="586" t="s">
        <v>668</v>
      </c>
      <c r="U8" s="183"/>
      <c r="V8" s="488" t="s">
        <v>119</v>
      </c>
      <c r="W8" s="183"/>
      <c r="X8" s="183"/>
      <c r="Y8" s="183"/>
      <c r="Z8" s="892"/>
      <c r="AA8" s="188" t="s">
        <v>119</v>
      </c>
      <c r="AB8" s="183"/>
      <c r="AC8" s="183"/>
      <c r="AD8" s="183"/>
      <c r="AE8" s="189" t="s">
        <v>119</v>
      </c>
      <c r="AF8" s="183"/>
      <c r="AG8" s="185"/>
      <c r="AH8" s="189" t="s">
        <v>119</v>
      </c>
      <c r="AI8" s="189"/>
      <c r="AJ8" s="183"/>
      <c r="AK8" s="183"/>
      <c r="AL8" s="183"/>
      <c r="AM8" s="183"/>
      <c r="AN8" s="183"/>
      <c r="AO8" s="183"/>
      <c r="AP8" s="183"/>
      <c r="AQ8" s="183"/>
      <c r="AR8" s="183"/>
      <c r="AS8" s="183"/>
      <c r="AT8" s="183"/>
      <c r="AU8" s="183"/>
      <c r="AV8" s="183"/>
      <c r="AW8" s="183"/>
      <c r="AX8" s="183"/>
      <c r="AY8" s="189" t="s">
        <v>77</v>
      </c>
      <c r="AZ8" s="183"/>
      <c r="BA8" s="183" t="s">
        <v>72</v>
      </c>
      <c r="BB8" s="183"/>
      <c r="BC8" s="183"/>
      <c r="BD8" s="183"/>
      <c r="BE8" s="183"/>
      <c r="BF8" s="183"/>
      <c r="BG8" s="183"/>
      <c r="BH8" s="183"/>
      <c r="BI8" s="183"/>
      <c r="BJ8" s="183"/>
      <c r="BK8" s="183"/>
      <c r="BL8" s="183"/>
      <c r="BM8" s="183"/>
      <c r="BN8" s="201"/>
      <c r="BO8" s="201"/>
    </row>
    <row r="9" spans="1:67" ht="46.5">
      <c r="A9" s="1193"/>
      <c r="B9" s="1195"/>
      <c r="C9" s="871" t="s">
        <v>1013</v>
      </c>
      <c r="D9" s="186"/>
      <c r="E9" s="1032" t="s">
        <v>70</v>
      </c>
      <c r="F9" s="1199"/>
      <c r="G9" s="157" t="s">
        <v>73</v>
      </c>
      <c r="H9" s="187" t="s">
        <v>74</v>
      </c>
      <c r="I9" s="187" t="s">
        <v>873</v>
      </c>
      <c r="J9" s="160"/>
      <c r="K9" s="158" t="s">
        <v>1008</v>
      </c>
      <c r="L9" s="158"/>
      <c r="M9" s="717" t="s">
        <v>77</v>
      </c>
      <c r="N9" s="717" t="s">
        <v>77</v>
      </c>
      <c r="O9" s="951"/>
      <c r="P9" s="240"/>
      <c r="Q9" s="183"/>
      <c r="R9" s="183"/>
      <c r="S9" s="198" t="s">
        <v>85</v>
      </c>
      <c r="T9" s="586" t="s">
        <v>668</v>
      </c>
      <c r="U9" s="183"/>
      <c r="V9" s="488" t="s">
        <v>119</v>
      </c>
      <c r="W9" s="183"/>
      <c r="X9" s="183"/>
      <c r="Y9" s="183"/>
      <c r="Z9" s="892"/>
      <c r="AA9" s="188" t="s">
        <v>72</v>
      </c>
      <c r="AB9" s="183"/>
      <c r="AC9" s="183"/>
      <c r="AD9" s="183"/>
      <c r="AE9" s="189" t="s">
        <v>119</v>
      </c>
      <c r="AF9" s="183"/>
      <c r="AG9" s="185"/>
      <c r="AH9" s="189" t="s">
        <v>119</v>
      </c>
      <c r="AI9" s="189" t="s">
        <v>119</v>
      </c>
      <c r="AJ9" s="183"/>
      <c r="AK9" s="183"/>
      <c r="AL9" s="183"/>
      <c r="AM9" s="183"/>
      <c r="AN9" s="183"/>
      <c r="AO9" s="183"/>
      <c r="AP9" s="183"/>
      <c r="AQ9" s="183"/>
      <c r="AR9" s="183"/>
      <c r="AS9" s="183"/>
      <c r="AT9" s="183"/>
      <c r="AU9" s="183"/>
      <c r="AV9" s="183"/>
      <c r="AW9" s="183"/>
      <c r="AX9" s="183"/>
      <c r="AY9" s="189" t="s">
        <v>77</v>
      </c>
      <c r="AZ9" s="183"/>
      <c r="BA9" s="183" t="s">
        <v>77</v>
      </c>
      <c r="BB9" s="183"/>
      <c r="BC9" s="183"/>
      <c r="BD9" s="183"/>
      <c r="BE9" s="183"/>
      <c r="BF9" s="183"/>
      <c r="BG9" s="183"/>
      <c r="BH9" s="189" t="s">
        <v>119</v>
      </c>
      <c r="BI9" s="189"/>
      <c r="BJ9" s="189"/>
      <c r="BK9" s="189" t="s">
        <v>91</v>
      </c>
      <c r="BL9" s="183"/>
      <c r="BM9" s="183"/>
      <c r="BN9" s="201"/>
      <c r="BO9" s="201"/>
    </row>
    <row r="10" spans="1:67" ht="45">
      <c r="A10" s="1193"/>
      <c r="B10" s="1195"/>
      <c r="C10" s="871" t="s">
        <v>1014</v>
      </c>
      <c r="D10" s="186"/>
      <c r="E10" s="1032" t="s">
        <v>89</v>
      </c>
      <c r="F10" s="1199"/>
      <c r="G10" s="167" t="s">
        <v>83</v>
      </c>
      <c r="H10" s="187" t="s">
        <v>329</v>
      </c>
      <c r="I10" s="187" t="s">
        <v>74</v>
      </c>
      <c r="J10" s="160" t="s">
        <v>75</v>
      </c>
      <c r="K10" s="158" t="s">
        <v>1008</v>
      </c>
      <c r="L10" s="158"/>
      <c r="M10" s="717"/>
      <c r="N10" s="717"/>
      <c r="O10" s="951"/>
      <c r="P10" s="240"/>
      <c r="Q10" s="183"/>
      <c r="R10" s="183"/>
      <c r="S10" s="198" t="s">
        <v>85</v>
      </c>
      <c r="T10" s="528"/>
      <c r="U10" s="183"/>
      <c r="V10" s="488" t="s">
        <v>119</v>
      </c>
      <c r="W10" s="183"/>
      <c r="X10" s="183"/>
      <c r="Y10" s="183"/>
      <c r="Z10" s="892"/>
      <c r="AA10" s="188" t="s">
        <v>119</v>
      </c>
      <c r="AB10" s="183"/>
      <c r="AC10" s="183"/>
      <c r="AD10" s="183"/>
      <c r="AE10" s="189" t="s">
        <v>119</v>
      </c>
      <c r="AF10" s="189" t="s">
        <v>72</v>
      </c>
      <c r="AG10" s="185"/>
      <c r="AH10" s="183"/>
      <c r="AI10" s="183"/>
      <c r="AJ10" s="183"/>
      <c r="AK10" s="183"/>
      <c r="AL10" s="183"/>
      <c r="AM10" s="183"/>
      <c r="AN10" s="183"/>
      <c r="AO10" s="183"/>
      <c r="AP10" s="183"/>
      <c r="AQ10" s="183"/>
      <c r="AR10" s="183"/>
      <c r="AS10" s="183"/>
      <c r="AT10" s="183"/>
      <c r="AU10" s="183"/>
      <c r="AV10" s="183"/>
      <c r="AW10" s="183"/>
      <c r="AX10" s="183"/>
      <c r="AY10" s="183"/>
      <c r="AZ10" s="183"/>
      <c r="BA10" s="183" t="s">
        <v>78</v>
      </c>
      <c r="BB10" s="183"/>
      <c r="BC10" s="183"/>
      <c r="BD10" s="183"/>
      <c r="BE10" s="183"/>
      <c r="BF10" s="183"/>
      <c r="BG10" s="183"/>
      <c r="BH10" s="183"/>
      <c r="BI10" s="183"/>
      <c r="BJ10" s="183"/>
      <c r="BK10" s="183"/>
      <c r="BL10" s="183"/>
      <c r="BM10" s="183"/>
      <c r="BN10" s="201"/>
      <c r="BO10" s="201"/>
    </row>
    <row r="11" spans="1:67" ht="45">
      <c r="A11" s="1193"/>
      <c r="B11" s="1195"/>
      <c r="C11" s="872" t="s">
        <v>1015</v>
      </c>
      <c r="D11" s="190"/>
      <c r="E11" s="221" t="s">
        <v>89</v>
      </c>
      <c r="F11" s="1199"/>
      <c r="G11" s="157" t="s">
        <v>73</v>
      </c>
      <c r="H11" s="191" t="s">
        <v>74</v>
      </c>
      <c r="I11" s="191" t="s">
        <v>873</v>
      </c>
      <c r="J11" s="160" t="s">
        <v>75</v>
      </c>
      <c r="K11" s="159" t="s">
        <v>1008</v>
      </c>
      <c r="L11" s="159"/>
      <c r="M11" s="976" t="s">
        <v>78</v>
      </c>
      <c r="N11" s="976" t="s">
        <v>78</v>
      </c>
      <c r="O11" s="951"/>
      <c r="P11" s="240"/>
      <c r="Q11" s="183"/>
      <c r="R11" s="183"/>
      <c r="S11" s="198" t="s">
        <v>85</v>
      </c>
      <c r="T11" s="528"/>
      <c r="U11" s="183"/>
      <c r="V11" s="488" t="s">
        <v>119</v>
      </c>
      <c r="W11" s="183"/>
      <c r="X11" s="183"/>
      <c r="Y11" s="183"/>
      <c r="Z11" s="892"/>
      <c r="AA11" s="188" t="s">
        <v>72</v>
      </c>
      <c r="AB11" s="183"/>
      <c r="AC11" s="183"/>
      <c r="AD11" s="183"/>
      <c r="AE11" s="189" t="s">
        <v>119</v>
      </c>
      <c r="AF11" s="183"/>
      <c r="AG11" s="185"/>
      <c r="AH11" s="183"/>
      <c r="AI11" s="183"/>
      <c r="AJ11" s="183"/>
      <c r="AK11" s="183"/>
      <c r="AL11" s="183"/>
      <c r="AM11" s="920" t="s">
        <v>78</v>
      </c>
      <c r="AN11" s="183"/>
      <c r="AO11" s="183" t="s">
        <v>78</v>
      </c>
      <c r="AP11" s="183"/>
      <c r="AQ11" s="183"/>
      <c r="AR11" s="183"/>
      <c r="AS11" s="183"/>
      <c r="AT11" s="183"/>
      <c r="AU11" s="183" t="s">
        <v>119</v>
      </c>
      <c r="AV11" s="183"/>
      <c r="AW11" s="183"/>
      <c r="AX11" s="183"/>
      <c r="AY11" s="183"/>
      <c r="AZ11" s="183"/>
      <c r="BA11" s="183" t="s">
        <v>78</v>
      </c>
      <c r="BB11" s="183"/>
      <c r="BC11" s="183"/>
      <c r="BD11" s="183"/>
      <c r="BE11" s="183"/>
      <c r="BF11" s="183"/>
      <c r="BG11" s="183"/>
      <c r="BH11" s="183"/>
      <c r="BI11" s="183"/>
      <c r="BJ11" s="183"/>
      <c r="BK11" s="183"/>
      <c r="BL11" s="183"/>
      <c r="BM11" s="183"/>
      <c r="BN11" s="201"/>
      <c r="BO11" s="201"/>
    </row>
    <row r="12" spans="1:67" ht="90">
      <c r="A12" s="1193"/>
      <c r="B12" s="1195"/>
      <c r="C12" s="165" t="s">
        <v>1016</v>
      </c>
      <c r="D12" s="165"/>
      <c r="E12" s="1032" t="s">
        <v>70</v>
      </c>
      <c r="F12" s="1199"/>
      <c r="G12" s="157" t="s">
        <v>73</v>
      </c>
      <c r="H12" s="187" t="s">
        <v>74</v>
      </c>
      <c r="I12" s="187" t="s">
        <v>873</v>
      </c>
      <c r="J12" s="160" t="s">
        <v>75</v>
      </c>
      <c r="K12" s="172" t="s">
        <v>1008</v>
      </c>
      <c r="L12" s="675"/>
      <c r="M12" s="240"/>
      <c r="N12" s="189"/>
      <c r="O12" s="952"/>
      <c r="P12" s="189"/>
      <c r="Q12" s="189"/>
      <c r="R12" s="189"/>
      <c r="S12" s="348" t="s">
        <v>85</v>
      </c>
      <c r="T12" s="528"/>
      <c r="U12" s="189"/>
      <c r="V12" s="488" t="s">
        <v>119</v>
      </c>
      <c r="W12" s="189"/>
      <c r="X12" s="189"/>
      <c r="Y12" s="189"/>
      <c r="Z12" s="375"/>
      <c r="AA12" s="188" t="s">
        <v>72</v>
      </c>
      <c r="AB12" s="189"/>
      <c r="AC12" s="189"/>
      <c r="AD12" s="189"/>
      <c r="AE12" s="189" t="s">
        <v>119</v>
      </c>
      <c r="AF12" s="189"/>
      <c r="AG12" s="189"/>
      <c r="AH12" s="189"/>
      <c r="AI12" s="189"/>
      <c r="AJ12" s="189"/>
      <c r="AK12" s="189"/>
      <c r="AL12" s="189"/>
      <c r="AM12" s="920" t="s">
        <v>119</v>
      </c>
      <c r="AN12" s="570" t="s">
        <v>119</v>
      </c>
      <c r="AO12" s="189" t="s">
        <v>72</v>
      </c>
      <c r="AP12" s="189" t="s">
        <v>119</v>
      </c>
      <c r="AQ12" s="570" t="s">
        <v>119</v>
      </c>
      <c r="AR12" s="189" t="s">
        <v>119</v>
      </c>
      <c r="AS12" s="189"/>
      <c r="AT12" s="189"/>
      <c r="AU12" s="189" t="s">
        <v>119</v>
      </c>
      <c r="AV12" s="189"/>
      <c r="AW12" s="189"/>
      <c r="AX12" s="189"/>
      <c r="AY12" s="189"/>
      <c r="AZ12" s="189"/>
      <c r="BA12" s="189" t="s">
        <v>78</v>
      </c>
      <c r="BB12" s="189"/>
      <c r="BC12" s="189"/>
      <c r="BD12" s="189"/>
      <c r="BE12" s="189"/>
      <c r="BF12" s="189"/>
      <c r="BG12" s="189"/>
      <c r="BH12" s="189"/>
      <c r="BI12" s="189"/>
      <c r="BJ12" s="189"/>
      <c r="BK12" s="189"/>
      <c r="BL12" s="189"/>
      <c r="BM12" s="189"/>
      <c r="BN12" s="201"/>
      <c r="BO12" s="201"/>
    </row>
    <row r="13" spans="1:67" ht="15">
      <c r="A13" s="1193"/>
      <c r="B13" s="1195"/>
      <c r="C13" s="165" t="s">
        <v>1017</v>
      </c>
      <c r="D13" s="165"/>
      <c r="E13" s="1032" t="s">
        <v>89</v>
      </c>
      <c r="F13" s="1199"/>
      <c r="G13" s="157" t="s">
        <v>73</v>
      </c>
      <c r="H13" s="187" t="s">
        <v>74</v>
      </c>
      <c r="I13" s="187" t="s">
        <v>74</v>
      </c>
      <c r="J13" s="160" t="s">
        <v>75</v>
      </c>
      <c r="K13" s="172" t="s">
        <v>1008</v>
      </c>
      <c r="L13" s="675"/>
      <c r="M13" s="240"/>
      <c r="N13" s="189"/>
      <c r="O13" s="189"/>
      <c r="P13" s="189"/>
      <c r="Q13" s="189"/>
      <c r="R13" s="189"/>
      <c r="S13" s="348"/>
      <c r="T13" s="189"/>
      <c r="U13" s="189"/>
      <c r="V13" s="188"/>
      <c r="W13" s="189"/>
      <c r="X13" s="189"/>
      <c r="Y13" s="189"/>
      <c r="Z13" s="375"/>
      <c r="AA13" s="188" t="s">
        <v>72</v>
      </c>
      <c r="AB13" s="189"/>
      <c r="AC13" s="189"/>
      <c r="AD13" s="189"/>
      <c r="AE13" s="189" t="s">
        <v>119</v>
      </c>
      <c r="AF13" s="189"/>
      <c r="AG13" s="189"/>
      <c r="AH13" s="189"/>
      <c r="AI13" s="189"/>
      <c r="AJ13" s="189"/>
      <c r="AK13" s="189"/>
      <c r="AL13" s="189"/>
      <c r="AM13" s="189"/>
      <c r="AN13" s="189"/>
      <c r="AO13" s="189"/>
      <c r="AP13" s="189"/>
      <c r="AQ13" s="189"/>
      <c r="AR13" s="189"/>
      <c r="AS13" s="189"/>
      <c r="AT13" s="189"/>
      <c r="AU13" s="189"/>
      <c r="AV13" s="189"/>
      <c r="AW13" s="189"/>
      <c r="AX13" s="189"/>
      <c r="AY13" s="189"/>
      <c r="AZ13" s="189"/>
      <c r="BA13" s="189" t="s">
        <v>78</v>
      </c>
      <c r="BB13" s="189"/>
      <c r="BC13" s="189"/>
      <c r="BD13" s="189" t="s">
        <v>78</v>
      </c>
      <c r="BE13" s="189"/>
      <c r="BF13" s="189"/>
      <c r="BG13" s="189"/>
      <c r="BH13" s="189"/>
      <c r="BI13" s="189"/>
      <c r="BJ13" s="189"/>
      <c r="BK13" s="189"/>
      <c r="BL13" s="189"/>
      <c r="BM13" s="189"/>
      <c r="BN13" s="201"/>
      <c r="BO13" s="201"/>
    </row>
    <row r="14" spans="1:67" ht="15">
      <c r="A14" s="1193"/>
      <c r="B14" s="1195"/>
      <c r="C14" s="46" t="s">
        <v>1018</v>
      </c>
      <c r="D14" s="24"/>
      <c r="E14" s="222"/>
      <c r="F14" s="1199"/>
      <c r="G14" s="222"/>
      <c r="H14" s="223"/>
      <c r="I14" s="1031"/>
      <c r="J14" s="193"/>
      <c r="K14" s="194"/>
      <c r="L14" s="194"/>
      <c r="M14" s="189"/>
      <c r="N14" s="189"/>
      <c r="O14" s="189"/>
      <c r="P14" s="189"/>
      <c r="Q14" s="189"/>
      <c r="R14" s="189"/>
      <c r="S14" s="348"/>
      <c r="T14" s="189"/>
      <c r="U14" s="189"/>
      <c r="V14" s="188"/>
      <c r="W14" s="189"/>
      <c r="X14" s="189"/>
      <c r="Y14" s="189"/>
      <c r="Z14" s="375"/>
      <c r="AA14" s="188"/>
      <c r="AB14" s="189"/>
      <c r="AC14" s="189"/>
      <c r="AD14" s="189"/>
      <c r="AE14" s="189"/>
      <c r="AF14" s="189"/>
      <c r="AG14" s="189"/>
      <c r="AH14" s="189"/>
      <c r="AI14" s="189"/>
      <c r="AJ14" s="189"/>
      <c r="AK14" s="189"/>
      <c r="AL14" s="189"/>
      <c r="AM14" s="189"/>
      <c r="AN14" s="189"/>
      <c r="AO14" s="189"/>
      <c r="AP14" s="189"/>
      <c r="AQ14" s="189"/>
      <c r="AR14" s="189"/>
      <c r="AS14" s="189"/>
      <c r="AT14" s="189"/>
      <c r="AU14" s="189"/>
      <c r="AV14" s="189"/>
      <c r="AW14" s="189"/>
      <c r="AX14" s="189"/>
      <c r="AY14" s="189"/>
      <c r="AZ14" s="189"/>
      <c r="BA14" s="189"/>
      <c r="BB14" s="189"/>
      <c r="BC14" s="189"/>
      <c r="BD14" s="189"/>
      <c r="BE14" s="189"/>
      <c r="BF14" s="189"/>
      <c r="BG14" s="189"/>
      <c r="BH14" s="189"/>
      <c r="BI14" s="189"/>
      <c r="BJ14" s="189"/>
      <c r="BK14" s="189"/>
      <c r="BL14" s="189"/>
      <c r="BM14" s="189"/>
      <c r="BN14" s="201"/>
      <c r="BO14" s="201"/>
    </row>
    <row r="15" spans="1:67" ht="165">
      <c r="A15" s="1193"/>
      <c r="B15" s="1195"/>
      <c r="C15" s="195" t="s">
        <v>1019</v>
      </c>
      <c r="D15" s="195" t="s">
        <v>1020</v>
      </c>
      <c r="E15" s="172" t="s">
        <v>70</v>
      </c>
      <c r="F15" s="1199"/>
      <c r="G15" s="187" t="s">
        <v>73</v>
      </c>
      <c r="H15" s="187" t="s">
        <v>74</v>
      </c>
      <c r="I15" s="187" t="s">
        <v>74</v>
      </c>
      <c r="J15" s="162" t="s">
        <v>75</v>
      </c>
      <c r="K15" s="197" t="s">
        <v>1008</v>
      </c>
      <c r="L15" s="197"/>
      <c r="M15" s="189"/>
      <c r="N15" s="189"/>
      <c r="O15" s="189"/>
      <c r="P15" s="189"/>
      <c r="Q15" s="189"/>
      <c r="R15" s="189"/>
      <c r="S15" s="348"/>
      <c r="T15" s="188"/>
      <c r="U15" s="189"/>
      <c r="V15" s="488"/>
      <c r="W15" s="183"/>
      <c r="X15" s="183"/>
      <c r="Y15" s="183"/>
      <c r="Z15" s="892"/>
      <c r="AA15" s="188" t="s">
        <v>72</v>
      </c>
      <c r="AB15" s="183"/>
      <c r="AC15" s="183"/>
      <c r="AD15" s="183"/>
      <c r="AE15" s="189" t="s">
        <v>78</v>
      </c>
      <c r="AF15" s="183"/>
      <c r="AG15" s="185"/>
      <c r="AH15" s="183"/>
      <c r="AI15" s="183"/>
      <c r="AJ15" s="183"/>
      <c r="AK15" s="183"/>
      <c r="AL15" s="183"/>
      <c r="AM15" s="183"/>
      <c r="AN15" s="183"/>
      <c r="AO15" s="183"/>
      <c r="AP15" s="183"/>
      <c r="AQ15" s="183"/>
      <c r="AR15" s="183"/>
      <c r="AS15" s="183"/>
      <c r="AT15" s="183"/>
      <c r="AU15" s="183"/>
      <c r="AV15" s="183"/>
      <c r="AW15" s="189" t="s">
        <v>77</v>
      </c>
      <c r="AX15" s="183"/>
      <c r="AY15" s="183"/>
      <c r="AZ15" s="183"/>
      <c r="BA15" s="183" t="s">
        <v>78</v>
      </c>
      <c r="BB15" s="183" t="s">
        <v>77</v>
      </c>
      <c r="BC15" s="183"/>
      <c r="BD15" s="183"/>
      <c r="BE15" s="183"/>
      <c r="BF15" s="183"/>
      <c r="BG15" s="183"/>
      <c r="BH15" s="183"/>
      <c r="BI15" s="183"/>
      <c r="BJ15" s="183"/>
      <c r="BK15" s="183"/>
      <c r="BL15" s="183"/>
      <c r="BM15" s="198" t="s">
        <v>1021</v>
      </c>
      <c r="BN15" s="201"/>
      <c r="BO15" s="201"/>
    </row>
    <row r="16" spans="1:67" ht="120">
      <c r="A16" s="1193"/>
      <c r="B16" s="1195"/>
      <c r="C16" s="195" t="s">
        <v>1022</v>
      </c>
      <c r="D16" s="195" t="s">
        <v>1023</v>
      </c>
      <c r="E16" s="172" t="s">
        <v>70</v>
      </c>
      <c r="F16" s="1199"/>
      <c r="G16" s="187" t="s">
        <v>73</v>
      </c>
      <c r="H16" s="187" t="s">
        <v>329</v>
      </c>
      <c r="I16" s="187" t="s">
        <v>74</v>
      </c>
      <c r="J16" s="162" t="s">
        <v>75</v>
      </c>
      <c r="K16" s="197" t="s">
        <v>1008</v>
      </c>
      <c r="L16" s="197"/>
      <c r="M16" s="189"/>
      <c r="N16" s="189"/>
      <c r="O16" s="189"/>
      <c r="P16" s="189"/>
      <c r="Q16" s="189"/>
      <c r="R16" s="189"/>
      <c r="S16" s="348"/>
      <c r="T16" s="201"/>
      <c r="U16" s="189"/>
      <c r="V16" s="188"/>
      <c r="W16" s="189"/>
      <c r="X16" s="189"/>
      <c r="Y16" s="189"/>
      <c r="Z16" s="375"/>
      <c r="AA16" s="188" t="s">
        <v>119</v>
      </c>
      <c r="AB16" s="189"/>
      <c r="AC16" s="189" t="s">
        <v>78</v>
      </c>
      <c r="AD16" s="579" t="s">
        <v>77</v>
      </c>
      <c r="AE16" s="189" t="s">
        <v>78</v>
      </c>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t="s">
        <v>77</v>
      </c>
      <c r="BB16" s="685" t="s">
        <v>77</v>
      </c>
      <c r="BC16" s="189"/>
      <c r="BD16" s="189"/>
      <c r="BE16" s="189"/>
      <c r="BF16" s="189"/>
      <c r="BG16" s="189"/>
      <c r="BH16" s="189"/>
      <c r="BI16" s="189"/>
      <c r="BJ16" s="189"/>
      <c r="BK16" s="189"/>
      <c r="BL16" s="189"/>
      <c r="BM16" s="189"/>
      <c r="BN16" s="201"/>
      <c r="BO16" s="201"/>
    </row>
    <row r="17" spans="1:67" ht="105">
      <c r="A17" s="1193"/>
      <c r="B17" s="1195"/>
      <c r="C17" s="195" t="s">
        <v>1024</v>
      </c>
      <c r="D17" s="195" t="s">
        <v>1025</v>
      </c>
      <c r="E17" s="172" t="s">
        <v>70</v>
      </c>
      <c r="F17" s="1199"/>
      <c r="G17" s="187" t="s">
        <v>73</v>
      </c>
      <c r="H17" s="187" t="s">
        <v>329</v>
      </c>
      <c r="I17" s="187" t="s">
        <v>74</v>
      </c>
      <c r="J17" s="162" t="s">
        <v>75</v>
      </c>
      <c r="K17" s="197" t="s">
        <v>1008</v>
      </c>
      <c r="L17" s="197"/>
      <c r="M17" s="189"/>
      <c r="N17" s="189"/>
      <c r="O17" s="189"/>
      <c r="P17" s="189"/>
      <c r="Q17" s="189"/>
      <c r="R17" s="189"/>
      <c r="S17" s="348"/>
      <c r="T17" s="201"/>
      <c r="U17" s="189"/>
      <c r="V17" s="188"/>
      <c r="W17" s="189"/>
      <c r="X17" s="189"/>
      <c r="Y17" s="189"/>
      <c r="Z17" s="375"/>
      <c r="AA17" s="188" t="s">
        <v>119</v>
      </c>
      <c r="AB17" s="189"/>
      <c r="AC17" s="189" t="s">
        <v>72</v>
      </c>
      <c r="AD17" s="587" t="s">
        <v>77</v>
      </c>
      <c r="AE17" s="189" t="s">
        <v>77</v>
      </c>
      <c r="AF17" s="189"/>
      <c r="AG17" s="189"/>
      <c r="AH17" s="189"/>
      <c r="AI17" s="189"/>
      <c r="AJ17" s="189"/>
      <c r="AK17" s="189"/>
      <c r="AL17" s="189"/>
      <c r="AM17" s="189"/>
      <c r="AN17" s="189"/>
      <c r="AO17" s="189"/>
      <c r="AP17" s="189"/>
      <c r="AQ17" s="189"/>
      <c r="AR17" s="189"/>
      <c r="AS17" s="189"/>
      <c r="AT17" s="189"/>
      <c r="AU17" s="189"/>
      <c r="AV17" s="189"/>
      <c r="AW17" s="189"/>
      <c r="AX17" s="189"/>
      <c r="AY17" s="189"/>
      <c r="AZ17" s="189"/>
      <c r="BA17" s="189" t="s">
        <v>77</v>
      </c>
      <c r="BB17" s="685" t="s">
        <v>77</v>
      </c>
      <c r="BC17" s="189"/>
      <c r="BD17" s="189"/>
      <c r="BE17" s="189"/>
      <c r="BF17" s="189"/>
      <c r="BG17" s="189"/>
      <c r="BH17" s="189"/>
      <c r="BI17" s="189"/>
      <c r="BJ17" s="189"/>
      <c r="BK17" s="189"/>
      <c r="BL17" s="189"/>
      <c r="BM17" s="189"/>
      <c r="BN17" s="201"/>
      <c r="BO17" s="201"/>
    </row>
    <row r="18" spans="1:67" ht="120">
      <c r="A18" s="1193"/>
      <c r="B18" s="1195"/>
      <c r="C18" s="195" t="s">
        <v>1026</v>
      </c>
      <c r="D18" s="195" t="s">
        <v>1027</v>
      </c>
      <c r="E18" s="172" t="s">
        <v>70</v>
      </c>
      <c r="F18" s="1199"/>
      <c r="G18" s="187" t="s">
        <v>83</v>
      </c>
      <c r="H18" s="187" t="s">
        <v>99</v>
      </c>
      <c r="I18" s="187" t="s">
        <v>99</v>
      </c>
      <c r="J18" s="162" t="s">
        <v>75</v>
      </c>
      <c r="K18" s="197" t="s">
        <v>1008</v>
      </c>
      <c r="L18" s="197" t="s">
        <v>72</v>
      </c>
      <c r="M18" s="189"/>
      <c r="N18" s="189"/>
      <c r="O18" s="189"/>
      <c r="P18" s="189"/>
      <c r="Q18" s="189"/>
      <c r="R18" s="189"/>
      <c r="S18" s="348"/>
      <c r="T18" s="188"/>
      <c r="U18" s="189"/>
      <c r="V18" s="488"/>
      <c r="W18" s="183"/>
      <c r="X18" s="183"/>
      <c r="Y18" s="183"/>
      <c r="Z18" s="892"/>
      <c r="AA18" s="188" t="s">
        <v>119</v>
      </c>
      <c r="AB18" s="183"/>
      <c r="AC18" s="183"/>
      <c r="AD18" s="183"/>
      <c r="AE18" s="189" t="s">
        <v>72</v>
      </c>
      <c r="AF18" s="183"/>
      <c r="AG18" s="185"/>
      <c r="AH18" s="189" t="s">
        <v>119</v>
      </c>
      <c r="AI18" s="189" t="s">
        <v>119</v>
      </c>
      <c r="AJ18" s="189" t="s">
        <v>119</v>
      </c>
      <c r="AK18" s="183"/>
      <c r="AL18" s="183"/>
      <c r="AM18" s="183"/>
      <c r="AN18" s="183"/>
      <c r="AO18" s="183"/>
      <c r="AP18" s="183"/>
      <c r="AQ18" s="183"/>
      <c r="AR18" s="183"/>
      <c r="AS18" s="183"/>
      <c r="AT18" s="183"/>
      <c r="AU18" s="183"/>
      <c r="AV18" s="183"/>
      <c r="AW18" s="183"/>
      <c r="AX18" s="183"/>
      <c r="AY18" s="189" t="s">
        <v>77</v>
      </c>
      <c r="AZ18" s="183"/>
      <c r="BA18" s="183" t="s">
        <v>78</v>
      </c>
      <c r="BB18" s="685" t="s">
        <v>77</v>
      </c>
      <c r="BC18" s="183"/>
      <c r="BD18" s="183"/>
      <c r="BE18" s="183"/>
      <c r="BF18" s="183"/>
      <c r="BG18" s="183"/>
      <c r="BH18" s="183"/>
      <c r="BI18" s="183"/>
      <c r="BJ18" s="183"/>
      <c r="BK18" s="183"/>
      <c r="BL18" s="183"/>
      <c r="BM18" s="183"/>
      <c r="BN18" s="201"/>
      <c r="BO18" s="201"/>
    </row>
    <row r="19" spans="1:67" ht="75">
      <c r="A19" s="1193"/>
      <c r="B19" s="1195"/>
      <c r="C19" s="195" t="s">
        <v>1028</v>
      </c>
      <c r="D19" s="195" t="s">
        <v>1029</v>
      </c>
      <c r="E19" s="172" t="s">
        <v>70</v>
      </c>
      <c r="F19" s="1199"/>
      <c r="G19" s="187" t="s">
        <v>83</v>
      </c>
      <c r="H19" s="187" t="s">
        <v>99</v>
      </c>
      <c r="I19" s="187" t="s">
        <v>99</v>
      </c>
      <c r="J19" s="199" t="s">
        <v>84</v>
      </c>
      <c r="K19" s="197" t="s">
        <v>1008</v>
      </c>
      <c r="L19" s="197" t="s">
        <v>78</v>
      </c>
      <c r="M19" s="189"/>
      <c r="N19" s="189"/>
      <c r="O19" s="189"/>
      <c r="P19" s="189"/>
      <c r="Q19" s="189"/>
      <c r="R19" s="189"/>
      <c r="S19" s="348"/>
      <c r="T19" s="579" t="s">
        <v>668</v>
      </c>
      <c r="U19" s="189"/>
      <c r="V19" s="188"/>
      <c r="W19" s="189"/>
      <c r="X19" s="189"/>
      <c r="Y19" s="189"/>
      <c r="Z19" s="375"/>
      <c r="AA19" s="188" t="s">
        <v>119</v>
      </c>
      <c r="AB19" s="189"/>
      <c r="AC19" s="189"/>
      <c r="AD19" s="189"/>
      <c r="AE19" s="189" t="s">
        <v>78</v>
      </c>
      <c r="AF19" s="189" t="s">
        <v>78</v>
      </c>
      <c r="AG19" s="189"/>
      <c r="AH19" s="189"/>
      <c r="AI19" s="189"/>
      <c r="AJ19" s="189"/>
      <c r="AK19" s="189"/>
      <c r="AL19" s="189"/>
      <c r="AM19" s="189"/>
      <c r="AN19" s="189"/>
      <c r="AO19" s="189"/>
      <c r="AP19" s="189"/>
      <c r="AQ19" s="189"/>
      <c r="AR19" s="189"/>
      <c r="AS19" s="189"/>
      <c r="AT19" s="189"/>
      <c r="AU19" s="189"/>
      <c r="AV19" s="189"/>
      <c r="AW19" s="189"/>
      <c r="AX19" s="189"/>
      <c r="AY19" s="189"/>
      <c r="AZ19" s="189"/>
      <c r="BA19" s="189" t="s">
        <v>77</v>
      </c>
      <c r="BB19" s="685" t="s">
        <v>77</v>
      </c>
      <c r="BC19" s="189"/>
      <c r="BD19" s="189"/>
      <c r="BE19" s="189"/>
      <c r="BF19" s="189"/>
      <c r="BG19" s="189"/>
      <c r="BH19" s="189"/>
      <c r="BI19" s="189"/>
      <c r="BJ19" s="189"/>
      <c r="BK19" s="189"/>
      <c r="BL19" s="189"/>
      <c r="BM19" s="189"/>
      <c r="BN19" s="201"/>
      <c r="BO19" s="201"/>
    </row>
    <row r="20" spans="1:67" ht="105">
      <c r="A20" s="1193"/>
      <c r="B20" s="1195"/>
      <c r="C20" s="195" t="s">
        <v>1030</v>
      </c>
      <c r="D20" s="195" t="s">
        <v>1031</v>
      </c>
      <c r="E20" s="172" t="s">
        <v>116</v>
      </c>
      <c r="F20" s="1199"/>
      <c r="G20" s="187" t="s">
        <v>83</v>
      </c>
      <c r="H20" s="187" t="s">
        <v>99</v>
      </c>
      <c r="I20" s="187" t="s">
        <v>164</v>
      </c>
      <c r="J20" s="162" t="s">
        <v>75</v>
      </c>
      <c r="K20" s="197" t="s">
        <v>1008</v>
      </c>
      <c r="L20" s="197" t="s">
        <v>72</v>
      </c>
      <c r="M20" s="189"/>
      <c r="N20" s="189"/>
      <c r="O20" s="189"/>
      <c r="P20" s="189"/>
      <c r="Q20" s="189"/>
      <c r="R20" s="189"/>
      <c r="S20" s="348"/>
      <c r="T20" s="188"/>
      <c r="U20" s="189"/>
      <c r="V20" s="188"/>
      <c r="W20" s="189"/>
      <c r="X20" s="189"/>
      <c r="Y20" s="189"/>
      <c r="Z20" s="375"/>
      <c r="AA20" s="188"/>
      <c r="AB20" s="189"/>
      <c r="AC20" s="189"/>
      <c r="AD20" s="189"/>
      <c r="AE20" s="189" t="s">
        <v>78</v>
      </c>
      <c r="AF20" s="189" t="s">
        <v>78</v>
      </c>
      <c r="AG20" s="189"/>
      <c r="AH20" s="189"/>
      <c r="AI20" s="189"/>
      <c r="AJ20" s="189"/>
      <c r="AK20" s="189"/>
      <c r="AL20" s="189"/>
      <c r="AM20" s="189"/>
      <c r="AN20" s="189"/>
      <c r="AO20" s="189"/>
      <c r="AP20" s="189"/>
      <c r="AQ20" s="189"/>
      <c r="AR20" s="189"/>
      <c r="AS20" s="189"/>
      <c r="AT20" s="189"/>
      <c r="AU20" s="189"/>
      <c r="AV20" s="189"/>
      <c r="AW20" s="189"/>
      <c r="AX20" s="189"/>
      <c r="AY20" s="189"/>
      <c r="AZ20" s="189"/>
      <c r="BA20" s="189" t="s">
        <v>77</v>
      </c>
      <c r="BB20" s="685" t="s">
        <v>77</v>
      </c>
      <c r="BC20" s="189"/>
      <c r="BD20" s="189"/>
      <c r="BE20" s="189"/>
      <c r="BF20" s="189"/>
      <c r="BG20" s="189"/>
      <c r="BH20" s="189"/>
      <c r="BI20" s="189"/>
      <c r="BJ20" s="189"/>
      <c r="BK20" s="189"/>
      <c r="BL20" s="189"/>
      <c r="BM20" s="189"/>
      <c r="BN20" s="201"/>
      <c r="BO20" s="201"/>
    </row>
    <row r="21" spans="1:67" ht="240">
      <c r="A21" s="1193"/>
      <c r="B21" s="1195"/>
      <c r="C21" s="195" t="s">
        <v>1032</v>
      </c>
      <c r="D21" s="195" t="s">
        <v>1033</v>
      </c>
      <c r="E21" s="1032" t="s">
        <v>89</v>
      </c>
      <c r="F21" s="1199"/>
      <c r="G21" s="187" t="s">
        <v>83</v>
      </c>
      <c r="H21" s="187" t="s">
        <v>164</v>
      </c>
      <c r="I21" s="187" t="s">
        <v>164</v>
      </c>
      <c r="J21" s="199" t="s">
        <v>84</v>
      </c>
      <c r="K21" s="197" t="s">
        <v>1008</v>
      </c>
      <c r="L21" s="197" t="s">
        <v>78</v>
      </c>
      <c r="M21" s="189"/>
      <c r="N21" s="189"/>
      <c r="O21" s="189"/>
      <c r="P21" s="189"/>
      <c r="Q21" s="189"/>
      <c r="R21" s="189" t="s">
        <v>119</v>
      </c>
      <c r="S21" s="348"/>
      <c r="T21" s="579" t="s">
        <v>668</v>
      </c>
      <c r="U21" s="189"/>
      <c r="V21" s="488" t="s">
        <v>119</v>
      </c>
      <c r="W21" s="189"/>
      <c r="X21" s="189" t="s">
        <v>119</v>
      </c>
      <c r="Y21" s="189"/>
      <c r="Z21" s="375"/>
      <c r="AA21" s="188"/>
      <c r="AB21" s="189"/>
      <c r="AC21" s="189"/>
      <c r="AD21" s="189" t="s">
        <v>119</v>
      </c>
      <c r="AE21" s="189" t="s">
        <v>78</v>
      </c>
      <c r="AF21" s="189"/>
      <c r="AG21" s="189"/>
      <c r="AH21" s="189"/>
      <c r="AI21" s="189"/>
      <c r="AJ21" s="189"/>
      <c r="AK21" s="189"/>
      <c r="AL21" s="189"/>
      <c r="AM21" s="189"/>
      <c r="AN21" s="189"/>
      <c r="AO21" s="189"/>
      <c r="AP21" s="189"/>
      <c r="AQ21" s="189"/>
      <c r="AR21" s="189"/>
      <c r="AS21" s="189"/>
      <c r="AT21" s="189"/>
      <c r="AU21" s="189"/>
      <c r="AV21" s="189"/>
      <c r="AW21" s="189"/>
      <c r="AX21" s="189"/>
      <c r="AY21" s="189"/>
      <c r="AZ21" s="189"/>
      <c r="BA21" s="189" t="s">
        <v>72</v>
      </c>
      <c r="BB21" s="685" t="s">
        <v>77</v>
      </c>
      <c r="BC21" s="189"/>
      <c r="BD21" s="189"/>
      <c r="BE21" s="189"/>
      <c r="BF21" s="189"/>
      <c r="BG21" s="189"/>
      <c r="BH21" s="189"/>
      <c r="BI21" s="189"/>
      <c r="BJ21" s="189" t="s">
        <v>119</v>
      </c>
      <c r="BK21" s="189"/>
      <c r="BL21" s="189"/>
      <c r="BM21" s="189"/>
      <c r="BN21" s="201"/>
      <c r="BO21" s="201"/>
    </row>
    <row r="22" spans="1:67" ht="15">
      <c r="A22" s="1193"/>
      <c r="B22" s="1195"/>
      <c r="C22" s="46" t="s">
        <v>1034</v>
      </c>
      <c r="D22" s="45"/>
      <c r="E22" s="172"/>
      <c r="F22" s="1199"/>
      <c r="G22" s="187"/>
      <c r="H22" s="187"/>
      <c r="I22" s="187"/>
      <c r="J22" s="199"/>
      <c r="K22" s="197"/>
      <c r="L22" s="197"/>
      <c r="M22" s="189"/>
      <c r="N22" s="189"/>
      <c r="O22" s="189"/>
      <c r="P22" s="189"/>
      <c r="Q22" s="189"/>
      <c r="R22" s="189"/>
      <c r="S22" s="348"/>
      <c r="T22" s="188"/>
      <c r="U22" s="189"/>
      <c r="V22" s="188"/>
      <c r="W22" s="189"/>
      <c r="X22" s="189"/>
      <c r="Y22" s="189"/>
      <c r="Z22" s="375"/>
      <c r="AA22" s="188"/>
      <c r="AB22" s="189"/>
      <c r="AC22" s="189"/>
      <c r="AD22" s="189"/>
      <c r="AE22" s="189"/>
      <c r="AF22" s="189"/>
      <c r="AG22" s="189"/>
      <c r="AH22" s="189"/>
      <c r="AI22" s="189"/>
      <c r="AJ22" s="189"/>
      <c r="AK22" s="189"/>
      <c r="AL22" s="189"/>
      <c r="AM22" s="189"/>
      <c r="AN22" s="189"/>
      <c r="AO22" s="189"/>
      <c r="AP22" s="189"/>
      <c r="AQ22" s="189"/>
      <c r="AR22" s="189"/>
      <c r="AS22" s="189"/>
      <c r="AT22" s="189"/>
      <c r="AU22" s="189"/>
      <c r="AV22" s="189"/>
      <c r="AW22" s="189"/>
      <c r="AX22" s="189"/>
      <c r="AY22" s="189"/>
      <c r="AZ22" s="189"/>
      <c r="BA22" s="189"/>
      <c r="BB22" s="189"/>
      <c r="BC22" s="189"/>
      <c r="BD22" s="189"/>
      <c r="BE22" s="189"/>
      <c r="BF22" s="189"/>
      <c r="BG22" s="189"/>
      <c r="BH22" s="189"/>
      <c r="BI22" s="189"/>
      <c r="BJ22" s="189"/>
      <c r="BK22" s="189"/>
      <c r="BL22" s="189"/>
      <c r="BM22" s="189" t="s">
        <v>1035</v>
      </c>
      <c r="BN22" s="201"/>
      <c r="BO22" s="201"/>
    </row>
    <row r="23" spans="1:67" ht="60">
      <c r="A23" s="1193"/>
      <c r="B23" s="1195"/>
      <c r="C23" s="195" t="s">
        <v>1036</v>
      </c>
      <c r="D23" s="161" t="s">
        <v>1037</v>
      </c>
      <c r="E23" s="172" t="s">
        <v>116</v>
      </c>
      <c r="F23" s="1199"/>
      <c r="G23" s="187" t="s">
        <v>73</v>
      </c>
      <c r="H23" s="187" t="s">
        <v>329</v>
      </c>
      <c r="I23" s="187" t="s">
        <v>74</v>
      </c>
      <c r="J23" s="162" t="s">
        <v>75</v>
      </c>
      <c r="K23" s="197" t="s">
        <v>1038</v>
      </c>
      <c r="L23" s="197"/>
      <c r="M23" s="189"/>
      <c r="N23" s="189"/>
      <c r="O23" s="189"/>
      <c r="P23" s="189"/>
      <c r="Q23" s="189"/>
      <c r="R23" s="189"/>
      <c r="S23" s="348"/>
      <c r="T23" s="188"/>
      <c r="U23" s="189" t="s">
        <v>119</v>
      </c>
      <c r="V23" s="188"/>
      <c r="W23" s="189"/>
      <c r="X23" s="189"/>
      <c r="Y23" s="189"/>
      <c r="Z23" s="375"/>
      <c r="AA23" s="188"/>
      <c r="AB23" s="189"/>
      <c r="AC23" s="189" t="s">
        <v>77</v>
      </c>
      <c r="AD23" s="189"/>
      <c r="AE23" s="189" t="s">
        <v>78</v>
      </c>
      <c r="AF23" s="189"/>
      <c r="AG23" s="189"/>
      <c r="AH23" s="189"/>
      <c r="AI23" s="189"/>
      <c r="AJ23" s="189"/>
      <c r="AK23" s="189"/>
      <c r="AL23" s="189"/>
      <c r="AM23" s="189"/>
      <c r="AN23" s="189"/>
      <c r="AO23" s="189"/>
      <c r="AP23" s="189"/>
      <c r="AQ23" s="189"/>
      <c r="AR23" s="189"/>
      <c r="AS23" s="189"/>
      <c r="AT23" s="189"/>
      <c r="AU23" s="189"/>
      <c r="AV23" s="189"/>
      <c r="AW23" s="189"/>
      <c r="AX23" s="189"/>
      <c r="AY23" s="189"/>
      <c r="AZ23" s="189"/>
      <c r="BA23" s="189" t="s">
        <v>91</v>
      </c>
      <c r="BB23" s="189" t="s">
        <v>77</v>
      </c>
      <c r="BC23" s="189"/>
      <c r="BD23" s="189"/>
      <c r="BE23" s="189"/>
      <c r="BF23" s="189"/>
      <c r="BG23" s="189"/>
      <c r="BH23" s="189"/>
      <c r="BI23" s="189"/>
      <c r="BJ23" s="189"/>
      <c r="BK23" s="189"/>
      <c r="BL23" s="189"/>
      <c r="BM23" s="189" t="s">
        <v>1039</v>
      </c>
      <c r="BN23" s="201"/>
      <c r="BO23" s="201"/>
    </row>
    <row r="24" spans="1:67" ht="60">
      <c r="A24" s="1193"/>
      <c r="B24" s="1195"/>
      <c r="C24" s="195" t="s">
        <v>1040</v>
      </c>
      <c r="D24" s="161" t="s">
        <v>1041</v>
      </c>
      <c r="E24" s="172" t="s">
        <v>89</v>
      </c>
      <c r="F24" s="1199"/>
      <c r="G24" s="187" t="s">
        <v>73</v>
      </c>
      <c r="H24" s="187" t="s">
        <v>74</v>
      </c>
      <c r="I24" s="187" t="s">
        <v>74</v>
      </c>
      <c r="J24" s="199" t="s">
        <v>84</v>
      </c>
      <c r="K24" s="197" t="s">
        <v>1042</v>
      </c>
      <c r="L24" s="197"/>
      <c r="M24" s="189"/>
      <c r="N24" s="189"/>
      <c r="O24" s="189"/>
      <c r="P24" s="189"/>
      <c r="Q24" s="189"/>
      <c r="R24" s="189"/>
      <c r="S24" s="348"/>
      <c r="T24" s="188"/>
      <c r="U24" s="189"/>
      <c r="V24" s="188"/>
      <c r="W24" s="189"/>
      <c r="X24" s="189"/>
      <c r="Y24" s="189"/>
      <c r="Z24" s="277" t="s">
        <v>72</v>
      </c>
      <c r="AA24" s="188"/>
      <c r="AB24" s="189"/>
      <c r="AC24" s="189"/>
      <c r="AD24" s="189"/>
      <c r="AE24" s="189" t="s">
        <v>78</v>
      </c>
      <c r="AF24" s="189"/>
      <c r="AG24" s="189"/>
      <c r="AH24" s="189"/>
      <c r="AI24" s="189"/>
      <c r="AJ24" s="189"/>
      <c r="AK24" s="189"/>
      <c r="AL24" s="189"/>
      <c r="AM24" s="920" t="s">
        <v>77</v>
      </c>
      <c r="AN24" s="189"/>
      <c r="AO24" s="189" t="s">
        <v>377</v>
      </c>
      <c r="AP24" s="189"/>
      <c r="AQ24" s="189"/>
      <c r="AR24" s="189"/>
      <c r="AS24" s="189"/>
      <c r="AT24" s="189"/>
      <c r="AU24" s="189" t="s">
        <v>119</v>
      </c>
      <c r="AV24" s="189"/>
      <c r="AW24" s="189"/>
      <c r="AX24" s="189"/>
      <c r="AY24" s="189"/>
      <c r="AZ24" s="189"/>
      <c r="BA24" s="189" t="s">
        <v>78</v>
      </c>
      <c r="BB24" s="189" t="s">
        <v>77</v>
      </c>
      <c r="BC24" s="189"/>
      <c r="BD24" s="189"/>
      <c r="BE24" s="189"/>
      <c r="BF24" s="189"/>
      <c r="BG24" s="189"/>
      <c r="BH24" s="189"/>
      <c r="BI24" s="189"/>
      <c r="BJ24" s="189"/>
      <c r="BK24" s="189"/>
      <c r="BL24" s="189"/>
      <c r="BM24" s="189"/>
      <c r="BN24" s="201"/>
      <c r="BO24" s="201"/>
    </row>
    <row r="25" spans="1:67" ht="120">
      <c r="A25" s="1193"/>
      <c r="B25" s="1195"/>
      <c r="C25" s="195" t="s">
        <v>1043</v>
      </c>
      <c r="D25" s="161" t="s">
        <v>1044</v>
      </c>
      <c r="E25" s="172" t="s">
        <v>89</v>
      </c>
      <c r="F25" s="1199"/>
      <c r="G25" s="187" t="s">
        <v>73</v>
      </c>
      <c r="H25" s="187" t="s">
        <v>74</v>
      </c>
      <c r="I25" s="187" t="s">
        <v>74</v>
      </c>
      <c r="J25" s="162" t="s">
        <v>84</v>
      </c>
      <c r="K25" s="197" t="s">
        <v>1042</v>
      </c>
      <c r="L25" s="197"/>
      <c r="M25" s="189"/>
      <c r="N25" s="189"/>
      <c r="O25" s="189"/>
      <c r="P25" s="189"/>
      <c r="Q25" s="189"/>
      <c r="R25" s="189"/>
      <c r="S25" s="348"/>
      <c r="T25" s="188"/>
      <c r="U25" s="189"/>
      <c r="V25" s="188"/>
      <c r="W25" s="189"/>
      <c r="X25" s="189"/>
      <c r="Y25" s="189"/>
      <c r="Z25" s="375" t="s">
        <v>72</v>
      </c>
      <c r="AA25" s="188"/>
      <c r="AB25" s="189"/>
      <c r="AC25" s="189"/>
      <c r="AD25" s="189"/>
      <c r="AE25" s="189" t="s">
        <v>78</v>
      </c>
      <c r="AF25" s="189"/>
      <c r="AG25" s="189"/>
      <c r="AH25" s="189"/>
      <c r="AI25" s="189"/>
      <c r="AJ25" s="189"/>
      <c r="AK25" s="189"/>
      <c r="AL25" s="189"/>
      <c r="AM25" s="920" t="s">
        <v>77</v>
      </c>
      <c r="AN25" s="189"/>
      <c r="AO25" s="189" t="s">
        <v>72</v>
      </c>
      <c r="AP25" s="189"/>
      <c r="AQ25" s="189"/>
      <c r="AR25" s="189"/>
      <c r="AS25" s="189"/>
      <c r="AT25" s="189"/>
      <c r="AU25" s="189" t="s">
        <v>77</v>
      </c>
      <c r="AV25" s="189"/>
      <c r="AW25" s="189"/>
      <c r="AX25" s="189"/>
      <c r="AY25" s="189"/>
      <c r="AZ25" s="189"/>
      <c r="BA25" s="189" t="s">
        <v>78</v>
      </c>
      <c r="BB25" s="189" t="s">
        <v>77</v>
      </c>
      <c r="BC25" s="189"/>
      <c r="BD25" s="189"/>
      <c r="BE25" s="189"/>
      <c r="BF25" s="189"/>
      <c r="BG25" s="189"/>
      <c r="BH25" s="189"/>
      <c r="BI25" s="189"/>
      <c r="BJ25" s="189"/>
      <c r="BK25" s="189"/>
      <c r="BL25" s="189"/>
      <c r="BM25" s="189"/>
      <c r="BN25" s="201"/>
      <c r="BO25" s="201"/>
    </row>
    <row r="26" spans="1:67" ht="75">
      <c r="A26" s="1193"/>
      <c r="B26" s="1195"/>
      <c r="C26" s="195" t="s">
        <v>1045</v>
      </c>
      <c r="D26" s="161" t="s">
        <v>1046</v>
      </c>
      <c r="E26" s="172" t="s">
        <v>70</v>
      </c>
      <c r="F26" s="1199"/>
      <c r="G26" s="187" t="s">
        <v>83</v>
      </c>
      <c r="H26" s="187" t="s">
        <v>99</v>
      </c>
      <c r="I26" s="187" t="s">
        <v>99</v>
      </c>
      <c r="J26" s="162" t="s">
        <v>84</v>
      </c>
      <c r="K26" s="197" t="s">
        <v>507</v>
      </c>
      <c r="L26" s="197"/>
      <c r="M26" s="189"/>
      <c r="N26" s="189"/>
      <c r="O26" s="189"/>
      <c r="P26" s="189"/>
      <c r="Q26" s="189"/>
      <c r="R26" s="189"/>
      <c r="S26" s="348"/>
      <c r="T26" s="188"/>
      <c r="U26" s="189"/>
      <c r="V26" s="188"/>
      <c r="W26" s="189"/>
      <c r="X26" s="189"/>
      <c r="Y26" s="189"/>
      <c r="Z26" s="375"/>
      <c r="AA26" s="188"/>
      <c r="AB26" s="189"/>
      <c r="AC26" s="189"/>
      <c r="AD26" s="189"/>
      <c r="AE26" s="189"/>
      <c r="AF26" s="189"/>
      <c r="AG26" s="189"/>
      <c r="AH26" s="189" t="s">
        <v>119</v>
      </c>
      <c r="AI26" s="189" t="s">
        <v>119</v>
      </c>
      <c r="AJ26" s="189"/>
      <c r="AK26" s="189"/>
      <c r="AL26" s="189"/>
      <c r="AM26" s="920"/>
      <c r="AN26" s="189"/>
      <c r="AO26" s="189"/>
      <c r="AP26" s="189"/>
      <c r="AQ26" s="189"/>
      <c r="AR26" s="189"/>
      <c r="AS26" s="189"/>
      <c r="AT26" s="189"/>
      <c r="AU26" s="189"/>
      <c r="AV26" s="189"/>
      <c r="AW26" s="189"/>
      <c r="AX26" s="189"/>
      <c r="AY26" s="189"/>
      <c r="AZ26" s="189"/>
      <c r="BA26" s="189" t="s">
        <v>119</v>
      </c>
      <c r="BB26" s="189"/>
      <c r="BC26" s="189"/>
      <c r="BD26" s="189"/>
      <c r="BE26" s="189"/>
      <c r="BF26" s="189"/>
      <c r="BG26" s="189"/>
      <c r="BH26" s="189"/>
      <c r="BI26" s="189"/>
      <c r="BJ26" s="189"/>
      <c r="BK26" s="189"/>
      <c r="BL26" s="189"/>
      <c r="BM26" s="189"/>
      <c r="BN26" s="201"/>
      <c r="BO26" s="201"/>
    </row>
    <row r="27" spans="1:67" ht="165">
      <c r="A27" s="1193"/>
      <c r="B27" s="1195"/>
      <c r="C27" s="195" t="s">
        <v>1019</v>
      </c>
      <c r="D27" s="195" t="s">
        <v>1020</v>
      </c>
      <c r="E27" s="172" t="s">
        <v>70</v>
      </c>
      <c r="F27" s="1199"/>
      <c r="G27" s="187" t="s">
        <v>83</v>
      </c>
      <c r="H27" s="187" t="s">
        <v>99</v>
      </c>
      <c r="I27" s="187" t="s">
        <v>99</v>
      </c>
      <c r="J27" s="162" t="s">
        <v>75</v>
      </c>
      <c r="K27" s="197" t="s">
        <v>507</v>
      </c>
      <c r="L27" s="197" t="s">
        <v>78</v>
      </c>
      <c r="M27" s="189"/>
      <c r="N27" s="189"/>
      <c r="O27" s="189"/>
      <c r="P27" s="189"/>
      <c r="Q27" s="189"/>
      <c r="R27" s="189"/>
      <c r="S27" s="348"/>
      <c r="T27" s="188"/>
      <c r="U27" s="189"/>
      <c r="V27" s="488"/>
      <c r="W27" s="183"/>
      <c r="X27" s="183"/>
      <c r="Y27" s="183"/>
      <c r="Z27" s="892"/>
      <c r="AA27" s="188"/>
      <c r="AB27" s="183"/>
      <c r="AC27" s="183"/>
      <c r="AD27" s="183"/>
      <c r="AE27" s="189" t="s">
        <v>78</v>
      </c>
      <c r="AF27" s="183"/>
      <c r="AG27" s="185"/>
      <c r="AH27" s="183"/>
      <c r="AI27" s="183"/>
      <c r="AJ27" s="183"/>
      <c r="AK27" s="183"/>
      <c r="AL27" s="183"/>
      <c r="AM27" s="183"/>
      <c r="AN27" s="183"/>
      <c r="AO27" s="183"/>
      <c r="AP27" s="183"/>
      <c r="AQ27" s="183"/>
      <c r="AR27" s="183"/>
      <c r="AS27" s="183"/>
      <c r="AT27" s="183"/>
      <c r="AU27" s="183"/>
      <c r="AV27" s="183"/>
      <c r="AW27" s="189" t="s">
        <v>77</v>
      </c>
      <c r="AX27" s="183"/>
      <c r="AY27" s="183"/>
      <c r="AZ27" s="183"/>
      <c r="BA27" s="183" t="s">
        <v>78</v>
      </c>
      <c r="BB27" s="240" t="s">
        <v>77</v>
      </c>
      <c r="BC27" s="183"/>
      <c r="BD27" s="183"/>
      <c r="BE27" s="183"/>
      <c r="BF27" s="183"/>
      <c r="BG27" s="183"/>
      <c r="BH27" s="183"/>
      <c r="BI27" s="183"/>
      <c r="BJ27" s="183"/>
      <c r="BK27" s="183"/>
      <c r="BL27" s="183"/>
      <c r="BM27" s="189"/>
      <c r="BN27" s="201"/>
      <c r="BO27" s="201"/>
    </row>
    <row r="28" spans="1:67" ht="165">
      <c r="A28" s="1194"/>
      <c r="B28" s="1196"/>
      <c r="C28" s="195" t="s">
        <v>1047</v>
      </c>
      <c r="D28" s="161" t="s">
        <v>1048</v>
      </c>
      <c r="E28" s="172" t="s">
        <v>89</v>
      </c>
      <c r="F28" s="1200"/>
      <c r="G28" s="187" t="s">
        <v>83</v>
      </c>
      <c r="H28" s="187" t="s">
        <v>99</v>
      </c>
      <c r="I28" s="187" t="s">
        <v>164</v>
      </c>
      <c r="J28" s="162" t="s">
        <v>84</v>
      </c>
      <c r="K28" s="197" t="s">
        <v>507</v>
      </c>
      <c r="L28" s="197" t="s">
        <v>72</v>
      </c>
      <c r="M28" s="189"/>
      <c r="N28" s="189"/>
      <c r="O28" s="189"/>
      <c r="P28" s="189"/>
      <c r="Q28" s="189"/>
      <c r="R28" s="189"/>
      <c r="S28" s="348"/>
      <c r="T28" s="188"/>
      <c r="U28" s="189"/>
      <c r="V28" s="188"/>
      <c r="W28" s="189"/>
      <c r="X28" s="189"/>
      <c r="Y28" s="189"/>
      <c r="Z28" s="375"/>
      <c r="AA28" s="188"/>
      <c r="AB28" s="189"/>
      <c r="AC28" s="189"/>
      <c r="AD28" s="189"/>
      <c r="AE28" s="189" t="s">
        <v>78</v>
      </c>
      <c r="AF28" s="189"/>
      <c r="AG28" s="189"/>
      <c r="AH28" s="189"/>
      <c r="AI28" s="189"/>
      <c r="AJ28" s="189"/>
      <c r="AK28" s="189" t="s">
        <v>119</v>
      </c>
      <c r="AL28" s="189"/>
      <c r="AM28" s="920" t="s">
        <v>78</v>
      </c>
      <c r="AN28" s="189"/>
      <c r="AO28" s="189"/>
      <c r="AP28" s="189" t="s">
        <v>119</v>
      </c>
      <c r="AQ28" s="189"/>
      <c r="AR28" s="189" t="s">
        <v>119</v>
      </c>
      <c r="AS28" s="189"/>
      <c r="AT28" s="189" t="s">
        <v>119</v>
      </c>
      <c r="AU28" s="189"/>
      <c r="AV28" s="189"/>
      <c r="AW28" s="189"/>
      <c r="AX28" s="189"/>
      <c r="AY28" s="189"/>
      <c r="AZ28" s="189"/>
      <c r="BA28" s="189" t="s">
        <v>78</v>
      </c>
      <c r="BB28" s="189" t="s">
        <v>77</v>
      </c>
      <c r="BC28" s="189"/>
      <c r="BD28" s="189"/>
      <c r="BE28" s="189"/>
      <c r="BF28" s="189"/>
      <c r="BG28" s="189"/>
      <c r="BH28" s="189"/>
      <c r="BI28" s="189"/>
      <c r="BJ28" s="189" t="s">
        <v>119</v>
      </c>
      <c r="BK28" s="189"/>
      <c r="BL28" s="189"/>
      <c r="BM28" s="189"/>
      <c r="BN28" s="201"/>
      <c r="BO28" s="201"/>
    </row>
    <row r="29" spans="1:67" ht="63.95" customHeight="1">
      <c r="A29" s="1197" t="s">
        <v>507</v>
      </c>
      <c r="B29" s="1190" t="s">
        <v>1049</v>
      </c>
      <c r="C29" s="151" t="s">
        <v>1050</v>
      </c>
      <c r="D29" s="151"/>
      <c r="E29" s="1032" t="s">
        <v>89</v>
      </c>
      <c r="F29" s="1198" t="s">
        <v>1051</v>
      </c>
      <c r="G29" s="1032" t="s">
        <v>73</v>
      </c>
      <c r="H29" s="187" t="s">
        <v>329</v>
      </c>
      <c r="I29" s="187" t="s">
        <v>831</v>
      </c>
      <c r="J29" s="199"/>
      <c r="K29" s="197"/>
      <c r="L29" s="197"/>
      <c r="M29" s="189"/>
      <c r="N29" s="189"/>
      <c r="O29" s="189"/>
      <c r="P29" s="189"/>
      <c r="Q29" s="189"/>
      <c r="R29" s="189"/>
      <c r="S29" s="348"/>
      <c r="T29" s="188"/>
      <c r="U29" s="189"/>
      <c r="V29" s="188"/>
      <c r="W29" s="189"/>
      <c r="X29" s="189"/>
      <c r="Y29" s="189"/>
      <c r="Z29" s="375"/>
      <c r="AA29" s="188"/>
      <c r="AB29" s="189"/>
      <c r="AC29" s="189"/>
      <c r="AD29" s="189"/>
      <c r="AE29" s="189"/>
      <c r="AF29" s="189"/>
      <c r="AG29" s="189"/>
      <c r="AH29" s="189"/>
      <c r="AI29" s="189"/>
      <c r="AJ29" s="189"/>
      <c r="AK29" s="189"/>
      <c r="AL29" s="189"/>
      <c r="AM29" s="189"/>
      <c r="AN29" s="189"/>
      <c r="AO29" s="189"/>
      <c r="AP29" s="189"/>
      <c r="AQ29" s="189"/>
      <c r="AR29" s="189"/>
      <c r="AS29" s="189"/>
      <c r="AT29" s="189"/>
      <c r="AU29" s="189"/>
      <c r="AV29" s="189"/>
      <c r="AW29" s="189"/>
      <c r="AX29" s="189"/>
      <c r="AY29" s="189"/>
      <c r="AZ29" s="189"/>
      <c r="BA29" s="189"/>
      <c r="BB29" s="189"/>
      <c r="BC29" s="189"/>
      <c r="BD29" s="189"/>
      <c r="BE29" s="189"/>
      <c r="BF29" s="189"/>
      <c r="BG29" s="189"/>
      <c r="BH29" s="189"/>
      <c r="BI29" s="189"/>
      <c r="BJ29" s="189"/>
      <c r="BK29" s="189"/>
      <c r="BL29" s="189"/>
      <c r="BM29" s="189"/>
      <c r="BN29" s="201"/>
      <c r="BO29" s="201"/>
    </row>
    <row r="30" spans="1:67" ht="92.25" customHeight="1">
      <c r="A30" s="1197"/>
      <c r="B30" s="1190"/>
      <c r="C30" s="171" t="s">
        <v>1052</v>
      </c>
      <c r="D30" s="196"/>
      <c r="E30" s="172" t="s">
        <v>89</v>
      </c>
      <c r="F30" s="1199"/>
      <c r="G30" s="1032" t="s">
        <v>73</v>
      </c>
      <c r="H30" s="187" t="s">
        <v>329</v>
      </c>
      <c r="I30" s="187" t="s">
        <v>74</v>
      </c>
      <c r="J30" s="199" t="s">
        <v>75</v>
      </c>
      <c r="K30" s="197" t="s">
        <v>1008</v>
      </c>
      <c r="L30" s="197"/>
      <c r="M30" s="189"/>
      <c r="N30" s="189"/>
      <c r="O30" s="189"/>
      <c r="P30" s="189"/>
      <c r="Q30" s="189"/>
      <c r="R30" s="189"/>
      <c r="S30" s="348"/>
      <c r="T30" s="188"/>
      <c r="U30" s="189"/>
      <c r="V30" s="188"/>
      <c r="W30" s="189"/>
      <c r="X30" s="189"/>
      <c r="Y30" s="189"/>
      <c r="Z30" s="375"/>
      <c r="AA30" s="188"/>
      <c r="AB30" s="189"/>
      <c r="AC30" s="189" t="s">
        <v>119</v>
      </c>
      <c r="AD30" s="189"/>
      <c r="AE30" s="189" t="s">
        <v>119</v>
      </c>
      <c r="AF30" s="189" t="s">
        <v>78</v>
      </c>
      <c r="AG30" s="189"/>
      <c r="AH30" s="189"/>
      <c r="AI30" s="189"/>
      <c r="AJ30" s="189"/>
      <c r="AK30" s="189"/>
      <c r="AL30" s="189"/>
      <c r="AM30" s="189"/>
      <c r="AN30" s="189"/>
      <c r="AO30" s="189"/>
      <c r="AP30" s="189"/>
      <c r="AQ30" s="189"/>
      <c r="AR30" s="189"/>
      <c r="AS30" s="189"/>
      <c r="AT30" s="189"/>
      <c r="AU30" s="189"/>
      <c r="AV30" s="189"/>
      <c r="AW30" s="189"/>
      <c r="AX30" s="189"/>
      <c r="AY30" s="189"/>
      <c r="AZ30" s="189"/>
      <c r="BA30" s="189"/>
      <c r="BB30" s="189" t="s">
        <v>78</v>
      </c>
      <c r="BC30" s="189" t="s">
        <v>77</v>
      </c>
      <c r="BD30" s="189" t="s">
        <v>91</v>
      </c>
      <c r="BE30" s="189"/>
      <c r="BF30" s="189" t="s">
        <v>119</v>
      </c>
      <c r="BG30" s="189" t="s">
        <v>119</v>
      </c>
      <c r="BH30" s="189"/>
      <c r="BI30" s="189" t="s">
        <v>119</v>
      </c>
      <c r="BJ30" s="189" t="s">
        <v>119</v>
      </c>
      <c r="BK30" s="189"/>
      <c r="BL30" s="189"/>
      <c r="BM30" s="189"/>
      <c r="BN30" s="201"/>
      <c r="BO30" s="201"/>
    </row>
    <row r="31" spans="1:67" ht="30">
      <c r="A31" s="1197"/>
      <c r="B31" s="1190"/>
      <c r="C31" s="171" t="s">
        <v>1053</v>
      </c>
      <c r="D31" s="196"/>
      <c r="E31" s="172" t="s">
        <v>89</v>
      </c>
      <c r="F31" s="1199"/>
      <c r="G31" s="1032" t="s">
        <v>73</v>
      </c>
      <c r="H31" s="187" t="s">
        <v>74</v>
      </c>
      <c r="I31" s="187" t="s">
        <v>1054</v>
      </c>
      <c r="J31" s="199" t="s">
        <v>84</v>
      </c>
      <c r="K31" s="197" t="s">
        <v>1008</v>
      </c>
      <c r="L31" s="197"/>
      <c r="M31" s="189"/>
      <c r="N31" s="189"/>
      <c r="O31" s="189"/>
      <c r="P31" s="189"/>
      <c r="Q31" s="189"/>
      <c r="R31" s="189"/>
      <c r="S31" s="348"/>
      <c r="T31" s="188"/>
      <c r="U31" s="189"/>
      <c r="V31" s="188"/>
      <c r="W31" s="189"/>
      <c r="X31" s="189"/>
      <c r="Y31" s="189"/>
      <c r="Z31" s="375"/>
      <c r="AA31" s="188"/>
      <c r="AB31" s="189"/>
      <c r="AC31" s="189"/>
      <c r="AD31" s="189"/>
      <c r="AE31" s="189" t="s">
        <v>119</v>
      </c>
      <c r="AF31" s="189" t="s">
        <v>78</v>
      </c>
      <c r="AG31" s="189"/>
      <c r="AH31" s="189" t="s">
        <v>78</v>
      </c>
      <c r="AI31" s="189" t="s">
        <v>119</v>
      </c>
      <c r="AJ31" s="189" t="s">
        <v>119</v>
      </c>
      <c r="AK31" s="189"/>
      <c r="AL31" s="189"/>
      <c r="AM31" s="189"/>
      <c r="AN31" s="189"/>
      <c r="AO31" s="189"/>
      <c r="AP31" s="189"/>
      <c r="AQ31" s="189"/>
      <c r="AR31" s="189"/>
      <c r="AS31" s="189"/>
      <c r="AT31" s="189"/>
      <c r="AU31" s="189"/>
      <c r="AV31" s="189" t="s">
        <v>78</v>
      </c>
      <c r="AW31" s="189" t="s">
        <v>72</v>
      </c>
      <c r="AX31" s="189"/>
      <c r="AY31" s="189" t="s">
        <v>78</v>
      </c>
      <c r="AZ31" s="189" t="s">
        <v>78</v>
      </c>
      <c r="BA31" s="189"/>
      <c r="BB31" s="189" t="s">
        <v>78</v>
      </c>
      <c r="BC31" s="189" t="s">
        <v>78</v>
      </c>
      <c r="BD31" s="189" t="s">
        <v>91</v>
      </c>
      <c r="BE31" s="189"/>
      <c r="BF31" s="189" t="s">
        <v>119</v>
      </c>
      <c r="BG31" s="189" t="s">
        <v>119</v>
      </c>
      <c r="BH31" s="189"/>
      <c r="BI31" s="189" t="s">
        <v>119</v>
      </c>
      <c r="BJ31" s="189"/>
      <c r="BK31" s="189"/>
      <c r="BL31" s="189"/>
      <c r="BM31" s="189"/>
      <c r="BN31" s="201"/>
      <c r="BO31" s="201"/>
    </row>
    <row r="32" spans="1:67" ht="26.25" customHeight="1">
      <c r="A32" s="1197"/>
      <c r="B32" s="1190"/>
      <c r="C32" s="171" t="s">
        <v>1055</v>
      </c>
      <c r="D32" s="196"/>
      <c r="E32" s="172" t="s">
        <v>89</v>
      </c>
      <c r="F32" s="1199"/>
      <c r="G32" s="1032" t="s">
        <v>73</v>
      </c>
      <c r="H32" s="187" t="s">
        <v>74</v>
      </c>
      <c r="I32" s="187" t="s">
        <v>1054</v>
      </c>
      <c r="J32" s="199" t="s">
        <v>84</v>
      </c>
      <c r="K32" s="197" t="s">
        <v>1008</v>
      </c>
      <c r="L32" s="197"/>
      <c r="M32" s="189"/>
      <c r="N32" s="189"/>
      <c r="O32" s="189"/>
      <c r="P32" s="189"/>
      <c r="Q32" s="189"/>
      <c r="R32" s="189"/>
      <c r="S32" s="348"/>
      <c r="T32" s="188"/>
      <c r="U32" s="189"/>
      <c r="V32" s="188"/>
      <c r="W32" s="189"/>
      <c r="X32" s="189"/>
      <c r="Y32" s="189"/>
      <c r="Z32" s="375"/>
      <c r="AA32" s="188"/>
      <c r="AB32" s="189"/>
      <c r="AC32" s="189"/>
      <c r="AD32" s="189"/>
      <c r="AE32" s="189" t="s">
        <v>119</v>
      </c>
      <c r="AF32" s="189" t="s">
        <v>78</v>
      </c>
      <c r="AG32" s="189"/>
      <c r="AH32" s="189"/>
      <c r="AI32" s="189" t="s">
        <v>119</v>
      </c>
      <c r="AJ32" s="189"/>
      <c r="AK32" s="189" t="s">
        <v>78</v>
      </c>
      <c r="AL32" s="189" t="s">
        <v>119</v>
      </c>
      <c r="AM32" s="920" t="s">
        <v>91</v>
      </c>
      <c r="AN32" s="189" t="s">
        <v>119</v>
      </c>
      <c r="AO32" s="189" t="s">
        <v>72</v>
      </c>
      <c r="AP32" s="189"/>
      <c r="AQ32" s="189"/>
      <c r="AR32" s="189" t="s">
        <v>119</v>
      </c>
      <c r="AS32" s="189"/>
      <c r="AT32" s="189"/>
      <c r="AU32" s="189" t="s">
        <v>119</v>
      </c>
      <c r="AV32" s="189"/>
      <c r="AW32" s="189"/>
      <c r="AX32" s="189"/>
      <c r="AY32" s="189"/>
      <c r="AZ32" s="189"/>
      <c r="BA32" s="189"/>
      <c r="BB32" s="189" t="s">
        <v>78</v>
      </c>
      <c r="BC32" s="189" t="s">
        <v>78</v>
      </c>
      <c r="BD32" s="189" t="s">
        <v>91</v>
      </c>
      <c r="BE32" s="189" t="s">
        <v>119</v>
      </c>
      <c r="BF32" s="189" t="s">
        <v>119</v>
      </c>
      <c r="BG32" s="189" t="s">
        <v>119</v>
      </c>
      <c r="BH32" s="189"/>
      <c r="BI32" s="189" t="s">
        <v>119</v>
      </c>
      <c r="BJ32" s="189"/>
      <c r="BK32" s="189"/>
      <c r="BL32" s="189"/>
      <c r="BM32" s="189"/>
      <c r="BN32" s="201"/>
      <c r="BO32" s="201"/>
    </row>
    <row r="33" spans="1:67" ht="45">
      <c r="A33" s="1197"/>
      <c r="B33" s="1190"/>
      <c r="C33" s="171" t="s">
        <v>1056</v>
      </c>
      <c r="D33" s="196"/>
      <c r="E33" s="172" t="s">
        <v>89</v>
      </c>
      <c r="F33" s="1199"/>
      <c r="G33" s="1032" t="s">
        <v>73</v>
      </c>
      <c r="H33" s="187" t="s">
        <v>74</v>
      </c>
      <c r="I33" s="187" t="s">
        <v>1054</v>
      </c>
      <c r="J33" s="199" t="s">
        <v>84</v>
      </c>
      <c r="K33" s="197" t="s">
        <v>1008</v>
      </c>
      <c r="L33" s="197"/>
      <c r="M33" s="189"/>
      <c r="N33" s="952" t="s">
        <v>119</v>
      </c>
      <c r="O33" s="570"/>
      <c r="P33" s="189"/>
      <c r="Q33" s="189"/>
      <c r="R33" s="189"/>
      <c r="S33" s="348"/>
      <c r="T33" s="188"/>
      <c r="U33" s="189"/>
      <c r="V33" s="188"/>
      <c r="W33" s="189"/>
      <c r="X33" s="189"/>
      <c r="Y33" s="189"/>
      <c r="Z33" s="375"/>
      <c r="AA33" s="188"/>
      <c r="AB33" s="189"/>
      <c r="AC33" s="189"/>
      <c r="AD33" s="189"/>
      <c r="AE33" s="189"/>
      <c r="AF33" s="189"/>
      <c r="AG33" s="189"/>
      <c r="AH33" s="189"/>
      <c r="AI33" s="189"/>
      <c r="AJ33" s="189"/>
      <c r="AK33" s="189"/>
      <c r="AL33" s="189"/>
      <c r="AM33" s="189"/>
      <c r="AN33" s="189"/>
      <c r="AO33" s="189"/>
      <c r="AP33" s="189"/>
      <c r="AQ33" s="189"/>
      <c r="AR33" s="189"/>
      <c r="AS33" s="189"/>
      <c r="AT33" s="189"/>
      <c r="AU33" s="189"/>
      <c r="AV33" s="189"/>
      <c r="AW33" s="189"/>
      <c r="AX33" s="189"/>
      <c r="AY33" s="189"/>
      <c r="AZ33" s="189"/>
      <c r="BA33" s="189"/>
      <c r="BB33" s="189"/>
      <c r="BC33" s="189"/>
      <c r="BD33" s="189" t="s">
        <v>78</v>
      </c>
      <c r="BE33" s="189"/>
      <c r="BF33" s="189"/>
      <c r="BG33" s="189"/>
      <c r="BH33" s="189"/>
      <c r="BI33" s="189"/>
      <c r="BJ33" s="189"/>
      <c r="BK33" s="189"/>
      <c r="BL33" s="189"/>
      <c r="BM33" s="189"/>
      <c r="BN33" s="201"/>
      <c r="BO33" s="201"/>
    </row>
    <row r="34" spans="1:67" ht="45">
      <c r="A34" s="1197"/>
      <c r="B34" s="1190"/>
      <c r="C34" s="171" t="s">
        <v>1057</v>
      </c>
      <c r="D34" s="196"/>
      <c r="E34" s="172" t="s">
        <v>89</v>
      </c>
      <c r="F34" s="1199"/>
      <c r="G34" s="1032" t="s">
        <v>73</v>
      </c>
      <c r="H34" s="187" t="s">
        <v>74</v>
      </c>
      <c r="I34" s="187" t="s">
        <v>1054</v>
      </c>
      <c r="J34" s="199" t="s">
        <v>84</v>
      </c>
      <c r="K34" s="197" t="s">
        <v>1008</v>
      </c>
      <c r="L34" s="197"/>
      <c r="M34" s="189"/>
      <c r="N34" s="189"/>
      <c r="O34" s="189"/>
      <c r="P34" s="189"/>
      <c r="Q34" s="189"/>
      <c r="R34" s="189"/>
      <c r="S34" s="348"/>
      <c r="T34" s="188"/>
      <c r="U34" s="189"/>
      <c r="V34" s="188"/>
      <c r="W34" s="189"/>
      <c r="X34" s="189"/>
      <c r="Y34" s="189"/>
      <c r="Z34" s="375"/>
      <c r="AA34" s="188"/>
      <c r="AB34" s="189"/>
      <c r="AC34" s="189"/>
      <c r="AD34" s="189"/>
      <c r="AE34" s="189"/>
      <c r="AF34" s="189"/>
      <c r="AG34" s="189"/>
      <c r="AH34" s="189"/>
      <c r="AI34" s="189"/>
      <c r="AJ34" s="189"/>
      <c r="AK34" s="189"/>
      <c r="AL34" s="189"/>
      <c r="AM34" s="189"/>
      <c r="AN34" s="189"/>
      <c r="AO34" s="189"/>
      <c r="AP34" s="189"/>
      <c r="AQ34" s="189"/>
      <c r="AR34" s="189"/>
      <c r="AS34" s="189"/>
      <c r="AT34" s="189"/>
      <c r="AU34" s="189"/>
      <c r="AV34" s="189"/>
      <c r="AW34" s="189"/>
      <c r="AX34" s="189"/>
      <c r="AY34" s="189"/>
      <c r="AZ34" s="189"/>
      <c r="BA34" s="189"/>
      <c r="BB34" s="189" t="s">
        <v>78</v>
      </c>
      <c r="BC34" s="189"/>
      <c r="BD34" s="189" t="s">
        <v>78</v>
      </c>
      <c r="BE34" s="189"/>
      <c r="BF34" s="189"/>
      <c r="BG34" s="189"/>
      <c r="BH34" s="189"/>
      <c r="BI34" s="189"/>
      <c r="BJ34" s="189"/>
      <c r="BK34" s="189"/>
      <c r="BL34" s="189"/>
      <c r="BM34" s="189" t="s">
        <v>1058</v>
      </c>
      <c r="BN34" s="201"/>
      <c r="BO34" s="201"/>
    </row>
    <row r="35" spans="1:67" ht="45">
      <c r="A35" s="1197"/>
      <c r="B35" s="1190"/>
      <c r="C35" s="171" t="s">
        <v>1059</v>
      </c>
      <c r="D35" s="196"/>
      <c r="E35" s="172" t="s">
        <v>89</v>
      </c>
      <c r="F35" s="1199"/>
      <c r="G35" s="1032" t="s">
        <v>73</v>
      </c>
      <c r="H35" s="187" t="s">
        <v>74</v>
      </c>
      <c r="I35" s="187" t="s">
        <v>99</v>
      </c>
      <c r="J35" s="199" t="s">
        <v>84</v>
      </c>
      <c r="K35" s="197" t="s">
        <v>1008</v>
      </c>
      <c r="L35" s="197"/>
      <c r="M35" s="189"/>
      <c r="N35" s="189"/>
      <c r="O35" s="189"/>
      <c r="P35" s="189"/>
      <c r="Q35" s="189"/>
      <c r="R35" s="189"/>
      <c r="S35" s="348"/>
      <c r="T35" s="188"/>
      <c r="U35" s="189"/>
      <c r="V35" s="188"/>
      <c r="W35" s="189"/>
      <c r="X35" s="189"/>
      <c r="Y35" s="189"/>
      <c r="Z35" s="375"/>
      <c r="AA35" s="188"/>
      <c r="AB35" s="189"/>
      <c r="AC35" s="189"/>
      <c r="AD35" s="189"/>
      <c r="AE35" s="189"/>
      <c r="AF35" s="189"/>
      <c r="AG35" s="189"/>
      <c r="AH35" s="189"/>
      <c r="AI35" s="189"/>
      <c r="AJ35" s="189"/>
      <c r="AK35" s="189"/>
      <c r="AL35" s="189"/>
      <c r="AM35" s="189"/>
      <c r="AN35" s="189"/>
      <c r="AO35" s="189"/>
      <c r="AP35" s="189"/>
      <c r="AQ35" s="189"/>
      <c r="AR35" s="189"/>
      <c r="AS35" s="189"/>
      <c r="AT35" s="189"/>
      <c r="AU35" s="189"/>
      <c r="AV35" s="189"/>
      <c r="AW35" s="189"/>
      <c r="AX35" s="189"/>
      <c r="AY35" s="189"/>
      <c r="AZ35" s="189"/>
      <c r="BA35" s="189"/>
      <c r="BB35" s="189" t="s">
        <v>78</v>
      </c>
      <c r="BC35" s="189"/>
      <c r="BD35" s="189" t="s">
        <v>72</v>
      </c>
      <c r="BE35" s="189"/>
      <c r="BF35" s="189"/>
      <c r="BG35" s="189"/>
      <c r="BH35" s="189"/>
      <c r="BI35" s="189"/>
      <c r="BJ35" s="189"/>
      <c r="BK35" s="189"/>
      <c r="BL35" s="189"/>
      <c r="BM35" s="189" t="s">
        <v>1060</v>
      </c>
      <c r="BN35" s="201"/>
      <c r="BO35" s="201"/>
    </row>
    <row r="36" spans="1:67" ht="45">
      <c r="A36" s="1197"/>
      <c r="B36" s="1190"/>
      <c r="C36" s="171" t="s">
        <v>1061</v>
      </c>
      <c r="D36" s="189"/>
      <c r="E36" s="172" t="s">
        <v>89</v>
      </c>
      <c r="F36" s="1199"/>
      <c r="G36" s="1032" t="s">
        <v>73</v>
      </c>
      <c r="H36" s="187" t="s">
        <v>74</v>
      </c>
      <c r="I36" s="187" t="s">
        <v>1054</v>
      </c>
      <c r="J36" s="199" t="s">
        <v>84</v>
      </c>
      <c r="K36" s="197" t="s">
        <v>1008</v>
      </c>
      <c r="L36" s="197"/>
      <c r="M36" s="189"/>
      <c r="N36" s="189"/>
      <c r="O36" s="189"/>
      <c r="P36" s="189"/>
      <c r="Q36" s="189"/>
      <c r="R36" s="189"/>
      <c r="S36" s="348"/>
      <c r="T36" s="188"/>
      <c r="U36" s="189"/>
      <c r="V36" s="188"/>
      <c r="W36" s="189"/>
      <c r="X36" s="189"/>
      <c r="Y36" s="189"/>
      <c r="Z36" s="375"/>
      <c r="AA36" s="188"/>
      <c r="AB36" s="189"/>
      <c r="AC36" s="189"/>
      <c r="AD36" s="189"/>
      <c r="AE36" s="189"/>
      <c r="AF36" s="189"/>
      <c r="AG36" s="189"/>
      <c r="AH36" s="189"/>
      <c r="AI36" s="189"/>
      <c r="AJ36" s="189"/>
      <c r="AK36" s="201"/>
      <c r="AL36" s="189"/>
      <c r="AM36" s="189"/>
      <c r="AN36" s="189"/>
      <c r="AO36" s="189"/>
      <c r="AP36" s="189"/>
      <c r="AQ36" s="189"/>
      <c r="AR36" s="189"/>
      <c r="AS36" s="189"/>
      <c r="AT36" s="189"/>
      <c r="AU36" s="189"/>
      <c r="AV36" s="189"/>
      <c r="AW36" s="189"/>
      <c r="AX36" s="189"/>
      <c r="AY36" s="189"/>
      <c r="AZ36" s="189"/>
      <c r="BA36" s="189"/>
      <c r="BB36" s="189" t="s">
        <v>78</v>
      </c>
      <c r="BC36" s="189"/>
      <c r="BD36" s="189" t="s">
        <v>77</v>
      </c>
      <c r="BE36" s="189"/>
      <c r="BF36" s="189"/>
      <c r="BG36" s="189"/>
      <c r="BH36" s="189"/>
      <c r="BI36" s="189"/>
      <c r="BJ36" s="189"/>
      <c r="BK36" s="189"/>
      <c r="BL36" s="189"/>
      <c r="BM36" s="189" t="s">
        <v>1062</v>
      </c>
      <c r="BN36" s="201"/>
      <c r="BO36" s="201"/>
    </row>
    <row r="37" spans="1:67" ht="30">
      <c r="A37" s="1197"/>
      <c r="B37" s="1190"/>
      <c r="C37" s="171" t="s">
        <v>1063</v>
      </c>
      <c r="D37" s="196"/>
      <c r="E37" s="172" t="s">
        <v>89</v>
      </c>
      <c r="F37" s="1199"/>
      <c r="G37" s="1032" t="s">
        <v>73</v>
      </c>
      <c r="H37" s="187" t="s">
        <v>74</v>
      </c>
      <c r="I37" s="187" t="s">
        <v>1054</v>
      </c>
      <c r="J37" s="199" t="s">
        <v>84</v>
      </c>
      <c r="K37" s="197" t="s">
        <v>1008</v>
      </c>
      <c r="L37" s="197"/>
      <c r="M37" s="189"/>
      <c r="N37" s="189"/>
      <c r="O37" s="189"/>
      <c r="P37" s="189"/>
      <c r="Q37" s="189"/>
      <c r="R37" s="189"/>
      <c r="S37" s="348"/>
      <c r="T37" s="188"/>
      <c r="U37" s="189"/>
      <c r="V37" s="188"/>
      <c r="W37" s="189"/>
      <c r="X37" s="189"/>
      <c r="Y37" s="189"/>
      <c r="Z37" s="375"/>
      <c r="AA37" s="188"/>
      <c r="AB37" s="189"/>
      <c r="AC37" s="189"/>
      <c r="AD37" s="189"/>
      <c r="AE37" s="189"/>
      <c r="AF37" s="189"/>
      <c r="AG37" s="189"/>
      <c r="AH37" s="189"/>
      <c r="AI37" s="189"/>
      <c r="AJ37" s="189"/>
      <c r="AK37" s="189"/>
      <c r="AL37" s="189"/>
      <c r="AM37" s="189"/>
      <c r="AN37" s="189"/>
      <c r="AO37" s="189"/>
      <c r="AP37" s="189"/>
      <c r="AQ37" s="189"/>
      <c r="AR37" s="189"/>
      <c r="AS37" s="189"/>
      <c r="AT37" s="189"/>
      <c r="AU37" s="189"/>
      <c r="AV37" s="189"/>
      <c r="AW37" s="189"/>
      <c r="AX37" s="189"/>
      <c r="AY37" s="189"/>
      <c r="AZ37" s="189"/>
      <c r="BA37" s="189"/>
      <c r="BB37" s="189" t="s">
        <v>72</v>
      </c>
      <c r="BC37" s="189"/>
      <c r="BD37" s="189"/>
      <c r="BE37" s="189"/>
      <c r="BF37" s="189"/>
      <c r="BG37" s="189"/>
      <c r="BH37" s="189"/>
      <c r="BI37" s="189"/>
      <c r="BJ37" s="189"/>
      <c r="BK37" s="189"/>
      <c r="BL37" s="189"/>
      <c r="BM37" s="189"/>
      <c r="BN37" s="201"/>
      <c r="BO37" s="201"/>
    </row>
    <row r="38" spans="1:67" ht="30">
      <c r="A38" s="1197"/>
      <c r="B38" s="1190"/>
      <c r="C38" s="171" t="s">
        <v>1064</v>
      </c>
      <c r="D38" s="196"/>
      <c r="E38" s="172" t="s">
        <v>89</v>
      </c>
      <c r="F38" s="1200"/>
      <c r="G38" s="187" t="s">
        <v>83</v>
      </c>
      <c r="H38" s="187" t="s">
        <v>99</v>
      </c>
      <c r="I38" s="187" t="s">
        <v>164</v>
      </c>
      <c r="J38" s="199" t="s">
        <v>84</v>
      </c>
      <c r="K38" s="197"/>
      <c r="L38" s="197" t="s">
        <v>72</v>
      </c>
      <c r="M38" s="189"/>
      <c r="N38" s="189"/>
      <c r="O38" s="189"/>
      <c r="P38" s="189"/>
      <c r="Q38" s="189"/>
      <c r="R38" s="189"/>
      <c r="S38" s="348"/>
      <c r="T38" s="188"/>
      <c r="U38" s="189"/>
      <c r="V38" s="188"/>
      <c r="W38" s="189"/>
      <c r="X38" s="189"/>
      <c r="Y38" s="189"/>
      <c r="Z38" s="375"/>
      <c r="AA38" s="188"/>
      <c r="AB38" s="189"/>
      <c r="AC38" s="189"/>
      <c r="AD38" s="189"/>
      <c r="AE38" s="189"/>
      <c r="AF38" s="189"/>
      <c r="AG38" s="189"/>
      <c r="AH38" s="189"/>
      <c r="AI38" s="189"/>
      <c r="AJ38" s="189"/>
      <c r="AK38" s="189"/>
      <c r="AL38" s="189"/>
      <c r="AM38" s="189"/>
      <c r="AN38" s="189"/>
      <c r="AO38" s="189"/>
      <c r="AP38" s="189"/>
      <c r="AQ38" s="189"/>
      <c r="AR38" s="189"/>
      <c r="AS38" s="189"/>
      <c r="AT38" s="189"/>
      <c r="AU38" s="189"/>
      <c r="AV38" s="189"/>
      <c r="AW38" s="189"/>
      <c r="AX38" s="189"/>
      <c r="AY38" s="189"/>
      <c r="AZ38" s="189"/>
      <c r="BA38" s="189"/>
      <c r="BB38" s="189" t="s">
        <v>78</v>
      </c>
      <c r="BC38" s="189"/>
      <c r="BD38" s="189" t="s">
        <v>119</v>
      </c>
      <c r="BE38" s="189"/>
      <c r="BF38" s="189"/>
      <c r="BG38" s="189"/>
      <c r="BH38" s="189"/>
      <c r="BI38" s="189"/>
      <c r="BJ38" s="189"/>
      <c r="BK38" s="189"/>
      <c r="BL38" s="189"/>
      <c r="BM38" s="189" t="s">
        <v>1065</v>
      </c>
      <c r="BN38" s="201"/>
      <c r="BO38" s="201"/>
    </row>
    <row r="39" spans="1:67" ht="32.25" customHeight="1">
      <c r="A39" s="1192" t="s">
        <v>507</v>
      </c>
      <c r="B39" s="1191" t="s">
        <v>1066</v>
      </c>
      <c r="C39" s="152" t="s">
        <v>1067</v>
      </c>
      <c r="D39" s="152"/>
      <c r="E39" s="172"/>
      <c r="F39" s="241"/>
      <c r="G39" s="187"/>
      <c r="H39" s="187"/>
      <c r="I39" s="187"/>
      <c r="J39" s="199"/>
      <c r="K39" s="197"/>
      <c r="L39" s="197"/>
      <c r="M39" s="189"/>
      <c r="N39" s="189"/>
      <c r="O39" s="189"/>
      <c r="P39" s="189"/>
      <c r="Q39" s="189"/>
      <c r="R39" s="189"/>
      <c r="S39" s="348"/>
      <c r="T39" s="188"/>
      <c r="U39" s="189"/>
      <c r="V39" s="188"/>
      <c r="W39" s="189"/>
      <c r="X39" s="189"/>
      <c r="Y39" s="189"/>
      <c r="Z39" s="375"/>
      <c r="AA39" s="188"/>
      <c r="AB39" s="189"/>
      <c r="AC39" s="189"/>
      <c r="AD39" s="189"/>
      <c r="AE39" s="189"/>
      <c r="AF39" s="189"/>
      <c r="AG39" s="189"/>
      <c r="AH39" s="189"/>
      <c r="AI39" s="189"/>
      <c r="AJ39" s="189"/>
      <c r="AK39" s="189"/>
      <c r="AL39" s="189"/>
      <c r="AM39" s="189"/>
      <c r="AN39" s="189"/>
      <c r="AO39" s="189"/>
      <c r="AP39" s="189"/>
      <c r="AQ39" s="189"/>
      <c r="AR39" s="189"/>
      <c r="AS39" s="189"/>
      <c r="AT39" s="189"/>
      <c r="AU39" s="189"/>
      <c r="AV39" s="189"/>
      <c r="AW39" s="189"/>
      <c r="AX39" s="189"/>
      <c r="AY39" s="189"/>
      <c r="AZ39" s="189"/>
      <c r="BA39" s="189"/>
      <c r="BB39" s="189"/>
      <c r="BC39" s="189"/>
      <c r="BD39" s="189"/>
      <c r="BE39" s="189"/>
      <c r="BF39" s="189"/>
      <c r="BG39" s="189"/>
      <c r="BH39" s="189"/>
      <c r="BI39" s="189"/>
      <c r="BJ39" s="189"/>
      <c r="BK39" s="189"/>
      <c r="BL39" s="189"/>
      <c r="BM39" s="189"/>
      <c r="BN39" s="201"/>
      <c r="BO39" s="201"/>
    </row>
    <row r="40" spans="1:67" ht="30">
      <c r="A40" s="1193"/>
      <c r="B40" s="1195"/>
      <c r="C40" s="224" t="s">
        <v>1068</v>
      </c>
      <c r="D40" s="224"/>
      <c r="E40" s="172" t="s">
        <v>89</v>
      </c>
      <c r="F40" s="242" t="s">
        <v>1069</v>
      </c>
      <c r="G40" s="187" t="s">
        <v>73</v>
      </c>
      <c r="H40" s="187" t="s">
        <v>329</v>
      </c>
      <c r="I40" s="187" t="s">
        <v>831</v>
      </c>
      <c r="J40" s="199" t="s">
        <v>75</v>
      </c>
      <c r="K40" s="197"/>
      <c r="L40" s="197"/>
      <c r="M40" s="189"/>
      <c r="N40" s="952" t="s">
        <v>230</v>
      </c>
      <c r="O40" s="570"/>
      <c r="P40" s="189"/>
      <c r="Q40" s="189"/>
      <c r="R40" s="189"/>
      <c r="S40" s="348"/>
      <c r="T40" s="188"/>
      <c r="U40" s="189"/>
      <c r="V40" s="188"/>
      <c r="W40" s="189"/>
      <c r="X40" s="189"/>
      <c r="Y40" s="189"/>
      <c r="Z40" s="375"/>
      <c r="AA40" s="188"/>
      <c r="AB40" s="189"/>
      <c r="AC40" s="189"/>
      <c r="AD40" s="189"/>
      <c r="AE40" s="189"/>
      <c r="AF40" s="189"/>
      <c r="AG40" s="189"/>
      <c r="AH40" s="189"/>
      <c r="AI40" s="189"/>
      <c r="AJ40" s="189"/>
      <c r="AK40" s="189"/>
      <c r="AL40" s="189"/>
      <c r="AM40" s="189"/>
      <c r="AN40" s="189"/>
      <c r="AO40" s="189"/>
      <c r="AP40" s="189"/>
      <c r="AQ40" s="189"/>
      <c r="AR40" s="189"/>
      <c r="AS40" s="189"/>
      <c r="AT40" s="189"/>
      <c r="AU40" s="189"/>
      <c r="AV40" s="189"/>
      <c r="AW40" s="189"/>
      <c r="AX40" s="189"/>
      <c r="AY40" s="189"/>
      <c r="AZ40" s="189"/>
      <c r="BA40" s="189"/>
      <c r="BB40" s="189"/>
      <c r="BC40" s="189" t="s">
        <v>78</v>
      </c>
      <c r="BD40" s="189"/>
      <c r="BE40" s="189"/>
      <c r="BF40" s="189"/>
      <c r="BG40" s="189"/>
      <c r="BH40" s="189"/>
      <c r="BI40" s="189"/>
      <c r="BJ40" s="189"/>
      <c r="BK40" s="189"/>
      <c r="BL40" s="189"/>
      <c r="BM40" s="189"/>
      <c r="BN40" s="201"/>
      <c r="BO40" s="201"/>
    </row>
    <row r="41" spans="1:67" ht="30">
      <c r="A41" s="1193"/>
      <c r="B41" s="1195"/>
      <c r="C41" s="224" t="s">
        <v>1070</v>
      </c>
      <c r="D41" s="224"/>
      <c r="E41" s="172" t="s">
        <v>70</v>
      </c>
      <c r="F41" s="1212" t="s">
        <v>1051</v>
      </c>
      <c r="G41" s="187" t="s">
        <v>73</v>
      </c>
      <c r="H41" s="187" t="s">
        <v>74</v>
      </c>
      <c r="I41" s="187" t="s">
        <v>74</v>
      </c>
      <c r="J41" s="199" t="s">
        <v>75</v>
      </c>
      <c r="K41" s="197"/>
      <c r="L41" s="197"/>
      <c r="M41" s="189"/>
      <c r="N41" s="189"/>
      <c r="O41" s="189"/>
      <c r="P41" s="189"/>
      <c r="Q41" s="189"/>
      <c r="R41" s="189"/>
      <c r="S41" s="348"/>
      <c r="T41" s="188"/>
      <c r="U41" s="189"/>
      <c r="V41" s="188"/>
      <c r="W41" s="189"/>
      <c r="X41" s="189"/>
      <c r="Y41" s="189"/>
      <c r="Z41" s="375"/>
      <c r="AA41" s="188"/>
      <c r="AB41" s="189"/>
      <c r="AC41" s="189"/>
      <c r="AD41" s="189"/>
      <c r="AE41" s="189"/>
      <c r="AF41" s="189"/>
      <c r="AG41" s="189"/>
      <c r="AH41" s="189"/>
      <c r="AI41" s="189"/>
      <c r="AJ41" s="189"/>
      <c r="AK41" s="189"/>
      <c r="AL41" s="189"/>
      <c r="AM41" s="920" t="s">
        <v>78</v>
      </c>
      <c r="AN41" s="189"/>
      <c r="AO41" s="189"/>
      <c r="AP41" s="189"/>
      <c r="AQ41" s="189"/>
      <c r="AR41" s="189"/>
      <c r="AS41" s="189"/>
      <c r="AT41" s="189"/>
      <c r="AU41" s="189" t="s">
        <v>119</v>
      </c>
      <c r="AV41" s="189"/>
      <c r="AW41" s="189"/>
      <c r="AX41" s="189"/>
      <c r="AY41" s="189"/>
      <c r="AZ41" s="189"/>
      <c r="BA41" s="189"/>
      <c r="BB41" s="189"/>
      <c r="BC41" s="189" t="s">
        <v>78</v>
      </c>
      <c r="BD41" s="189"/>
      <c r="BE41" s="189"/>
      <c r="BF41" s="189"/>
      <c r="BG41" s="189"/>
      <c r="BH41" s="189"/>
      <c r="BI41" s="189"/>
      <c r="BJ41" s="189"/>
      <c r="BK41" s="189"/>
      <c r="BL41" s="189"/>
      <c r="BM41" s="189"/>
      <c r="BN41" s="201"/>
      <c r="BO41" s="201"/>
    </row>
    <row r="42" spans="1:67" ht="30">
      <c r="A42" s="1193"/>
      <c r="B42" s="1195"/>
      <c r="C42" s="224" t="s">
        <v>1071</v>
      </c>
      <c r="D42" s="224"/>
      <c r="E42" s="172" t="s">
        <v>70</v>
      </c>
      <c r="F42" s="1212"/>
      <c r="G42" s="187" t="s">
        <v>83</v>
      </c>
      <c r="H42" s="187" t="s">
        <v>74</v>
      </c>
      <c r="I42" s="187" t="s">
        <v>74</v>
      </c>
      <c r="J42" s="199" t="s">
        <v>75</v>
      </c>
      <c r="K42" s="197"/>
      <c r="L42" s="197"/>
      <c r="M42" s="189"/>
      <c r="N42" s="189"/>
      <c r="O42" s="189"/>
      <c r="P42" s="189"/>
      <c r="Q42" s="189"/>
      <c r="R42" s="189"/>
      <c r="S42" s="348"/>
      <c r="T42" s="188"/>
      <c r="U42" s="189"/>
      <c r="V42" s="188"/>
      <c r="W42" s="189"/>
      <c r="X42" s="189"/>
      <c r="Y42" s="189"/>
      <c r="Z42" s="375"/>
      <c r="AA42" s="188"/>
      <c r="AB42" s="189"/>
      <c r="AC42" s="189"/>
      <c r="AD42" s="189"/>
      <c r="AE42" s="189"/>
      <c r="AF42" s="189"/>
      <c r="AG42" s="189"/>
      <c r="AH42" s="189"/>
      <c r="AI42" s="189"/>
      <c r="AJ42" s="189"/>
      <c r="AK42" s="189"/>
      <c r="AL42" s="189"/>
      <c r="AM42" s="920" t="s">
        <v>78</v>
      </c>
      <c r="AN42" s="189"/>
      <c r="AO42" s="570" t="s">
        <v>85</v>
      </c>
      <c r="AP42" s="189" t="s">
        <v>119</v>
      </c>
      <c r="AQ42" s="570" t="s">
        <v>119</v>
      </c>
      <c r="AR42" s="189"/>
      <c r="AS42" s="189"/>
      <c r="AT42" s="189"/>
      <c r="AU42" s="189" t="s">
        <v>119</v>
      </c>
      <c r="AV42" s="189"/>
      <c r="AW42" s="189"/>
      <c r="AX42" s="189"/>
      <c r="AY42" s="189"/>
      <c r="AZ42" s="189"/>
      <c r="BA42" s="189"/>
      <c r="BB42" s="189"/>
      <c r="BC42" s="189" t="s">
        <v>78</v>
      </c>
      <c r="BD42" s="189"/>
      <c r="BE42" s="189"/>
      <c r="BF42" s="189"/>
      <c r="BG42" s="189"/>
      <c r="BH42" s="189"/>
      <c r="BI42" s="189"/>
      <c r="BJ42" s="189"/>
      <c r="BK42" s="189"/>
      <c r="BL42" s="189"/>
      <c r="BM42" s="189"/>
      <c r="BN42" s="201"/>
      <c r="BO42" s="201"/>
    </row>
    <row r="43" spans="1:67" ht="45">
      <c r="A43" s="1193"/>
      <c r="B43" s="1195"/>
      <c r="C43" s="224" t="s">
        <v>1072</v>
      </c>
      <c r="D43" s="224"/>
      <c r="E43" s="172" t="s">
        <v>89</v>
      </c>
      <c r="F43" s="1212"/>
      <c r="G43" s="187" t="s">
        <v>73</v>
      </c>
      <c r="H43" s="187" t="s">
        <v>74</v>
      </c>
      <c r="I43" s="187" t="s">
        <v>873</v>
      </c>
      <c r="J43" s="199" t="s">
        <v>75</v>
      </c>
      <c r="K43" s="197"/>
      <c r="L43" s="197"/>
      <c r="M43" s="189"/>
      <c r="N43" s="189"/>
      <c r="O43" s="189"/>
      <c r="P43" s="189"/>
      <c r="Q43" s="189"/>
      <c r="R43" s="189"/>
      <c r="S43" s="348"/>
      <c r="T43" s="188"/>
      <c r="U43" s="189"/>
      <c r="V43" s="188"/>
      <c r="W43" s="189"/>
      <c r="X43" s="189"/>
      <c r="Y43" s="189"/>
      <c r="Z43" s="375"/>
      <c r="AA43" s="188"/>
      <c r="AB43" s="189"/>
      <c r="AC43" s="189"/>
      <c r="AD43" s="189"/>
      <c r="AE43" s="189"/>
      <c r="AF43" s="189"/>
      <c r="AG43" s="189"/>
      <c r="AH43" s="189"/>
      <c r="AI43" s="189"/>
      <c r="AJ43" s="189"/>
      <c r="AK43" s="189"/>
      <c r="AL43" s="189"/>
      <c r="AM43" s="189"/>
      <c r="AN43" s="189"/>
      <c r="AO43" s="189"/>
      <c r="AP43" s="189"/>
      <c r="AQ43" s="189"/>
      <c r="AR43" s="189" t="s">
        <v>119</v>
      </c>
      <c r="AS43" s="189"/>
      <c r="AT43" s="189"/>
      <c r="AU43" s="189"/>
      <c r="AV43" s="189"/>
      <c r="AW43" s="189"/>
      <c r="AX43" s="189"/>
      <c r="AY43" s="189"/>
      <c r="AZ43" s="189"/>
      <c r="BA43" s="189"/>
      <c r="BB43" s="189"/>
      <c r="BC43" s="189" t="s">
        <v>78</v>
      </c>
      <c r="BD43" s="189"/>
      <c r="BE43" s="189"/>
      <c r="BF43" s="189"/>
      <c r="BG43" s="189"/>
      <c r="BH43" s="189"/>
      <c r="BI43" s="189"/>
      <c r="BJ43" s="189"/>
      <c r="BK43" s="189"/>
      <c r="BL43" s="189"/>
      <c r="BM43" s="189"/>
      <c r="BN43" s="201"/>
      <c r="BO43" s="201"/>
    </row>
    <row r="44" spans="1:67" ht="30">
      <c r="A44" s="1194"/>
      <c r="B44" s="1196"/>
      <c r="C44" s="224" t="s">
        <v>1073</v>
      </c>
      <c r="D44" s="224"/>
      <c r="E44" s="1032" t="s">
        <v>89</v>
      </c>
      <c r="F44" s="243" t="s">
        <v>668</v>
      </c>
      <c r="G44" s="1032" t="s">
        <v>73</v>
      </c>
      <c r="H44" s="225" t="s">
        <v>99</v>
      </c>
      <c r="I44" s="1029" t="s">
        <v>522</v>
      </c>
      <c r="J44" s="199" t="s">
        <v>84</v>
      </c>
      <c r="K44" s="197"/>
      <c r="L44" s="197" t="s">
        <v>91</v>
      </c>
      <c r="M44" s="189"/>
      <c r="N44" s="189"/>
      <c r="O44" s="189"/>
      <c r="P44" s="189"/>
      <c r="Q44" s="189"/>
      <c r="R44" s="189"/>
      <c r="S44" s="348"/>
      <c r="T44" s="188"/>
      <c r="U44" s="189"/>
      <c r="V44" s="188"/>
      <c r="W44" s="189"/>
      <c r="X44" s="189"/>
      <c r="Y44" s="189"/>
      <c r="Z44" s="375"/>
      <c r="AA44" s="188"/>
      <c r="AB44" s="189"/>
      <c r="AC44" s="189"/>
      <c r="AD44" s="189"/>
      <c r="AE44" s="189"/>
      <c r="AF44" s="189"/>
      <c r="AG44" s="189"/>
      <c r="AH44" s="189"/>
      <c r="AI44" s="189"/>
      <c r="AJ44" s="189"/>
      <c r="AK44" s="189"/>
      <c r="AL44" s="189"/>
      <c r="AM44" s="920" t="s">
        <v>72</v>
      </c>
      <c r="AN44" s="189"/>
      <c r="AO44" s="189" t="s">
        <v>119</v>
      </c>
      <c r="AP44" s="189"/>
      <c r="AQ44" s="189"/>
      <c r="AR44" s="189" t="s">
        <v>119</v>
      </c>
      <c r="AS44" s="189"/>
      <c r="AT44" s="189"/>
      <c r="AU44" s="189" t="s">
        <v>119</v>
      </c>
      <c r="AV44" s="189"/>
      <c r="AW44" s="189"/>
      <c r="AX44" s="189"/>
      <c r="AY44" s="189"/>
      <c r="AZ44" s="189"/>
      <c r="BA44" s="189"/>
      <c r="BB44" s="189"/>
      <c r="BC44" s="189" t="s">
        <v>72</v>
      </c>
      <c r="BD44" s="189" t="s">
        <v>78</v>
      </c>
      <c r="BE44" s="189"/>
      <c r="BF44" s="189"/>
      <c r="BG44" s="189"/>
      <c r="BH44" s="189"/>
      <c r="BI44" s="189"/>
      <c r="BJ44" s="189"/>
      <c r="BK44" s="189"/>
      <c r="BL44" s="189"/>
      <c r="BM44" s="189"/>
      <c r="BN44" s="201"/>
      <c r="BO44" s="201"/>
    </row>
    <row r="45" spans="1:67" ht="63.95" customHeight="1">
      <c r="A45" s="1192" t="s">
        <v>507</v>
      </c>
      <c r="B45" s="1191" t="s">
        <v>1074</v>
      </c>
      <c r="C45" s="151" t="s">
        <v>1075</v>
      </c>
      <c r="D45" s="151"/>
      <c r="E45" s="1032"/>
      <c r="F45" s="1209" t="s">
        <v>1007</v>
      </c>
      <c r="G45" s="1032"/>
      <c r="H45" s="225"/>
      <c r="I45" s="1029" t="s">
        <v>873</v>
      </c>
      <c r="J45" s="199" t="s">
        <v>84</v>
      </c>
      <c r="K45" s="197"/>
      <c r="L45" s="197"/>
      <c r="M45" s="952" t="s">
        <v>119</v>
      </c>
      <c r="N45" s="952" t="s">
        <v>119</v>
      </c>
      <c r="O45" s="570"/>
      <c r="P45" s="189"/>
      <c r="Q45" s="189"/>
      <c r="R45" s="189"/>
      <c r="S45" s="348"/>
      <c r="T45" s="188"/>
      <c r="U45" s="189"/>
      <c r="V45" s="188"/>
      <c r="W45" s="189"/>
      <c r="X45" s="189"/>
      <c r="Y45" s="189"/>
      <c r="Z45" s="375"/>
      <c r="AA45" s="188"/>
      <c r="AB45" s="189"/>
      <c r="AC45" s="189"/>
      <c r="AD45" s="189"/>
      <c r="AE45" s="189"/>
      <c r="AF45" s="189"/>
      <c r="AG45" s="189"/>
      <c r="AH45" s="189"/>
      <c r="AI45" s="189"/>
      <c r="AJ45" s="189"/>
      <c r="AK45" s="189"/>
      <c r="AL45" s="189"/>
      <c r="AM45" s="189"/>
      <c r="AN45" s="189"/>
      <c r="AO45" s="189"/>
      <c r="AP45" s="189"/>
      <c r="AQ45" s="189"/>
      <c r="AR45" s="189"/>
      <c r="AS45" s="189"/>
      <c r="AT45" s="189"/>
      <c r="AU45" s="189"/>
      <c r="AV45" s="189"/>
      <c r="AW45" s="189"/>
      <c r="AX45" s="189"/>
      <c r="AY45" s="189"/>
      <c r="AZ45" s="189"/>
      <c r="BA45" s="189"/>
      <c r="BB45" s="189"/>
      <c r="BC45" s="189"/>
      <c r="BD45" s="189"/>
      <c r="BE45" s="189"/>
      <c r="BF45" s="189"/>
      <c r="BG45" s="189"/>
      <c r="BH45" s="189"/>
      <c r="BI45" s="189"/>
      <c r="BJ45" s="189"/>
      <c r="BK45" s="189"/>
      <c r="BL45" s="189"/>
      <c r="BM45" s="189" t="s">
        <v>1076</v>
      </c>
      <c r="BN45" s="201"/>
      <c r="BO45" s="201"/>
    </row>
    <row r="46" spans="1:67" ht="75">
      <c r="A46" s="1193"/>
      <c r="B46" s="1195"/>
      <c r="C46" s="224" t="s">
        <v>1077</v>
      </c>
      <c r="D46" s="224"/>
      <c r="E46" s="1032" t="s">
        <v>70</v>
      </c>
      <c r="F46" s="1210"/>
      <c r="G46" s="1032" t="s">
        <v>73</v>
      </c>
      <c r="H46" s="225" t="s">
        <v>74</v>
      </c>
      <c r="I46" s="1029" t="s">
        <v>873</v>
      </c>
      <c r="J46" s="199" t="s">
        <v>84</v>
      </c>
      <c r="K46" s="197"/>
      <c r="L46" s="197"/>
      <c r="M46" s="189"/>
      <c r="N46" s="189"/>
      <c r="O46" s="189"/>
      <c r="P46" s="189"/>
      <c r="Q46" s="189"/>
      <c r="R46" s="189"/>
      <c r="S46" s="348"/>
      <c r="T46" s="188"/>
      <c r="U46" s="189"/>
      <c r="V46" s="488" t="s">
        <v>119</v>
      </c>
      <c r="W46" s="189"/>
      <c r="X46" s="189"/>
      <c r="Y46" s="189"/>
      <c r="Z46" s="375"/>
      <c r="AA46" s="188" t="s">
        <v>119</v>
      </c>
      <c r="AB46" s="189"/>
      <c r="AC46" s="189"/>
      <c r="AD46" s="189"/>
      <c r="AE46" s="189" t="s">
        <v>119</v>
      </c>
      <c r="AF46" s="189" t="s">
        <v>78</v>
      </c>
      <c r="AG46" s="189"/>
      <c r="AH46" s="189"/>
      <c r="AI46" s="189"/>
      <c r="AJ46" s="189"/>
      <c r="AK46" s="189"/>
      <c r="AL46" s="189"/>
      <c r="AM46" s="189"/>
      <c r="AN46" s="189"/>
      <c r="AO46" s="189"/>
      <c r="AP46" s="189"/>
      <c r="AQ46" s="189"/>
      <c r="AR46" s="189"/>
      <c r="AS46" s="189"/>
      <c r="AT46" s="189"/>
      <c r="AU46" s="189"/>
      <c r="AV46" s="189"/>
      <c r="AW46" s="189"/>
      <c r="AX46" s="189"/>
      <c r="AY46" s="189"/>
      <c r="AZ46" s="189"/>
      <c r="BA46" s="189"/>
      <c r="BB46" s="189"/>
      <c r="BC46" s="189"/>
      <c r="BD46" s="189" t="s">
        <v>78</v>
      </c>
      <c r="BE46" s="189"/>
      <c r="BF46" s="189"/>
      <c r="BG46" s="189"/>
      <c r="BH46" s="189"/>
      <c r="BI46" s="189"/>
      <c r="BJ46" s="189"/>
      <c r="BK46" s="189"/>
      <c r="BL46" s="189"/>
      <c r="BM46" s="189"/>
      <c r="BN46" s="201"/>
      <c r="BO46" s="201"/>
    </row>
    <row r="47" spans="1:67" ht="15">
      <c r="A47" s="1193"/>
      <c r="B47" s="1195"/>
      <c r="C47" s="153" t="s">
        <v>1078</v>
      </c>
      <c r="D47" s="154"/>
      <c r="E47" s="1032" t="s">
        <v>70</v>
      </c>
      <c r="F47" s="1210"/>
      <c r="G47" s="1032" t="s">
        <v>73</v>
      </c>
      <c r="H47" s="225" t="s">
        <v>74</v>
      </c>
      <c r="I47" s="1029" t="s">
        <v>873</v>
      </c>
      <c r="J47" s="199" t="s">
        <v>84</v>
      </c>
      <c r="K47" s="197"/>
      <c r="L47" s="197"/>
      <c r="M47" s="189"/>
      <c r="N47" s="189"/>
      <c r="O47" s="189"/>
      <c r="P47" s="189"/>
      <c r="Q47" s="189"/>
      <c r="R47" s="189"/>
      <c r="S47" s="348"/>
      <c r="T47" s="188"/>
      <c r="U47" s="189"/>
      <c r="V47" s="188"/>
      <c r="W47" s="189"/>
      <c r="X47" s="189"/>
      <c r="Y47" s="189"/>
      <c r="Z47" s="375"/>
      <c r="AA47" s="188"/>
      <c r="AB47" s="189"/>
      <c r="AC47" s="189"/>
      <c r="AD47" s="189"/>
      <c r="AE47" s="189" t="s">
        <v>119</v>
      </c>
      <c r="AF47" s="189"/>
      <c r="AG47" s="189"/>
      <c r="AH47" s="189"/>
      <c r="AI47" s="189"/>
      <c r="AJ47" s="189"/>
      <c r="AK47" s="189"/>
      <c r="AL47" s="189"/>
      <c r="AM47" s="189"/>
      <c r="AN47" s="189"/>
      <c r="AO47" s="189"/>
      <c r="AP47" s="189"/>
      <c r="AQ47" s="189"/>
      <c r="AR47" s="189"/>
      <c r="AS47" s="189"/>
      <c r="AT47" s="189"/>
      <c r="AU47" s="189"/>
      <c r="AV47" s="189"/>
      <c r="AW47" s="189"/>
      <c r="AX47" s="189"/>
      <c r="AY47" s="189"/>
      <c r="AZ47" s="189"/>
      <c r="BA47" s="189"/>
      <c r="BB47" s="189"/>
      <c r="BC47" s="189"/>
      <c r="BD47" s="189" t="s">
        <v>78</v>
      </c>
      <c r="BE47" s="189"/>
      <c r="BF47" s="189" t="s">
        <v>78</v>
      </c>
      <c r="BG47" s="189"/>
      <c r="BH47" s="189"/>
      <c r="BI47" s="189"/>
      <c r="BJ47" s="189"/>
      <c r="BK47" s="189"/>
      <c r="BL47" s="189"/>
      <c r="BM47" s="189"/>
      <c r="BN47" s="201"/>
      <c r="BO47" s="201"/>
    </row>
    <row r="48" spans="1:67" ht="15">
      <c r="A48" s="1193"/>
      <c r="B48" s="1195"/>
      <c r="C48" s="153" t="s">
        <v>1079</v>
      </c>
      <c r="D48" s="154"/>
      <c r="E48" s="1032" t="s">
        <v>70</v>
      </c>
      <c r="F48" s="1210"/>
      <c r="G48" s="1032" t="s">
        <v>288</v>
      </c>
      <c r="H48" s="225" t="s">
        <v>99</v>
      </c>
      <c r="I48" s="1029" t="s">
        <v>522</v>
      </c>
      <c r="J48" s="199" t="s">
        <v>84</v>
      </c>
      <c r="K48" s="197"/>
      <c r="L48" s="197" t="s">
        <v>78</v>
      </c>
      <c r="M48" s="189"/>
      <c r="N48" s="189"/>
      <c r="O48" s="189"/>
      <c r="P48" s="189"/>
      <c r="Q48" s="189"/>
      <c r="R48" s="189"/>
      <c r="S48" s="348"/>
      <c r="T48" s="188"/>
      <c r="U48" s="189"/>
      <c r="V48" s="188"/>
      <c r="W48" s="189"/>
      <c r="X48" s="189"/>
      <c r="Y48" s="189"/>
      <c r="Z48" s="375"/>
      <c r="AA48" s="188"/>
      <c r="AB48" s="189"/>
      <c r="AC48" s="189"/>
      <c r="AD48" s="189"/>
      <c r="AE48" s="189" t="s">
        <v>119</v>
      </c>
      <c r="AF48" s="189"/>
      <c r="AG48" s="189"/>
      <c r="AH48" s="189"/>
      <c r="AI48" s="189"/>
      <c r="AJ48" s="189"/>
      <c r="AK48" s="189"/>
      <c r="AL48" s="189"/>
      <c r="AM48" s="189"/>
      <c r="AN48" s="189"/>
      <c r="AO48" s="189"/>
      <c r="AP48" s="189"/>
      <c r="AQ48" s="189"/>
      <c r="AR48" s="189"/>
      <c r="AS48" s="189"/>
      <c r="AT48" s="189"/>
      <c r="AU48" s="189"/>
      <c r="AV48" s="189"/>
      <c r="AW48" s="189"/>
      <c r="AX48" s="189"/>
      <c r="AY48" s="189"/>
      <c r="AZ48" s="189"/>
      <c r="BA48" s="189"/>
      <c r="BB48" s="189"/>
      <c r="BC48" s="189"/>
      <c r="BD48" s="189" t="s">
        <v>78</v>
      </c>
      <c r="BE48" s="189"/>
      <c r="BF48" s="189" t="s">
        <v>78</v>
      </c>
      <c r="BG48" s="189"/>
      <c r="BH48" s="189"/>
      <c r="BI48" s="189"/>
      <c r="BJ48" s="189"/>
      <c r="BK48" s="189"/>
      <c r="BL48" s="189"/>
      <c r="BM48" s="189"/>
      <c r="BN48" s="201"/>
      <c r="BO48" s="201"/>
    </row>
    <row r="49" spans="1:67" ht="45">
      <c r="A49" s="1193"/>
      <c r="B49" s="1195"/>
      <c r="C49" s="200" t="s">
        <v>1080</v>
      </c>
      <c r="D49" s="201"/>
      <c r="E49" s="1032" t="s">
        <v>89</v>
      </c>
      <c r="F49" s="1210"/>
      <c r="G49" s="1032" t="s">
        <v>288</v>
      </c>
      <c r="H49" s="225" t="s">
        <v>99</v>
      </c>
      <c r="I49" s="1029" t="s">
        <v>522</v>
      </c>
      <c r="J49" s="199" t="s">
        <v>84</v>
      </c>
      <c r="K49" s="197"/>
      <c r="L49" s="197" t="s">
        <v>78</v>
      </c>
      <c r="M49" s="189"/>
      <c r="N49" s="189"/>
      <c r="O49" s="189"/>
      <c r="P49" s="189"/>
      <c r="Q49" s="189"/>
      <c r="R49" s="189"/>
      <c r="S49" s="348"/>
      <c r="T49" s="188"/>
      <c r="U49" s="189"/>
      <c r="V49" s="188"/>
      <c r="W49" s="189"/>
      <c r="X49" s="189"/>
      <c r="Y49" s="189"/>
      <c r="Z49" s="375"/>
      <c r="AA49" s="188"/>
      <c r="AB49" s="189"/>
      <c r="AC49" s="189"/>
      <c r="AD49" s="189"/>
      <c r="AE49" s="189" t="s">
        <v>119</v>
      </c>
      <c r="AF49" s="189"/>
      <c r="AG49" s="189"/>
      <c r="AH49" s="189"/>
      <c r="AI49" s="189"/>
      <c r="AJ49" s="189"/>
      <c r="AK49" s="189"/>
      <c r="AL49" s="189"/>
      <c r="AM49" s="189"/>
      <c r="AN49" s="189"/>
      <c r="AO49" s="189"/>
      <c r="AP49" s="189"/>
      <c r="AQ49" s="189"/>
      <c r="AR49" s="189"/>
      <c r="AS49" s="189"/>
      <c r="AT49" s="189"/>
      <c r="AU49" s="189"/>
      <c r="AV49" s="189"/>
      <c r="AW49" s="189"/>
      <c r="AX49" s="189"/>
      <c r="AY49" s="189"/>
      <c r="AZ49" s="189"/>
      <c r="BA49" s="189"/>
      <c r="BB49" s="189"/>
      <c r="BC49" s="189"/>
      <c r="BD49" s="189" t="s">
        <v>78</v>
      </c>
      <c r="BE49" s="189"/>
      <c r="BF49" s="189" t="s">
        <v>78</v>
      </c>
      <c r="BG49" s="189"/>
      <c r="BH49" s="189"/>
      <c r="BI49" s="189"/>
      <c r="BJ49" s="189"/>
      <c r="BK49" s="189"/>
      <c r="BL49" s="189"/>
      <c r="BM49" s="189"/>
      <c r="BN49" s="201"/>
      <c r="BO49" s="201"/>
    </row>
    <row r="50" spans="1:67" ht="30">
      <c r="A50" s="1194"/>
      <c r="B50" s="1196"/>
      <c r="C50" s="200" t="s">
        <v>1081</v>
      </c>
      <c r="D50" s="201"/>
      <c r="E50" s="1032" t="s">
        <v>89</v>
      </c>
      <c r="F50" s="1211"/>
      <c r="G50" s="1032" t="s">
        <v>73</v>
      </c>
      <c r="H50" s="1032" t="s">
        <v>99</v>
      </c>
      <c r="I50" s="1029" t="s">
        <v>522</v>
      </c>
      <c r="J50" s="199" t="s">
        <v>84</v>
      </c>
      <c r="K50" s="197"/>
      <c r="L50" s="197" t="s">
        <v>78</v>
      </c>
      <c r="M50" s="189"/>
      <c r="N50" s="189"/>
      <c r="O50" s="189"/>
      <c r="P50" s="189"/>
      <c r="Q50" s="189"/>
      <c r="R50" s="189"/>
      <c r="S50" s="348"/>
      <c r="T50" s="188"/>
      <c r="U50" s="189"/>
      <c r="V50" s="188"/>
      <c r="W50" s="189"/>
      <c r="X50" s="189"/>
      <c r="Y50" s="189"/>
      <c r="Z50" s="375"/>
      <c r="AA50" s="188"/>
      <c r="AB50" s="189"/>
      <c r="AC50" s="189"/>
      <c r="AD50" s="189"/>
      <c r="AE50" s="189" t="s">
        <v>119</v>
      </c>
      <c r="AF50" s="189"/>
      <c r="AG50" s="189"/>
      <c r="AH50" s="189"/>
      <c r="AI50" s="189"/>
      <c r="AJ50" s="189"/>
      <c r="AK50" s="189"/>
      <c r="AL50" s="189"/>
      <c r="AM50" s="189"/>
      <c r="AN50" s="189"/>
      <c r="AO50" s="189"/>
      <c r="AP50" s="189"/>
      <c r="AQ50" s="189"/>
      <c r="AR50" s="189"/>
      <c r="AS50" s="189"/>
      <c r="AT50" s="189"/>
      <c r="AU50" s="189"/>
      <c r="AV50" s="189"/>
      <c r="AW50" s="189"/>
      <c r="AX50" s="189"/>
      <c r="AY50" s="189"/>
      <c r="AZ50" s="189"/>
      <c r="BA50" s="189"/>
      <c r="BB50" s="189"/>
      <c r="BC50" s="189"/>
      <c r="BD50" s="189" t="s">
        <v>78</v>
      </c>
      <c r="BE50" s="189"/>
      <c r="BF50" s="189" t="s">
        <v>78</v>
      </c>
      <c r="BG50" s="189"/>
      <c r="BH50" s="189"/>
      <c r="BI50" s="189"/>
      <c r="BJ50" s="189"/>
      <c r="BK50" s="189"/>
      <c r="BL50" s="189"/>
      <c r="BM50" s="189"/>
      <c r="BN50" s="201"/>
      <c r="BO50" s="201"/>
    </row>
    <row r="51" spans="1:67" ht="63" customHeight="1">
      <c r="A51" s="226" t="s">
        <v>507</v>
      </c>
      <c r="B51" s="165" t="s">
        <v>1082</v>
      </c>
      <c r="C51" s="227" t="s">
        <v>1083</v>
      </c>
      <c r="D51" s="228"/>
      <c r="E51" s="172" t="s">
        <v>89</v>
      </c>
      <c r="F51" s="357" t="s">
        <v>1007</v>
      </c>
      <c r="G51" s="187" t="s">
        <v>83</v>
      </c>
      <c r="H51" s="187" t="s">
        <v>289</v>
      </c>
      <c r="I51" s="187" t="s">
        <v>289</v>
      </c>
      <c r="J51" s="199" t="s">
        <v>84</v>
      </c>
      <c r="K51" s="197" t="s">
        <v>1084</v>
      </c>
      <c r="L51" s="197" t="s">
        <v>72</v>
      </c>
      <c r="M51" s="189"/>
      <c r="N51" s="189"/>
      <c r="O51" s="189"/>
      <c r="P51" s="189"/>
      <c r="Q51" s="189"/>
      <c r="R51" s="189"/>
      <c r="S51" s="348"/>
      <c r="T51" s="188"/>
      <c r="U51" s="189"/>
      <c r="V51" s="188"/>
      <c r="W51" s="189"/>
      <c r="X51" s="189"/>
      <c r="Y51" s="189"/>
      <c r="Z51" s="375"/>
      <c r="AA51" s="188" t="s">
        <v>119</v>
      </c>
      <c r="AB51" s="189"/>
      <c r="AC51" s="189"/>
      <c r="AD51" s="189"/>
      <c r="AE51" s="189" t="s">
        <v>119</v>
      </c>
      <c r="AF51" s="189"/>
      <c r="AG51" s="189"/>
      <c r="AH51" s="189"/>
      <c r="AI51" s="189"/>
      <c r="AJ51" s="189"/>
      <c r="AK51" s="189"/>
      <c r="AL51" s="189"/>
      <c r="AM51" s="189"/>
      <c r="AN51" s="189"/>
      <c r="AO51" s="189"/>
      <c r="AP51" s="189"/>
      <c r="AQ51" s="189"/>
      <c r="AR51" s="189"/>
      <c r="AS51" s="189"/>
      <c r="AT51" s="189"/>
      <c r="AU51" s="189"/>
      <c r="AV51" s="189"/>
      <c r="AW51" s="189"/>
      <c r="AX51" s="189"/>
      <c r="AY51" s="189"/>
      <c r="AZ51" s="189"/>
      <c r="BA51" s="189" t="s">
        <v>78</v>
      </c>
      <c r="BB51" s="189" t="s">
        <v>77</v>
      </c>
      <c r="BC51" s="189"/>
      <c r="BD51" s="189"/>
      <c r="BE51" s="189"/>
      <c r="BF51" s="189"/>
      <c r="BG51" s="189"/>
      <c r="BH51" s="189"/>
      <c r="BI51" s="189"/>
      <c r="BJ51" s="189"/>
      <c r="BK51" s="189"/>
      <c r="BL51" s="189"/>
      <c r="BM51" s="189" t="s">
        <v>1021</v>
      </c>
      <c r="BN51" s="201"/>
      <c r="BO51" s="201"/>
    </row>
    <row r="52" spans="1:67" ht="45">
      <c r="A52" s="226"/>
      <c r="B52" s="165"/>
      <c r="C52" s="163" t="s">
        <v>1085</v>
      </c>
      <c r="D52" s="229"/>
      <c r="E52" s="172" t="s">
        <v>70</v>
      </c>
      <c r="F52" s="233" t="s">
        <v>1051</v>
      </c>
      <c r="G52" s="187" t="s">
        <v>83</v>
      </c>
      <c r="H52" s="187" t="s">
        <v>74</v>
      </c>
      <c r="I52" s="187" t="s">
        <v>873</v>
      </c>
      <c r="J52" s="199" t="s">
        <v>84</v>
      </c>
      <c r="K52" s="197"/>
      <c r="L52" s="197"/>
      <c r="M52" s="189"/>
      <c r="N52" s="189"/>
      <c r="O52" s="189"/>
      <c r="P52" s="189"/>
      <c r="Q52" s="189"/>
      <c r="R52" s="189"/>
      <c r="S52" s="348"/>
      <c r="T52" s="188"/>
      <c r="U52" s="189"/>
      <c r="V52" s="488" t="s">
        <v>119</v>
      </c>
      <c r="W52" s="189"/>
      <c r="X52" s="189"/>
      <c r="Y52" s="189"/>
      <c r="Z52" s="375"/>
      <c r="AA52" s="188" t="s">
        <v>119</v>
      </c>
      <c r="AB52" s="189"/>
      <c r="AC52" s="189"/>
      <c r="AD52" s="189"/>
      <c r="AE52" s="189"/>
      <c r="AF52" s="189"/>
      <c r="AG52" s="189"/>
      <c r="AH52" s="189"/>
      <c r="AI52" s="189"/>
      <c r="AJ52" s="189"/>
      <c r="AK52" s="189"/>
      <c r="AL52" s="189"/>
      <c r="AM52" s="189"/>
      <c r="AN52" s="189"/>
      <c r="AO52" s="189"/>
      <c r="AP52" s="189"/>
      <c r="AQ52" s="189"/>
      <c r="AR52" s="189"/>
      <c r="AS52" s="189"/>
      <c r="AT52" s="189"/>
      <c r="AU52" s="189"/>
      <c r="AV52" s="189"/>
      <c r="AW52" s="189"/>
      <c r="AX52" s="189"/>
      <c r="AY52" s="189"/>
      <c r="AZ52" s="189"/>
      <c r="BA52" s="189"/>
      <c r="BB52" s="189"/>
      <c r="BC52" s="189"/>
      <c r="BD52" s="189" t="s">
        <v>119</v>
      </c>
      <c r="BE52" s="189"/>
      <c r="BF52" s="189"/>
      <c r="BG52" s="189"/>
      <c r="BH52" s="189"/>
      <c r="BI52" s="189"/>
      <c r="BJ52" s="189"/>
      <c r="BK52" s="189"/>
      <c r="BL52" s="189"/>
      <c r="BM52" s="189"/>
      <c r="BN52" s="201"/>
      <c r="BO52" s="201"/>
    </row>
    <row r="53" spans="1:67" ht="105">
      <c r="A53" s="226" t="s">
        <v>507</v>
      </c>
      <c r="B53" s="165" t="s">
        <v>1086</v>
      </c>
      <c r="C53" s="151" t="s">
        <v>1087</v>
      </c>
      <c r="D53" s="165" t="s">
        <v>1088</v>
      </c>
      <c r="E53" s="1032" t="s">
        <v>89</v>
      </c>
      <c r="F53" s="357" t="s">
        <v>1089</v>
      </c>
      <c r="G53" s="1032" t="s">
        <v>73</v>
      </c>
      <c r="H53" s="1032" t="s">
        <v>164</v>
      </c>
      <c r="I53" s="1029" t="s">
        <v>1090</v>
      </c>
      <c r="J53" s="162" t="s">
        <v>84</v>
      </c>
      <c r="K53" s="197"/>
      <c r="L53" s="197" t="s">
        <v>127</v>
      </c>
      <c r="M53" s="189"/>
      <c r="N53" s="189"/>
      <c r="O53" s="189"/>
      <c r="P53" s="189"/>
      <c r="Q53" s="189"/>
      <c r="R53" s="189"/>
      <c r="S53" s="348"/>
      <c r="T53" s="188"/>
      <c r="U53" s="189"/>
      <c r="V53" s="188"/>
      <c r="W53" s="189"/>
      <c r="X53" s="189"/>
      <c r="Y53" s="189"/>
      <c r="Z53" s="375"/>
      <c r="AA53" s="188"/>
      <c r="AB53" s="189"/>
      <c r="AC53" s="189"/>
      <c r="AD53" s="189"/>
      <c r="AE53" s="189"/>
      <c r="AF53" s="189"/>
      <c r="AG53" s="189"/>
      <c r="AH53" s="189"/>
      <c r="AI53" s="189"/>
      <c r="AJ53" s="189"/>
      <c r="AK53" s="189"/>
      <c r="AL53" s="189"/>
      <c r="AM53" s="189"/>
      <c r="AN53" s="189"/>
      <c r="AO53" s="189"/>
      <c r="AP53" s="189"/>
      <c r="AQ53" s="189"/>
      <c r="AR53" s="189"/>
      <c r="AS53" s="189"/>
      <c r="AT53" s="189"/>
      <c r="AU53" s="189"/>
      <c r="AV53" s="189"/>
      <c r="AW53" s="189"/>
      <c r="AX53" s="189"/>
      <c r="AY53" s="189"/>
      <c r="AZ53" s="189"/>
      <c r="BA53" s="189" t="s">
        <v>119</v>
      </c>
      <c r="BB53" s="189"/>
      <c r="BC53" s="189"/>
      <c r="BD53" s="189"/>
      <c r="BE53" s="189"/>
      <c r="BF53" s="189"/>
      <c r="BG53" s="189"/>
      <c r="BH53" s="189"/>
      <c r="BI53" s="189"/>
      <c r="BJ53" s="189"/>
      <c r="BK53" s="189"/>
      <c r="BL53" s="189"/>
      <c r="BM53" s="189" t="s">
        <v>1091</v>
      </c>
      <c r="BN53" s="201"/>
      <c r="BO53" s="201"/>
    </row>
    <row r="54" spans="1:67" ht="15">
      <c r="A54" s="1205" t="s">
        <v>507</v>
      </c>
      <c r="B54" s="1191" t="s">
        <v>1092</v>
      </c>
      <c r="C54" s="151" t="s">
        <v>1093</v>
      </c>
      <c r="D54" s="151"/>
      <c r="E54" s="1032" t="s">
        <v>89</v>
      </c>
      <c r="F54" s="1210" t="s">
        <v>1007</v>
      </c>
      <c r="G54" s="1032" t="s">
        <v>73</v>
      </c>
      <c r="H54" s="1032" t="s">
        <v>74</v>
      </c>
      <c r="I54" s="1029" t="s">
        <v>873</v>
      </c>
      <c r="J54" s="199"/>
      <c r="K54" s="197"/>
      <c r="L54" s="197"/>
      <c r="M54" s="189"/>
      <c r="N54" s="189"/>
      <c r="O54" s="189"/>
      <c r="P54" s="189"/>
      <c r="Q54" s="189"/>
      <c r="R54" s="189"/>
      <c r="S54" s="348"/>
      <c r="T54" s="188"/>
      <c r="U54" s="189"/>
      <c r="V54" s="188"/>
      <c r="W54" s="189"/>
      <c r="X54" s="189"/>
      <c r="Y54" s="189"/>
      <c r="Z54" s="375"/>
      <c r="AA54" s="188"/>
      <c r="AB54" s="189"/>
      <c r="AC54" s="189"/>
      <c r="AD54" s="189"/>
      <c r="AE54" s="189"/>
      <c r="AF54" s="189"/>
      <c r="AG54" s="189"/>
      <c r="AH54" s="189"/>
      <c r="AI54" s="189"/>
      <c r="AJ54" s="189"/>
      <c r="AK54" s="189"/>
      <c r="AL54" s="189"/>
      <c r="AM54" s="189"/>
      <c r="AN54" s="189"/>
      <c r="AO54" s="189"/>
      <c r="AP54" s="189"/>
      <c r="AQ54" s="189"/>
      <c r="AR54" s="189"/>
      <c r="AS54" s="189"/>
      <c r="AT54" s="189"/>
      <c r="AU54" s="189"/>
      <c r="AV54" s="189"/>
      <c r="AW54" s="189"/>
      <c r="AX54" s="189"/>
      <c r="AY54" s="189"/>
      <c r="AZ54" s="189"/>
      <c r="BA54" s="189"/>
      <c r="BB54" s="189"/>
      <c r="BC54" s="189"/>
      <c r="BD54" s="189"/>
      <c r="BE54" s="189"/>
      <c r="BF54" s="189"/>
      <c r="BG54" s="189"/>
      <c r="BH54" s="189"/>
      <c r="BI54" s="189"/>
      <c r="BJ54" s="189"/>
      <c r="BK54" s="189"/>
      <c r="BL54" s="189"/>
      <c r="BM54" s="189"/>
      <c r="BN54" s="201"/>
      <c r="BO54" s="201"/>
    </row>
    <row r="55" spans="1:67" ht="120">
      <c r="A55" s="1206"/>
      <c r="B55" s="1195"/>
      <c r="C55" s="202" t="s">
        <v>1094</v>
      </c>
      <c r="D55" s="164" t="s">
        <v>1095</v>
      </c>
      <c r="E55" s="172" t="s">
        <v>70</v>
      </c>
      <c r="F55" s="1210"/>
      <c r="G55" s="187" t="s">
        <v>73</v>
      </c>
      <c r="H55" s="187" t="s">
        <v>329</v>
      </c>
      <c r="I55" s="187" t="s">
        <v>74</v>
      </c>
      <c r="J55" s="199" t="s">
        <v>75</v>
      </c>
      <c r="K55" s="197" t="s">
        <v>1096</v>
      </c>
      <c r="L55" s="197"/>
      <c r="M55" s="189"/>
      <c r="N55" s="189"/>
      <c r="O55" s="189"/>
      <c r="P55" s="189"/>
      <c r="Q55" s="189"/>
      <c r="R55" s="189"/>
      <c r="S55" s="348"/>
      <c r="T55" s="188"/>
      <c r="U55" s="189"/>
      <c r="V55" s="188"/>
      <c r="W55" s="189"/>
      <c r="X55" s="189"/>
      <c r="Y55" s="189"/>
      <c r="Z55" s="375"/>
      <c r="AA55" s="188"/>
      <c r="AB55" s="189"/>
      <c r="AC55" s="189"/>
      <c r="AD55" s="189"/>
      <c r="AE55" s="189"/>
      <c r="AF55" s="189"/>
      <c r="AG55" s="189"/>
      <c r="AH55" s="189"/>
      <c r="AI55" s="189"/>
      <c r="AJ55" s="189"/>
      <c r="AK55" s="189"/>
      <c r="AL55" s="189"/>
      <c r="AM55" s="189"/>
      <c r="AN55" s="189"/>
      <c r="AO55" s="189"/>
      <c r="AP55" s="189"/>
      <c r="AQ55" s="189"/>
      <c r="AR55" s="189"/>
      <c r="AS55" s="189"/>
      <c r="AT55" s="189"/>
      <c r="AU55" s="189"/>
      <c r="AV55" s="189"/>
      <c r="AW55" s="189"/>
      <c r="AX55" s="189"/>
      <c r="AY55" s="189"/>
      <c r="AZ55" s="189"/>
      <c r="BA55" s="189" t="s">
        <v>72</v>
      </c>
      <c r="BB55" s="189"/>
      <c r="BC55" s="189"/>
      <c r="BD55" s="189"/>
      <c r="BE55" s="189"/>
      <c r="BF55" s="189"/>
      <c r="BG55" s="189"/>
      <c r="BH55" s="189"/>
      <c r="BI55" s="189"/>
      <c r="BJ55" s="189" t="s">
        <v>119</v>
      </c>
      <c r="BK55" s="189"/>
      <c r="BL55" s="189"/>
      <c r="BM55" s="189" t="s">
        <v>1097</v>
      </c>
      <c r="BN55" s="201"/>
      <c r="BO55" s="201"/>
    </row>
    <row r="56" spans="1:67" ht="75">
      <c r="A56" s="1206"/>
      <c r="B56" s="1195"/>
      <c r="C56" s="202" t="s">
        <v>1098</v>
      </c>
      <c r="D56" s="164" t="s">
        <v>1099</v>
      </c>
      <c r="E56" s="172" t="s">
        <v>70</v>
      </c>
      <c r="F56" s="1210"/>
      <c r="G56" s="187" t="s">
        <v>83</v>
      </c>
      <c r="H56" s="187" t="s">
        <v>99</v>
      </c>
      <c r="I56" s="187" t="s">
        <v>99</v>
      </c>
      <c r="J56" s="199" t="s">
        <v>75</v>
      </c>
      <c r="K56" s="197" t="s">
        <v>1100</v>
      </c>
      <c r="L56" s="197" t="s">
        <v>72</v>
      </c>
      <c r="M56" s="189"/>
      <c r="N56" s="189"/>
      <c r="O56" s="189"/>
      <c r="P56" s="189"/>
      <c r="Q56" s="189"/>
      <c r="R56" s="189"/>
      <c r="S56" s="348"/>
      <c r="T56" s="188"/>
      <c r="U56" s="189"/>
      <c r="V56" s="188"/>
      <c r="W56" s="189"/>
      <c r="X56" s="189"/>
      <c r="Y56" s="189"/>
      <c r="Z56" s="375"/>
      <c r="AA56" s="188"/>
      <c r="AB56" s="189"/>
      <c r="AC56" s="189"/>
      <c r="AD56" s="189"/>
      <c r="AE56" s="189"/>
      <c r="AF56" s="189" t="s">
        <v>72</v>
      </c>
      <c r="AG56" s="189"/>
      <c r="AH56" s="189"/>
      <c r="AI56" s="189"/>
      <c r="AJ56" s="189"/>
      <c r="AK56" s="189"/>
      <c r="AL56" s="189"/>
      <c r="AM56" s="189"/>
      <c r="AN56" s="189"/>
      <c r="AO56" s="189"/>
      <c r="AP56" s="189"/>
      <c r="AQ56" s="189"/>
      <c r="AR56" s="189"/>
      <c r="AS56" s="189"/>
      <c r="AT56" s="189"/>
      <c r="AU56" s="189"/>
      <c r="AV56" s="189"/>
      <c r="AW56" s="189"/>
      <c r="AX56" s="189"/>
      <c r="AY56" s="189"/>
      <c r="AZ56" s="189"/>
      <c r="BA56" s="189" t="s">
        <v>119</v>
      </c>
      <c r="BB56" s="189"/>
      <c r="BC56" s="189"/>
      <c r="BD56" s="189"/>
      <c r="BE56" s="189"/>
      <c r="BF56" s="189"/>
      <c r="BG56" s="189"/>
      <c r="BH56" s="189"/>
      <c r="BI56" s="189"/>
      <c r="BJ56" s="189"/>
      <c r="BK56" s="189"/>
      <c r="BL56" s="189"/>
      <c r="BM56" s="189" t="s">
        <v>1097</v>
      </c>
      <c r="BN56" s="201"/>
      <c r="BO56" s="201"/>
    </row>
    <row r="57" spans="1:67" ht="135">
      <c r="A57" s="1206"/>
      <c r="B57" s="1195"/>
      <c r="C57" s="202" t="s">
        <v>1101</v>
      </c>
      <c r="D57" s="164" t="s">
        <v>1102</v>
      </c>
      <c r="E57" s="172" t="s">
        <v>70</v>
      </c>
      <c r="F57" s="1211"/>
      <c r="G57" s="187" t="s">
        <v>83</v>
      </c>
      <c r="H57" s="187" t="s">
        <v>164</v>
      </c>
      <c r="I57" s="187" t="s">
        <v>164</v>
      </c>
      <c r="J57" s="162" t="s">
        <v>84</v>
      </c>
      <c r="K57" s="197" t="s">
        <v>1096</v>
      </c>
      <c r="L57" s="197" t="s">
        <v>78</v>
      </c>
      <c r="M57" s="189"/>
      <c r="N57" s="189"/>
      <c r="O57" s="189"/>
      <c r="P57" s="189"/>
      <c r="Q57" s="189"/>
      <c r="R57" s="189"/>
      <c r="S57" s="348"/>
      <c r="T57" s="188"/>
      <c r="U57" s="189"/>
      <c r="V57" s="188"/>
      <c r="W57" s="189"/>
      <c r="X57" s="189"/>
      <c r="Y57" s="189"/>
      <c r="Z57" s="375"/>
      <c r="AA57" s="188"/>
      <c r="AB57" s="189"/>
      <c r="AC57" s="189"/>
      <c r="AD57" s="189"/>
      <c r="AE57" s="189"/>
      <c r="AF57" s="189"/>
      <c r="AG57" s="189"/>
      <c r="AH57" s="189"/>
      <c r="AI57" s="189"/>
      <c r="AJ57" s="189"/>
      <c r="AK57" s="189"/>
      <c r="AL57" s="189"/>
      <c r="AM57" s="189"/>
      <c r="AN57" s="189"/>
      <c r="AO57" s="189"/>
      <c r="AP57" s="189"/>
      <c r="AQ57" s="189"/>
      <c r="AR57" s="189"/>
      <c r="AS57" s="189"/>
      <c r="AT57" s="189"/>
      <c r="AU57" s="189"/>
      <c r="AV57" s="189"/>
      <c r="AW57" s="189"/>
      <c r="AX57" s="189"/>
      <c r="AY57" s="189"/>
      <c r="AZ57" s="189"/>
      <c r="BA57" s="189" t="s">
        <v>119</v>
      </c>
      <c r="BB57" s="189"/>
      <c r="BC57" s="189"/>
      <c r="BD57" s="189"/>
      <c r="BE57" s="189"/>
      <c r="BF57" s="189"/>
      <c r="BG57" s="189"/>
      <c r="BH57" s="189"/>
      <c r="BI57" s="189"/>
      <c r="BJ57" s="189" t="s">
        <v>119</v>
      </c>
      <c r="BK57" s="189"/>
      <c r="BL57" s="189"/>
      <c r="BM57" s="189" t="s">
        <v>1097</v>
      </c>
      <c r="BN57" s="201"/>
      <c r="BO57" s="201"/>
    </row>
    <row r="58" spans="1:67" ht="15">
      <c r="A58" s="1202" t="s">
        <v>507</v>
      </c>
      <c r="B58" s="1190" t="s">
        <v>1103</v>
      </c>
      <c r="C58" s="147" t="s">
        <v>56</v>
      </c>
      <c r="D58" s="151"/>
      <c r="E58" s="172" t="s">
        <v>70</v>
      </c>
      <c r="F58" s="165"/>
      <c r="G58" s="1032" t="s">
        <v>73</v>
      </c>
      <c r="H58" s="225" t="s">
        <v>329</v>
      </c>
      <c r="I58" s="1029" t="s">
        <v>1104</v>
      </c>
      <c r="J58" s="199"/>
      <c r="K58" s="197"/>
      <c r="L58" s="197"/>
      <c r="M58" s="189"/>
      <c r="N58" s="189"/>
      <c r="O58" s="189"/>
      <c r="P58" s="189"/>
      <c r="Q58" s="189"/>
      <c r="R58" s="189"/>
      <c r="S58" s="348"/>
      <c r="T58" s="188"/>
      <c r="U58" s="189"/>
      <c r="V58" s="188"/>
      <c r="W58" s="189"/>
      <c r="X58" s="189"/>
      <c r="Y58" s="189"/>
      <c r="Z58" s="375"/>
      <c r="AA58" s="188"/>
      <c r="AB58" s="189"/>
      <c r="AC58" s="189"/>
      <c r="AD58" s="189"/>
      <c r="AE58" s="189"/>
      <c r="AF58" s="189"/>
      <c r="AG58" s="189"/>
      <c r="AH58" s="189"/>
      <c r="AI58" s="189"/>
      <c r="AJ58" s="189"/>
      <c r="AK58" s="189"/>
      <c r="AL58" s="189"/>
      <c r="AM58" s="189"/>
      <c r="AN58" s="189"/>
      <c r="AO58" s="189"/>
      <c r="AP58" s="189"/>
      <c r="AQ58" s="189"/>
      <c r="AR58" s="189"/>
      <c r="AS58" s="189"/>
      <c r="AT58" s="189"/>
      <c r="AU58" s="189"/>
      <c r="AV58" s="189"/>
      <c r="AW58" s="189"/>
      <c r="AX58" s="189"/>
      <c r="AY58" s="189"/>
      <c r="AZ58" s="189"/>
      <c r="BA58" s="189"/>
      <c r="BB58" s="189"/>
      <c r="BC58" s="189"/>
      <c r="BD58" s="189"/>
      <c r="BE58" s="189"/>
      <c r="BF58" s="189"/>
      <c r="BG58" s="189"/>
      <c r="BH58" s="189"/>
      <c r="BI58" s="189"/>
      <c r="BJ58" s="189"/>
      <c r="BK58" s="189"/>
      <c r="BL58" s="189"/>
      <c r="BM58" s="189"/>
      <c r="BN58" s="201"/>
      <c r="BO58" s="201"/>
    </row>
    <row r="59" spans="1:67" ht="45">
      <c r="A59" s="1202"/>
      <c r="B59" s="1190"/>
      <c r="C59" s="230" t="s">
        <v>1105</v>
      </c>
      <c r="D59" s="230"/>
      <c r="E59" s="172" t="s">
        <v>70</v>
      </c>
      <c r="F59" s="1191" t="s">
        <v>1106</v>
      </c>
      <c r="G59" s="1032" t="s">
        <v>73</v>
      </c>
      <c r="H59" s="225" t="s">
        <v>329</v>
      </c>
      <c r="I59" s="1029" t="s">
        <v>831</v>
      </c>
      <c r="J59" s="199" t="s">
        <v>84</v>
      </c>
      <c r="K59" s="197" t="s">
        <v>1107</v>
      </c>
      <c r="L59" s="197"/>
      <c r="M59" s="189"/>
      <c r="N59" s="189"/>
      <c r="O59" s="189"/>
      <c r="P59" s="189"/>
      <c r="Q59" s="189"/>
      <c r="R59" s="189"/>
      <c r="S59" s="348"/>
      <c r="T59" s="188"/>
      <c r="U59" s="189"/>
      <c r="V59" s="188"/>
      <c r="W59" s="189"/>
      <c r="X59" s="189" t="s">
        <v>340</v>
      </c>
      <c r="Y59" s="189"/>
      <c r="Z59" s="375" t="s">
        <v>72</v>
      </c>
      <c r="AA59" s="188" t="s">
        <v>85</v>
      </c>
      <c r="AB59" s="189"/>
      <c r="AC59" s="189"/>
      <c r="AD59" s="189"/>
      <c r="AE59" s="189"/>
      <c r="AF59" s="189"/>
      <c r="AG59" s="189"/>
      <c r="AH59" s="189"/>
      <c r="AI59" s="189"/>
      <c r="AJ59" s="189"/>
      <c r="AK59" s="189" t="s">
        <v>117</v>
      </c>
      <c r="AL59" s="189"/>
      <c r="AM59" s="920" t="s">
        <v>91</v>
      </c>
      <c r="AN59" s="189"/>
      <c r="AO59" s="189"/>
      <c r="AP59" s="189"/>
      <c r="AQ59" s="189"/>
      <c r="AR59" s="189"/>
      <c r="AS59" s="189"/>
      <c r="AT59" s="189"/>
      <c r="AU59" s="189"/>
      <c r="AV59" s="189"/>
      <c r="AW59" s="189"/>
      <c r="AX59" s="189"/>
      <c r="AY59" s="189"/>
      <c r="AZ59" s="189"/>
      <c r="BA59" s="189"/>
      <c r="BB59" s="189"/>
      <c r="BC59" s="189" t="s">
        <v>85</v>
      </c>
      <c r="BD59" s="189"/>
      <c r="BE59" s="189" t="s">
        <v>85</v>
      </c>
      <c r="BF59" s="189"/>
      <c r="BG59" s="189" t="s">
        <v>72</v>
      </c>
      <c r="BH59" s="189"/>
      <c r="BI59" s="189"/>
      <c r="BJ59" s="189"/>
      <c r="BK59" s="189" t="s">
        <v>85</v>
      </c>
      <c r="BL59" s="189"/>
      <c r="BM59" s="189"/>
      <c r="BN59" s="201"/>
      <c r="BO59" s="201"/>
    </row>
    <row r="60" spans="1:67" ht="30">
      <c r="A60" s="1202"/>
      <c r="B60" s="1190"/>
      <c r="C60" s="230" t="s">
        <v>1108</v>
      </c>
      <c r="D60" s="230"/>
      <c r="E60" s="172" t="s">
        <v>70</v>
      </c>
      <c r="F60" s="1195"/>
      <c r="G60" s="1032" t="s">
        <v>73</v>
      </c>
      <c r="H60" s="225" t="s">
        <v>74</v>
      </c>
      <c r="I60" s="1029" t="s">
        <v>74</v>
      </c>
      <c r="J60" s="199"/>
      <c r="K60" s="197"/>
      <c r="L60" s="197"/>
      <c r="M60" s="189"/>
      <c r="N60" s="189"/>
      <c r="O60" s="189"/>
      <c r="P60" s="189"/>
      <c r="Q60" s="189"/>
      <c r="R60" s="189"/>
      <c r="S60" s="348"/>
      <c r="T60" s="188"/>
      <c r="U60" s="189"/>
      <c r="V60" s="188"/>
      <c r="W60" s="189"/>
      <c r="X60" s="189"/>
      <c r="Y60" s="189"/>
      <c r="Z60" s="375"/>
      <c r="AA60" s="188"/>
      <c r="AB60" s="189"/>
      <c r="AC60" s="189"/>
      <c r="AD60" s="189"/>
      <c r="AE60" s="189"/>
      <c r="AF60" s="189"/>
      <c r="AG60" s="189"/>
      <c r="AH60" s="189"/>
      <c r="AI60" s="189"/>
      <c r="AJ60" s="189"/>
      <c r="AK60" s="189"/>
      <c r="AL60" s="189"/>
      <c r="AM60" s="189"/>
      <c r="AN60" s="189"/>
      <c r="AO60" s="189"/>
      <c r="AP60" s="189"/>
      <c r="AQ60" s="189"/>
      <c r="AR60" s="189"/>
      <c r="AS60" s="189"/>
      <c r="AT60" s="189"/>
      <c r="AU60" s="189"/>
      <c r="AV60" s="189"/>
      <c r="AW60" s="189"/>
      <c r="AX60" s="189"/>
      <c r="AY60" s="189"/>
      <c r="AZ60" s="189"/>
      <c r="BA60" s="189"/>
      <c r="BB60" s="189"/>
      <c r="BC60" s="189"/>
      <c r="BD60" s="189"/>
      <c r="BE60" s="189"/>
      <c r="BF60" s="189"/>
      <c r="BG60" s="189"/>
      <c r="BH60" s="189"/>
      <c r="BI60" s="189"/>
      <c r="BJ60" s="189"/>
      <c r="BK60" s="189"/>
      <c r="BL60" s="189"/>
      <c r="BM60" s="189"/>
      <c r="BN60" s="201"/>
      <c r="BO60" s="201"/>
    </row>
    <row r="61" spans="1:67" ht="15">
      <c r="A61" s="1202"/>
      <c r="B61" s="1190"/>
      <c r="C61" s="230" t="s">
        <v>1109</v>
      </c>
      <c r="D61" s="230"/>
      <c r="E61" s="172" t="s">
        <v>70</v>
      </c>
      <c r="F61" s="1195"/>
      <c r="G61" s="1032" t="s">
        <v>73</v>
      </c>
      <c r="H61" s="225" t="s">
        <v>99</v>
      </c>
      <c r="I61" s="1029" t="s">
        <v>522</v>
      </c>
      <c r="J61" s="199"/>
      <c r="K61" s="197" t="s">
        <v>1110</v>
      </c>
      <c r="L61" s="197" t="s">
        <v>72</v>
      </c>
      <c r="M61" s="189"/>
      <c r="N61" s="189"/>
      <c r="O61" s="189"/>
      <c r="P61" s="189"/>
      <c r="Q61" s="189"/>
      <c r="R61" s="189"/>
      <c r="S61" s="348"/>
      <c r="T61" s="188"/>
      <c r="U61" s="189"/>
      <c r="V61" s="188"/>
      <c r="W61" s="189"/>
      <c r="X61" s="189"/>
      <c r="Y61" s="189"/>
      <c r="Z61" s="375"/>
      <c r="AA61" s="188"/>
      <c r="AB61" s="189"/>
      <c r="AC61" s="189"/>
      <c r="AD61" s="189"/>
      <c r="AE61" s="189"/>
      <c r="AF61" s="189"/>
      <c r="AG61" s="189"/>
      <c r="AH61" s="189"/>
      <c r="AI61" s="189"/>
      <c r="AJ61" s="189"/>
      <c r="AK61" s="189"/>
      <c r="AL61" s="189"/>
      <c r="AM61" s="189"/>
      <c r="AN61" s="189"/>
      <c r="AO61" s="189"/>
      <c r="AP61" s="189"/>
      <c r="AQ61" s="189"/>
      <c r="AR61" s="189"/>
      <c r="AS61" s="189"/>
      <c r="AT61" s="189"/>
      <c r="AU61" s="189"/>
      <c r="AV61" s="189"/>
      <c r="AW61" s="189"/>
      <c r="AX61" s="189"/>
      <c r="AY61" s="189"/>
      <c r="AZ61" s="189"/>
      <c r="BA61" s="189"/>
      <c r="BB61" s="189"/>
      <c r="BC61" s="189"/>
      <c r="BD61" s="189"/>
      <c r="BE61" s="189" t="s">
        <v>85</v>
      </c>
      <c r="BF61" s="189"/>
      <c r="BG61" s="189"/>
      <c r="BH61" s="189"/>
      <c r="BI61" s="189"/>
      <c r="BJ61" s="189"/>
      <c r="BK61" s="189"/>
      <c r="BL61" s="189"/>
      <c r="BM61" s="189"/>
      <c r="BN61" s="201"/>
      <c r="BO61" s="201"/>
    </row>
    <row r="62" spans="1:67" ht="60">
      <c r="A62" s="1202"/>
      <c r="B62" s="1190"/>
      <c r="C62" s="230" t="s">
        <v>1111</v>
      </c>
      <c r="D62" s="230"/>
      <c r="E62" s="172" t="s">
        <v>70</v>
      </c>
      <c r="F62" s="1195"/>
      <c r="G62" s="1032" t="s">
        <v>73</v>
      </c>
      <c r="H62" s="225" t="s">
        <v>99</v>
      </c>
      <c r="I62" s="1029" t="s">
        <v>522</v>
      </c>
      <c r="J62" s="199"/>
      <c r="K62" s="197" t="s">
        <v>1110</v>
      </c>
      <c r="L62" s="197" t="s">
        <v>91</v>
      </c>
      <c r="M62" s="189"/>
      <c r="N62" s="189"/>
      <c r="O62" s="189"/>
      <c r="P62" s="189"/>
      <c r="Q62" s="189"/>
      <c r="R62" s="189"/>
      <c r="S62" s="348"/>
      <c r="T62" s="188"/>
      <c r="U62" s="189"/>
      <c r="V62" s="188"/>
      <c r="W62" s="189"/>
      <c r="X62" s="189"/>
      <c r="Y62" s="189"/>
      <c r="Z62" s="375"/>
      <c r="AA62" s="188"/>
      <c r="AB62" s="189"/>
      <c r="AC62" s="189"/>
      <c r="AD62" s="189"/>
      <c r="AE62" s="189"/>
      <c r="AF62" s="189"/>
      <c r="AG62" s="189"/>
      <c r="AH62" s="189"/>
      <c r="AI62" s="189"/>
      <c r="AJ62" s="189"/>
      <c r="AK62" s="189"/>
      <c r="AL62" s="189"/>
      <c r="AM62" s="189"/>
      <c r="AN62" s="189"/>
      <c r="AO62" s="189"/>
      <c r="AP62" s="189"/>
      <c r="AQ62" s="189"/>
      <c r="AR62" s="189"/>
      <c r="AS62" s="189"/>
      <c r="AT62" s="189"/>
      <c r="AU62" s="189"/>
      <c r="AV62" s="189"/>
      <c r="AW62" s="189"/>
      <c r="AX62" s="189"/>
      <c r="AY62" s="189"/>
      <c r="AZ62" s="189"/>
      <c r="BA62" s="189"/>
      <c r="BB62" s="189"/>
      <c r="BC62" s="189"/>
      <c r="BD62" s="189"/>
      <c r="BE62" s="189" t="s">
        <v>85</v>
      </c>
      <c r="BF62" s="189"/>
      <c r="BG62" s="189" t="s">
        <v>91</v>
      </c>
      <c r="BH62" s="189"/>
      <c r="BI62" s="189"/>
      <c r="BJ62" s="189"/>
      <c r="BK62" s="189" t="s">
        <v>85</v>
      </c>
      <c r="BL62" s="189"/>
      <c r="BM62" s="189"/>
      <c r="BN62" s="201"/>
      <c r="BO62" s="201"/>
    </row>
    <row r="63" spans="1:67" ht="30">
      <c r="A63" s="1202"/>
      <c r="B63" s="1190"/>
      <c r="C63" s="230" t="s">
        <v>1112</v>
      </c>
      <c r="D63" s="230"/>
      <c r="E63" s="172" t="s">
        <v>70</v>
      </c>
      <c r="F63" s="1195"/>
      <c r="G63" s="1032" t="s">
        <v>73</v>
      </c>
      <c r="H63" s="225" t="s">
        <v>74</v>
      </c>
      <c r="I63" s="1029" t="s">
        <v>99</v>
      </c>
      <c r="J63" s="199" t="s">
        <v>75</v>
      </c>
      <c r="K63" s="197" t="s">
        <v>1113</v>
      </c>
      <c r="L63" s="197"/>
      <c r="M63" s="189"/>
      <c r="N63" s="189"/>
      <c r="O63" s="189"/>
      <c r="P63" s="189"/>
      <c r="Q63" s="189"/>
      <c r="R63" s="189"/>
      <c r="S63" s="348"/>
      <c r="T63" s="188"/>
      <c r="U63" s="189"/>
      <c r="V63" s="188"/>
      <c r="W63" s="189"/>
      <c r="X63" s="189"/>
      <c r="Y63" s="189"/>
      <c r="Z63" s="375" t="s">
        <v>72</v>
      </c>
      <c r="AA63" s="188"/>
      <c r="AB63" s="189"/>
      <c r="AC63" s="189"/>
      <c r="AD63" s="189"/>
      <c r="AE63" s="189"/>
      <c r="AF63" s="189"/>
      <c r="AG63" s="189"/>
      <c r="AH63" s="189"/>
      <c r="AI63" s="189"/>
      <c r="AJ63" s="189"/>
      <c r="AK63" s="189" t="s">
        <v>85</v>
      </c>
      <c r="AL63" s="189"/>
      <c r="AM63" s="189"/>
      <c r="AN63" s="189"/>
      <c r="AO63" s="189"/>
      <c r="AP63" s="189"/>
      <c r="AQ63" s="189"/>
      <c r="AR63" s="189"/>
      <c r="AS63" s="189"/>
      <c r="AT63" s="189"/>
      <c r="AU63" s="189"/>
      <c r="AV63" s="189"/>
      <c r="AW63" s="189"/>
      <c r="AX63" s="189"/>
      <c r="AY63" s="189"/>
      <c r="AZ63" s="189"/>
      <c r="BA63" s="189"/>
      <c r="BB63" s="189"/>
      <c r="BC63" s="189"/>
      <c r="BD63" s="189"/>
      <c r="BE63" s="189" t="s">
        <v>85</v>
      </c>
      <c r="BF63" s="189"/>
      <c r="BG63" s="189" t="s">
        <v>119</v>
      </c>
      <c r="BH63" s="189"/>
      <c r="BI63" s="189"/>
      <c r="BJ63" s="189"/>
      <c r="BK63" s="189"/>
      <c r="BL63" s="189"/>
      <c r="BM63" s="189"/>
      <c r="BN63" s="201"/>
      <c r="BO63" s="201"/>
    </row>
    <row r="64" spans="1:67" ht="30">
      <c r="A64" s="1202"/>
      <c r="B64" s="1190"/>
      <c r="C64" s="230" t="s">
        <v>1114</v>
      </c>
      <c r="D64" s="230"/>
      <c r="E64" s="172" t="s">
        <v>70</v>
      </c>
      <c r="F64" s="1195"/>
      <c r="G64" s="1032" t="s">
        <v>73</v>
      </c>
      <c r="H64" s="225" t="s">
        <v>74</v>
      </c>
      <c r="I64" s="1029" t="s">
        <v>74</v>
      </c>
      <c r="J64" s="199" t="s">
        <v>84</v>
      </c>
      <c r="K64" s="197" t="s">
        <v>1113</v>
      </c>
      <c r="L64" s="197"/>
      <c r="M64" s="189"/>
      <c r="N64" s="189"/>
      <c r="O64" s="189"/>
      <c r="P64" s="189"/>
      <c r="Q64" s="189"/>
      <c r="R64" s="189"/>
      <c r="S64" s="348"/>
      <c r="T64" s="188"/>
      <c r="U64" s="189"/>
      <c r="V64" s="188"/>
      <c r="W64" s="189"/>
      <c r="X64" s="189"/>
      <c r="Y64" s="189"/>
      <c r="Z64" s="375" t="s">
        <v>78</v>
      </c>
      <c r="AA64" s="188"/>
      <c r="AB64" s="189"/>
      <c r="AC64" s="189"/>
      <c r="AD64" s="189"/>
      <c r="AE64" s="189"/>
      <c r="AF64" s="189"/>
      <c r="AG64" s="189"/>
      <c r="AH64" s="189"/>
      <c r="AI64" s="189"/>
      <c r="AJ64" s="189"/>
      <c r="AK64" s="189" t="s">
        <v>85</v>
      </c>
      <c r="AL64" s="189"/>
      <c r="AM64" s="189"/>
      <c r="AN64" s="189"/>
      <c r="AO64" s="189"/>
      <c r="AP64" s="189"/>
      <c r="AQ64" s="189"/>
      <c r="AR64" s="189"/>
      <c r="AS64" s="189"/>
      <c r="AT64" s="189"/>
      <c r="AU64" s="189"/>
      <c r="AV64" s="189"/>
      <c r="AW64" s="189"/>
      <c r="AX64" s="189"/>
      <c r="AY64" s="189"/>
      <c r="AZ64" s="189"/>
      <c r="BA64" s="189"/>
      <c r="BB64" s="189"/>
      <c r="BC64" s="189"/>
      <c r="BD64" s="189"/>
      <c r="BE64" s="189" t="s">
        <v>85</v>
      </c>
      <c r="BF64" s="189"/>
      <c r="BG64" s="189"/>
      <c r="BH64" s="189"/>
      <c r="BI64" s="189"/>
      <c r="BJ64" s="189"/>
      <c r="BK64" s="189"/>
      <c r="BL64" s="189"/>
      <c r="BM64" s="189"/>
      <c r="BN64" s="201"/>
      <c r="BO64" s="201"/>
    </row>
    <row r="65" spans="1:67" ht="60">
      <c r="A65" s="1205"/>
      <c r="B65" s="1191"/>
      <c r="C65" s="230" t="s">
        <v>1115</v>
      </c>
      <c r="D65" s="230"/>
      <c r="E65" s="172" t="s">
        <v>89</v>
      </c>
      <c r="F65" s="1196"/>
      <c r="G65" s="1032" t="s">
        <v>83</v>
      </c>
      <c r="H65" s="225" t="s">
        <v>99</v>
      </c>
      <c r="I65" s="1029" t="s">
        <v>164</v>
      </c>
      <c r="J65" s="199" t="s">
        <v>84</v>
      </c>
      <c r="K65" s="197" t="s">
        <v>1110</v>
      </c>
      <c r="L65" s="197" t="s">
        <v>91</v>
      </c>
      <c r="M65" s="189"/>
      <c r="N65" s="189"/>
      <c r="O65" s="189"/>
      <c r="P65" s="189"/>
      <c r="Q65" s="189"/>
      <c r="R65" s="189"/>
      <c r="S65" s="348"/>
      <c r="T65" s="188"/>
      <c r="U65" s="189"/>
      <c r="V65" s="188"/>
      <c r="W65" s="189"/>
      <c r="X65" s="189"/>
      <c r="Y65" s="189"/>
      <c r="Z65" s="375"/>
      <c r="AA65" s="188"/>
      <c r="AB65" s="189"/>
      <c r="AC65" s="189"/>
      <c r="AD65" s="189"/>
      <c r="AE65" s="189"/>
      <c r="AF65" s="189"/>
      <c r="AG65" s="189"/>
      <c r="AH65" s="189"/>
      <c r="AI65" s="189"/>
      <c r="AJ65" s="189"/>
      <c r="AK65" s="189"/>
      <c r="AL65" s="189"/>
      <c r="AM65" s="189"/>
      <c r="AN65" s="189"/>
      <c r="AO65" s="189"/>
      <c r="AP65" s="189"/>
      <c r="AQ65" s="189"/>
      <c r="AR65" s="189"/>
      <c r="AS65" s="189"/>
      <c r="AT65" s="189"/>
      <c r="AU65" s="189"/>
      <c r="AV65" s="189"/>
      <c r="AW65" s="189"/>
      <c r="AX65" s="189"/>
      <c r="AY65" s="189"/>
      <c r="AZ65" s="189"/>
      <c r="BA65" s="189"/>
      <c r="BB65" s="189"/>
      <c r="BC65" s="189"/>
      <c r="BD65" s="189"/>
      <c r="BE65" s="189"/>
      <c r="BF65" s="189"/>
      <c r="BG65" s="189"/>
      <c r="BH65" s="189"/>
      <c r="BI65" s="189"/>
      <c r="BJ65" s="189"/>
      <c r="BK65" s="189"/>
      <c r="BL65" s="189"/>
      <c r="BM65" s="189"/>
      <c r="BN65" s="201"/>
      <c r="BO65" s="201"/>
    </row>
    <row r="66" spans="1:67" ht="15">
      <c r="A66" s="1202" t="s">
        <v>507</v>
      </c>
      <c r="B66" s="1190" t="s">
        <v>1116</v>
      </c>
      <c r="C66" s="147" t="s">
        <v>1117</v>
      </c>
      <c r="D66" s="147"/>
      <c r="E66" s="1032" t="s">
        <v>70</v>
      </c>
      <c r="F66" s="1191" t="s">
        <v>1118</v>
      </c>
      <c r="G66" s="1032" t="s">
        <v>73</v>
      </c>
      <c r="H66" s="1032" t="s">
        <v>329</v>
      </c>
      <c r="I66" s="1029" t="s">
        <v>831</v>
      </c>
      <c r="J66" s="199"/>
      <c r="K66" s="197"/>
      <c r="L66" s="197"/>
      <c r="M66" s="189"/>
      <c r="N66" s="189"/>
      <c r="O66" s="189"/>
      <c r="P66" s="189"/>
      <c r="Q66" s="189"/>
      <c r="R66" s="189"/>
      <c r="S66" s="348"/>
      <c r="T66" s="188"/>
      <c r="U66" s="189"/>
      <c r="V66" s="188"/>
      <c r="W66" s="189"/>
      <c r="X66" s="189"/>
      <c r="Y66" s="189"/>
      <c r="Z66" s="375"/>
      <c r="AA66" s="188"/>
      <c r="AB66" s="189"/>
      <c r="AC66" s="189"/>
      <c r="AD66" s="189"/>
      <c r="AE66" s="189"/>
      <c r="AF66" s="189"/>
      <c r="AG66" s="189"/>
      <c r="AH66" s="189"/>
      <c r="AI66" s="189"/>
      <c r="AJ66" s="189"/>
      <c r="AK66" s="189"/>
      <c r="AL66" s="189"/>
      <c r="AM66" s="189"/>
      <c r="AN66" s="189"/>
      <c r="AO66" s="189"/>
      <c r="AP66" s="189"/>
      <c r="AQ66" s="189"/>
      <c r="AR66" s="189"/>
      <c r="AS66" s="189"/>
      <c r="AT66" s="189"/>
      <c r="AU66" s="189"/>
      <c r="AV66" s="189"/>
      <c r="AW66" s="189"/>
      <c r="AX66" s="189"/>
      <c r="AY66" s="189"/>
      <c r="AZ66" s="189"/>
      <c r="BA66" s="189"/>
      <c r="BB66" s="189"/>
      <c r="BC66" s="189"/>
      <c r="BD66" s="189"/>
      <c r="BE66" s="189"/>
      <c r="BF66" s="189"/>
      <c r="BG66" s="189"/>
      <c r="BH66" s="189"/>
      <c r="BI66" s="189"/>
      <c r="BJ66" s="189"/>
      <c r="BK66" s="189"/>
      <c r="BL66" s="189"/>
      <c r="BM66" s="189"/>
      <c r="BN66" s="201"/>
      <c r="BO66" s="201"/>
    </row>
    <row r="67" spans="1:67" ht="45">
      <c r="A67" s="1202"/>
      <c r="B67" s="1190"/>
      <c r="C67" s="230" t="s">
        <v>1119</v>
      </c>
      <c r="D67" s="230"/>
      <c r="E67" s="1032" t="s">
        <v>70</v>
      </c>
      <c r="F67" s="1195"/>
      <c r="G67" s="1032" t="s">
        <v>73</v>
      </c>
      <c r="H67" s="1032" t="s">
        <v>329</v>
      </c>
      <c r="I67" s="1029" t="s">
        <v>831</v>
      </c>
      <c r="J67" s="199"/>
      <c r="K67" s="197" t="s">
        <v>1120</v>
      </c>
      <c r="L67" s="197"/>
      <c r="M67" s="189"/>
      <c r="N67" s="189"/>
      <c r="O67" s="189"/>
      <c r="P67" s="189"/>
      <c r="Q67" s="189"/>
      <c r="R67" s="189"/>
      <c r="S67" s="348"/>
      <c r="T67" s="188"/>
      <c r="U67" s="189"/>
      <c r="V67" s="188"/>
      <c r="W67" s="189"/>
      <c r="X67" s="189"/>
      <c r="Y67" s="189"/>
      <c r="Z67" s="375"/>
      <c r="AA67" s="188"/>
      <c r="AB67" s="189"/>
      <c r="AC67" s="189"/>
      <c r="AD67" s="189"/>
      <c r="AE67" s="189"/>
      <c r="AF67" s="189"/>
      <c r="AG67" s="189"/>
      <c r="AH67" s="189"/>
      <c r="AI67" s="189"/>
      <c r="AJ67" s="189"/>
      <c r="AK67" s="189"/>
      <c r="AL67" s="189"/>
      <c r="AM67" s="189"/>
      <c r="AN67" s="189"/>
      <c r="AO67" s="189"/>
      <c r="AP67" s="189"/>
      <c r="AQ67" s="189"/>
      <c r="AR67" s="189"/>
      <c r="AS67" s="189"/>
      <c r="AT67" s="189"/>
      <c r="AU67" s="189"/>
      <c r="AV67" s="189"/>
      <c r="AW67" s="189"/>
      <c r="AX67" s="189"/>
      <c r="AY67" s="189"/>
      <c r="AZ67" s="189"/>
      <c r="BA67" s="189"/>
      <c r="BB67" s="189"/>
      <c r="BC67" s="189"/>
      <c r="BD67" s="189" t="s">
        <v>72</v>
      </c>
      <c r="BE67" s="189"/>
      <c r="BF67" s="189"/>
      <c r="BG67" s="189" t="s">
        <v>78</v>
      </c>
      <c r="BH67" s="189"/>
      <c r="BI67" s="189"/>
      <c r="BJ67" s="189"/>
      <c r="BK67" s="189"/>
      <c r="BL67" s="189"/>
      <c r="BM67" s="189"/>
      <c r="BN67" s="201"/>
      <c r="BO67" s="201"/>
    </row>
    <row r="68" spans="1:67" ht="30">
      <c r="A68" s="1202"/>
      <c r="B68" s="1190"/>
      <c r="C68" s="230" t="s">
        <v>1121</v>
      </c>
      <c r="D68" s="230"/>
      <c r="E68" s="1032" t="s">
        <v>70</v>
      </c>
      <c r="F68" s="1195"/>
      <c r="G68" s="1032" t="s">
        <v>73</v>
      </c>
      <c r="H68" s="1032" t="s">
        <v>329</v>
      </c>
      <c r="I68" s="1029" t="s">
        <v>831</v>
      </c>
      <c r="J68" s="199"/>
      <c r="K68" s="197"/>
      <c r="L68" s="197"/>
      <c r="M68" s="189"/>
      <c r="N68" s="189"/>
      <c r="O68" s="189"/>
      <c r="P68" s="189"/>
      <c r="Q68" s="189"/>
      <c r="R68" s="189"/>
      <c r="S68" s="348"/>
      <c r="T68" s="188"/>
      <c r="U68" s="189"/>
      <c r="V68" s="188"/>
      <c r="W68" s="189"/>
      <c r="X68" s="189"/>
      <c r="Y68" s="189"/>
      <c r="Z68" s="375"/>
      <c r="AA68" s="188"/>
      <c r="AB68" s="189"/>
      <c r="AC68" s="189"/>
      <c r="AD68" s="189"/>
      <c r="AE68" s="189"/>
      <c r="AF68" s="189"/>
      <c r="AG68" s="189"/>
      <c r="AH68" s="189"/>
      <c r="AI68" s="189"/>
      <c r="AJ68" s="189"/>
      <c r="AK68" s="189"/>
      <c r="AL68" s="189"/>
      <c r="AM68" s="189"/>
      <c r="AN68" s="189"/>
      <c r="AO68" s="189"/>
      <c r="AP68" s="189"/>
      <c r="AQ68" s="189"/>
      <c r="AR68" s="189"/>
      <c r="AS68" s="189"/>
      <c r="AT68" s="189"/>
      <c r="AU68" s="189"/>
      <c r="AV68" s="189"/>
      <c r="AW68" s="189"/>
      <c r="AX68" s="189"/>
      <c r="AY68" s="189"/>
      <c r="AZ68" s="189"/>
      <c r="BA68" s="189"/>
      <c r="BB68" s="189"/>
      <c r="BC68" s="189"/>
      <c r="BD68" s="189"/>
      <c r="BE68" s="189"/>
      <c r="BF68" s="189"/>
      <c r="BG68" s="189" t="s">
        <v>91</v>
      </c>
      <c r="BH68" s="189"/>
      <c r="BI68" s="189"/>
      <c r="BJ68" s="189"/>
      <c r="BK68" s="189"/>
      <c r="BL68" s="189"/>
      <c r="BM68" s="189"/>
      <c r="BN68" s="201"/>
      <c r="BO68" s="201"/>
    </row>
    <row r="69" spans="1:67" ht="30">
      <c r="A69" s="1202"/>
      <c r="B69" s="1190"/>
      <c r="C69" s="230" t="s">
        <v>1122</v>
      </c>
      <c r="D69" s="230"/>
      <c r="E69" s="1032" t="s">
        <v>70</v>
      </c>
      <c r="F69" s="1195"/>
      <c r="G69" s="1032" t="s">
        <v>73</v>
      </c>
      <c r="H69" s="1032" t="s">
        <v>74</v>
      </c>
      <c r="I69" s="1029" t="s">
        <v>74</v>
      </c>
      <c r="J69" s="199"/>
      <c r="K69" s="197"/>
      <c r="L69" s="197"/>
      <c r="M69" s="189"/>
      <c r="N69" s="189"/>
      <c r="O69" s="189"/>
      <c r="P69" s="189"/>
      <c r="Q69" s="189"/>
      <c r="R69" s="189"/>
      <c r="S69" s="348"/>
      <c r="T69" s="188"/>
      <c r="U69" s="189"/>
      <c r="V69" s="188"/>
      <c r="W69" s="189"/>
      <c r="X69" s="189"/>
      <c r="Y69" s="189"/>
      <c r="Z69" s="375"/>
      <c r="AA69" s="188"/>
      <c r="AB69" s="189"/>
      <c r="AC69" s="189"/>
      <c r="AD69" s="189"/>
      <c r="AE69" s="189"/>
      <c r="AF69" s="189"/>
      <c r="AG69" s="189"/>
      <c r="AH69" s="189"/>
      <c r="AI69" s="189"/>
      <c r="AJ69" s="189"/>
      <c r="AK69" s="189"/>
      <c r="AL69" s="189"/>
      <c r="AM69" s="189"/>
      <c r="AN69" s="189"/>
      <c r="AO69" s="189"/>
      <c r="AP69" s="189"/>
      <c r="AQ69" s="189"/>
      <c r="AR69" s="189"/>
      <c r="AS69" s="189"/>
      <c r="AT69" s="189"/>
      <c r="AU69" s="189"/>
      <c r="AV69" s="189"/>
      <c r="AW69" s="189"/>
      <c r="AX69" s="189"/>
      <c r="AY69" s="189"/>
      <c r="AZ69" s="189"/>
      <c r="BA69" s="189"/>
      <c r="BB69" s="189"/>
      <c r="BC69" s="189"/>
      <c r="BD69" s="189"/>
      <c r="BE69" s="189"/>
      <c r="BF69" s="189"/>
      <c r="BG69" s="189" t="s">
        <v>78</v>
      </c>
      <c r="BH69" s="189"/>
      <c r="BI69" s="189"/>
      <c r="BJ69" s="189"/>
      <c r="BK69" s="189"/>
      <c r="BL69" s="189"/>
      <c r="BM69" s="189"/>
      <c r="BN69" s="201"/>
      <c r="BO69" s="201"/>
    </row>
    <row r="70" spans="1:67" ht="105">
      <c r="A70" s="1203" t="s">
        <v>507</v>
      </c>
      <c r="B70" s="1190" t="s">
        <v>1123</v>
      </c>
      <c r="C70" s="147" t="s">
        <v>1124</v>
      </c>
      <c r="D70" s="147"/>
      <c r="E70" s="1032" t="s">
        <v>89</v>
      </c>
      <c r="F70" s="1195"/>
      <c r="G70" s="1032" t="s">
        <v>73</v>
      </c>
      <c r="H70" s="1032" t="s">
        <v>74</v>
      </c>
      <c r="I70" s="1029" t="s">
        <v>873</v>
      </c>
      <c r="J70" s="199"/>
      <c r="K70" s="197"/>
      <c r="L70" s="197"/>
      <c r="M70" s="189"/>
      <c r="N70" s="189"/>
      <c r="O70" s="189"/>
      <c r="P70" s="189"/>
      <c r="Q70" s="189"/>
      <c r="R70" s="189"/>
      <c r="S70" s="348"/>
      <c r="T70" s="188"/>
      <c r="U70" s="189"/>
      <c r="V70" s="188"/>
      <c r="W70" s="189"/>
      <c r="X70" s="189"/>
      <c r="Y70" s="189"/>
      <c r="Z70" s="375"/>
      <c r="AA70" s="188"/>
      <c r="AB70" s="189"/>
      <c r="AC70" s="189"/>
      <c r="AD70" s="189"/>
      <c r="AE70" s="189"/>
      <c r="AF70" s="189"/>
      <c r="AG70" s="189"/>
      <c r="AH70" s="189"/>
      <c r="AI70" s="189"/>
      <c r="AJ70" s="189"/>
      <c r="AK70" s="189"/>
      <c r="AL70" s="189"/>
      <c r="AM70" s="189"/>
      <c r="AN70" s="189"/>
      <c r="AO70" s="189"/>
      <c r="AP70" s="189"/>
      <c r="AQ70" s="189"/>
      <c r="AR70" s="189"/>
      <c r="AS70" s="189"/>
      <c r="AT70" s="189"/>
      <c r="AU70" s="189"/>
      <c r="AV70" s="189"/>
      <c r="AW70" s="189"/>
      <c r="AX70" s="189"/>
      <c r="AY70" s="189"/>
      <c r="AZ70" s="189"/>
      <c r="BA70" s="189"/>
      <c r="BB70" s="189"/>
      <c r="BC70" s="189"/>
      <c r="BD70" s="189"/>
      <c r="BE70" s="189"/>
      <c r="BF70" s="189"/>
      <c r="BG70" s="189"/>
      <c r="BH70" s="189"/>
      <c r="BI70" s="189"/>
      <c r="BJ70" s="189"/>
      <c r="BK70" s="189"/>
      <c r="BL70" s="189"/>
      <c r="BM70" s="189"/>
      <c r="BN70" s="201"/>
      <c r="BO70" s="201"/>
    </row>
    <row r="71" spans="1:67" ht="30">
      <c r="A71" s="1203"/>
      <c r="B71" s="1190"/>
      <c r="C71" s="230" t="s">
        <v>1125</v>
      </c>
      <c r="D71" s="230"/>
      <c r="E71" s="1032" t="s">
        <v>70</v>
      </c>
      <c r="F71" s="1195"/>
      <c r="G71" s="1032" t="s">
        <v>73</v>
      </c>
      <c r="H71" s="1032" t="s">
        <v>74</v>
      </c>
      <c r="I71" s="1029" t="s">
        <v>873</v>
      </c>
      <c r="J71" s="199"/>
      <c r="K71" s="197"/>
      <c r="L71" s="197"/>
      <c r="M71" s="189"/>
      <c r="N71" s="189"/>
      <c r="O71" s="189"/>
      <c r="P71" s="189"/>
      <c r="Q71" s="189"/>
      <c r="R71" s="189"/>
      <c r="S71" s="348"/>
      <c r="T71" s="188"/>
      <c r="U71" s="189"/>
      <c r="V71" s="188"/>
      <c r="W71" s="189"/>
      <c r="X71" s="189"/>
      <c r="Y71" s="189"/>
      <c r="Z71" s="375"/>
      <c r="AA71" s="188"/>
      <c r="AB71" s="189"/>
      <c r="AC71" s="189"/>
      <c r="AD71" s="189"/>
      <c r="AE71" s="189"/>
      <c r="AF71" s="189"/>
      <c r="AG71" s="189"/>
      <c r="AH71" s="189"/>
      <c r="AI71" s="189"/>
      <c r="AJ71" s="189"/>
      <c r="AK71" s="189"/>
      <c r="AL71" s="189"/>
      <c r="AM71" s="189"/>
      <c r="AN71" s="189"/>
      <c r="AO71" s="189"/>
      <c r="AP71" s="189"/>
      <c r="AQ71" s="189"/>
      <c r="AR71" s="189"/>
      <c r="AS71" s="189"/>
      <c r="AT71" s="189"/>
      <c r="AU71" s="189"/>
      <c r="AV71" s="189"/>
      <c r="AW71" s="189"/>
      <c r="AX71" s="189"/>
      <c r="AY71" s="189"/>
      <c r="AZ71" s="189"/>
      <c r="BA71" s="189"/>
      <c r="BB71" s="189" t="s">
        <v>72</v>
      </c>
      <c r="BC71" s="189"/>
      <c r="BD71" s="189"/>
      <c r="BE71" s="189"/>
      <c r="BF71" s="189"/>
      <c r="BG71" s="189" t="s">
        <v>91</v>
      </c>
      <c r="BH71" s="189"/>
      <c r="BI71" s="189" t="s">
        <v>119</v>
      </c>
      <c r="BJ71" s="189"/>
      <c r="BK71" s="189"/>
      <c r="BL71" s="189"/>
      <c r="BM71" s="189"/>
      <c r="BN71" s="201"/>
      <c r="BO71" s="201"/>
    </row>
    <row r="72" spans="1:67" ht="30">
      <c r="A72" s="1203"/>
      <c r="B72" s="1190"/>
      <c r="C72" s="230" t="s">
        <v>1126</v>
      </c>
      <c r="D72" s="230"/>
      <c r="E72" s="1032" t="s">
        <v>70</v>
      </c>
      <c r="F72" s="1195"/>
      <c r="G72" s="1032" t="s">
        <v>73</v>
      </c>
      <c r="H72" s="221" t="s">
        <v>329</v>
      </c>
      <c r="I72" s="1030" t="s">
        <v>329</v>
      </c>
      <c r="J72" s="199"/>
      <c r="K72" s="197"/>
      <c r="L72" s="197"/>
      <c r="M72" s="189"/>
      <c r="N72" s="189"/>
      <c r="O72" s="189"/>
      <c r="P72" s="189"/>
      <c r="Q72" s="189"/>
      <c r="R72" s="189"/>
      <c r="S72" s="348"/>
      <c r="T72" s="188"/>
      <c r="U72" s="189"/>
      <c r="V72" s="188"/>
      <c r="W72" s="189"/>
      <c r="X72" s="189"/>
      <c r="Y72" s="189"/>
      <c r="Z72" s="375"/>
      <c r="AA72" s="188"/>
      <c r="AB72" s="189"/>
      <c r="AC72" s="189"/>
      <c r="AD72" s="189"/>
      <c r="AE72" s="189"/>
      <c r="AF72" s="189"/>
      <c r="AG72" s="189"/>
      <c r="AH72" s="189"/>
      <c r="AI72" s="189"/>
      <c r="AJ72" s="189"/>
      <c r="AK72" s="189"/>
      <c r="AL72" s="189"/>
      <c r="AM72" s="189"/>
      <c r="AN72" s="189"/>
      <c r="AO72" s="189"/>
      <c r="AP72" s="189"/>
      <c r="AQ72" s="189"/>
      <c r="AR72" s="189"/>
      <c r="AS72" s="189"/>
      <c r="AT72" s="189"/>
      <c r="AU72" s="189"/>
      <c r="AV72" s="189"/>
      <c r="AW72" s="189"/>
      <c r="AX72" s="189"/>
      <c r="AY72" s="189"/>
      <c r="AZ72" s="189"/>
      <c r="BA72" s="189"/>
      <c r="BB72" s="189"/>
      <c r="BC72" s="189"/>
      <c r="BD72" s="189"/>
      <c r="BE72" s="189"/>
      <c r="BF72" s="189"/>
      <c r="BG72" s="189" t="s">
        <v>78</v>
      </c>
      <c r="BH72" s="189"/>
      <c r="BI72" s="189" t="s">
        <v>119</v>
      </c>
      <c r="BJ72" s="189"/>
      <c r="BK72" s="189"/>
      <c r="BL72" s="189"/>
      <c r="BM72" s="189"/>
      <c r="BN72" s="201"/>
      <c r="BO72" s="201"/>
    </row>
    <row r="73" spans="1:67" ht="45">
      <c r="A73" s="1203"/>
      <c r="B73" s="1190"/>
      <c r="C73" s="230" t="s">
        <v>1127</v>
      </c>
      <c r="D73" s="230"/>
      <c r="E73" s="1032" t="s">
        <v>70</v>
      </c>
      <c r="F73" s="1195"/>
      <c r="G73" s="1032" t="s">
        <v>73</v>
      </c>
      <c r="H73" s="221" t="s">
        <v>74</v>
      </c>
      <c r="I73" s="1030" t="s">
        <v>74</v>
      </c>
      <c r="J73" s="199"/>
      <c r="K73" s="197"/>
      <c r="L73" s="197"/>
      <c r="M73" s="189"/>
      <c r="N73" s="189"/>
      <c r="O73" s="189"/>
      <c r="P73" s="189"/>
      <c r="Q73" s="189"/>
      <c r="R73" s="189"/>
      <c r="S73" s="348"/>
      <c r="T73" s="188"/>
      <c r="U73" s="189"/>
      <c r="V73" s="188"/>
      <c r="W73" s="189"/>
      <c r="X73" s="189"/>
      <c r="Y73" s="189"/>
      <c r="Z73" s="375"/>
      <c r="AA73" s="188"/>
      <c r="AB73" s="189"/>
      <c r="AC73" s="189"/>
      <c r="AD73" s="189"/>
      <c r="AE73" s="189"/>
      <c r="AF73" s="189"/>
      <c r="AG73" s="189"/>
      <c r="AH73" s="189"/>
      <c r="AI73" s="189"/>
      <c r="AJ73" s="189"/>
      <c r="AK73" s="189"/>
      <c r="AL73" s="189"/>
      <c r="AM73" s="189"/>
      <c r="AN73" s="189"/>
      <c r="AO73" s="189"/>
      <c r="AP73" s="189"/>
      <c r="AQ73" s="189"/>
      <c r="AR73" s="189"/>
      <c r="AS73" s="189"/>
      <c r="AT73" s="189"/>
      <c r="AU73" s="189"/>
      <c r="AV73" s="189"/>
      <c r="AW73" s="189"/>
      <c r="AX73" s="189"/>
      <c r="AY73" s="189"/>
      <c r="AZ73" s="189"/>
      <c r="BA73" s="189"/>
      <c r="BB73" s="189" t="s">
        <v>72</v>
      </c>
      <c r="BC73" s="189"/>
      <c r="BD73" s="189"/>
      <c r="BE73" s="189"/>
      <c r="BF73" s="189"/>
      <c r="BG73" s="189" t="s">
        <v>78</v>
      </c>
      <c r="BH73" s="189"/>
      <c r="BI73" s="189" t="s">
        <v>119</v>
      </c>
      <c r="BJ73" s="189"/>
      <c r="BK73" s="189"/>
      <c r="BL73" s="189"/>
      <c r="BM73" s="189"/>
      <c r="BN73" s="201"/>
      <c r="BO73" s="201"/>
    </row>
    <row r="74" spans="1:67" ht="45">
      <c r="A74" s="1203"/>
      <c r="B74" s="1190"/>
      <c r="C74" s="230" t="s">
        <v>1128</v>
      </c>
      <c r="D74" s="230"/>
      <c r="E74" s="1032" t="s">
        <v>70</v>
      </c>
      <c r="F74" s="1196"/>
      <c r="G74" s="1032" t="s">
        <v>83</v>
      </c>
      <c r="H74" s="221" t="s">
        <v>164</v>
      </c>
      <c r="I74" s="1030" t="s">
        <v>164</v>
      </c>
      <c r="J74" s="199"/>
      <c r="K74" s="197"/>
      <c r="L74" s="197" t="s">
        <v>91</v>
      </c>
      <c r="M74" s="189"/>
      <c r="N74" s="189"/>
      <c r="O74" s="189"/>
      <c r="P74" s="189"/>
      <c r="Q74" s="189"/>
      <c r="R74" s="189"/>
      <c r="S74" s="348"/>
      <c r="T74" s="188"/>
      <c r="U74" s="189"/>
      <c r="V74" s="188"/>
      <c r="W74" s="189"/>
      <c r="X74" s="189"/>
      <c r="Y74" s="189"/>
      <c r="Z74" s="375"/>
      <c r="AA74" s="188"/>
      <c r="AB74" s="189"/>
      <c r="AC74" s="189"/>
      <c r="AD74" s="189"/>
      <c r="AE74" s="189"/>
      <c r="AF74" s="189"/>
      <c r="AG74" s="189"/>
      <c r="AH74" s="189"/>
      <c r="AI74" s="189"/>
      <c r="AJ74" s="189"/>
      <c r="AK74" s="189"/>
      <c r="AL74" s="189"/>
      <c r="AM74" s="189"/>
      <c r="AN74" s="189"/>
      <c r="AO74" s="189"/>
      <c r="AP74" s="189"/>
      <c r="AQ74" s="189"/>
      <c r="AR74" s="189"/>
      <c r="AS74" s="189"/>
      <c r="AT74" s="189"/>
      <c r="AU74" s="189"/>
      <c r="AV74" s="189"/>
      <c r="AW74" s="189"/>
      <c r="AX74" s="189"/>
      <c r="AY74" s="189"/>
      <c r="AZ74" s="189"/>
      <c r="BA74" s="189"/>
      <c r="BB74" s="189"/>
      <c r="BC74" s="189"/>
      <c r="BD74" s="189"/>
      <c r="BE74" s="189"/>
      <c r="BF74" s="189"/>
      <c r="BG74" s="189" t="s">
        <v>91</v>
      </c>
      <c r="BH74" s="189"/>
      <c r="BI74" s="189" t="s">
        <v>119</v>
      </c>
      <c r="BJ74" s="189"/>
      <c r="BK74" s="189"/>
      <c r="BL74" s="189"/>
      <c r="BM74" s="189"/>
      <c r="BN74" s="201"/>
      <c r="BO74" s="201"/>
    </row>
    <row r="75" spans="1:67" ht="75">
      <c r="A75" s="1204" t="s">
        <v>507</v>
      </c>
      <c r="B75" s="1204" t="s">
        <v>1129</v>
      </c>
      <c r="C75" t="s">
        <v>1130</v>
      </c>
      <c r="D75" s="24" t="s">
        <v>1131</v>
      </c>
      <c r="E75" s="172" t="s">
        <v>70</v>
      </c>
      <c r="F75" s="196"/>
      <c r="G75" s="187" t="s">
        <v>83</v>
      </c>
      <c r="H75" s="187" t="s">
        <v>99</v>
      </c>
      <c r="I75" s="187" t="s">
        <v>99</v>
      </c>
      <c r="J75" s="199" t="s">
        <v>84</v>
      </c>
      <c r="K75" s="197" t="s">
        <v>1021</v>
      </c>
      <c r="L75" s="197" t="s">
        <v>72</v>
      </c>
      <c r="M75" s="189"/>
      <c r="N75" s="189"/>
      <c r="O75" s="189"/>
      <c r="P75" s="189"/>
      <c r="Q75" s="189"/>
      <c r="R75" s="189"/>
      <c r="S75" s="348"/>
      <c r="T75" s="579" t="s">
        <v>126</v>
      </c>
      <c r="U75" s="189"/>
      <c r="V75" s="488" t="s">
        <v>119</v>
      </c>
      <c r="W75" s="189"/>
      <c r="X75" s="189"/>
      <c r="Y75" s="189"/>
      <c r="Z75" s="375"/>
      <c r="AA75" s="188"/>
      <c r="AB75" s="189"/>
      <c r="AC75" s="189"/>
      <c r="AD75" s="189"/>
      <c r="AE75" s="189"/>
      <c r="AF75" s="189"/>
      <c r="AG75" s="189"/>
      <c r="AH75" s="189"/>
      <c r="AI75" s="189"/>
      <c r="AJ75" s="189"/>
      <c r="AK75" s="189"/>
      <c r="AL75" s="189"/>
      <c r="AM75" s="189"/>
      <c r="AN75" s="189"/>
      <c r="AO75" s="189"/>
      <c r="AP75" s="189"/>
      <c r="AQ75" s="189"/>
      <c r="AR75" s="189"/>
      <c r="AS75" s="189"/>
      <c r="AT75" s="189"/>
      <c r="AU75" s="189"/>
      <c r="AV75" s="189"/>
      <c r="AW75" s="189"/>
      <c r="AX75" s="189"/>
      <c r="AY75" s="189"/>
      <c r="AZ75" s="189"/>
      <c r="BA75" s="189" t="s">
        <v>119</v>
      </c>
      <c r="BB75" s="189"/>
      <c r="BC75" s="189"/>
      <c r="BD75" s="189"/>
      <c r="BE75" s="189"/>
      <c r="BF75" s="189"/>
      <c r="BG75" s="189"/>
      <c r="BH75" s="189"/>
      <c r="BI75" s="189"/>
      <c r="BJ75" s="189"/>
      <c r="BK75" s="189"/>
      <c r="BL75" s="189"/>
      <c r="BM75" s="189"/>
      <c r="BN75" s="201"/>
      <c r="BO75" s="201"/>
    </row>
    <row r="76" spans="1:67" ht="45">
      <c r="A76" s="1201"/>
      <c r="B76" s="1201"/>
      <c r="C76" s="171" t="s">
        <v>1132</v>
      </c>
      <c r="D76" s="24" t="s">
        <v>1133</v>
      </c>
      <c r="E76" s="172" t="s">
        <v>70</v>
      </c>
      <c r="F76" s="196"/>
      <c r="G76" s="187" t="s">
        <v>83</v>
      </c>
      <c r="H76" s="187" t="s">
        <v>74</v>
      </c>
      <c r="I76" s="187" t="s">
        <v>99</v>
      </c>
      <c r="J76" s="170" t="s">
        <v>84</v>
      </c>
      <c r="K76" s="197"/>
      <c r="L76" s="197"/>
      <c r="M76" s="189"/>
      <c r="N76" s="189"/>
      <c r="O76" s="189"/>
      <c r="P76" s="189"/>
      <c r="Q76" s="189"/>
      <c r="R76" s="189"/>
      <c r="S76" s="348"/>
      <c r="T76" s="188"/>
      <c r="U76" s="189"/>
      <c r="V76" s="188"/>
      <c r="W76" s="189"/>
      <c r="X76" s="189"/>
      <c r="Y76" s="189"/>
      <c r="Z76" s="375"/>
      <c r="AA76" s="188" t="s">
        <v>72</v>
      </c>
      <c r="AB76" s="189"/>
      <c r="AC76" s="189"/>
      <c r="AD76" s="189"/>
      <c r="AE76" s="189"/>
      <c r="AF76" s="189"/>
      <c r="AG76" s="189"/>
      <c r="AH76" s="189"/>
      <c r="AI76" s="189"/>
      <c r="AJ76" s="189"/>
      <c r="AK76" s="189"/>
      <c r="AL76" s="189"/>
      <c r="AM76" s="189"/>
      <c r="AN76" s="189"/>
      <c r="AO76" s="189"/>
      <c r="AP76" s="189"/>
      <c r="AQ76" s="189"/>
      <c r="AR76" s="189"/>
      <c r="AS76" s="189"/>
      <c r="AT76" s="189"/>
      <c r="AU76" s="189"/>
      <c r="AV76" s="189"/>
      <c r="AW76" s="189"/>
      <c r="AX76" s="189"/>
      <c r="AY76" s="189"/>
      <c r="AZ76" s="189"/>
      <c r="BA76" s="189" t="s">
        <v>78</v>
      </c>
      <c r="BB76" s="189"/>
      <c r="BC76" s="189"/>
      <c r="BD76" s="189"/>
      <c r="BE76" s="189"/>
      <c r="BF76" s="189" t="s">
        <v>78</v>
      </c>
      <c r="BG76" s="189"/>
      <c r="BH76" s="189"/>
      <c r="BI76" s="189"/>
      <c r="BJ76" s="189"/>
      <c r="BK76" s="189"/>
      <c r="BL76" s="189"/>
      <c r="BM76" s="189" t="s">
        <v>1021</v>
      </c>
      <c r="BN76" s="201"/>
      <c r="BO76" s="201"/>
    </row>
    <row r="77" spans="1:67" ht="255">
      <c r="A77" s="1201"/>
      <c r="B77" s="1201"/>
      <c r="C77" s="171" t="s">
        <v>1134</v>
      </c>
      <c r="D77" s="24" t="s">
        <v>1135</v>
      </c>
      <c r="E77" s="172" t="s">
        <v>89</v>
      </c>
      <c r="F77" s="203"/>
      <c r="G77" s="191" t="s">
        <v>83</v>
      </c>
      <c r="H77" s="191" t="s">
        <v>99</v>
      </c>
      <c r="I77" s="191" t="s">
        <v>164</v>
      </c>
      <c r="J77" s="204" t="s">
        <v>84</v>
      </c>
      <c r="K77" s="205" t="s">
        <v>1136</v>
      </c>
      <c r="L77" s="205" t="s">
        <v>91</v>
      </c>
      <c r="M77" s="189"/>
      <c r="N77" s="189"/>
      <c r="O77" s="189"/>
      <c r="P77" s="189"/>
      <c r="Q77" s="189"/>
      <c r="R77" s="189" t="s">
        <v>119</v>
      </c>
      <c r="S77" s="348"/>
      <c r="T77" s="579" t="s">
        <v>668</v>
      </c>
      <c r="U77" s="189"/>
      <c r="V77" s="488" t="s">
        <v>119</v>
      </c>
      <c r="W77" s="189"/>
      <c r="X77" s="189"/>
      <c r="Y77" s="189"/>
      <c r="Z77" s="375"/>
      <c r="AA77" s="188" t="s">
        <v>119</v>
      </c>
      <c r="AB77" s="189"/>
      <c r="AC77" s="189"/>
      <c r="AD77" s="189" t="s">
        <v>119</v>
      </c>
      <c r="AE77" s="189" t="s">
        <v>119</v>
      </c>
      <c r="AF77" s="189" t="s">
        <v>72</v>
      </c>
      <c r="AG77" s="189"/>
      <c r="AH77" s="189" t="s">
        <v>119</v>
      </c>
      <c r="AI77" s="189" t="s">
        <v>119</v>
      </c>
      <c r="AJ77" s="189"/>
      <c r="AK77" s="189" t="s">
        <v>119</v>
      </c>
      <c r="AL77" s="189"/>
      <c r="AM77" s="920" t="s">
        <v>78</v>
      </c>
      <c r="AN77" s="570" t="s">
        <v>119</v>
      </c>
      <c r="AO77" s="189" t="s">
        <v>119</v>
      </c>
      <c r="AP77" s="189"/>
      <c r="AQ77" s="189" t="s">
        <v>119</v>
      </c>
      <c r="AR77" s="189" t="s">
        <v>119</v>
      </c>
      <c r="AS77" s="189"/>
      <c r="AT77" s="189" t="s">
        <v>119</v>
      </c>
      <c r="AU77" s="189" t="s">
        <v>119</v>
      </c>
      <c r="AV77" s="189"/>
      <c r="AW77" s="189"/>
      <c r="AX77" s="189"/>
      <c r="AY77" s="189"/>
      <c r="AZ77" s="189"/>
      <c r="BA77" s="189" t="s">
        <v>119</v>
      </c>
      <c r="BB77" s="189"/>
      <c r="BC77" s="189"/>
      <c r="BD77" s="189" t="s">
        <v>119</v>
      </c>
      <c r="BE77" s="189"/>
      <c r="BF77" s="189"/>
      <c r="BG77" s="189"/>
      <c r="BH77" s="189"/>
      <c r="BI77" s="189"/>
      <c r="BJ77" s="189" t="s">
        <v>119</v>
      </c>
      <c r="BK77" s="189" t="s">
        <v>119</v>
      </c>
      <c r="BL77" s="189"/>
      <c r="BM77" s="189"/>
      <c r="BN77" s="201"/>
      <c r="BO77" s="201"/>
    </row>
    <row r="78" spans="1:67" ht="150">
      <c r="A78" s="1201"/>
      <c r="B78" s="1201"/>
      <c r="C78" s="171" t="s">
        <v>1137</v>
      </c>
      <c r="D78" s="24" t="s">
        <v>1138</v>
      </c>
      <c r="E78" s="173" t="s">
        <v>89</v>
      </c>
      <c r="F78" s="206"/>
      <c r="G78" s="169" t="s">
        <v>83</v>
      </c>
      <c r="H78" s="187" t="s">
        <v>99</v>
      </c>
      <c r="I78" s="187" t="s">
        <v>164</v>
      </c>
      <c r="J78" s="187" t="s">
        <v>84</v>
      </c>
      <c r="K78" s="172" t="s">
        <v>1021</v>
      </c>
      <c r="L78" s="675" t="s">
        <v>72</v>
      </c>
      <c r="M78" s="192"/>
      <c r="N78" s="189"/>
      <c r="O78" s="189"/>
      <c r="P78" s="189"/>
      <c r="Q78" s="189"/>
      <c r="R78" s="189"/>
      <c r="S78" s="348"/>
      <c r="T78" s="188"/>
      <c r="U78" s="189"/>
      <c r="V78" s="188"/>
      <c r="W78" s="189"/>
      <c r="X78" s="189"/>
      <c r="Y78" s="189"/>
      <c r="Z78" s="375"/>
      <c r="AA78" s="188"/>
      <c r="AB78" s="189"/>
      <c r="AC78" s="189"/>
      <c r="AD78" s="189"/>
      <c r="AE78" s="189"/>
      <c r="AF78" s="189"/>
      <c r="AG78" s="189"/>
      <c r="AH78" s="189"/>
      <c r="AI78" s="189"/>
      <c r="AJ78" s="189"/>
      <c r="AK78" s="189"/>
      <c r="AL78" s="189"/>
      <c r="AM78" s="189"/>
      <c r="AN78" s="189"/>
      <c r="AO78" s="189"/>
      <c r="AP78" s="189"/>
      <c r="AQ78" s="189"/>
      <c r="AR78" s="189"/>
      <c r="AS78" s="189"/>
      <c r="AT78" s="189"/>
      <c r="AU78" s="189"/>
      <c r="AV78" s="189"/>
      <c r="AW78" s="189"/>
      <c r="AX78" s="189"/>
      <c r="AY78" s="189"/>
      <c r="AZ78" s="189"/>
      <c r="BA78" s="189" t="s">
        <v>119</v>
      </c>
      <c r="BB78" s="189"/>
      <c r="BC78" s="189"/>
      <c r="BD78" s="189"/>
      <c r="BE78" s="189"/>
      <c r="BF78" s="189"/>
      <c r="BG78" s="189"/>
      <c r="BH78" s="189"/>
      <c r="BI78" s="189"/>
      <c r="BJ78" s="189"/>
      <c r="BK78" s="189"/>
      <c r="BL78" s="189"/>
      <c r="BM78" s="189"/>
      <c r="BN78" s="201"/>
      <c r="BO78" s="201"/>
    </row>
    <row r="79" spans="1:67" ht="45">
      <c r="A79" s="1201" t="s">
        <v>507</v>
      </c>
      <c r="B79" s="1201" t="s">
        <v>1139</v>
      </c>
      <c r="C79" s="171" t="s">
        <v>1140</v>
      </c>
      <c r="D79" s="24" t="s">
        <v>1141</v>
      </c>
      <c r="E79" s="173" t="s">
        <v>70</v>
      </c>
      <c r="F79" s="206"/>
      <c r="G79" s="302" t="s">
        <v>73</v>
      </c>
      <c r="H79" s="187" t="s">
        <v>1142</v>
      </c>
      <c r="I79" s="187" t="s">
        <v>164</v>
      </c>
      <c r="J79" s="167" t="s">
        <v>75</v>
      </c>
      <c r="K79" s="172" t="s">
        <v>1143</v>
      </c>
      <c r="L79" s="675"/>
      <c r="M79" s="192"/>
      <c r="N79" s="189"/>
      <c r="O79" s="189"/>
      <c r="P79" s="189"/>
      <c r="Q79" s="189"/>
      <c r="R79" s="189"/>
      <c r="S79" s="348"/>
      <c r="T79" s="188"/>
      <c r="U79" s="189"/>
      <c r="V79" s="188"/>
      <c r="W79" s="189"/>
      <c r="X79" s="189"/>
      <c r="Y79" s="189"/>
      <c r="Z79" s="375"/>
      <c r="AA79" s="188"/>
      <c r="AB79" s="189"/>
      <c r="AC79" s="189"/>
      <c r="AD79" s="189"/>
      <c r="AE79" s="189"/>
      <c r="AF79" s="189"/>
      <c r="AG79" s="189"/>
      <c r="AH79" s="189"/>
      <c r="AI79" s="189"/>
      <c r="AJ79" s="189"/>
      <c r="AK79" s="189"/>
      <c r="AL79" s="189"/>
      <c r="AM79" s="189"/>
      <c r="AN79" s="189"/>
      <c r="AO79" s="189"/>
      <c r="AP79" s="189"/>
      <c r="AQ79" s="189"/>
      <c r="AR79" s="189"/>
      <c r="AS79" s="189"/>
      <c r="AT79" s="189"/>
      <c r="AU79" s="189"/>
      <c r="AV79" s="189"/>
      <c r="AW79" s="189"/>
      <c r="AX79" s="189"/>
      <c r="AY79" s="189"/>
      <c r="AZ79" s="189"/>
      <c r="BA79" s="189" t="s">
        <v>72</v>
      </c>
      <c r="BB79" s="189"/>
      <c r="BC79" s="189"/>
      <c r="BD79" s="189" t="s">
        <v>72</v>
      </c>
      <c r="BE79" s="189"/>
      <c r="BF79" s="189" t="s">
        <v>72</v>
      </c>
      <c r="BG79" s="189"/>
      <c r="BH79" s="189"/>
      <c r="BI79" s="189"/>
      <c r="BJ79" s="189"/>
      <c r="BK79" s="189"/>
      <c r="BL79" s="189"/>
      <c r="BM79" s="189"/>
      <c r="BN79" s="201"/>
      <c r="BO79" s="201"/>
    </row>
    <row r="80" spans="1:67" ht="60">
      <c r="A80" s="1201"/>
      <c r="B80" s="1201"/>
      <c r="C80" s="171" t="s">
        <v>1144</v>
      </c>
      <c r="D80" s="166" t="s">
        <v>1145</v>
      </c>
      <c r="E80" s="173" t="s">
        <v>70</v>
      </c>
      <c r="F80" s="206"/>
      <c r="G80" s="169" t="s">
        <v>83</v>
      </c>
      <c r="H80" s="187" t="s">
        <v>329</v>
      </c>
      <c r="I80" s="167" t="s">
        <v>74</v>
      </c>
      <c r="J80" s="167" t="s">
        <v>75</v>
      </c>
      <c r="K80" s="172" t="s">
        <v>1143</v>
      </c>
      <c r="L80" s="675"/>
      <c r="M80" s="192"/>
      <c r="N80" s="189"/>
      <c r="O80" s="189"/>
      <c r="P80" s="189"/>
      <c r="Q80" s="189"/>
      <c r="R80" s="189"/>
      <c r="S80" s="348"/>
      <c r="T80" s="188"/>
      <c r="U80" s="189"/>
      <c r="V80" s="188"/>
      <c r="W80" s="189"/>
      <c r="X80" s="189"/>
      <c r="Y80" s="189"/>
      <c r="Z80" s="375"/>
      <c r="AA80" s="188"/>
      <c r="AB80" s="189"/>
      <c r="AC80" s="189"/>
      <c r="AD80" s="189"/>
      <c r="AE80" s="189"/>
      <c r="AF80" s="189"/>
      <c r="AG80" s="189"/>
      <c r="AH80" s="189"/>
      <c r="AI80" s="189"/>
      <c r="AJ80" s="189"/>
      <c r="AK80" s="189"/>
      <c r="AL80" s="189"/>
      <c r="AM80" s="189"/>
      <c r="AN80" s="189"/>
      <c r="AO80" s="189"/>
      <c r="AP80" s="189"/>
      <c r="AQ80" s="189"/>
      <c r="AR80" s="189"/>
      <c r="AS80" s="189"/>
      <c r="AT80" s="189"/>
      <c r="AU80" s="189"/>
      <c r="AV80" s="189"/>
      <c r="AW80" s="189"/>
      <c r="AX80" s="189"/>
      <c r="AY80" s="189"/>
      <c r="AZ80" s="189"/>
      <c r="BA80" s="189"/>
      <c r="BB80" s="189"/>
      <c r="BC80" s="189"/>
      <c r="BD80" s="189" t="s">
        <v>119</v>
      </c>
      <c r="BE80" s="189"/>
      <c r="BF80" s="189"/>
      <c r="BG80" s="189"/>
      <c r="BH80" s="189"/>
      <c r="BI80" s="189"/>
      <c r="BJ80" s="189"/>
      <c r="BK80" s="189"/>
      <c r="BL80" s="189"/>
      <c r="BM80" s="189"/>
      <c r="BN80" s="201"/>
      <c r="BO80" s="201"/>
    </row>
    <row r="81" spans="1:67" ht="15">
      <c r="A81" s="1201"/>
      <c r="B81" s="1201"/>
      <c r="C81" s="171" t="s">
        <v>1146</v>
      </c>
      <c r="D81" t="s">
        <v>1147</v>
      </c>
      <c r="E81" s="173" t="s">
        <v>70</v>
      </c>
      <c r="F81" s="206"/>
      <c r="G81" s="169" t="s">
        <v>83</v>
      </c>
      <c r="H81" s="187" t="s">
        <v>99</v>
      </c>
      <c r="I81" s="187" t="s">
        <v>99</v>
      </c>
      <c r="J81" s="187" t="s">
        <v>84</v>
      </c>
      <c r="K81" s="172" t="s">
        <v>1143</v>
      </c>
      <c r="L81" s="675" t="s">
        <v>91</v>
      </c>
      <c r="M81" s="192"/>
      <c r="N81" s="189"/>
      <c r="O81" s="189"/>
      <c r="P81" s="189"/>
      <c r="Q81" s="189"/>
      <c r="R81" s="189"/>
      <c r="S81" s="348"/>
      <c r="T81" s="188"/>
      <c r="U81" s="189"/>
      <c r="V81" s="188"/>
      <c r="W81" s="189"/>
      <c r="X81" s="189"/>
      <c r="Y81" s="189"/>
      <c r="Z81" s="375"/>
      <c r="AA81" s="188"/>
      <c r="AB81" s="189"/>
      <c r="AC81" s="189"/>
      <c r="AD81" s="189"/>
      <c r="AE81" s="189"/>
      <c r="AF81" s="189"/>
      <c r="AG81" s="189"/>
      <c r="AH81" s="189"/>
      <c r="AI81" s="189"/>
      <c r="AJ81" s="189"/>
      <c r="AK81" s="189"/>
      <c r="AL81" s="189"/>
      <c r="AM81" s="189"/>
      <c r="AN81" s="189"/>
      <c r="AO81" s="189"/>
      <c r="AP81" s="189"/>
      <c r="AQ81" s="189"/>
      <c r="AR81" s="189"/>
      <c r="AS81" s="189"/>
      <c r="AT81" s="189"/>
      <c r="AU81" s="189"/>
      <c r="AV81" s="189"/>
      <c r="AW81" s="189"/>
      <c r="AX81" s="189"/>
      <c r="AY81" s="189"/>
      <c r="AZ81" s="189"/>
      <c r="BA81" s="189"/>
      <c r="BB81" s="189"/>
      <c r="BC81" s="189"/>
      <c r="BD81" s="189" t="s">
        <v>119</v>
      </c>
      <c r="BE81" s="189"/>
      <c r="BF81" s="189"/>
      <c r="BG81" s="189"/>
      <c r="BH81" s="189"/>
      <c r="BI81" s="189"/>
      <c r="BJ81" s="189"/>
      <c r="BK81" s="189"/>
      <c r="BL81" s="189"/>
      <c r="BM81" s="189"/>
      <c r="BN81" s="201"/>
      <c r="BO81" s="201"/>
    </row>
    <row r="82" spans="1:67" ht="270">
      <c r="A82" s="1201"/>
      <c r="B82" s="1201"/>
      <c r="C82" s="171" t="s">
        <v>1134</v>
      </c>
      <c r="D82" s="166" t="s">
        <v>1148</v>
      </c>
      <c r="E82" s="173" t="s">
        <v>89</v>
      </c>
      <c r="F82" s="206"/>
      <c r="G82" s="169" t="s">
        <v>83</v>
      </c>
      <c r="H82" s="187" t="s">
        <v>99</v>
      </c>
      <c r="I82" s="187" t="s">
        <v>164</v>
      </c>
      <c r="J82" s="187" t="s">
        <v>84</v>
      </c>
      <c r="K82" s="172" t="s">
        <v>1149</v>
      </c>
      <c r="L82" s="675" t="s">
        <v>91</v>
      </c>
      <c r="M82" s="192"/>
      <c r="N82" s="189"/>
      <c r="O82" s="189"/>
      <c r="P82" s="189"/>
      <c r="Q82" s="189"/>
      <c r="R82" s="189" t="s">
        <v>119</v>
      </c>
      <c r="S82" s="348"/>
      <c r="T82" s="188"/>
      <c r="U82" s="189"/>
      <c r="V82" s="188"/>
      <c r="W82" s="189"/>
      <c r="X82" s="189"/>
      <c r="Y82" s="189"/>
      <c r="Z82" s="375" t="s">
        <v>119</v>
      </c>
      <c r="AA82" s="188"/>
      <c r="AB82" s="189"/>
      <c r="AC82" s="189"/>
      <c r="AD82" s="189"/>
      <c r="AE82" s="189"/>
      <c r="AF82" s="189" t="s">
        <v>72</v>
      </c>
      <c r="AG82" s="189"/>
      <c r="AH82" s="189"/>
      <c r="AI82" s="189"/>
      <c r="AJ82" s="189"/>
      <c r="AK82" s="189" t="s">
        <v>119</v>
      </c>
      <c r="AL82" s="189"/>
      <c r="AM82" s="920" t="s">
        <v>78</v>
      </c>
      <c r="AN82" s="189"/>
      <c r="AO82" s="189"/>
      <c r="AP82" s="189"/>
      <c r="AQ82" s="189"/>
      <c r="AR82" s="189"/>
      <c r="AS82" s="189"/>
      <c r="AT82" s="189"/>
      <c r="AU82" s="189" t="s">
        <v>119</v>
      </c>
      <c r="AV82" s="189"/>
      <c r="AW82" s="189"/>
      <c r="AX82" s="189"/>
      <c r="AY82" s="189"/>
      <c r="AZ82" s="189"/>
      <c r="BA82" s="189" t="s">
        <v>119</v>
      </c>
      <c r="BB82" s="189"/>
      <c r="BC82" s="189"/>
      <c r="BD82" s="189"/>
      <c r="BE82" s="189"/>
      <c r="BF82" s="189"/>
      <c r="BG82" s="189" t="s">
        <v>91</v>
      </c>
      <c r="BH82" s="189" t="s">
        <v>119</v>
      </c>
      <c r="BI82" s="189"/>
      <c r="BJ82" s="189" t="s">
        <v>119</v>
      </c>
      <c r="BK82" s="189" t="s">
        <v>119</v>
      </c>
      <c r="BL82" s="189"/>
      <c r="BM82" s="189"/>
      <c r="BN82" s="201"/>
      <c r="BO82" s="201"/>
    </row>
    <row r="83" spans="1:67" ht="30">
      <c r="A83" s="196" t="s">
        <v>507</v>
      </c>
      <c r="B83" s="196" t="s">
        <v>1150</v>
      </c>
      <c r="C83" s="171" t="s">
        <v>1151</v>
      </c>
      <c r="D83" s="171" t="s">
        <v>1152</v>
      </c>
      <c r="E83" s="172" t="s">
        <v>89</v>
      </c>
      <c r="F83" s="207" t="s">
        <v>1118</v>
      </c>
      <c r="G83" s="208" t="s">
        <v>73</v>
      </c>
      <c r="H83" s="208" t="s">
        <v>329</v>
      </c>
      <c r="I83" s="208" t="s">
        <v>74</v>
      </c>
      <c r="J83" s="193" t="s">
        <v>84</v>
      </c>
      <c r="K83" s="194"/>
      <c r="L83" s="194"/>
      <c r="M83" s="189"/>
      <c r="N83" s="189"/>
      <c r="O83" s="189"/>
      <c r="P83" s="189"/>
      <c r="Q83" s="189"/>
      <c r="R83" s="189"/>
      <c r="S83" s="348"/>
      <c r="T83" s="188"/>
      <c r="U83" s="189"/>
      <c r="V83" s="188"/>
      <c r="W83" s="189"/>
      <c r="X83" s="189"/>
      <c r="Y83" s="189"/>
      <c r="Z83" s="375"/>
      <c r="AA83" s="188"/>
      <c r="AB83" s="189"/>
      <c r="AC83" s="189"/>
      <c r="AD83" s="189"/>
      <c r="AE83" s="189"/>
      <c r="AF83" s="189"/>
      <c r="AG83" s="189"/>
      <c r="AH83" s="189"/>
      <c r="AI83" s="189"/>
      <c r="AJ83" s="189"/>
      <c r="AK83" s="189"/>
      <c r="AL83" s="189"/>
      <c r="AM83" s="189"/>
      <c r="AN83" s="189"/>
      <c r="AO83" s="189"/>
      <c r="AP83" s="189"/>
      <c r="AQ83" s="189"/>
      <c r="AR83" s="189"/>
      <c r="AS83" s="189"/>
      <c r="AT83" s="189"/>
      <c r="AU83" s="189"/>
      <c r="AV83" s="189"/>
      <c r="AW83" s="189"/>
      <c r="AX83" s="189"/>
      <c r="AY83" s="189"/>
      <c r="AZ83" s="189"/>
      <c r="BA83" s="189"/>
      <c r="BB83" s="189"/>
      <c r="BC83" s="189"/>
      <c r="BD83" s="189" t="s">
        <v>119</v>
      </c>
      <c r="BE83" s="189"/>
      <c r="BF83" s="189"/>
      <c r="BG83" s="189" t="s">
        <v>78</v>
      </c>
      <c r="BH83" s="189"/>
      <c r="BI83" s="189" t="s">
        <v>119</v>
      </c>
      <c r="BJ83" s="189"/>
      <c r="BK83" s="189" t="s">
        <v>119</v>
      </c>
      <c r="BL83" s="189"/>
      <c r="BM83" s="189"/>
      <c r="BN83" s="201"/>
      <c r="BO83" s="201"/>
    </row>
    <row r="84" spans="1:67" ht="20.25" customHeight="1">
      <c r="A84" s="201"/>
      <c r="B84" s="45"/>
      <c r="C84" s="209"/>
      <c r="D84" s="201"/>
      <c r="E84" s="210"/>
      <c r="F84" s="201"/>
      <c r="G84" s="211"/>
      <c r="H84" s="211"/>
      <c r="I84" s="211"/>
      <c r="J84" s="211"/>
      <c r="K84" s="210"/>
      <c r="L84" s="210"/>
      <c r="M84" s="201"/>
      <c r="N84" s="201"/>
      <c r="O84" s="201"/>
      <c r="P84" s="201"/>
      <c r="Q84" s="201"/>
      <c r="R84" s="201"/>
      <c r="S84" s="201"/>
      <c r="T84" s="201"/>
      <c r="U84" s="201"/>
      <c r="V84" s="201"/>
      <c r="W84" s="201"/>
      <c r="X84" s="201"/>
      <c r="Y84" s="201"/>
      <c r="Z84" s="889"/>
      <c r="AA84" s="201"/>
      <c r="AB84" s="201"/>
      <c r="AC84" s="201"/>
      <c r="AD84" s="201"/>
      <c r="AE84" s="201"/>
      <c r="AF84" s="201"/>
      <c r="AG84" s="201"/>
      <c r="AH84" s="201"/>
      <c r="AI84" s="201"/>
      <c r="AJ84" s="201"/>
      <c r="AK84" s="201"/>
      <c r="AL84" s="201"/>
      <c r="AM84" s="201"/>
      <c r="AN84" s="201"/>
      <c r="AO84" s="201"/>
      <c r="AP84" s="201"/>
      <c r="AQ84" s="201"/>
      <c r="AR84" s="201"/>
      <c r="AS84" s="201"/>
      <c r="AT84" s="201"/>
      <c r="AU84" s="201"/>
      <c r="AV84" s="201"/>
      <c r="AW84" s="201"/>
      <c r="AX84" s="201"/>
      <c r="AY84" s="201"/>
      <c r="AZ84" s="201"/>
      <c r="BA84" s="201"/>
      <c r="BB84" s="201"/>
      <c r="BC84" s="201"/>
      <c r="BD84" s="201"/>
      <c r="BE84" s="201"/>
      <c r="BF84" s="201"/>
      <c r="BG84" s="201"/>
      <c r="BH84" s="201"/>
      <c r="BI84" s="201"/>
      <c r="BJ84" s="201"/>
      <c r="BK84" s="201"/>
      <c r="BL84" s="201"/>
      <c r="BM84" s="201"/>
      <c r="BN84" s="201"/>
      <c r="BO84" s="201"/>
    </row>
    <row r="96" spans="1:67" ht="15">
      <c r="A96" s="201"/>
      <c r="B96" s="201"/>
      <c r="C96" s="209"/>
      <c r="D96" s="201"/>
      <c r="E96" s="210"/>
      <c r="F96" s="201"/>
      <c r="G96" s="211"/>
      <c r="H96" s="211"/>
      <c r="I96" s="211"/>
      <c r="J96" s="211"/>
      <c r="K96" s="210"/>
      <c r="L96" s="210"/>
      <c r="M96" s="201"/>
      <c r="N96" s="201"/>
      <c r="O96" s="201"/>
      <c r="P96" s="201"/>
      <c r="Q96" s="201"/>
      <c r="R96" s="201"/>
      <c r="S96" s="201"/>
      <c r="T96" s="201"/>
      <c r="U96" s="201"/>
      <c r="V96" s="201"/>
      <c r="W96" s="201"/>
      <c r="X96" s="201"/>
      <c r="Y96" s="201"/>
      <c r="Z96" s="889"/>
      <c r="AA96" s="201"/>
      <c r="AB96" s="201"/>
      <c r="AC96" s="201"/>
      <c r="AD96" s="201"/>
      <c r="AE96" s="201"/>
      <c r="AF96" s="201"/>
      <c r="AG96" s="201"/>
      <c r="AH96" s="201"/>
      <c r="AI96" s="201"/>
      <c r="AJ96" s="201"/>
      <c r="AK96" s="201"/>
      <c r="AL96" s="201"/>
      <c r="AM96" s="201"/>
      <c r="AN96" s="201"/>
      <c r="AO96" s="201"/>
      <c r="AP96" s="201"/>
      <c r="AQ96" s="201"/>
      <c r="AR96" s="201"/>
      <c r="AS96" s="201"/>
      <c r="AT96" s="201"/>
      <c r="AU96" s="201"/>
      <c r="AV96" s="201"/>
      <c r="AW96" s="201"/>
      <c r="AX96" s="201"/>
      <c r="AY96" s="201"/>
      <c r="AZ96" s="201"/>
      <c r="BA96" s="201"/>
      <c r="BB96" s="201"/>
      <c r="BC96" s="201"/>
      <c r="BD96" s="201"/>
      <c r="BE96" s="201"/>
      <c r="BF96" s="201"/>
      <c r="BG96" s="201"/>
      <c r="BH96" s="201"/>
      <c r="BI96" s="201"/>
      <c r="BJ96" s="201"/>
      <c r="BK96" s="201"/>
      <c r="BL96" s="201"/>
      <c r="BM96" s="201"/>
      <c r="BN96" s="201"/>
      <c r="BO96" s="201"/>
    </row>
    <row r="97" spans="1:67" ht="15">
      <c r="A97" s="201"/>
      <c r="B97" s="201"/>
      <c r="C97" s="209"/>
      <c r="D97" s="201"/>
      <c r="E97" s="210"/>
      <c r="F97" s="201"/>
      <c r="G97" s="211"/>
      <c r="H97" s="211"/>
      <c r="I97" s="211"/>
      <c r="J97" s="211"/>
      <c r="K97" s="210"/>
      <c r="L97" s="210"/>
      <c r="M97" s="201"/>
      <c r="N97" s="201"/>
      <c r="O97" s="201"/>
      <c r="P97" s="201"/>
      <c r="Q97" s="201"/>
      <c r="R97" s="201"/>
      <c r="S97" s="201"/>
      <c r="T97" s="201"/>
      <c r="U97" s="201"/>
      <c r="V97" s="201"/>
      <c r="W97" s="201"/>
      <c r="X97" s="201"/>
      <c r="Y97" s="201"/>
      <c r="Z97" s="889"/>
      <c r="AA97" s="201"/>
      <c r="AB97" s="201"/>
      <c r="AC97" s="201"/>
      <c r="AD97" s="201"/>
      <c r="AE97" s="201"/>
      <c r="AF97" s="201"/>
      <c r="AG97" s="201"/>
      <c r="AH97" s="201"/>
      <c r="AI97" s="201"/>
      <c r="AJ97" s="201"/>
      <c r="AK97" s="201"/>
      <c r="AL97" s="201"/>
      <c r="AM97" s="201"/>
      <c r="AN97" s="201"/>
      <c r="AO97" s="201"/>
      <c r="AP97" s="201"/>
      <c r="AQ97" s="201"/>
      <c r="AR97" s="201"/>
      <c r="AS97" s="201"/>
      <c r="AT97" s="201"/>
      <c r="AU97" s="201"/>
      <c r="AV97" s="201"/>
      <c r="AW97" s="201"/>
      <c r="AX97" s="201"/>
      <c r="AY97" s="201"/>
      <c r="AZ97" s="201"/>
      <c r="BA97" s="201"/>
      <c r="BB97" s="201"/>
      <c r="BC97" s="201"/>
      <c r="BD97" s="201"/>
      <c r="BE97" s="201"/>
      <c r="BF97" s="201"/>
      <c r="BG97" s="201"/>
      <c r="BH97" s="201"/>
      <c r="BI97" s="201"/>
      <c r="BJ97" s="201"/>
      <c r="BK97" s="201"/>
      <c r="BL97" s="201"/>
      <c r="BM97" s="201"/>
      <c r="BN97" s="201"/>
      <c r="BO97" s="201"/>
    </row>
    <row r="1048560" spans="1:67" ht="15">
      <c r="A1048560" s="201"/>
      <c r="B1048560" s="201"/>
      <c r="C1048560" s="209"/>
      <c r="D1048560" s="201"/>
      <c r="E1048560" s="210"/>
      <c r="F1048560" s="201"/>
      <c r="G1048560" s="211"/>
      <c r="H1048560" s="211"/>
      <c r="I1048560" s="211"/>
      <c r="J1048560" s="211"/>
      <c r="K1048560" s="210"/>
      <c r="L1048560" s="210"/>
      <c r="M1048560" s="201"/>
      <c r="N1048560" s="201"/>
      <c r="O1048560" s="201"/>
      <c r="P1048560" s="201"/>
      <c r="Q1048560" s="201"/>
      <c r="R1048560" s="201"/>
      <c r="S1048560" s="201"/>
      <c r="T1048560" s="201"/>
      <c r="U1048560" s="201"/>
      <c r="V1048560" s="201"/>
      <c r="W1048560" s="201"/>
      <c r="X1048560" s="201"/>
      <c r="Y1048560" s="201"/>
      <c r="Z1048560" s="889"/>
      <c r="AA1048560" s="201"/>
      <c r="AB1048560" s="201"/>
      <c r="AC1048560" s="201"/>
      <c r="AD1048560" s="201"/>
      <c r="AE1048560" s="201"/>
      <c r="AF1048560" s="201"/>
      <c r="AG1048560" s="201"/>
      <c r="AH1048560" s="201"/>
      <c r="AI1048560" s="201"/>
      <c r="AJ1048560" s="201"/>
      <c r="AK1048560" s="201"/>
      <c r="AL1048560" s="201"/>
      <c r="AM1048560" s="201"/>
      <c r="AN1048560" s="201"/>
      <c r="AO1048560" s="201"/>
      <c r="AP1048560" s="201"/>
      <c r="AQ1048560" s="201"/>
      <c r="AR1048560" s="201"/>
      <c r="AS1048560" s="201"/>
      <c r="AT1048560" s="201"/>
      <c r="AU1048560" s="201"/>
      <c r="AV1048560" s="201"/>
      <c r="AW1048560" s="201"/>
      <c r="AX1048560" s="201"/>
      <c r="AY1048560" s="201"/>
      <c r="AZ1048560" s="201"/>
      <c r="BA1048560" s="201"/>
      <c r="BB1048560" s="201"/>
      <c r="BC1048560" s="201"/>
      <c r="BD1048560" s="201"/>
      <c r="BE1048560" s="201"/>
      <c r="BF1048560" s="201"/>
      <c r="BG1048560" s="201"/>
      <c r="BH1048560" s="201"/>
      <c r="BI1048560" s="201"/>
      <c r="BJ1048560" s="201"/>
      <c r="BK1048560" s="201"/>
      <c r="BL1048560" s="201"/>
      <c r="BM1048560" s="201"/>
      <c r="BN1048560" s="201"/>
      <c r="BO1048560" s="201"/>
    </row>
    <row r="1048576" spans="1:67" ht="15">
      <c r="A1048576" s="201"/>
      <c r="B1048576" s="201"/>
      <c r="C1048576" s="209"/>
      <c r="D1048576" s="201"/>
      <c r="E1048576" s="210"/>
      <c r="F1048576" s="201"/>
      <c r="G1048576" s="211"/>
      <c r="H1048576" s="211"/>
      <c r="I1048576" s="211"/>
      <c r="J1048576" s="211"/>
      <c r="K1048576" s="210"/>
      <c r="L1048576" s="210"/>
      <c r="M1048576" s="201"/>
      <c r="N1048576" s="201"/>
      <c r="O1048576" s="201"/>
      <c r="P1048576" s="201"/>
      <c r="Q1048576" s="201"/>
      <c r="R1048576" s="201"/>
      <c r="S1048576" s="201"/>
      <c r="T1048576" s="201"/>
      <c r="U1048576" s="201"/>
      <c r="V1048576" s="201"/>
      <c r="W1048576" s="201"/>
      <c r="X1048576" s="201"/>
      <c r="Y1048576" s="201"/>
      <c r="Z1048576" s="889"/>
      <c r="AA1048576" s="201"/>
      <c r="AB1048576" s="201"/>
      <c r="AC1048576" s="201"/>
      <c r="AD1048576" s="201"/>
      <c r="AE1048576" s="201"/>
      <c r="AF1048576" s="201"/>
      <c r="AG1048576" s="201"/>
      <c r="AH1048576" s="201"/>
      <c r="AI1048576" s="201"/>
      <c r="AJ1048576" s="201"/>
      <c r="AK1048576" s="201"/>
      <c r="AL1048576" s="201"/>
      <c r="AM1048576" s="201"/>
      <c r="AN1048576" s="201"/>
      <c r="AO1048576" s="201"/>
      <c r="AP1048576" s="201"/>
      <c r="AQ1048576" s="201"/>
      <c r="AR1048576" s="201"/>
      <c r="AS1048576" s="201"/>
      <c r="AT1048576" s="201"/>
      <c r="AU1048576" s="201"/>
      <c r="AV1048576" s="201"/>
      <c r="AW1048576" s="201"/>
      <c r="AX1048576" s="201"/>
      <c r="AY1048576" s="201"/>
      <c r="AZ1048576" s="201"/>
      <c r="BA1048576" s="201"/>
      <c r="BB1048576" s="201"/>
      <c r="BC1048576" s="201"/>
      <c r="BD1048576" s="201"/>
      <c r="BE1048576" s="201"/>
      <c r="BF1048576" s="201"/>
      <c r="BG1048576" s="201"/>
      <c r="BH1048576" s="201"/>
      <c r="BI1048576" s="201"/>
      <c r="BJ1048576" s="201"/>
      <c r="BK1048576" s="201"/>
      <c r="BL1048576" s="201"/>
      <c r="BM1048576" s="201"/>
      <c r="BN1048576" s="201"/>
      <c r="BO1048576" s="201"/>
    </row>
  </sheetData>
  <autoFilter ref="A3:BO83" xr:uid="{140EAFF6-6827-3548-889F-636F77A9FA1C}">
    <filterColumn colId="60">
      <filters>
        <filter val="X"/>
      </filters>
    </filterColumn>
    <filterColumn colId="61">
      <filters>
        <filter val="X"/>
      </filters>
    </filterColumn>
  </autoFilter>
  <customSheetViews>
    <customSheetView guid="{B44FAAB8-1398-4FF6-84E3-95F16EE53712}" filter="1" showAutoFilter="1" hiddenColumns="1">
      <pane xSplit="3" ySplit="8" topLeftCell="P11" activePane="bottomRight" state="frozen"/>
      <selection pane="bottomRight" activeCell="X11" sqref="X11"/>
      <pageMargins left="0" right="0" top="0" bottom="0" header="0" footer="0"/>
      <pageSetup orientation="portrait" horizontalDpi="200" verticalDpi="200" r:id="rId1"/>
      <autoFilter ref="A3:BL83" xr:uid="{59810F9F-CE90-4336-9ED4-F5B3C6F5F3D1}">
        <filterColumn colId="8">
          <filters>
            <filter val="Q1-Q2"/>
            <filter val="Q2"/>
            <filter val="Q2-Q3"/>
          </filters>
        </filterColumn>
        <filterColumn colId="17">
          <customFilters>
            <customFilter operator="notEqual" val=" "/>
          </customFilters>
        </filterColumn>
      </autoFilter>
    </customSheetView>
  </customSheetViews>
  <mergeCells count="36">
    <mergeCell ref="C1:D1"/>
    <mergeCell ref="F45:F50"/>
    <mergeCell ref="F54:F57"/>
    <mergeCell ref="F41:F43"/>
    <mergeCell ref="F59:F65"/>
    <mergeCell ref="F66:F74"/>
    <mergeCell ref="F4:F28"/>
    <mergeCell ref="F29:F38"/>
    <mergeCell ref="A79:A82"/>
    <mergeCell ref="B79:B82"/>
    <mergeCell ref="A66:A69"/>
    <mergeCell ref="B66:B69"/>
    <mergeCell ref="A70:A74"/>
    <mergeCell ref="B70:B74"/>
    <mergeCell ref="A75:A78"/>
    <mergeCell ref="B75:B78"/>
    <mergeCell ref="A45:A50"/>
    <mergeCell ref="B45:B50"/>
    <mergeCell ref="A54:A57"/>
    <mergeCell ref="B54:B57"/>
    <mergeCell ref="A58:A65"/>
    <mergeCell ref="B58:B65"/>
    <mergeCell ref="A4:A28"/>
    <mergeCell ref="B4:B28"/>
    <mergeCell ref="A29:A38"/>
    <mergeCell ref="B29:B38"/>
    <mergeCell ref="A39:A44"/>
    <mergeCell ref="B39:B44"/>
    <mergeCell ref="BA1:BF1"/>
    <mergeCell ref="BG1:BK1"/>
    <mergeCell ref="M1:Q1"/>
    <mergeCell ref="R1:AG1"/>
    <mergeCell ref="AH1:AJ1"/>
    <mergeCell ref="AM1:AU1"/>
    <mergeCell ref="AV1:AZ1"/>
    <mergeCell ref="AK1:AL1"/>
  </mergeCells>
  <pageMargins left="0" right="0" top="0" bottom="0" header="0" footer="0"/>
  <pageSetup orientation="portrait" horizontalDpi="200" verticalDpi="200"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F7789-9CC1-4830-B481-000BB5BD9050}">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BF45-E31E-4E3F-BC27-81E62081F8A0}">
  <dimension ref="A1:CC1048576"/>
  <sheetViews>
    <sheetView tabSelected="1" topLeftCell="A3" zoomScale="80" zoomScaleNormal="96" workbookViewId="0">
      <pane xSplit="8" ySplit="1" topLeftCell="I11" activePane="bottomRight" state="frozen"/>
      <selection pane="bottomRight" activeCell="A3" sqref="A3"/>
      <selection pane="bottomLeft"/>
      <selection pane="topRight"/>
    </sheetView>
  </sheetViews>
  <sheetFormatPr defaultColWidth="9.140625" defaultRowHeight="14.45"/>
  <cols>
    <col min="1" max="1" width="16.140625" customWidth="1"/>
    <col min="2" max="2" width="77" customWidth="1"/>
    <col min="3" max="3" width="19" customWidth="1"/>
    <col min="4" max="4" width="9.140625" customWidth="1"/>
    <col min="5" max="5" width="9.140625" style="252" customWidth="1"/>
    <col min="6" max="10" width="9.140625" customWidth="1"/>
    <col min="11" max="11" width="12.42578125" bestFit="1" customWidth="1"/>
    <col min="12" max="12" width="8.85546875" style="827" customWidth="1"/>
    <col min="13" max="13" width="9.140625" customWidth="1"/>
    <col min="14" max="22" width="8.85546875" customWidth="1"/>
    <col min="23" max="23" width="11.42578125" customWidth="1"/>
    <col min="24" max="28" width="8.85546875" customWidth="1"/>
    <col min="29" max="29" width="9.140625" customWidth="1"/>
    <col min="30" max="31" width="8.85546875" customWidth="1"/>
    <col min="32" max="32" width="8.85546875" style="670" customWidth="1"/>
    <col min="33" max="58" width="8.85546875" customWidth="1"/>
    <col min="59" max="59" width="23.140625" customWidth="1"/>
    <col min="60" max="61" width="8.85546875" customWidth="1"/>
    <col min="62" max="62" width="9.140625" customWidth="1"/>
    <col min="63" max="65" width="8.85546875" customWidth="1"/>
    <col min="66" max="66" width="9.140625" customWidth="1"/>
    <col min="68" max="68" width="46.42578125" bestFit="1" customWidth="1"/>
    <col min="69" max="69" width="9.140625" bestFit="1" customWidth="1"/>
    <col min="70" max="70" width="11.140625" bestFit="1" customWidth="1"/>
    <col min="71" max="71" width="10.42578125" bestFit="1" customWidth="1"/>
    <col min="72" max="72" width="18.42578125" bestFit="1" customWidth="1"/>
    <col min="73" max="73" width="19.42578125" bestFit="1" customWidth="1"/>
    <col min="74" max="74" width="18.42578125" bestFit="1" customWidth="1"/>
    <col min="75" max="75" width="9.140625" bestFit="1" customWidth="1"/>
    <col min="76" max="76" width="14.42578125" bestFit="1" customWidth="1"/>
    <col min="77" max="77" width="5.42578125" bestFit="1" customWidth="1"/>
    <col min="78" max="80" width="9.140625" bestFit="1" customWidth="1"/>
    <col min="81" max="81" width="10.85546875" bestFit="1" customWidth="1"/>
  </cols>
  <sheetData>
    <row r="1" spans="1:65" ht="25.5" hidden="1" customHeight="1">
      <c r="B1" s="2"/>
      <c r="C1" s="564" t="s">
        <v>998</v>
      </c>
      <c r="D1" s="2"/>
      <c r="E1" s="250"/>
      <c r="F1" s="2"/>
      <c r="G1" s="1"/>
      <c r="H1" s="3"/>
      <c r="I1" s="1"/>
      <c r="J1" s="1"/>
      <c r="K1" s="529"/>
      <c r="L1" s="327"/>
      <c r="M1" s="507"/>
      <c r="N1" s="1165" t="s">
        <v>504</v>
      </c>
      <c r="O1" s="1171"/>
      <c r="P1" s="1171"/>
      <c r="Q1" s="1171"/>
      <c r="R1" s="1171"/>
      <c r="S1" s="1171"/>
      <c r="T1" s="1166"/>
      <c r="U1" s="1214"/>
      <c r="V1" s="1214"/>
      <c r="W1" s="1166"/>
      <c r="X1" s="1166"/>
      <c r="Y1" s="1166"/>
      <c r="Z1" s="1166"/>
      <c r="AA1" s="1166"/>
      <c r="AB1" s="1166"/>
      <c r="AC1" s="1166"/>
      <c r="AD1" s="1166"/>
      <c r="AE1" s="1166"/>
      <c r="AF1" s="1215"/>
      <c r="AG1" s="1166"/>
      <c r="AH1" s="1216"/>
      <c r="AI1" s="1167" t="s">
        <v>506</v>
      </c>
      <c r="AJ1" s="1217"/>
      <c r="AK1" s="1218"/>
      <c r="AL1" s="1223" t="s">
        <v>35</v>
      </c>
      <c r="AM1" s="1172"/>
      <c r="AN1" s="1168" t="s">
        <v>66</v>
      </c>
      <c r="AO1" s="1219"/>
      <c r="AP1" s="1219"/>
      <c r="AQ1" s="1219"/>
      <c r="AR1" s="1219"/>
      <c r="AS1" s="1219"/>
      <c r="AT1" s="1219"/>
      <c r="AU1" s="1219"/>
      <c r="AV1" s="1220"/>
      <c r="AW1" s="1169" t="s">
        <v>500</v>
      </c>
      <c r="AX1" s="1169"/>
      <c r="AY1" s="1169"/>
      <c r="AZ1" s="1169"/>
      <c r="BA1" s="1169"/>
      <c r="BB1" s="1170" t="s">
        <v>507</v>
      </c>
      <c r="BC1" s="1221"/>
      <c r="BD1" s="1221"/>
      <c r="BE1" s="1221"/>
      <c r="BF1" s="1221"/>
      <c r="BG1" s="1222"/>
      <c r="BH1" s="1164" t="s">
        <v>502</v>
      </c>
      <c r="BI1" s="1164"/>
      <c r="BJ1" s="1164"/>
      <c r="BK1" s="1164"/>
      <c r="BL1" s="1015" t="s">
        <v>508</v>
      </c>
      <c r="BM1" s="333" t="s">
        <v>140</v>
      </c>
    </row>
    <row r="2" spans="1:65" ht="15" hidden="1">
      <c r="B2" s="2"/>
      <c r="C2" s="2"/>
      <c r="D2" s="2"/>
      <c r="E2" s="250"/>
      <c r="F2" s="2"/>
      <c r="G2" s="1"/>
      <c r="H2" s="3"/>
      <c r="I2" s="1"/>
      <c r="J2" s="1"/>
      <c r="K2" s="1"/>
      <c r="L2" s="328"/>
      <c r="M2" s="1"/>
      <c r="N2" s="4"/>
      <c r="O2" s="4"/>
      <c r="P2" s="4"/>
      <c r="Q2" s="4"/>
      <c r="R2" s="4"/>
      <c r="S2" s="4"/>
      <c r="T2" s="5"/>
      <c r="U2" s="500"/>
      <c r="V2" s="500"/>
      <c r="W2" s="5"/>
      <c r="X2" s="5"/>
      <c r="Y2" s="5"/>
      <c r="Z2" s="5"/>
      <c r="AA2" s="5"/>
      <c r="AB2" s="5"/>
      <c r="AC2" s="6"/>
      <c r="AD2" s="5"/>
      <c r="AE2" s="5"/>
      <c r="AF2" s="5"/>
      <c r="AG2" s="5"/>
      <c r="AH2" s="5"/>
      <c r="AI2" s="19"/>
      <c r="AJ2" s="19"/>
      <c r="AK2" s="19"/>
      <c r="AL2" s="4"/>
      <c r="AM2" s="4"/>
      <c r="AN2" s="1017"/>
      <c r="AO2" s="1043"/>
      <c r="AP2" s="1043"/>
      <c r="AQ2" s="1043"/>
      <c r="AR2" s="1043"/>
      <c r="AS2" s="1043"/>
      <c r="AT2" s="1043"/>
      <c r="AU2" s="1043"/>
      <c r="AV2" s="1044"/>
      <c r="AW2" s="1018"/>
      <c r="AX2" s="1018"/>
      <c r="AY2" s="1018"/>
      <c r="AZ2" s="1018"/>
      <c r="BA2" s="1018"/>
      <c r="BB2" s="1019"/>
      <c r="BC2" s="1045"/>
      <c r="BD2" s="1045"/>
      <c r="BE2" s="1045"/>
      <c r="BF2" s="1045"/>
      <c r="BG2" s="1046"/>
      <c r="BH2" s="1015"/>
      <c r="BI2" s="1015"/>
      <c r="BJ2" s="1015"/>
      <c r="BK2" s="1015"/>
      <c r="BL2" s="1015"/>
      <c r="BM2" s="333"/>
    </row>
    <row r="3" spans="1:65" ht="54" customHeight="1">
      <c r="A3" s="1015" t="s">
        <v>0</v>
      </c>
      <c r="B3" s="1015" t="s">
        <v>1</v>
      </c>
      <c r="C3" s="1015" t="s">
        <v>2</v>
      </c>
      <c r="D3" s="1015" t="s">
        <v>3</v>
      </c>
      <c r="E3" s="251" t="s">
        <v>4</v>
      </c>
      <c r="F3" s="1015" t="s">
        <v>5</v>
      </c>
      <c r="G3" s="1015" t="s">
        <v>7</v>
      </c>
      <c r="H3" s="1015" t="s">
        <v>8</v>
      </c>
      <c r="I3" s="1015" t="s">
        <v>9</v>
      </c>
      <c r="J3" s="1015" t="s">
        <v>10</v>
      </c>
      <c r="K3" s="1015" t="s">
        <v>11</v>
      </c>
      <c r="L3" s="333" t="s">
        <v>509</v>
      </c>
      <c r="M3" s="1015" t="s">
        <v>1153</v>
      </c>
      <c r="N3" s="7" t="s">
        <v>12</v>
      </c>
      <c r="O3" s="7" t="s">
        <v>13</v>
      </c>
      <c r="P3" s="7" t="s">
        <v>14</v>
      </c>
      <c r="Q3" s="7" t="s">
        <v>15</v>
      </c>
      <c r="R3" s="7" t="s">
        <v>16</v>
      </c>
      <c r="S3" s="7" t="s">
        <v>17</v>
      </c>
      <c r="T3" s="8" t="s">
        <v>18</v>
      </c>
      <c r="U3" s="473" t="s">
        <v>19</v>
      </c>
      <c r="V3" s="8" t="s">
        <v>20</v>
      </c>
      <c r="W3" s="8" t="s">
        <v>21</v>
      </c>
      <c r="X3" s="8" t="s">
        <v>22</v>
      </c>
      <c r="Y3" s="8" t="s">
        <v>23</v>
      </c>
      <c r="Z3" s="8" t="s">
        <v>24</v>
      </c>
      <c r="AA3" s="8" t="s">
        <v>25</v>
      </c>
      <c r="AB3" s="8" t="s">
        <v>26</v>
      </c>
      <c r="AC3" s="8" t="s">
        <v>27</v>
      </c>
      <c r="AD3" s="8" t="s">
        <v>28</v>
      </c>
      <c r="AE3" s="8" t="s">
        <v>29</v>
      </c>
      <c r="AF3" s="8" t="s">
        <v>14</v>
      </c>
      <c r="AG3" s="8" t="s">
        <v>30</v>
      </c>
      <c r="AH3" s="688" t="s">
        <v>31</v>
      </c>
      <c r="AI3" s="8" t="s">
        <v>32</v>
      </c>
      <c r="AJ3" s="8" t="s">
        <v>33</v>
      </c>
      <c r="AK3" s="8" t="s">
        <v>34</v>
      </c>
      <c r="AL3" s="568" t="s">
        <v>35</v>
      </c>
      <c r="AM3" s="568" t="s">
        <v>36</v>
      </c>
      <c r="AN3" s="10" t="s">
        <v>37</v>
      </c>
      <c r="AO3" s="10" t="s">
        <v>38</v>
      </c>
      <c r="AP3" s="10" t="s">
        <v>40</v>
      </c>
      <c r="AQ3" s="10" t="s">
        <v>41</v>
      </c>
      <c r="AR3" s="10" t="s">
        <v>42</v>
      </c>
      <c r="AS3" s="10" t="s">
        <v>43</v>
      </c>
      <c r="AT3" s="10" t="s">
        <v>44</v>
      </c>
      <c r="AU3" s="10" t="s">
        <v>45</v>
      </c>
      <c r="AV3" s="10" t="s">
        <v>46</v>
      </c>
      <c r="AW3" s="11" t="s">
        <v>47</v>
      </c>
      <c r="AX3" s="11" t="s">
        <v>48</v>
      </c>
      <c r="AY3" s="11" t="s">
        <v>49</v>
      </c>
      <c r="AZ3" s="11" t="s">
        <v>1154</v>
      </c>
      <c r="BA3" s="11" t="s">
        <v>51</v>
      </c>
      <c r="BB3" s="12" t="s">
        <v>52</v>
      </c>
      <c r="BC3" s="12" t="s">
        <v>53</v>
      </c>
      <c r="BD3" s="12" t="s">
        <v>54</v>
      </c>
      <c r="BE3" s="12" t="s">
        <v>55</v>
      </c>
      <c r="BF3" s="12" t="s">
        <v>1155</v>
      </c>
      <c r="BG3" s="12" t="s">
        <v>57</v>
      </c>
      <c r="BH3" s="13" t="s">
        <v>58</v>
      </c>
      <c r="BI3" s="13" t="s">
        <v>59</v>
      </c>
      <c r="BJ3" s="13" t="s">
        <v>60</v>
      </c>
      <c r="BK3" s="13" t="s">
        <v>61</v>
      </c>
      <c r="BL3" s="13" t="s">
        <v>62</v>
      </c>
      <c r="BM3" s="334"/>
    </row>
    <row r="4" spans="1:65" ht="409.5">
      <c r="A4" s="292" t="s">
        <v>505</v>
      </c>
      <c r="B4" s="373" t="s">
        <v>1156</v>
      </c>
      <c r="C4" s="374" t="s">
        <v>1157</v>
      </c>
      <c r="D4" s="376" t="s">
        <v>1158</v>
      </c>
      <c r="E4" s="373" t="s">
        <v>116</v>
      </c>
      <c r="F4" s="374" t="s">
        <v>1159</v>
      </c>
      <c r="G4" s="375" t="s">
        <v>73</v>
      </c>
      <c r="H4" s="373" t="s">
        <v>934</v>
      </c>
      <c r="I4" s="374" t="s">
        <v>1160</v>
      </c>
      <c r="J4" s="373"/>
      <c r="K4" s="373" t="s">
        <v>1161</v>
      </c>
      <c r="L4" s="292"/>
      <c r="M4" s="292" t="s">
        <v>127</v>
      </c>
      <c r="N4" s="292" t="s">
        <v>77</v>
      </c>
      <c r="O4" s="292" t="s">
        <v>77</v>
      </c>
      <c r="P4" s="292"/>
      <c r="Q4" s="292"/>
      <c r="R4" s="292"/>
      <c r="S4" s="292"/>
      <c r="T4" s="292"/>
      <c r="U4" s="292"/>
      <c r="V4" s="292"/>
      <c r="W4" s="292"/>
      <c r="X4" s="292"/>
      <c r="Y4" s="292"/>
      <c r="Z4" s="292"/>
      <c r="AA4" s="292"/>
      <c r="AB4" s="292"/>
      <c r="AC4" s="292" t="s">
        <v>119</v>
      </c>
      <c r="AD4" s="292"/>
      <c r="AE4" s="292"/>
      <c r="AF4" s="637" t="s">
        <v>77</v>
      </c>
      <c r="AG4" s="292"/>
      <c r="AH4" s="292"/>
      <c r="AI4" s="292" t="s">
        <v>77</v>
      </c>
      <c r="AJ4" s="292"/>
      <c r="AK4" s="292"/>
      <c r="AL4" s="292" t="s">
        <v>77</v>
      </c>
      <c r="AM4" s="292" t="s">
        <v>127</v>
      </c>
      <c r="AN4" s="292"/>
      <c r="AO4" s="292"/>
      <c r="AP4" s="292"/>
      <c r="AQ4" s="292"/>
      <c r="AR4" s="292"/>
      <c r="AS4" s="292"/>
      <c r="AT4" s="292"/>
      <c r="AU4" s="292"/>
      <c r="AV4" s="292"/>
      <c r="AW4" s="292"/>
      <c r="AX4" s="292"/>
      <c r="AY4" s="292"/>
      <c r="AZ4" s="292"/>
      <c r="BA4" s="292"/>
      <c r="BB4" s="292"/>
      <c r="BC4" s="292"/>
      <c r="BD4" s="292"/>
      <c r="BE4" s="292"/>
      <c r="BF4" s="292"/>
      <c r="BG4" s="292"/>
      <c r="BH4" s="292"/>
      <c r="BI4" s="292"/>
      <c r="BJ4" s="292" t="s">
        <v>78</v>
      </c>
      <c r="BK4" s="292"/>
      <c r="BL4" s="292" t="s">
        <v>78</v>
      </c>
      <c r="BM4" s="292"/>
    </row>
    <row r="5" spans="1:65" ht="285">
      <c r="A5" s="292" t="s">
        <v>505</v>
      </c>
      <c r="B5" s="373" t="s">
        <v>1162</v>
      </c>
      <c r="C5" s="374" t="s">
        <v>1163</v>
      </c>
      <c r="D5" s="374" t="s">
        <v>1164</v>
      </c>
      <c r="E5" s="373" t="s">
        <v>116</v>
      </c>
      <c r="F5" s="374" t="s">
        <v>1165</v>
      </c>
      <c r="G5" s="375" t="s">
        <v>73</v>
      </c>
      <c r="H5" s="373" t="s">
        <v>103</v>
      </c>
      <c r="I5" s="373" t="s">
        <v>289</v>
      </c>
      <c r="J5" s="373" t="s">
        <v>84</v>
      </c>
      <c r="K5" s="373" t="s">
        <v>1161</v>
      </c>
      <c r="L5" s="292"/>
      <c r="M5" s="292" t="s">
        <v>91</v>
      </c>
      <c r="N5" s="292" t="s">
        <v>77</v>
      </c>
      <c r="O5" s="292" t="s">
        <v>77</v>
      </c>
      <c r="P5" s="292"/>
      <c r="Q5" s="292"/>
      <c r="R5" s="292"/>
      <c r="S5" s="292"/>
      <c r="T5" s="292"/>
      <c r="U5" s="292"/>
      <c r="V5" s="292"/>
      <c r="W5" s="292"/>
      <c r="X5" s="292"/>
      <c r="Y5" s="292"/>
      <c r="Z5" s="292"/>
      <c r="AA5" s="292"/>
      <c r="AB5" s="292"/>
      <c r="AC5" s="292"/>
      <c r="AD5" s="292"/>
      <c r="AE5" s="292"/>
      <c r="AF5" s="637" t="s">
        <v>117</v>
      </c>
      <c r="AG5" s="292"/>
      <c r="AH5" s="292"/>
      <c r="AI5" s="292"/>
      <c r="AJ5" s="292"/>
      <c r="AK5" s="292"/>
      <c r="AL5" s="292" t="s">
        <v>78</v>
      </c>
      <c r="AM5" s="292" t="s">
        <v>91</v>
      </c>
      <c r="AN5" s="292"/>
      <c r="AO5" s="292"/>
      <c r="AP5" s="292"/>
      <c r="AQ5" s="292"/>
      <c r="AR5" s="292"/>
      <c r="AS5" s="292"/>
      <c r="AT5" s="292"/>
      <c r="AU5" s="292"/>
      <c r="AV5" s="292"/>
      <c r="AW5" s="292"/>
      <c r="AX5" s="292"/>
      <c r="AY5" s="292"/>
      <c r="AZ5" s="292"/>
      <c r="BA5" s="292"/>
      <c r="BB5" s="292"/>
      <c r="BC5" s="292"/>
      <c r="BD5" s="292"/>
      <c r="BE5" s="292"/>
      <c r="BF5" s="292"/>
      <c r="BG5" s="292"/>
      <c r="BH5" s="292"/>
      <c r="BI5" s="292"/>
      <c r="BJ5" s="292" t="s">
        <v>78</v>
      </c>
      <c r="BK5" s="292"/>
      <c r="BL5" s="292" t="s">
        <v>78</v>
      </c>
      <c r="BM5" s="292"/>
    </row>
    <row r="6" spans="1:65" ht="409.5">
      <c r="A6" s="292" t="s">
        <v>505</v>
      </c>
      <c r="B6" s="373" t="s">
        <v>1166</v>
      </c>
      <c r="C6" s="377" t="s">
        <v>1167</v>
      </c>
      <c r="D6" s="376" t="s">
        <v>1168</v>
      </c>
      <c r="E6" s="373" t="s">
        <v>116</v>
      </c>
      <c r="F6" s="374"/>
      <c r="G6" s="375" t="s">
        <v>73</v>
      </c>
      <c r="H6" s="373" t="s">
        <v>1169</v>
      </c>
      <c r="I6" s="374" t="s">
        <v>1170</v>
      </c>
      <c r="J6" s="373" t="s">
        <v>84</v>
      </c>
      <c r="K6" s="373" t="s">
        <v>1161</v>
      </c>
      <c r="L6" s="292"/>
      <c r="M6" s="292" t="s">
        <v>127</v>
      </c>
      <c r="N6" s="292" t="s">
        <v>77</v>
      </c>
      <c r="O6" s="292" t="s">
        <v>77</v>
      </c>
      <c r="P6" s="292"/>
      <c r="Q6" s="292"/>
      <c r="R6" s="292"/>
      <c r="S6" s="292"/>
      <c r="T6" s="292"/>
      <c r="U6" s="292"/>
      <c r="V6" s="292"/>
      <c r="W6" s="292"/>
      <c r="X6" s="292"/>
      <c r="Y6" s="292"/>
      <c r="Z6" s="292"/>
      <c r="AA6" s="292"/>
      <c r="AB6" s="292"/>
      <c r="AC6" s="292" t="s">
        <v>119</v>
      </c>
      <c r="AD6" s="292"/>
      <c r="AE6" s="292"/>
      <c r="AF6" s="637" t="s">
        <v>78</v>
      </c>
      <c r="AG6" s="292"/>
      <c r="AH6" s="292" t="s">
        <v>119</v>
      </c>
      <c r="AI6" s="292"/>
      <c r="AJ6" s="292"/>
      <c r="AK6" s="292"/>
      <c r="AL6" s="292" t="s">
        <v>78</v>
      </c>
      <c r="AM6" s="292" t="s">
        <v>72</v>
      </c>
      <c r="AN6" s="292"/>
      <c r="AO6" s="292"/>
      <c r="AP6" s="292"/>
      <c r="AQ6" s="292"/>
      <c r="AR6" s="292"/>
      <c r="AS6" s="292"/>
      <c r="AT6" s="292"/>
      <c r="AU6" s="292"/>
      <c r="AV6" s="292"/>
      <c r="AW6" s="292"/>
      <c r="AX6" s="292"/>
      <c r="AY6" s="292"/>
      <c r="AZ6" s="292"/>
      <c r="BA6" s="292"/>
      <c r="BB6" s="292"/>
      <c r="BC6" s="292"/>
      <c r="BD6" s="292"/>
      <c r="BE6" s="292"/>
      <c r="BF6" s="292"/>
      <c r="BG6" s="292"/>
      <c r="BH6" s="292"/>
      <c r="BI6" s="292"/>
      <c r="BJ6" s="292" t="s">
        <v>78</v>
      </c>
      <c r="BK6" s="292"/>
      <c r="BL6" s="292"/>
      <c r="BM6" s="292"/>
    </row>
    <row r="7" spans="1:65" ht="409.5">
      <c r="A7" s="292" t="s">
        <v>505</v>
      </c>
      <c r="B7" s="373" t="s">
        <v>1171</v>
      </c>
      <c r="C7" s="374" t="s">
        <v>1172</v>
      </c>
      <c r="D7" s="374" t="s">
        <v>1173</v>
      </c>
      <c r="E7" s="373" t="s">
        <v>116</v>
      </c>
      <c r="F7" s="374" t="s">
        <v>1174</v>
      </c>
      <c r="G7" s="375" t="s">
        <v>288</v>
      </c>
      <c r="H7" s="373" t="s">
        <v>873</v>
      </c>
      <c r="I7" s="373" t="s">
        <v>873</v>
      </c>
      <c r="J7" s="373" t="s">
        <v>75</v>
      </c>
      <c r="K7" s="373" t="s">
        <v>1161</v>
      </c>
      <c r="L7" s="292"/>
      <c r="M7" s="292" t="s">
        <v>127</v>
      </c>
      <c r="N7" s="292" t="s">
        <v>72</v>
      </c>
      <c r="O7" s="292" t="s">
        <v>78</v>
      </c>
      <c r="P7" s="292"/>
      <c r="Q7" s="292"/>
      <c r="R7" s="292" t="s">
        <v>85</v>
      </c>
      <c r="S7" s="292"/>
      <c r="T7" s="292"/>
      <c r="U7" s="292"/>
      <c r="V7" s="292"/>
      <c r="W7" s="292"/>
      <c r="X7" s="292"/>
      <c r="Y7" s="292"/>
      <c r="Z7" s="292"/>
      <c r="AA7" s="292"/>
      <c r="AB7" s="292"/>
      <c r="AC7" s="292"/>
      <c r="AD7" s="292"/>
      <c r="AE7" s="292"/>
      <c r="AF7" s="637" t="s">
        <v>117</v>
      </c>
      <c r="AG7" s="292"/>
      <c r="AH7" s="292" t="s">
        <v>119</v>
      </c>
      <c r="AI7" s="292"/>
      <c r="AJ7" s="292"/>
      <c r="AK7" s="292"/>
      <c r="AL7" s="292"/>
      <c r="AM7" s="292"/>
      <c r="AN7" s="292"/>
      <c r="AO7" s="292"/>
      <c r="AP7" s="292"/>
      <c r="AQ7" s="292"/>
      <c r="AR7" s="292"/>
      <c r="AS7" s="292"/>
      <c r="AT7" s="292" t="s">
        <v>85</v>
      </c>
      <c r="AU7" s="292"/>
      <c r="AV7" s="292" t="s">
        <v>85</v>
      </c>
      <c r="AW7" s="292"/>
      <c r="AX7" s="292" t="s">
        <v>77</v>
      </c>
      <c r="AY7" s="292"/>
      <c r="AZ7" s="292"/>
      <c r="BA7" s="292"/>
      <c r="BB7" s="292"/>
      <c r="BC7" s="292"/>
      <c r="BD7" s="292"/>
      <c r="BE7" s="292"/>
      <c r="BF7" s="292"/>
      <c r="BG7" s="292"/>
      <c r="BH7" s="878" t="s">
        <v>91</v>
      </c>
      <c r="BI7" s="292"/>
      <c r="BJ7" s="292" t="s">
        <v>72</v>
      </c>
      <c r="BK7" s="292"/>
      <c r="BL7" s="292" t="s">
        <v>85</v>
      </c>
      <c r="BM7" s="292"/>
    </row>
    <row r="8" spans="1:65" ht="409.5">
      <c r="A8" s="292" t="s">
        <v>505</v>
      </c>
      <c r="B8" s="373" t="s">
        <v>1175</v>
      </c>
      <c r="C8" s="374" t="s">
        <v>1176</v>
      </c>
      <c r="D8" s="374" t="s">
        <v>1177</v>
      </c>
      <c r="E8" s="373" t="s">
        <v>116</v>
      </c>
      <c r="F8" s="374" t="s">
        <v>1178</v>
      </c>
      <c r="G8" s="375" t="s">
        <v>73</v>
      </c>
      <c r="H8" s="373" t="s">
        <v>1179</v>
      </c>
      <c r="I8" s="373" t="s">
        <v>1180</v>
      </c>
      <c r="J8" s="373" t="s">
        <v>84</v>
      </c>
      <c r="K8" s="373" t="s">
        <v>1161</v>
      </c>
      <c r="L8" s="292"/>
      <c r="M8" s="292" t="s">
        <v>127</v>
      </c>
      <c r="N8" s="292"/>
      <c r="O8" s="292" t="s">
        <v>119</v>
      </c>
      <c r="P8" s="292"/>
      <c r="Q8" s="292"/>
      <c r="R8" s="292" t="s">
        <v>85</v>
      </c>
      <c r="S8" s="292"/>
      <c r="T8" s="292"/>
      <c r="U8" s="292"/>
      <c r="V8" s="292"/>
      <c r="W8" s="292"/>
      <c r="X8" s="292"/>
      <c r="Y8" s="292"/>
      <c r="Z8" s="292"/>
      <c r="AA8" s="292"/>
      <c r="AB8" s="292"/>
      <c r="AC8" s="292" t="s">
        <v>119</v>
      </c>
      <c r="AD8" s="292"/>
      <c r="AE8" s="292" t="s">
        <v>85</v>
      </c>
      <c r="AF8" s="637" t="s">
        <v>85</v>
      </c>
      <c r="AG8" s="292"/>
      <c r="AH8" s="292" t="s">
        <v>119</v>
      </c>
      <c r="AI8" s="292"/>
      <c r="AJ8" s="292"/>
      <c r="AK8" s="292"/>
      <c r="AL8" s="292" t="s">
        <v>85</v>
      </c>
      <c r="AM8" s="292" t="s">
        <v>119</v>
      </c>
      <c r="AN8" s="292"/>
      <c r="AO8" s="292"/>
      <c r="AP8" s="292"/>
      <c r="AQ8" s="292"/>
      <c r="AR8" s="292"/>
      <c r="AS8" s="292"/>
      <c r="AT8" s="292"/>
      <c r="AU8" s="292"/>
      <c r="AV8" s="292" t="s">
        <v>85</v>
      </c>
      <c r="AW8" s="292"/>
      <c r="AX8" s="292" t="s">
        <v>77</v>
      </c>
      <c r="AY8" s="292"/>
      <c r="AZ8" s="292" t="s">
        <v>77</v>
      </c>
      <c r="BA8" s="292"/>
      <c r="BB8" s="292" t="s">
        <v>85</v>
      </c>
      <c r="BC8" s="292"/>
      <c r="BD8" s="292"/>
      <c r="BE8" s="292"/>
      <c r="BF8" s="292"/>
      <c r="BG8" s="292" t="s">
        <v>85</v>
      </c>
      <c r="BH8" s="878" t="s">
        <v>91</v>
      </c>
      <c r="BI8" s="292"/>
      <c r="BJ8" s="292" t="s">
        <v>72</v>
      </c>
      <c r="BK8" s="292"/>
      <c r="BL8" s="292"/>
      <c r="BM8" s="292"/>
    </row>
    <row r="9" spans="1:65" ht="409.5">
      <c r="A9" s="292" t="s">
        <v>505</v>
      </c>
      <c r="B9" s="374" t="s">
        <v>1181</v>
      </c>
      <c r="C9" s="374" t="s">
        <v>1182</v>
      </c>
      <c r="D9" s="378" t="s">
        <v>1183</v>
      </c>
      <c r="E9" s="373" t="s">
        <v>116</v>
      </c>
      <c r="F9" s="373"/>
      <c r="G9" s="375" t="s">
        <v>73</v>
      </c>
      <c r="H9" s="374" t="s">
        <v>99</v>
      </c>
      <c r="I9" s="374" t="s">
        <v>1184</v>
      </c>
      <c r="J9" s="373" t="s">
        <v>84</v>
      </c>
      <c r="K9" s="373" t="s">
        <v>1161</v>
      </c>
      <c r="L9" s="292"/>
      <c r="M9" s="292" t="s">
        <v>127</v>
      </c>
      <c r="N9" s="292" t="s">
        <v>119</v>
      </c>
      <c r="O9" s="292" t="s">
        <v>119</v>
      </c>
      <c r="P9" s="292"/>
      <c r="Q9" s="292" t="s">
        <v>85</v>
      </c>
      <c r="R9" s="292"/>
      <c r="S9" s="292"/>
      <c r="T9" s="292"/>
      <c r="U9" s="292"/>
      <c r="V9" s="292"/>
      <c r="W9" s="292"/>
      <c r="X9" s="292"/>
      <c r="Y9" s="292"/>
      <c r="Z9" s="292"/>
      <c r="AA9" s="292"/>
      <c r="AB9" s="292"/>
      <c r="AC9" s="350" t="s">
        <v>119</v>
      </c>
      <c r="AD9" s="292"/>
      <c r="AE9" s="292" t="s">
        <v>91</v>
      </c>
      <c r="AF9" s="637" t="s">
        <v>85</v>
      </c>
      <c r="AG9" s="292"/>
      <c r="AH9" s="292" t="s">
        <v>119</v>
      </c>
      <c r="AI9" s="292"/>
      <c r="AJ9" s="292"/>
      <c r="AK9" s="292"/>
      <c r="AL9" s="292"/>
      <c r="AM9" s="292"/>
      <c r="AN9" s="292"/>
      <c r="AO9" s="292"/>
      <c r="AP9" s="292"/>
      <c r="AQ9" s="292"/>
      <c r="AR9" s="292"/>
      <c r="AS9" s="292"/>
      <c r="AT9" s="292"/>
      <c r="AU9" s="292"/>
      <c r="AV9" s="292"/>
      <c r="AW9" s="292"/>
      <c r="AX9" s="292"/>
      <c r="AY9" s="292"/>
      <c r="AZ9" s="292"/>
      <c r="BA9" s="292"/>
      <c r="BB9" s="292" t="s">
        <v>85</v>
      </c>
      <c r="BC9" s="292"/>
      <c r="BD9" s="292"/>
      <c r="BE9" s="292"/>
      <c r="BF9" s="292"/>
      <c r="BG9" s="292" t="s">
        <v>85</v>
      </c>
      <c r="BH9" s="878" t="s">
        <v>91</v>
      </c>
      <c r="BI9" s="292"/>
      <c r="BJ9" s="292" t="s">
        <v>78</v>
      </c>
      <c r="BK9" s="292"/>
      <c r="BL9" s="292"/>
      <c r="BM9" s="292"/>
    </row>
    <row r="10" spans="1:65" ht="300">
      <c r="A10" s="292" t="s">
        <v>505</v>
      </c>
      <c r="B10" s="373" t="s">
        <v>1185</v>
      </c>
      <c r="C10" s="374" t="s">
        <v>1186</v>
      </c>
      <c r="D10" s="376" t="s">
        <v>1187</v>
      </c>
      <c r="E10" s="373"/>
      <c r="F10" s="373"/>
      <c r="G10" s="375" t="s">
        <v>288</v>
      </c>
      <c r="H10" s="373" t="s">
        <v>99</v>
      </c>
      <c r="I10" s="373" t="s">
        <v>164</v>
      </c>
      <c r="J10" s="373"/>
      <c r="K10" s="373" t="s">
        <v>1161</v>
      </c>
      <c r="L10" s="292"/>
      <c r="M10" s="292" t="s">
        <v>72</v>
      </c>
      <c r="N10" s="292"/>
      <c r="O10" s="292"/>
      <c r="P10" s="292"/>
      <c r="Q10" s="292"/>
      <c r="R10" s="292"/>
      <c r="S10" s="292"/>
      <c r="T10" s="292"/>
      <c r="U10" s="292"/>
      <c r="V10" s="292"/>
      <c r="W10" s="292"/>
      <c r="X10" s="292"/>
      <c r="Y10" s="292"/>
      <c r="Z10" s="292"/>
      <c r="AA10" s="292"/>
      <c r="AB10" s="292"/>
      <c r="AC10" s="292"/>
      <c r="AD10" s="292"/>
      <c r="AE10" s="292"/>
      <c r="AF10" s="292"/>
      <c r="AG10" s="292"/>
      <c r="AH10" s="292" t="s">
        <v>119</v>
      </c>
      <c r="AI10" s="292"/>
      <c r="AJ10" s="292"/>
      <c r="AK10" s="292"/>
      <c r="AL10" s="292"/>
      <c r="AM10" s="292"/>
      <c r="AN10" s="292"/>
      <c r="AO10" s="292"/>
      <c r="AP10" s="292"/>
      <c r="AQ10" s="292"/>
      <c r="AR10" s="292"/>
      <c r="AS10" s="292"/>
      <c r="AT10" s="292"/>
      <c r="AU10" s="292"/>
      <c r="AV10" s="292"/>
      <c r="AW10" s="292"/>
      <c r="AX10" s="292"/>
      <c r="AY10" s="292"/>
      <c r="AZ10" s="292"/>
      <c r="BA10" s="292"/>
      <c r="BB10" s="292"/>
      <c r="BC10" s="292"/>
      <c r="BD10" s="292"/>
      <c r="BE10" s="292"/>
      <c r="BF10" s="292"/>
      <c r="BG10" s="292"/>
      <c r="BH10" s="292"/>
      <c r="BI10" s="292"/>
      <c r="BJ10" s="292"/>
      <c r="BK10" s="292"/>
      <c r="BL10" s="292"/>
      <c r="BM10" s="292"/>
    </row>
    <row r="11" spans="1:65" s="24" customFormat="1" ht="409.5">
      <c r="A11" s="318" t="s">
        <v>505</v>
      </c>
      <c r="B11" s="378" t="s">
        <v>1188</v>
      </c>
      <c r="C11" s="378" t="s">
        <v>1189</v>
      </c>
      <c r="D11" s="377" t="s">
        <v>1190</v>
      </c>
      <c r="E11" s="378" t="s">
        <v>116</v>
      </c>
      <c r="F11" s="378" t="s">
        <v>1191</v>
      </c>
      <c r="G11" s="197" t="s">
        <v>288</v>
      </c>
      <c r="H11" s="378" t="s">
        <v>1192</v>
      </c>
      <c r="I11" s="378" t="s">
        <v>1193</v>
      </c>
      <c r="J11" s="378" t="s">
        <v>84</v>
      </c>
      <c r="K11" s="378" t="s">
        <v>1161</v>
      </c>
      <c r="L11" s="318"/>
      <c r="M11" s="318" t="s">
        <v>1194</v>
      </c>
      <c r="N11" s="318" t="s">
        <v>78</v>
      </c>
      <c r="O11" s="318" t="s">
        <v>78</v>
      </c>
      <c r="P11" s="318"/>
      <c r="Q11" s="318" t="s">
        <v>119</v>
      </c>
      <c r="R11" s="318"/>
      <c r="S11" s="318" t="s">
        <v>119</v>
      </c>
      <c r="T11" s="318"/>
      <c r="U11" s="318" t="s">
        <v>119</v>
      </c>
      <c r="V11" s="592" t="s">
        <v>77</v>
      </c>
      <c r="W11" s="318"/>
      <c r="X11" s="318" t="s">
        <v>91</v>
      </c>
      <c r="Y11" s="318"/>
      <c r="Z11" s="318"/>
      <c r="AA11" s="318" t="s">
        <v>78</v>
      </c>
      <c r="AB11" s="318" t="s">
        <v>119</v>
      </c>
      <c r="AC11" s="318" t="s">
        <v>78</v>
      </c>
      <c r="AD11" s="318"/>
      <c r="AE11" s="318"/>
      <c r="AF11" s="318" t="s">
        <v>119</v>
      </c>
      <c r="AG11" s="318"/>
      <c r="AH11" s="318" t="s">
        <v>119</v>
      </c>
      <c r="AI11" s="318" t="s">
        <v>119</v>
      </c>
      <c r="AJ11" s="318"/>
      <c r="AK11" s="318" t="s">
        <v>77</v>
      </c>
      <c r="AL11" s="318"/>
      <c r="AM11" s="318"/>
      <c r="AN11" s="318"/>
      <c r="AO11" s="318"/>
      <c r="AP11" s="318"/>
      <c r="AQ11" s="318"/>
      <c r="AR11" s="318"/>
      <c r="AS11" s="318"/>
      <c r="AT11" s="318"/>
      <c r="AU11" s="318"/>
      <c r="AV11" s="318"/>
      <c r="AW11" s="318"/>
      <c r="AX11" s="318"/>
      <c r="AY11" s="318"/>
      <c r="AZ11" s="318"/>
      <c r="BA11" s="318"/>
      <c r="BB11" s="318"/>
      <c r="BC11" s="318"/>
      <c r="BD11" s="318"/>
      <c r="BE11" s="318"/>
      <c r="BF11" s="318"/>
      <c r="BG11" s="318"/>
      <c r="BH11" s="318"/>
      <c r="BI11" s="318"/>
      <c r="BJ11" s="318"/>
      <c r="BK11" s="318"/>
      <c r="BL11" s="318"/>
      <c r="BM11" s="318"/>
    </row>
    <row r="12" spans="1:65" s="24" customFormat="1" ht="58.5" customHeight="1">
      <c r="A12" s="318" t="s">
        <v>505</v>
      </c>
      <c r="B12" s="378" t="s">
        <v>1195</v>
      </c>
      <c r="C12" s="378" t="s">
        <v>1196</v>
      </c>
      <c r="D12" s="992" t="s">
        <v>1197</v>
      </c>
      <c r="E12" s="378" t="s">
        <v>116</v>
      </c>
      <c r="F12" s="377" t="s">
        <v>1198</v>
      </c>
      <c r="G12" s="197" t="s">
        <v>83</v>
      </c>
      <c r="H12" s="378" t="s">
        <v>74</v>
      </c>
      <c r="I12" s="378" t="s">
        <v>873</v>
      </c>
      <c r="J12" s="378" t="s">
        <v>75</v>
      </c>
      <c r="K12" s="378" t="s">
        <v>1161</v>
      </c>
      <c r="L12" s="318"/>
      <c r="M12" s="318" t="s">
        <v>91</v>
      </c>
      <c r="N12" s="318" t="s">
        <v>330</v>
      </c>
      <c r="O12" s="318" t="s">
        <v>330</v>
      </c>
      <c r="P12" s="318"/>
      <c r="Q12" s="318"/>
      <c r="R12" s="318"/>
      <c r="S12" s="318"/>
      <c r="T12" s="318"/>
      <c r="U12" s="318" t="s">
        <v>119</v>
      </c>
      <c r="V12" s="593" t="s">
        <v>78</v>
      </c>
      <c r="W12" s="318"/>
      <c r="X12" s="318" t="s">
        <v>91</v>
      </c>
      <c r="Y12" s="318"/>
      <c r="Z12" s="318" t="s">
        <v>72</v>
      </c>
      <c r="AA12" s="318"/>
      <c r="AB12" s="318"/>
      <c r="AC12" s="318" t="s">
        <v>119</v>
      </c>
      <c r="AD12" s="318"/>
      <c r="AE12" s="318" t="s">
        <v>78</v>
      </c>
      <c r="AF12" s="664" t="s">
        <v>78</v>
      </c>
      <c r="AG12" s="318" t="s">
        <v>85</v>
      </c>
      <c r="AH12" s="318" t="s">
        <v>210</v>
      </c>
      <c r="AI12" s="318"/>
      <c r="AJ12" s="318"/>
      <c r="AK12" s="318"/>
      <c r="AL12" s="318"/>
      <c r="AM12" s="318"/>
      <c r="AN12" s="318"/>
      <c r="AO12" s="318"/>
      <c r="AP12" s="318"/>
      <c r="AQ12" s="318"/>
      <c r="AR12" s="318"/>
      <c r="AS12" s="318"/>
      <c r="AT12" s="318"/>
      <c r="AU12" s="318"/>
      <c r="AV12" s="318"/>
      <c r="AW12" s="318"/>
      <c r="AX12" s="318"/>
      <c r="AY12" s="318"/>
      <c r="AZ12" s="318"/>
      <c r="BA12" s="318"/>
      <c r="BB12" s="318"/>
      <c r="BC12" s="318"/>
      <c r="BD12" s="318"/>
      <c r="BE12" s="318"/>
      <c r="BF12" s="318"/>
      <c r="BG12" s="318"/>
      <c r="BH12" s="884" t="s">
        <v>91</v>
      </c>
      <c r="BI12" s="318"/>
      <c r="BJ12" s="318" t="s">
        <v>78</v>
      </c>
      <c r="BK12" s="318" t="s">
        <v>91</v>
      </c>
      <c r="BL12" s="318"/>
      <c r="BM12" s="318"/>
    </row>
    <row r="13" spans="1:65" ht="409.5">
      <c r="A13" s="292" t="s">
        <v>505</v>
      </c>
      <c r="B13" s="373" t="s">
        <v>1199</v>
      </c>
      <c r="C13" s="374" t="s">
        <v>1200</v>
      </c>
      <c r="D13" s="374" t="s">
        <v>1201</v>
      </c>
      <c r="E13" s="373" t="s">
        <v>116</v>
      </c>
      <c r="F13" s="374" t="s">
        <v>1202</v>
      </c>
      <c r="G13" s="375" t="s">
        <v>73</v>
      </c>
      <c r="H13" s="373" t="s">
        <v>74</v>
      </c>
      <c r="I13" s="373" t="s">
        <v>99</v>
      </c>
      <c r="J13" s="373"/>
      <c r="K13" s="373" t="s">
        <v>1161</v>
      </c>
      <c r="L13" s="292"/>
      <c r="M13" s="292" t="s">
        <v>127</v>
      </c>
      <c r="N13" s="292" t="s">
        <v>377</v>
      </c>
      <c r="O13" s="292" t="s">
        <v>377</v>
      </c>
      <c r="P13" s="292"/>
      <c r="Q13" s="292"/>
      <c r="R13" s="292"/>
      <c r="S13" s="292"/>
      <c r="T13" s="292" t="s">
        <v>119</v>
      </c>
      <c r="U13" s="292"/>
      <c r="V13" s="577" t="s">
        <v>91</v>
      </c>
      <c r="W13" s="292"/>
      <c r="X13" s="292"/>
      <c r="Y13" s="292"/>
      <c r="Z13" s="292"/>
      <c r="AA13" s="292"/>
      <c r="AB13" s="292" t="s">
        <v>85</v>
      </c>
      <c r="AC13" s="292" t="s">
        <v>72</v>
      </c>
      <c r="AD13" s="292"/>
      <c r="AE13" s="292" t="s">
        <v>91</v>
      </c>
      <c r="AF13" s="637" t="s">
        <v>91</v>
      </c>
      <c r="AG13" s="292" t="s">
        <v>119</v>
      </c>
      <c r="AH13" s="292" t="s">
        <v>91</v>
      </c>
      <c r="AI13" s="292"/>
      <c r="AJ13" s="292"/>
      <c r="AK13" s="292"/>
      <c r="AL13" s="292"/>
      <c r="AM13" s="292"/>
      <c r="AN13" s="292"/>
      <c r="AO13" s="292"/>
      <c r="AP13" s="292"/>
      <c r="AQ13" s="292"/>
      <c r="AR13" s="292"/>
      <c r="AS13" s="292"/>
      <c r="AT13" s="292"/>
      <c r="AU13" s="292"/>
      <c r="AV13" s="292"/>
      <c r="AW13" s="292" t="s">
        <v>77</v>
      </c>
      <c r="AX13" s="292" t="s">
        <v>77</v>
      </c>
      <c r="AY13" s="292"/>
      <c r="AZ13" s="292"/>
      <c r="BA13" s="292" t="s">
        <v>85</v>
      </c>
      <c r="BB13" s="292" t="s">
        <v>77</v>
      </c>
      <c r="BC13" s="292"/>
      <c r="BD13" s="292"/>
      <c r="BE13" s="292"/>
      <c r="BF13" s="292"/>
      <c r="BG13" s="292" t="s">
        <v>85</v>
      </c>
      <c r="BH13" s="878" t="s">
        <v>91</v>
      </c>
      <c r="BI13" s="292"/>
      <c r="BJ13" s="292" t="s">
        <v>78</v>
      </c>
      <c r="BK13" s="292"/>
      <c r="BL13" s="292"/>
      <c r="BM13" s="292"/>
    </row>
    <row r="14" spans="1:65" ht="409.5">
      <c r="A14" s="292" t="s">
        <v>505</v>
      </c>
      <c r="B14" s="373" t="s">
        <v>1203</v>
      </c>
      <c r="C14" s="374" t="s">
        <v>1204</v>
      </c>
      <c r="D14" s="374" t="s">
        <v>1205</v>
      </c>
      <c r="E14" s="373" t="s">
        <v>70</v>
      </c>
      <c r="F14" s="374" t="s">
        <v>1206</v>
      </c>
      <c r="G14" s="375" t="s">
        <v>73</v>
      </c>
      <c r="H14" s="374" t="s">
        <v>74</v>
      </c>
      <c r="I14" s="373" t="s">
        <v>74</v>
      </c>
      <c r="J14" s="374" t="s">
        <v>75</v>
      </c>
      <c r="K14" s="373" t="s">
        <v>1161</v>
      </c>
      <c r="L14" s="292"/>
      <c r="M14" s="292" t="s">
        <v>72</v>
      </c>
      <c r="N14" s="292"/>
      <c r="O14" s="292"/>
      <c r="P14" s="292"/>
      <c r="Q14" s="292"/>
      <c r="R14" s="292"/>
      <c r="S14" s="292"/>
      <c r="T14" s="292"/>
      <c r="U14" s="292"/>
      <c r="V14" s="292"/>
      <c r="W14" s="292"/>
      <c r="X14" s="292"/>
      <c r="Y14" s="292"/>
      <c r="Z14" s="292"/>
      <c r="AA14" s="292"/>
      <c r="AB14" s="292"/>
      <c r="AC14" s="292"/>
      <c r="AD14" s="292"/>
      <c r="AE14" s="292"/>
      <c r="AF14" s="292" t="s">
        <v>340</v>
      </c>
      <c r="AG14" s="292"/>
      <c r="AH14" s="292" t="s">
        <v>85</v>
      </c>
      <c r="AI14" s="292"/>
      <c r="AJ14" s="292"/>
      <c r="AK14" s="292"/>
      <c r="AL14" s="292" t="s">
        <v>78</v>
      </c>
      <c r="AM14" s="292" t="s">
        <v>78</v>
      </c>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t="s">
        <v>72</v>
      </c>
      <c r="BM14" s="292"/>
    </row>
    <row r="15" spans="1:65" ht="180">
      <c r="A15" s="292" t="s">
        <v>505</v>
      </c>
      <c r="B15" s="373" t="s">
        <v>1207</v>
      </c>
      <c r="C15" s="374" t="s">
        <v>1208</v>
      </c>
      <c r="D15" s="374" t="s">
        <v>1209</v>
      </c>
      <c r="E15" s="373" t="s">
        <v>117</v>
      </c>
      <c r="F15" s="374" t="s">
        <v>1210</v>
      </c>
      <c r="G15" s="375" t="s">
        <v>83</v>
      </c>
      <c r="H15" s="373" t="s">
        <v>164</v>
      </c>
      <c r="I15" s="373" t="s">
        <v>164</v>
      </c>
      <c r="J15" s="373" t="s">
        <v>84</v>
      </c>
      <c r="K15" s="373" t="s">
        <v>1161</v>
      </c>
      <c r="L15" s="292"/>
      <c r="M15" s="350"/>
      <c r="N15" s="292" t="s">
        <v>77</v>
      </c>
      <c r="O15" s="292"/>
      <c r="P15" s="292"/>
      <c r="Q15" s="292" t="s">
        <v>119</v>
      </c>
      <c r="R15" s="292" t="s">
        <v>119</v>
      </c>
      <c r="S15" s="292"/>
      <c r="T15" s="292"/>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row>
    <row r="16" spans="1:65" ht="345">
      <c r="A16" s="292" t="s">
        <v>505</v>
      </c>
      <c r="B16" s="373" t="s">
        <v>1211</v>
      </c>
      <c r="C16" s="374" t="s">
        <v>1212</v>
      </c>
      <c r="D16" s="374" t="s">
        <v>1213</v>
      </c>
      <c r="E16" s="373" t="s">
        <v>1214</v>
      </c>
      <c r="F16" s="373" t="s">
        <v>1215</v>
      </c>
      <c r="G16" s="375" t="s">
        <v>73</v>
      </c>
      <c r="H16" s="373" t="s">
        <v>1169</v>
      </c>
      <c r="I16" s="373" t="s">
        <v>164</v>
      </c>
      <c r="J16" s="373" t="s">
        <v>84</v>
      </c>
      <c r="K16" s="373" t="s">
        <v>1161</v>
      </c>
      <c r="L16" s="292"/>
      <c r="M16" s="292" t="s">
        <v>127</v>
      </c>
      <c r="N16" s="292" t="s">
        <v>119</v>
      </c>
      <c r="O16" s="292" t="s">
        <v>119</v>
      </c>
      <c r="P16" s="292"/>
      <c r="Q16" s="292"/>
      <c r="R16" s="292"/>
      <c r="S16" s="292"/>
      <c r="T16" s="292"/>
      <c r="U16" s="292"/>
      <c r="V16" s="292"/>
      <c r="W16" s="292"/>
      <c r="X16" s="292"/>
      <c r="Y16" s="292"/>
      <c r="Z16" s="292"/>
      <c r="AA16" s="292"/>
      <c r="AB16" s="292"/>
      <c r="AC16" s="292"/>
      <c r="AD16" s="292"/>
      <c r="AE16" s="292"/>
      <c r="AF16" s="292"/>
      <c r="AG16" s="292"/>
      <c r="AH16" s="292" t="s">
        <v>119</v>
      </c>
      <c r="AI16" s="292"/>
      <c r="AJ16" s="292"/>
      <c r="AK16" s="292"/>
      <c r="AL16" s="292"/>
      <c r="AM16" s="292" t="s">
        <v>119</v>
      </c>
      <c r="AN16" s="292"/>
      <c r="AO16" s="350" t="s">
        <v>119</v>
      </c>
      <c r="AP16" s="292"/>
      <c r="AQ16" s="292"/>
      <c r="AR16" s="292" t="s">
        <v>119</v>
      </c>
      <c r="AS16" s="292"/>
      <c r="AT16" s="292"/>
      <c r="AU16" s="292"/>
      <c r="AV16" s="292"/>
      <c r="AW16" s="292"/>
      <c r="AX16" s="292"/>
      <c r="AY16" s="292"/>
      <c r="AZ16" s="292"/>
      <c r="BA16" s="292"/>
      <c r="BB16" s="292"/>
      <c r="BC16" s="292"/>
      <c r="BD16" s="292"/>
      <c r="BE16" s="292"/>
      <c r="BF16" s="292"/>
      <c r="BG16" s="292"/>
      <c r="BH16" s="292"/>
      <c r="BI16" s="292"/>
      <c r="BJ16" s="292"/>
      <c r="BK16" s="292"/>
      <c r="BL16" s="292"/>
      <c r="BM16" s="292"/>
    </row>
    <row r="17" spans="1:65" ht="409.5">
      <c r="A17" s="292" t="s">
        <v>505</v>
      </c>
      <c r="B17" s="373" t="s">
        <v>1216</v>
      </c>
      <c r="C17" s="374" t="s">
        <v>1217</v>
      </c>
      <c r="D17" s="376" t="s">
        <v>1218</v>
      </c>
      <c r="E17" s="373"/>
      <c r="F17" s="373" t="s">
        <v>1219</v>
      </c>
      <c r="G17" s="375" t="s">
        <v>288</v>
      </c>
      <c r="H17" s="373" t="s">
        <v>164</v>
      </c>
      <c r="I17" s="373" t="s">
        <v>164</v>
      </c>
      <c r="J17" s="373" t="s">
        <v>84</v>
      </c>
      <c r="K17" s="373" t="s">
        <v>1161</v>
      </c>
      <c r="L17" s="292"/>
      <c r="M17" s="292"/>
      <c r="N17" s="292" t="s">
        <v>119</v>
      </c>
      <c r="O17" s="292"/>
      <c r="P17" s="292"/>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row>
    <row r="18" spans="1:65" s="24" customFormat="1" ht="54.75" customHeight="1">
      <c r="A18" s="594" t="s">
        <v>505</v>
      </c>
      <c r="B18" s="394" t="s">
        <v>1220</v>
      </c>
      <c r="C18" s="425" t="s">
        <v>1221</v>
      </c>
      <c r="D18" s="595" t="s">
        <v>1222</v>
      </c>
      <c r="E18" s="397" t="s">
        <v>89</v>
      </c>
      <c r="F18" s="425" t="s">
        <v>1223</v>
      </c>
      <c r="G18" s="397" t="s">
        <v>73</v>
      </c>
      <c r="H18" s="398" t="s">
        <v>74</v>
      </c>
      <c r="I18" s="400" t="s">
        <v>74</v>
      </c>
      <c r="J18" s="398" t="s">
        <v>75</v>
      </c>
      <c r="K18" s="398" t="s">
        <v>1224</v>
      </c>
      <c r="L18" s="299"/>
      <c r="M18" s="299"/>
      <c r="N18" s="318" t="s">
        <v>330</v>
      </c>
      <c r="O18" s="318" t="s">
        <v>330</v>
      </c>
      <c r="P18" s="318"/>
      <c r="Q18" s="318"/>
      <c r="R18" s="318"/>
      <c r="S18" s="318"/>
      <c r="T18" s="318"/>
      <c r="U18" s="318" t="s">
        <v>119</v>
      </c>
      <c r="V18" s="318"/>
      <c r="W18" s="318"/>
      <c r="X18" s="318" t="s">
        <v>78</v>
      </c>
      <c r="Y18" s="318"/>
      <c r="Z18" s="318" t="s">
        <v>77</v>
      </c>
      <c r="AA18" s="318"/>
      <c r="AB18" s="318" t="s">
        <v>72</v>
      </c>
      <c r="AC18" s="318" t="s">
        <v>77</v>
      </c>
      <c r="AD18" s="318"/>
      <c r="AE18" s="318"/>
      <c r="AF18" s="638" t="s">
        <v>72</v>
      </c>
      <c r="AG18" s="318"/>
      <c r="AH18" s="318"/>
      <c r="AI18" s="318"/>
      <c r="AJ18" s="318"/>
      <c r="AK18" s="318"/>
      <c r="AL18" s="318"/>
      <c r="AM18" s="318"/>
      <c r="AN18" s="884" t="s">
        <v>78</v>
      </c>
      <c r="AO18" s="318"/>
      <c r="AP18" s="318"/>
      <c r="AQ18" s="318"/>
      <c r="AR18" s="318"/>
      <c r="AS18" s="318"/>
      <c r="AT18" s="318" t="s">
        <v>78</v>
      </c>
      <c r="AU18" s="318"/>
      <c r="AV18" s="318" t="s">
        <v>119</v>
      </c>
      <c r="AW18" s="318"/>
      <c r="AX18" s="318"/>
      <c r="AY18" s="318"/>
      <c r="AZ18" s="318"/>
      <c r="BA18" s="318"/>
      <c r="BB18" s="318" t="s">
        <v>119</v>
      </c>
      <c r="BC18" s="318"/>
      <c r="BD18" s="318" t="s">
        <v>78</v>
      </c>
      <c r="BE18" s="318"/>
      <c r="BF18" s="318"/>
      <c r="BG18" s="318" t="s">
        <v>77</v>
      </c>
      <c r="BH18" s="881" t="s">
        <v>78</v>
      </c>
      <c r="BI18" s="318"/>
      <c r="BJ18" s="318" t="s">
        <v>78</v>
      </c>
      <c r="BK18" s="318"/>
      <c r="BL18" s="318"/>
      <c r="BM18" s="318"/>
    </row>
    <row r="19" spans="1:65" ht="345">
      <c r="A19" s="289" t="s">
        <v>505</v>
      </c>
      <c r="B19" s="379" t="s">
        <v>1225</v>
      </c>
      <c r="C19" s="380" t="s">
        <v>1226</v>
      </c>
      <c r="D19" s="1041" t="s">
        <v>1227</v>
      </c>
      <c r="E19" s="381" t="s">
        <v>89</v>
      </c>
      <c r="F19" s="380" t="s">
        <v>1228</v>
      </c>
      <c r="G19" s="382" t="s">
        <v>73</v>
      </c>
      <c r="H19" s="383" t="s">
        <v>99</v>
      </c>
      <c r="I19" s="384" t="s">
        <v>99</v>
      </c>
      <c r="J19" s="383" t="s">
        <v>84</v>
      </c>
      <c r="K19" s="383" t="s">
        <v>1224</v>
      </c>
      <c r="L19" s="291"/>
      <c r="M19" s="291" t="s">
        <v>91</v>
      </c>
      <c r="N19" s="291"/>
      <c r="O19" s="292"/>
      <c r="P19" s="292"/>
      <c r="Q19" s="292"/>
      <c r="R19" s="292"/>
      <c r="S19" s="292"/>
      <c r="T19" s="292"/>
      <c r="U19" s="292"/>
      <c r="V19" s="292"/>
      <c r="W19" s="292"/>
      <c r="X19" s="292"/>
      <c r="Y19" s="292"/>
      <c r="Z19" s="292"/>
      <c r="AA19" s="292"/>
      <c r="AB19" s="292" t="s">
        <v>72</v>
      </c>
      <c r="AC19" s="292" t="s">
        <v>119</v>
      </c>
      <c r="AD19" s="292"/>
      <c r="AE19" s="292"/>
      <c r="AF19" s="637"/>
      <c r="AG19" s="292"/>
      <c r="AH19" s="292"/>
      <c r="AI19" s="292"/>
      <c r="AJ19" s="292"/>
      <c r="AK19" s="292"/>
      <c r="AL19" s="292" t="s">
        <v>119</v>
      </c>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t="s">
        <v>77</v>
      </c>
      <c r="BK19" s="292"/>
      <c r="BL19" s="292"/>
      <c r="BM19" s="292"/>
    </row>
    <row r="20" spans="1:65" ht="409.5">
      <c r="A20" s="289" t="s">
        <v>505</v>
      </c>
      <c r="B20" s="379" t="s">
        <v>1229</v>
      </c>
      <c r="C20" s="380" t="s">
        <v>1230</v>
      </c>
      <c r="D20" s="1041" t="s">
        <v>1231</v>
      </c>
      <c r="E20" s="381" t="s">
        <v>89</v>
      </c>
      <c r="F20" s="380" t="s">
        <v>1232</v>
      </c>
      <c r="G20" s="382" t="s">
        <v>83</v>
      </c>
      <c r="H20" s="383" t="s">
        <v>99</v>
      </c>
      <c r="I20" s="384" t="s">
        <v>99</v>
      </c>
      <c r="J20" s="383" t="s">
        <v>84</v>
      </c>
      <c r="K20" s="383" t="s">
        <v>1224</v>
      </c>
      <c r="L20" s="291"/>
      <c r="M20" s="291" t="s">
        <v>91</v>
      </c>
      <c r="N20" s="291" t="s">
        <v>119</v>
      </c>
      <c r="O20" s="291" t="s">
        <v>119</v>
      </c>
      <c r="P20" s="291"/>
      <c r="Q20" s="292"/>
      <c r="R20" s="292"/>
      <c r="S20" s="292"/>
      <c r="T20" s="292"/>
      <c r="U20" s="292"/>
      <c r="V20" s="292"/>
      <c r="W20" s="292"/>
      <c r="X20" s="292" t="s">
        <v>78</v>
      </c>
      <c r="Y20" s="292"/>
      <c r="Z20" s="292"/>
      <c r="AA20" s="292"/>
      <c r="AB20" s="292" t="s">
        <v>78</v>
      </c>
      <c r="AC20" s="292" t="s">
        <v>119</v>
      </c>
      <c r="AD20" s="292"/>
      <c r="AE20" s="292"/>
      <c r="AF20" s="637" t="s">
        <v>119</v>
      </c>
      <c r="AG20" s="292"/>
      <c r="AH20" s="292"/>
      <c r="AI20" s="292"/>
      <c r="AJ20" s="292"/>
      <c r="AK20" s="292"/>
      <c r="AL20" s="292"/>
      <c r="AM20" s="292"/>
      <c r="AN20" s="292"/>
      <c r="AO20" s="292"/>
      <c r="AP20" s="292"/>
      <c r="AQ20" s="292"/>
      <c r="AR20" s="292"/>
      <c r="AS20" s="292"/>
      <c r="AT20" s="292"/>
      <c r="AU20" s="292"/>
      <c r="AV20" s="292" t="s">
        <v>119</v>
      </c>
      <c r="AW20" s="292"/>
      <c r="AX20" s="292"/>
      <c r="AY20" s="292"/>
      <c r="AZ20" s="292"/>
      <c r="BA20" s="292"/>
      <c r="BB20" s="292"/>
      <c r="BC20" s="292"/>
      <c r="BD20" s="292"/>
      <c r="BE20" s="292"/>
      <c r="BF20" s="292"/>
      <c r="BG20" s="292"/>
      <c r="BH20" s="292"/>
      <c r="BI20" s="292"/>
      <c r="BJ20" s="292" t="s">
        <v>77</v>
      </c>
      <c r="BK20" s="292"/>
      <c r="BL20" s="292"/>
      <c r="BM20" s="292"/>
    </row>
    <row r="21" spans="1:65" ht="180">
      <c r="A21" s="289" t="s">
        <v>505</v>
      </c>
      <c r="B21" s="379" t="s">
        <v>1233</v>
      </c>
      <c r="C21" s="380" t="s">
        <v>1234</v>
      </c>
      <c r="D21" s="1041" t="s">
        <v>1235</v>
      </c>
      <c r="E21" s="381" t="s">
        <v>89</v>
      </c>
      <c r="F21" s="380" t="s">
        <v>1236</v>
      </c>
      <c r="G21" s="382" t="s">
        <v>288</v>
      </c>
      <c r="H21" s="383" t="s">
        <v>164</v>
      </c>
      <c r="I21" s="383" t="s">
        <v>164</v>
      </c>
      <c r="J21" s="383" t="s">
        <v>84</v>
      </c>
      <c r="K21" s="383" t="s">
        <v>1224</v>
      </c>
      <c r="L21" s="291"/>
      <c r="M21" s="291" t="s">
        <v>72</v>
      </c>
      <c r="N21" s="291" t="s">
        <v>119</v>
      </c>
      <c r="O21" s="291" t="s">
        <v>119</v>
      </c>
      <c r="P21" s="291"/>
      <c r="Q21" s="292"/>
      <c r="R21" s="292"/>
      <c r="S21" s="292"/>
      <c r="T21" s="292"/>
      <c r="U21" s="292"/>
      <c r="V21" s="292"/>
      <c r="W21" s="292"/>
      <c r="X21" s="292"/>
      <c r="Y21" s="292"/>
      <c r="Z21" s="292"/>
      <c r="AA21" s="292"/>
      <c r="AB21" s="292" t="s">
        <v>119</v>
      </c>
      <c r="AC21" s="292"/>
      <c r="AD21" s="292"/>
      <c r="AE21" s="292"/>
      <c r="AF21" s="637"/>
      <c r="AG21" s="292" t="s">
        <v>119</v>
      </c>
      <c r="AH21" s="292"/>
      <c r="AI21" s="292"/>
      <c r="AJ21" s="292"/>
      <c r="AK21" s="292"/>
      <c r="AL21" s="292"/>
      <c r="AM21" s="292"/>
      <c r="AN21" s="292" t="s">
        <v>78</v>
      </c>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t="s">
        <v>77</v>
      </c>
      <c r="BK21" s="292"/>
      <c r="BL21" s="292"/>
      <c r="BM21" s="292"/>
    </row>
    <row r="22" spans="1:65" s="24" customFormat="1" ht="409.5">
      <c r="A22" s="596" t="s">
        <v>505</v>
      </c>
      <c r="B22" s="597" t="s">
        <v>1237</v>
      </c>
      <c r="C22" s="595" t="s">
        <v>1238</v>
      </c>
      <c r="D22" s="595" t="s">
        <v>1239</v>
      </c>
      <c r="E22" s="397" t="s">
        <v>1240</v>
      </c>
      <c r="F22" s="595" t="s">
        <v>1241</v>
      </c>
      <c r="G22" s="397" t="s">
        <v>73</v>
      </c>
      <c r="H22" s="398" t="s">
        <v>74</v>
      </c>
      <c r="I22" s="400" t="s">
        <v>74</v>
      </c>
      <c r="J22" s="398" t="s">
        <v>84</v>
      </c>
      <c r="K22" s="398" t="s">
        <v>1224</v>
      </c>
      <c r="L22" s="299"/>
      <c r="M22" s="299"/>
      <c r="N22" s="598" t="s">
        <v>77</v>
      </c>
      <c r="O22" s="599" t="s">
        <v>77</v>
      </c>
      <c r="P22" s="599"/>
      <c r="Q22" s="599"/>
      <c r="R22" s="599"/>
      <c r="S22" s="599"/>
      <c r="T22" s="599"/>
      <c r="U22" s="599"/>
      <c r="V22" s="599"/>
      <c r="W22" s="599"/>
      <c r="X22" s="599"/>
      <c r="Y22" s="599"/>
      <c r="Z22" s="599" t="s">
        <v>72</v>
      </c>
      <c r="AA22" s="599" t="s">
        <v>78</v>
      </c>
      <c r="AB22" s="599" t="s">
        <v>91</v>
      </c>
      <c r="AC22" s="600" t="s">
        <v>78</v>
      </c>
      <c r="AD22" s="599"/>
      <c r="AE22" s="599"/>
      <c r="AF22" s="639" t="s">
        <v>91</v>
      </c>
      <c r="AG22" s="599"/>
      <c r="AH22" s="599"/>
      <c r="AI22" s="599"/>
      <c r="AJ22" s="599"/>
      <c r="AK22" s="599"/>
      <c r="AL22" s="599"/>
      <c r="AM22" s="599"/>
      <c r="AN22" s="599"/>
      <c r="AO22" s="599"/>
      <c r="AP22" s="599"/>
      <c r="AQ22" s="599"/>
      <c r="AR22" s="599"/>
      <c r="AS22" s="599"/>
      <c r="AT22" s="599"/>
      <c r="AU22" s="599"/>
      <c r="AV22" s="599"/>
      <c r="AW22" s="599"/>
      <c r="AX22" s="599"/>
      <c r="AY22" s="599"/>
      <c r="AZ22" s="599"/>
      <c r="BA22" s="599"/>
      <c r="BB22" s="599"/>
      <c r="BC22" s="599"/>
      <c r="BD22" s="599"/>
      <c r="BE22" s="599"/>
      <c r="BF22" s="599"/>
      <c r="BG22" s="599"/>
      <c r="BH22" s="599"/>
      <c r="BI22" s="599"/>
      <c r="BJ22" s="599" t="s">
        <v>72</v>
      </c>
      <c r="BK22" s="599"/>
      <c r="BL22" s="599"/>
      <c r="BM22" s="599"/>
    </row>
    <row r="23" spans="1:65" s="24" customFormat="1" ht="89.25" customHeight="1">
      <c r="A23" s="596" t="s">
        <v>505</v>
      </c>
      <c r="B23" s="601" t="s">
        <v>1242</v>
      </c>
      <c r="C23" s="595" t="s">
        <v>1243</v>
      </c>
      <c r="D23" s="595" t="s">
        <v>1244</v>
      </c>
      <c r="E23" s="397" t="s">
        <v>1240</v>
      </c>
      <c r="F23" s="595" t="s">
        <v>1245</v>
      </c>
      <c r="G23" s="397" t="s">
        <v>73</v>
      </c>
      <c r="H23" s="398" t="s">
        <v>74</v>
      </c>
      <c r="I23" s="602" t="s">
        <v>74</v>
      </c>
      <c r="J23" s="398" t="s">
        <v>75</v>
      </c>
      <c r="K23" s="398" t="s">
        <v>1246</v>
      </c>
      <c r="L23" s="299"/>
      <c r="M23" s="299"/>
      <c r="N23" s="598" t="s">
        <v>77</v>
      </c>
      <c r="O23" s="599" t="s">
        <v>77</v>
      </c>
      <c r="P23" s="599"/>
      <c r="Q23" s="599"/>
      <c r="R23" s="599"/>
      <c r="S23" s="599"/>
      <c r="T23" s="599"/>
      <c r="U23" s="599"/>
      <c r="V23" s="603"/>
      <c r="W23" s="599" t="s">
        <v>127</v>
      </c>
      <c r="X23" s="599"/>
      <c r="Y23" s="599"/>
      <c r="Z23" s="599"/>
      <c r="AA23" s="599" t="s">
        <v>78</v>
      </c>
      <c r="AB23" s="599" t="s">
        <v>91</v>
      </c>
      <c r="AC23" s="599" t="s">
        <v>78</v>
      </c>
      <c r="AD23" s="599"/>
      <c r="AE23" s="599"/>
      <c r="AF23" s="639" t="s">
        <v>91</v>
      </c>
      <c r="AG23" s="599" t="s">
        <v>85</v>
      </c>
      <c r="AH23" s="599"/>
      <c r="AI23" s="599"/>
      <c r="AJ23" s="599"/>
      <c r="AK23" s="599"/>
      <c r="AL23" s="599"/>
      <c r="AM23" s="599"/>
      <c r="AN23" s="885" t="s">
        <v>78</v>
      </c>
      <c r="AO23" s="599"/>
      <c r="AP23" s="599" t="s">
        <v>119</v>
      </c>
      <c r="AQ23" s="599"/>
      <c r="AR23" s="599" t="s">
        <v>119</v>
      </c>
      <c r="AS23" s="599"/>
      <c r="AT23" s="599"/>
      <c r="AU23" s="599"/>
      <c r="AV23" s="158" t="s">
        <v>78</v>
      </c>
      <c r="AW23" s="599"/>
      <c r="AX23" s="599"/>
      <c r="AY23" s="599"/>
      <c r="AZ23" s="599"/>
      <c r="BA23" s="599"/>
      <c r="BB23" s="599"/>
      <c r="BC23" s="599"/>
      <c r="BD23" s="599" t="s">
        <v>78</v>
      </c>
      <c r="BE23" s="599"/>
      <c r="BF23" s="599"/>
      <c r="BG23" s="599" t="s">
        <v>78</v>
      </c>
      <c r="BH23" s="885" t="s">
        <v>91</v>
      </c>
      <c r="BI23" s="599"/>
      <c r="BJ23" s="599" t="s">
        <v>78</v>
      </c>
      <c r="BK23" s="599"/>
      <c r="BL23" s="599"/>
      <c r="BM23" s="599"/>
    </row>
    <row r="24" spans="1:65" ht="409.5">
      <c r="A24" s="293" t="s">
        <v>505</v>
      </c>
      <c r="B24" s="387" t="s">
        <v>1247</v>
      </c>
      <c r="C24" s="387" t="s">
        <v>1248</v>
      </c>
      <c r="D24" s="385" t="s">
        <v>1249</v>
      </c>
      <c r="E24" s="381" t="s">
        <v>89</v>
      </c>
      <c r="F24" s="387"/>
      <c r="G24" s="381" t="s">
        <v>73</v>
      </c>
      <c r="H24" s="381" t="s">
        <v>329</v>
      </c>
      <c r="I24" s="381" t="s">
        <v>329</v>
      </c>
      <c r="J24" s="381" t="s">
        <v>75</v>
      </c>
      <c r="K24" s="381" t="s">
        <v>1224</v>
      </c>
      <c r="L24" s="294"/>
      <c r="M24" s="294"/>
      <c r="N24" s="293" t="s">
        <v>77</v>
      </c>
      <c r="O24" s="293" t="s">
        <v>77</v>
      </c>
      <c r="P24" s="293"/>
      <c r="Q24" s="293"/>
      <c r="R24" s="293"/>
      <c r="S24" s="293"/>
      <c r="T24" s="293"/>
      <c r="U24" s="293"/>
      <c r="V24" s="293"/>
      <c r="W24" s="293"/>
      <c r="X24" s="293"/>
      <c r="Y24" s="293"/>
      <c r="Z24" s="293"/>
      <c r="AA24" s="293"/>
      <c r="AB24" s="293"/>
      <c r="AC24" s="293" t="s">
        <v>119</v>
      </c>
      <c r="AD24" s="293"/>
      <c r="AE24" s="293"/>
      <c r="AF24" s="640" t="s">
        <v>119</v>
      </c>
      <c r="AG24" s="293"/>
      <c r="AH24" s="293"/>
      <c r="AI24" s="293"/>
      <c r="AJ24" s="293"/>
      <c r="AK24" s="293"/>
      <c r="AL24" s="293"/>
      <c r="AM24" s="293"/>
      <c r="AN24" s="293"/>
      <c r="AO24" s="293"/>
      <c r="AP24" s="293"/>
      <c r="AQ24" s="293"/>
      <c r="AR24" s="293"/>
      <c r="AS24" s="293"/>
      <c r="AT24" s="293"/>
      <c r="AU24" s="293"/>
      <c r="AV24" s="293"/>
      <c r="AW24" s="293"/>
      <c r="AX24" s="293"/>
      <c r="AY24" s="293"/>
      <c r="AZ24" s="293"/>
      <c r="BA24" s="293"/>
      <c r="BB24" s="293"/>
      <c r="BC24" s="293"/>
      <c r="BD24" s="293"/>
      <c r="BE24" s="293"/>
      <c r="BF24" s="293"/>
      <c r="BG24" s="293"/>
      <c r="BH24" s="293"/>
      <c r="BI24" s="293"/>
      <c r="BJ24" s="293" t="s">
        <v>77</v>
      </c>
      <c r="BK24" s="293"/>
      <c r="BL24" s="293"/>
      <c r="BM24" s="293"/>
    </row>
    <row r="25" spans="1:65" ht="409.5">
      <c r="A25" s="293" t="s">
        <v>505</v>
      </c>
      <c r="B25" s="387" t="s">
        <v>1247</v>
      </c>
      <c r="C25" s="387" t="s">
        <v>1250</v>
      </c>
      <c r="D25" s="385" t="s">
        <v>1249</v>
      </c>
      <c r="E25" s="381" t="s">
        <v>89</v>
      </c>
      <c r="F25" s="387"/>
      <c r="G25" s="381" t="s">
        <v>73</v>
      </c>
      <c r="H25" s="381" t="s">
        <v>329</v>
      </c>
      <c r="I25" s="381" t="s">
        <v>329</v>
      </c>
      <c r="J25" s="381" t="s">
        <v>75</v>
      </c>
      <c r="K25" s="381" t="s">
        <v>1224</v>
      </c>
      <c r="L25" s="294"/>
      <c r="M25" s="294"/>
      <c r="N25" s="293"/>
      <c r="O25" s="293"/>
      <c r="P25" s="293"/>
      <c r="Q25" s="293"/>
      <c r="R25" s="293"/>
      <c r="S25" s="293"/>
      <c r="T25" s="293"/>
      <c r="U25" s="293"/>
      <c r="V25" s="293"/>
      <c r="W25" s="293"/>
      <c r="X25" s="293"/>
      <c r="Y25" s="293"/>
      <c r="Z25" s="293"/>
      <c r="AA25" s="293"/>
      <c r="AB25" s="293"/>
      <c r="AC25" s="293" t="s">
        <v>119</v>
      </c>
      <c r="AD25" s="293"/>
      <c r="AE25" s="293"/>
      <c r="AF25" s="640" t="s">
        <v>119</v>
      </c>
      <c r="AG25" s="293"/>
      <c r="AH25" s="293"/>
      <c r="AI25" s="293"/>
      <c r="AJ25" s="293"/>
      <c r="AK25" s="293"/>
      <c r="AL25" s="293"/>
      <c r="AM25" s="293"/>
      <c r="AN25" s="293"/>
      <c r="AO25" s="293"/>
      <c r="AP25" s="293"/>
      <c r="AQ25" s="293"/>
      <c r="AR25" s="293"/>
      <c r="AS25" s="293"/>
      <c r="AT25" s="293"/>
      <c r="AU25" s="293"/>
      <c r="AV25" s="293"/>
      <c r="AW25" s="293"/>
      <c r="AX25" s="293"/>
      <c r="AY25" s="293"/>
      <c r="AZ25" s="293"/>
      <c r="BA25" s="293"/>
      <c r="BB25" s="293"/>
      <c r="BC25" s="293"/>
      <c r="BD25" s="293"/>
      <c r="BE25" s="293"/>
      <c r="BF25" s="293"/>
      <c r="BG25" s="293"/>
      <c r="BH25" s="293"/>
      <c r="BI25" s="293"/>
      <c r="BJ25" s="293" t="s">
        <v>77</v>
      </c>
      <c r="BK25" s="293"/>
      <c r="BL25" s="293"/>
      <c r="BM25" s="293"/>
    </row>
    <row r="26" spans="1:65" s="24" customFormat="1" ht="409.5">
      <c r="A26" s="596" t="s">
        <v>505</v>
      </c>
      <c r="B26" s="595" t="s">
        <v>1247</v>
      </c>
      <c r="C26" s="595" t="s">
        <v>1251</v>
      </c>
      <c r="D26" s="595" t="s">
        <v>1252</v>
      </c>
      <c r="E26" s="397" t="s">
        <v>89</v>
      </c>
      <c r="F26" s="595" t="s">
        <v>1253</v>
      </c>
      <c r="G26" s="397" t="s">
        <v>73</v>
      </c>
      <c r="H26" s="397" t="s">
        <v>74</v>
      </c>
      <c r="I26" s="397" t="s">
        <v>74</v>
      </c>
      <c r="J26" s="397" t="s">
        <v>75</v>
      </c>
      <c r="K26" s="397" t="s">
        <v>1224</v>
      </c>
      <c r="L26" s="298"/>
      <c r="M26" s="298" t="s">
        <v>823</v>
      </c>
      <c r="N26" s="596"/>
      <c r="O26" s="596"/>
      <c r="P26" s="596"/>
      <c r="Q26" s="596"/>
      <c r="R26" s="596"/>
      <c r="S26" s="596"/>
      <c r="T26" s="596"/>
      <c r="U26" s="594"/>
      <c r="V26" s="604" t="s">
        <v>668</v>
      </c>
      <c r="W26" s="596"/>
      <c r="X26" s="596"/>
      <c r="Y26" s="596"/>
      <c r="Z26" s="596" t="s">
        <v>330</v>
      </c>
      <c r="AA26" s="596"/>
      <c r="AB26" s="596"/>
      <c r="AC26" s="596" t="s">
        <v>78</v>
      </c>
      <c r="AD26" s="596"/>
      <c r="AE26" s="596" t="s">
        <v>72</v>
      </c>
      <c r="AF26" s="598"/>
      <c r="AG26" s="596"/>
      <c r="AH26" s="596"/>
      <c r="AI26" s="596"/>
      <c r="AJ26" s="596"/>
      <c r="AK26" s="596"/>
      <c r="AL26" s="596"/>
      <c r="AM26" s="596"/>
      <c r="AN26" s="596"/>
      <c r="AO26" s="596"/>
      <c r="AP26" s="596"/>
      <c r="AQ26" s="596"/>
      <c r="AR26" s="596"/>
      <c r="AS26" s="596"/>
      <c r="AT26" s="596"/>
      <c r="AU26" s="596"/>
      <c r="AV26" s="596"/>
      <c r="AW26" s="596"/>
      <c r="AX26" s="596"/>
      <c r="AY26" s="596"/>
      <c r="AZ26" s="596"/>
      <c r="BA26" s="596"/>
      <c r="BB26" s="596"/>
      <c r="BC26" s="596"/>
      <c r="BD26" s="596"/>
      <c r="BE26" s="596"/>
      <c r="BF26" s="596"/>
      <c r="BG26" s="596"/>
      <c r="BH26" s="596"/>
      <c r="BI26" s="596"/>
      <c r="BJ26" s="596"/>
      <c r="BK26" s="596"/>
      <c r="BL26" s="596"/>
      <c r="BM26" s="596"/>
    </row>
    <row r="27" spans="1:65" s="24" customFormat="1" ht="409.5">
      <c r="A27" s="596" t="s">
        <v>505</v>
      </c>
      <c r="B27" s="595" t="s">
        <v>1247</v>
      </c>
      <c r="C27" s="595" t="s">
        <v>1254</v>
      </c>
      <c r="D27" s="595" t="s">
        <v>1255</v>
      </c>
      <c r="E27" s="397" t="s">
        <v>89</v>
      </c>
      <c r="F27" s="595" t="s">
        <v>1253</v>
      </c>
      <c r="G27" s="397" t="s">
        <v>73</v>
      </c>
      <c r="H27" s="397" t="s">
        <v>74</v>
      </c>
      <c r="I27" s="397" t="s">
        <v>74</v>
      </c>
      <c r="J27" s="397" t="s">
        <v>75</v>
      </c>
      <c r="K27" s="397" t="s">
        <v>1224</v>
      </c>
      <c r="L27" s="298"/>
      <c r="M27" s="298"/>
      <c r="N27" s="596"/>
      <c r="O27" s="596"/>
      <c r="P27" s="596"/>
      <c r="Q27" s="596"/>
      <c r="R27" s="596"/>
      <c r="S27" s="596"/>
      <c r="T27" s="596"/>
      <c r="U27" s="596" t="s">
        <v>119</v>
      </c>
      <c r="V27" s="826"/>
      <c r="W27" s="596"/>
      <c r="X27" s="596"/>
      <c r="Y27" s="596"/>
      <c r="Z27" s="596" t="s">
        <v>78</v>
      </c>
      <c r="AA27" s="596"/>
      <c r="AB27" s="596" t="s">
        <v>78</v>
      </c>
      <c r="AC27" s="596"/>
      <c r="AD27" s="596"/>
      <c r="AE27" s="596"/>
      <c r="AF27" s="641"/>
      <c r="AG27" s="596"/>
      <c r="AH27" s="596"/>
      <c r="AI27" s="596"/>
      <c r="AJ27" s="596"/>
      <c r="AK27" s="596"/>
      <c r="AL27" s="596"/>
      <c r="AM27" s="596"/>
      <c r="AN27" s="596"/>
      <c r="AO27" s="596"/>
      <c r="AP27" s="596"/>
      <c r="AQ27" s="596"/>
      <c r="AR27" s="596"/>
      <c r="AS27" s="596"/>
      <c r="AT27" s="596"/>
      <c r="AU27" s="596"/>
      <c r="AV27" s="596"/>
      <c r="AW27" s="596"/>
      <c r="AX27" s="596"/>
      <c r="AY27" s="596"/>
      <c r="AZ27" s="596"/>
      <c r="BA27" s="596"/>
      <c r="BB27" s="596"/>
      <c r="BC27" s="596"/>
      <c r="BD27" s="596"/>
      <c r="BE27" s="596"/>
      <c r="BF27" s="596"/>
      <c r="BG27" s="596"/>
      <c r="BH27" s="886" t="s">
        <v>91</v>
      </c>
      <c r="BI27" s="596"/>
      <c r="BJ27" s="596"/>
      <c r="BK27" s="596" t="s">
        <v>91</v>
      </c>
      <c r="BL27" s="596"/>
      <c r="BM27" s="596"/>
    </row>
    <row r="28" spans="1:65" s="24" customFormat="1" ht="330">
      <c r="A28" s="596" t="s">
        <v>505</v>
      </c>
      <c r="B28" s="595" t="s">
        <v>1247</v>
      </c>
      <c r="C28" s="385" t="s">
        <v>1256</v>
      </c>
      <c r="D28" s="595" t="s">
        <v>1257</v>
      </c>
      <c r="E28" s="397" t="s">
        <v>89</v>
      </c>
      <c r="F28" s="595" t="s">
        <v>1253</v>
      </c>
      <c r="G28" s="397" t="s">
        <v>73</v>
      </c>
      <c r="H28" s="397" t="s">
        <v>74</v>
      </c>
      <c r="I28" s="397" t="s">
        <v>74</v>
      </c>
      <c r="J28" s="397" t="s">
        <v>75</v>
      </c>
      <c r="K28" s="397" t="s">
        <v>1224</v>
      </c>
      <c r="L28" s="298"/>
      <c r="M28" s="298"/>
      <c r="N28" s="596"/>
      <c r="O28" s="596"/>
      <c r="P28" s="596"/>
      <c r="Q28" s="596"/>
      <c r="R28" s="596"/>
      <c r="S28" s="596"/>
      <c r="T28" s="596"/>
      <c r="U28" s="594" t="s">
        <v>119</v>
      </c>
      <c r="V28" s="605" t="s">
        <v>668</v>
      </c>
      <c r="W28" s="596"/>
      <c r="X28" s="596"/>
      <c r="Y28" s="596"/>
      <c r="Z28" s="596" t="s">
        <v>78</v>
      </c>
      <c r="AA28" s="596"/>
      <c r="AB28" s="596" t="s">
        <v>78</v>
      </c>
      <c r="AC28" s="596"/>
      <c r="AD28" s="596"/>
      <c r="AE28" s="596"/>
      <c r="AF28" s="641"/>
      <c r="AG28" s="596"/>
      <c r="AH28" s="596"/>
      <c r="AI28" s="596"/>
      <c r="AJ28" s="596"/>
      <c r="AK28" s="596"/>
      <c r="AL28" s="596"/>
      <c r="AM28" s="596"/>
      <c r="AN28" s="886" t="s">
        <v>78</v>
      </c>
      <c r="AO28" s="596"/>
      <c r="AP28" s="596" t="s">
        <v>1258</v>
      </c>
      <c r="AQ28" s="596"/>
      <c r="AR28" s="596"/>
      <c r="AS28" s="596"/>
      <c r="AT28" s="596"/>
      <c r="AU28" s="596"/>
      <c r="AV28" s="596"/>
      <c r="AW28" s="596"/>
      <c r="AX28" s="596"/>
      <c r="AY28" s="596"/>
      <c r="AZ28" s="596"/>
      <c r="BA28" s="596"/>
      <c r="BB28" s="596"/>
      <c r="BC28" s="596"/>
      <c r="BD28" s="596" t="s">
        <v>119</v>
      </c>
      <c r="BE28" s="596"/>
      <c r="BF28" s="596"/>
      <c r="BG28" s="596"/>
      <c r="BH28" s="596"/>
      <c r="BI28" s="596"/>
      <c r="BJ28" s="596" t="s">
        <v>78</v>
      </c>
      <c r="BK28" s="596" t="s">
        <v>78</v>
      </c>
      <c r="BL28" s="596"/>
      <c r="BM28" s="596"/>
    </row>
    <row r="29" spans="1:65" ht="300">
      <c r="A29" s="293" t="s">
        <v>505</v>
      </c>
      <c r="B29" s="387" t="s">
        <v>1247</v>
      </c>
      <c r="C29" s="385" t="s">
        <v>1259</v>
      </c>
      <c r="D29" s="385" t="s">
        <v>1260</v>
      </c>
      <c r="E29" s="381" t="s">
        <v>89</v>
      </c>
      <c r="F29" s="385" t="s">
        <v>1261</v>
      </c>
      <c r="G29" s="381" t="s">
        <v>83</v>
      </c>
      <c r="H29" s="381" t="s">
        <v>74</v>
      </c>
      <c r="I29" s="381" t="s">
        <v>74</v>
      </c>
      <c r="J29" s="381" t="s">
        <v>75</v>
      </c>
      <c r="K29" s="381" t="s">
        <v>1224</v>
      </c>
      <c r="L29" s="294"/>
      <c r="M29" s="294"/>
      <c r="N29" s="293"/>
      <c r="O29" s="293"/>
      <c r="P29" s="293"/>
      <c r="Q29" s="293"/>
      <c r="R29" s="293"/>
      <c r="S29" s="293"/>
      <c r="T29" s="293"/>
      <c r="U29" s="293"/>
      <c r="V29" s="293"/>
      <c r="W29" s="293"/>
      <c r="X29" s="293"/>
      <c r="Y29" s="293"/>
      <c r="Z29" s="293"/>
      <c r="AA29" s="293"/>
      <c r="AB29" s="293"/>
      <c r="AC29" s="293"/>
      <c r="AD29" s="293"/>
      <c r="AE29" s="293"/>
      <c r="AF29" s="640"/>
      <c r="AG29" s="293"/>
      <c r="AH29" s="293"/>
      <c r="AI29" s="293"/>
      <c r="AJ29" s="293"/>
      <c r="AK29" s="293"/>
      <c r="AL29" s="293"/>
      <c r="AM29" s="293"/>
      <c r="AN29" s="630" t="s">
        <v>78</v>
      </c>
      <c r="AO29" s="293"/>
      <c r="AP29" s="293" t="s">
        <v>78</v>
      </c>
      <c r="AQ29" s="293"/>
      <c r="AR29" s="293"/>
      <c r="AS29" s="293"/>
      <c r="AT29" s="293"/>
      <c r="AU29" s="293"/>
      <c r="AV29" s="293"/>
      <c r="AW29" s="293"/>
      <c r="AX29" s="293"/>
      <c r="AY29" s="293"/>
      <c r="AZ29" s="293"/>
      <c r="BA29" s="293"/>
      <c r="BB29" s="293"/>
      <c r="BC29" s="293"/>
      <c r="BD29" s="293"/>
      <c r="BE29" s="293"/>
      <c r="BF29" s="293"/>
      <c r="BG29" s="293"/>
      <c r="BH29" s="630" t="s">
        <v>91</v>
      </c>
      <c r="BI29" s="293"/>
      <c r="BJ29" s="293"/>
      <c r="BK29" s="293"/>
      <c r="BL29" s="293"/>
      <c r="BM29" s="293"/>
    </row>
    <row r="30" spans="1:65" ht="409.5">
      <c r="A30" s="293" t="s">
        <v>505</v>
      </c>
      <c r="B30" s="387" t="s">
        <v>1247</v>
      </c>
      <c r="C30" s="385" t="s">
        <v>1262</v>
      </c>
      <c r="D30" s="385" t="s">
        <v>1263</v>
      </c>
      <c r="E30" s="381" t="s">
        <v>89</v>
      </c>
      <c r="F30" s="385" t="s">
        <v>1264</v>
      </c>
      <c r="G30" s="381" t="s">
        <v>73</v>
      </c>
      <c r="H30" s="381" t="s">
        <v>99</v>
      </c>
      <c r="I30" s="381" t="s">
        <v>164</v>
      </c>
      <c r="J30" s="381" t="s">
        <v>75</v>
      </c>
      <c r="K30" s="381" t="s">
        <v>1224</v>
      </c>
      <c r="L30" s="294"/>
      <c r="M30" s="294" t="s">
        <v>91</v>
      </c>
      <c r="N30" s="293" t="s">
        <v>77</v>
      </c>
      <c r="O30" s="293" t="s">
        <v>77</v>
      </c>
      <c r="P30" s="293"/>
      <c r="Q30" s="293"/>
      <c r="R30" s="293"/>
      <c r="S30" s="293"/>
      <c r="T30" s="293"/>
      <c r="U30" s="503" t="s">
        <v>119</v>
      </c>
      <c r="V30" s="578" t="s">
        <v>668</v>
      </c>
      <c r="W30" s="293"/>
      <c r="X30" s="293"/>
      <c r="Y30" s="293"/>
      <c r="Z30" s="293"/>
      <c r="AA30" s="293"/>
      <c r="AB30" s="293"/>
      <c r="AC30" s="293"/>
      <c r="AD30" s="293"/>
      <c r="AE30" s="293"/>
      <c r="AF30" s="640" t="s">
        <v>91</v>
      </c>
      <c r="AG30" s="293"/>
      <c r="AH30" s="293"/>
      <c r="AI30" s="293"/>
      <c r="AJ30" s="293"/>
      <c r="AK30" s="293"/>
      <c r="AL30" s="293"/>
      <c r="AM30" s="293"/>
      <c r="AN30" s="293" t="s">
        <v>78</v>
      </c>
      <c r="AO30" s="293" t="s">
        <v>823</v>
      </c>
      <c r="AP30" s="307" t="s">
        <v>1265</v>
      </c>
      <c r="AQ30" s="293"/>
      <c r="AR30" s="293"/>
      <c r="AS30" s="293"/>
      <c r="AT30" s="293"/>
      <c r="AU30" s="293"/>
      <c r="AV30" s="293"/>
      <c r="AW30" s="293"/>
      <c r="AX30" s="293"/>
      <c r="AY30" s="293"/>
      <c r="AZ30" s="293"/>
      <c r="BA30" s="293"/>
      <c r="BB30" s="293"/>
      <c r="BC30" s="293"/>
      <c r="BD30" s="293"/>
      <c r="BE30" s="293"/>
      <c r="BF30" s="293"/>
      <c r="BG30" s="293"/>
      <c r="BH30" s="293"/>
      <c r="BI30" s="293"/>
      <c r="BJ30" s="293" t="s">
        <v>77</v>
      </c>
      <c r="BK30" s="293"/>
      <c r="BL30" s="293"/>
      <c r="BM30" s="293"/>
    </row>
    <row r="31" spans="1:65" ht="409.5">
      <c r="A31" s="293" t="s">
        <v>505</v>
      </c>
      <c r="B31" s="387" t="s">
        <v>1247</v>
      </c>
      <c r="C31" s="385" t="s">
        <v>1266</v>
      </c>
      <c r="D31" s="385" t="s">
        <v>1255</v>
      </c>
      <c r="E31" s="381" t="s">
        <v>89</v>
      </c>
      <c r="F31" s="385" t="s">
        <v>1264</v>
      </c>
      <c r="G31" s="381" t="s">
        <v>73</v>
      </c>
      <c r="H31" s="381" t="s">
        <v>99</v>
      </c>
      <c r="I31" s="381" t="s">
        <v>99</v>
      </c>
      <c r="J31" s="381" t="s">
        <v>75</v>
      </c>
      <c r="K31" s="381" t="s">
        <v>1224</v>
      </c>
      <c r="L31" s="294"/>
      <c r="M31" s="294"/>
      <c r="N31" s="293"/>
      <c r="O31" s="293"/>
      <c r="P31" s="293"/>
      <c r="Q31" s="293"/>
      <c r="R31" s="293"/>
      <c r="S31" s="293"/>
      <c r="T31" s="293"/>
      <c r="U31" s="293" t="s">
        <v>119</v>
      </c>
      <c r="V31" s="293"/>
      <c r="W31" s="293"/>
      <c r="X31" s="293"/>
      <c r="Y31" s="293"/>
      <c r="Z31" s="293" t="s">
        <v>85</v>
      </c>
      <c r="AA31" s="293"/>
      <c r="AB31" s="293"/>
      <c r="AC31" s="349" t="s">
        <v>72</v>
      </c>
      <c r="AD31" s="293"/>
      <c r="AE31" s="293"/>
      <c r="AF31" s="640" t="s">
        <v>78</v>
      </c>
      <c r="AG31" s="293"/>
      <c r="AH31" s="293"/>
      <c r="AI31" s="293"/>
      <c r="AJ31" s="293"/>
      <c r="AK31" s="293"/>
      <c r="AL31" s="293"/>
      <c r="AM31" s="293"/>
      <c r="AN31" s="293"/>
      <c r="AO31" s="293"/>
      <c r="AP31" s="293"/>
      <c r="AQ31" s="293"/>
      <c r="AR31" s="293"/>
      <c r="AS31" s="293"/>
      <c r="AT31" s="293"/>
      <c r="AU31" s="293"/>
      <c r="AV31" s="293"/>
      <c r="AW31" s="293"/>
      <c r="AX31" s="293"/>
      <c r="AY31" s="293"/>
      <c r="AZ31" s="293"/>
      <c r="BA31" s="293"/>
      <c r="BB31" s="293"/>
      <c r="BC31" s="293"/>
      <c r="BD31" s="293"/>
      <c r="BE31" s="293"/>
      <c r="BF31" s="293"/>
      <c r="BG31" s="293"/>
      <c r="BH31" s="630" t="s">
        <v>91</v>
      </c>
      <c r="BI31" s="293" t="s">
        <v>119</v>
      </c>
      <c r="BJ31" s="293" t="s">
        <v>78</v>
      </c>
      <c r="BK31" s="293" t="s">
        <v>119</v>
      </c>
      <c r="BL31" s="293"/>
      <c r="BM31" s="293"/>
    </row>
    <row r="32" spans="1:65" ht="375">
      <c r="A32" s="630" t="s">
        <v>505</v>
      </c>
      <c r="B32" s="387" t="s">
        <v>1247</v>
      </c>
      <c r="C32" s="387" t="s">
        <v>1267</v>
      </c>
      <c r="D32" s="385" t="s">
        <v>1268</v>
      </c>
      <c r="E32" s="381" t="s">
        <v>89</v>
      </c>
      <c r="F32" s="385"/>
      <c r="G32" s="381" t="s">
        <v>288</v>
      </c>
      <c r="H32" s="381" t="s">
        <v>99</v>
      </c>
      <c r="I32" s="381" t="s">
        <v>164</v>
      </c>
      <c r="J32" s="387"/>
      <c r="K32" s="381" t="s">
        <v>1224</v>
      </c>
      <c r="L32" s="294"/>
      <c r="M32" s="294"/>
      <c r="N32" s="293"/>
      <c r="O32" s="293"/>
      <c r="P32" s="293"/>
      <c r="Q32" s="293"/>
      <c r="R32" s="293"/>
      <c r="S32" s="293"/>
      <c r="T32" s="293"/>
      <c r="U32" s="293"/>
      <c r="V32" s="293"/>
      <c r="W32" s="293"/>
      <c r="X32" s="293"/>
      <c r="Y32" s="293"/>
      <c r="Z32" s="293"/>
      <c r="AA32" s="293"/>
      <c r="AB32" s="293"/>
      <c r="AC32" s="293"/>
      <c r="AD32" s="293"/>
      <c r="AE32" s="293"/>
      <c r="AF32" s="640" t="s">
        <v>117</v>
      </c>
      <c r="AG32" s="293"/>
      <c r="AH32" s="293"/>
      <c r="AI32" s="293"/>
      <c r="AJ32" s="293"/>
      <c r="AK32" s="293"/>
      <c r="AL32" s="293"/>
      <c r="AM32" s="293"/>
      <c r="AN32" s="293"/>
      <c r="AO32" s="293"/>
      <c r="AP32" s="293"/>
      <c r="AQ32" s="293"/>
      <c r="AR32" s="293"/>
      <c r="AS32" s="293"/>
      <c r="AT32" s="293"/>
      <c r="AU32" s="293"/>
      <c r="AV32" s="293"/>
      <c r="AW32" s="293"/>
      <c r="AX32" s="293"/>
      <c r="AY32" s="293"/>
      <c r="AZ32" s="293"/>
      <c r="BA32" s="293"/>
      <c r="BB32" s="293"/>
      <c r="BC32" s="293"/>
      <c r="BD32" s="293"/>
      <c r="BE32" s="293"/>
      <c r="BF32" s="293"/>
      <c r="BG32" s="293"/>
      <c r="BH32" s="293"/>
      <c r="BI32" s="293"/>
      <c r="BJ32" s="293" t="s">
        <v>77</v>
      </c>
      <c r="BK32" s="293" t="s">
        <v>78</v>
      </c>
      <c r="BL32" s="293"/>
      <c r="BM32" s="293"/>
    </row>
    <row r="33" spans="1:65" ht="210">
      <c r="A33" s="293" t="s">
        <v>505</v>
      </c>
      <c r="B33" s="387" t="s">
        <v>1247</v>
      </c>
      <c r="C33" s="389" t="s">
        <v>1269</v>
      </c>
      <c r="D33" s="385" t="s">
        <v>1270</v>
      </c>
      <c r="E33" s="381" t="s">
        <v>89</v>
      </c>
      <c r="F33" s="385"/>
      <c r="G33" s="381" t="s">
        <v>288</v>
      </c>
      <c r="H33" s="381" t="s">
        <v>99</v>
      </c>
      <c r="I33" s="381" t="s">
        <v>99</v>
      </c>
      <c r="J33" s="387"/>
      <c r="K33" s="381" t="s">
        <v>1224</v>
      </c>
      <c r="L33" s="294"/>
      <c r="M33" s="294" t="s">
        <v>72</v>
      </c>
      <c r="N33" s="293"/>
      <c r="O33" s="293"/>
      <c r="P33" s="293"/>
      <c r="Q33" s="293"/>
      <c r="R33" s="293"/>
      <c r="S33" s="293"/>
      <c r="T33" s="293"/>
      <c r="U33" s="293"/>
      <c r="V33" s="293"/>
      <c r="W33" s="293"/>
      <c r="X33" s="293"/>
      <c r="Y33" s="293"/>
      <c r="Z33" s="293"/>
      <c r="AA33" s="293"/>
      <c r="AB33" s="293"/>
      <c r="AC33" s="293"/>
      <c r="AD33" s="293"/>
      <c r="AE33" s="293"/>
      <c r="AF33" s="640"/>
      <c r="AG33" s="293"/>
      <c r="AH33" s="293"/>
      <c r="AI33" s="293"/>
      <c r="AJ33" s="293"/>
      <c r="AK33" s="293"/>
      <c r="AL33" s="293"/>
      <c r="AM33" s="293"/>
      <c r="AN33" s="293"/>
      <c r="AO33" s="293"/>
      <c r="AP33" s="293"/>
      <c r="AQ33" s="293"/>
      <c r="AR33" s="293"/>
      <c r="AS33" s="293"/>
      <c r="AT33" s="293"/>
      <c r="AU33" s="293"/>
      <c r="AV33" s="293"/>
      <c r="AW33" s="293"/>
      <c r="AX33" s="293"/>
      <c r="AY33" s="293"/>
      <c r="AZ33" s="293"/>
      <c r="BA33" s="293"/>
      <c r="BB33" s="293" t="s">
        <v>72</v>
      </c>
      <c r="BC33" s="293"/>
      <c r="BD33" s="293"/>
      <c r="BE33" s="293"/>
      <c r="BF33" s="293"/>
      <c r="BG33" s="293"/>
      <c r="BH33" s="293"/>
      <c r="BI33" s="293"/>
      <c r="BJ33" s="293"/>
      <c r="BK33" s="293"/>
      <c r="BL33" s="293"/>
      <c r="BM33" s="293"/>
    </row>
    <row r="34" spans="1:65" ht="315">
      <c r="A34" s="388" t="s">
        <v>505</v>
      </c>
      <c r="B34" s="389" t="s">
        <v>1271</v>
      </c>
      <c r="C34" s="389" t="s">
        <v>1272</v>
      </c>
      <c r="D34" s="111" t="s">
        <v>1273</v>
      </c>
      <c r="E34" s="43" t="s">
        <v>89</v>
      </c>
      <c r="F34" s="390" t="s">
        <v>1274</v>
      </c>
      <c r="G34" s="43" t="s">
        <v>73</v>
      </c>
      <c r="H34" s="43" t="s">
        <v>200</v>
      </c>
      <c r="I34" s="43" t="s">
        <v>99</v>
      </c>
      <c r="J34" s="43" t="s">
        <v>84</v>
      </c>
      <c r="K34" s="43" t="s">
        <v>1275</v>
      </c>
      <c r="L34" s="391"/>
      <c r="M34" s="391"/>
      <c r="N34" s="391" t="s">
        <v>77</v>
      </c>
      <c r="O34" s="391" t="s">
        <v>77</v>
      </c>
      <c r="P34" s="391"/>
      <c r="Q34" s="391" t="s">
        <v>822</v>
      </c>
      <c r="R34" s="391" t="s">
        <v>822</v>
      </c>
      <c r="S34" s="391" t="s">
        <v>822</v>
      </c>
      <c r="T34" s="391" t="s">
        <v>822</v>
      </c>
      <c r="U34" s="391" t="s">
        <v>822</v>
      </c>
      <c r="V34" s="391" t="s">
        <v>822</v>
      </c>
      <c r="W34" s="391" t="s">
        <v>822</v>
      </c>
      <c r="X34" s="391" t="s">
        <v>822</v>
      </c>
      <c r="Y34" s="391" t="s">
        <v>822</v>
      </c>
      <c r="Z34" s="391" t="s">
        <v>822</v>
      </c>
      <c r="AA34" s="391" t="s">
        <v>822</v>
      </c>
      <c r="AB34" s="391" t="s">
        <v>1276</v>
      </c>
      <c r="AC34" s="392" t="s">
        <v>78</v>
      </c>
      <c r="AD34" s="391" t="s">
        <v>822</v>
      </c>
      <c r="AE34" s="391" t="s">
        <v>822</v>
      </c>
      <c r="AF34" s="642" t="s">
        <v>1277</v>
      </c>
      <c r="AG34" s="391" t="s">
        <v>72</v>
      </c>
      <c r="AH34" s="391" t="s">
        <v>822</v>
      </c>
      <c r="AI34" s="391" t="s">
        <v>1278</v>
      </c>
      <c r="AJ34" s="391" t="s">
        <v>822</v>
      </c>
      <c r="AK34" s="391" t="s">
        <v>822</v>
      </c>
      <c r="AL34" s="391" t="s">
        <v>78</v>
      </c>
      <c r="AM34" s="391" t="s">
        <v>822</v>
      </c>
      <c r="AN34" s="391" t="s">
        <v>78</v>
      </c>
      <c r="AO34" s="392" t="s">
        <v>119</v>
      </c>
      <c r="AP34" s="391" t="s">
        <v>822</v>
      </c>
      <c r="AQ34" s="391" t="s">
        <v>822</v>
      </c>
      <c r="AR34" s="391" t="s">
        <v>823</v>
      </c>
      <c r="AS34" s="391" t="s">
        <v>1278</v>
      </c>
      <c r="AT34" s="391" t="s">
        <v>1279</v>
      </c>
      <c r="AU34" s="391" t="s">
        <v>822</v>
      </c>
      <c r="AV34" s="391" t="s">
        <v>126</v>
      </c>
      <c r="AW34" s="391" t="s">
        <v>822</v>
      </c>
      <c r="AX34" s="391" t="s">
        <v>822</v>
      </c>
      <c r="AY34" s="391" t="s">
        <v>1280</v>
      </c>
      <c r="AZ34" s="391" t="s">
        <v>822</v>
      </c>
      <c r="BA34" s="391" t="s">
        <v>822</v>
      </c>
      <c r="BB34" s="391" t="s">
        <v>78</v>
      </c>
      <c r="BC34" s="391"/>
      <c r="BD34" s="391" t="s">
        <v>119</v>
      </c>
      <c r="BE34" s="391" t="s">
        <v>822</v>
      </c>
      <c r="BF34" s="391"/>
      <c r="BG34" s="391" t="s">
        <v>822</v>
      </c>
      <c r="BH34" s="391" t="s">
        <v>822</v>
      </c>
      <c r="BI34" s="391" t="s">
        <v>822</v>
      </c>
      <c r="BJ34" s="391" t="s">
        <v>77</v>
      </c>
      <c r="BK34" s="391" t="s">
        <v>822</v>
      </c>
      <c r="BL34" s="391" t="s">
        <v>822</v>
      </c>
      <c r="BM34" s="43" t="s">
        <v>822</v>
      </c>
    </row>
    <row r="35" spans="1:65" ht="345">
      <c r="A35" s="388" t="s">
        <v>505</v>
      </c>
      <c r="B35" s="389" t="s">
        <v>1281</v>
      </c>
      <c r="C35" s="390" t="s">
        <v>1282</v>
      </c>
      <c r="D35" s="111" t="s">
        <v>1273</v>
      </c>
      <c r="E35" s="43" t="s">
        <v>89</v>
      </c>
      <c r="F35" s="390" t="s">
        <v>1274</v>
      </c>
      <c r="G35" s="43" t="s">
        <v>73</v>
      </c>
      <c r="H35" s="43" t="s">
        <v>164</v>
      </c>
      <c r="I35" s="43" t="s">
        <v>1283</v>
      </c>
      <c r="J35" s="43" t="s">
        <v>84</v>
      </c>
      <c r="K35" s="43" t="s">
        <v>1275</v>
      </c>
      <c r="L35" s="391"/>
      <c r="M35" s="391"/>
      <c r="N35" s="391" t="s">
        <v>822</v>
      </c>
      <c r="O35" s="391" t="s">
        <v>822</v>
      </c>
      <c r="P35" s="391"/>
      <c r="Q35" s="391" t="s">
        <v>822</v>
      </c>
      <c r="R35" s="391" t="s">
        <v>822</v>
      </c>
      <c r="S35" s="391" t="s">
        <v>822</v>
      </c>
      <c r="T35" s="391" t="s">
        <v>822</v>
      </c>
      <c r="U35" s="391" t="s">
        <v>822</v>
      </c>
      <c r="V35" s="391" t="s">
        <v>822</v>
      </c>
      <c r="W35" s="391" t="s">
        <v>822</v>
      </c>
      <c r="X35" s="391" t="s">
        <v>822</v>
      </c>
      <c r="Y35" s="391" t="s">
        <v>822</v>
      </c>
      <c r="Z35" s="391" t="s">
        <v>822</v>
      </c>
      <c r="AA35" s="391" t="s">
        <v>822</v>
      </c>
      <c r="AB35" s="391" t="s">
        <v>822</v>
      </c>
      <c r="AC35" s="391" t="s">
        <v>822</v>
      </c>
      <c r="AD35" s="391" t="s">
        <v>822</v>
      </c>
      <c r="AE35" s="391" t="s">
        <v>822</v>
      </c>
      <c r="AF35" s="642" t="s">
        <v>822</v>
      </c>
      <c r="AG35" s="391" t="s">
        <v>822</v>
      </c>
      <c r="AH35" s="391" t="s">
        <v>822</v>
      </c>
      <c r="AI35" s="391" t="s">
        <v>822</v>
      </c>
      <c r="AJ35" s="391" t="s">
        <v>822</v>
      </c>
      <c r="AK35" s="391" t="s">
        <v>822</v>
      </c>
      <c r="AL35" s="391" t="s">
        <v>822</v>
      </c>
      <c r="AM35" s="391" t="s">
        <v>822</v>
      </c>
      <c r="AN35" s="391" t="s">
        <v>822</v>
      </c>
      <c r="AO35" s="391" t="s">
        <v>822</v>
      </c>
      <c r="AP35" s="391" t="s">
        <v>822</v>
      </c>
      <c r="AQ35" s="391" t="s">
        <v>822</v>
      </c>
      <c r="AR35" s="391" t="s">
        <v>823</v>
      </c>
      <c r="AS35" s="391"/>
      <c r="AT35" s="391" t="s">
        <v>822</v>
      </c>
      <c r="AU35" s="391" t="s">
        <v>822</v>
      </c>
      <c r="AV35" s="391" t="s">
        <v>822</v>
      </c>
      <c r="AW35" s="391" t="s">
        <v>822</v>
      </c>
      <c r="AX35" s="391" t="s">
        <v>822</v>
      </c>
      <c r="AY35" s="391" t="s">
        <v>822</v>
      </c>
      <c r="AZ35" s="391" t="s">
        <v>822</v>
      </c>
      <c r="BA35" s="391" t="s">
        <v>822</v>
      </c>
      <c r="BB35" s="391" t="s">
        <v>822</v>
      </c>
      <c r="BC35" s="391"/>
      <c r="BD35" s="391" t="s">
        <v>822</v>
      </c>
      <c r="BE35" s="391" t="s">
        <v>822</v>
      </c>
      <c r="BF35" s="391"/>
      <c r="BG35" s="391" t="s">
        <v>822</v>
      </c>
      <c r="BH35" s="391" t="s">
        <v>822</v>
      </c>
      <c r="BI35" s="391" t="s">
        <v>822</v>
      </c>
      <c r="BJ35" s="391" t="s">
        <v>822</v>
      </c>
      <c r="BK35" s="391" t="s">
        <v>822</v>
      </c>
      <c r="BL35" s="391" t="s">
        <v>119</v>
      </c>
      <c r="BM35" s="43" t="s">
        <v>822</v>
      </c>
    </row>
    <row r="36" spans="1:65" ht="315">
      <c r="A36" s="393" t="s">
        <v>505</v>
      </c>
      <c r="B36" s="390" t="s">
        <v>1284</v>
      </c>
      <c r="C36" s="395" t="s">
        <v>1285</v>
      </c>
      <c r="D36" s="111" t="s">
        <v>1286</v>
      </c>
      <c r="E36" s="43" t="s">
        <v>89</v>
      </c>
      <c r="F36" s="390" t="s">
        <v>1287</v>
      </c>
      <c r="G36" s="43" t="s">
        <v>83</v>
      </c>
      <c r="H36" s="43" t="s">
        <v>1288</v>
      </c>
      <c r="I36" s="43" t="s">
        <v>1289</v>
      </c>
      <c r="J36" s="43" t="s">
        <v>84</v>
      </c>
      <c r="K36" s="43" t="s">
        <v>1275</v>
      </c>
      <c r="L36" s="391"/>
      <c r="M36" s="391"/>
      <c r="N36" s="391" t="s">
        <v>77</v>
      </c>
      <c r="O36" s="391" t="s">
        <v>77</v>
      </c>
      <c r="P36" s="391"/>
      <c r="Q36" s="391" t="s">
        <v>822</v>
      </c>
      <c r="R36" s="391" t="s">
        <v>822</v>
      </c>
      <c r="S36" s="391" t="s">
        <v>822</v>
      </c>
      <c r="T36" s="391" t="s">
        <v>822</v>
      </c>
      <c r="U36" s="391" t="s">
        <v>822</v>
      </c>
      <c r="V36" s="391" t="s">
        <v>822</v>
      </c>
      <c r="W36" s="391" t="s">
        <v>822</v>
      </c>
      <c r="X36" s="391" t="s">
        <v>822</v>
      </c>
      <c r="Y36" s="391" t="s">
        <v>822</v>
      </c>
      <c r="Z36" s="391" t="s">
        <v>822</v>
      </c>
      <c r="AA36" s="391" t="s">
        <v>822</v>
      </c>
      <c r="AB36" s="391" t="s">
        <v>1278</v>
      </c>
      <c r="AC36" s="391" t="s">
        <v>119</v>
      </c>
      <c r="AD36" s="391" t="s">
        <v>822</v>
      </c>
      <c r="AE36" s="391" t="s">
        <v>822</v>
      </c>
      <c r="AF36" s="642" t="s">
        <v>119</v>
      </c>
      <c r="AG36" s="391" t="s">
        <v>119</v>
      </c>
      <c r="AH36" s="391" t="s">
        <v>822</v>
      </c>
      <c r="AI36" s="391" t="s">
        <v>77</v>
      </c>
      <c r="AJ36" s="391" t="s">
        <v>822</v>
      </c>
      <c r="AK36" s="391" t="s">
        <v>822</v>
      </c>
      <c r="AL36" s="391" t="s">
        <v>119</v>
      </c>
      <c r="AM36" s="391" t="s">
        <v>822</v>
      </c>
      <c r="AN36" s="934" t="s">
        <v>72</v>
      </c>
      <c r="AO36" s="392" t="s">
        <v>119</v>
      </c>
      <c r="AP36" s="391" t="s">
        <v>822</v>
      </c>
      <c r="AQ36" s="391" t="s">
        <v>822</v>
      </c>
      <c r="AR36" s="391" t="s">
        <v>823</v>
      </c>
      <c r="AS36" s="391" t="s">
        <v>119</v>
      </c>
      <c r="AT36" s="391" t="s">
        <v>822</v>
      </c>
      <c r="AU36" s="391" t="s">
        <v>822</v>
      </c>
      <c r="AV36" s="391" t="s">
        <v>126</v>
      </c>
      <c r="AW36" s="391" t="s">
        <v>126</v>
      </c>
      <c r="AX36" s="391" t="s">
        <v>822</v>
      </c>
      <c r="AY36" s="391" t="s">
        <v>1280</v>
      </c>
      <c r="AZ36" s="391" t="s">
        <v>822</v>
      </c>
      <c r="BA36" s="391" t="s">
        <v>822</v>
      </c>
      <c r="BB36" s="391" t="s">
        <v>78</v>
      </c>
      <c r="BC36" s="391"/>
      <c r="BD36" s="391" t="s">
        <v>119</v>
      </c>
      <c r="BE36" s="391" t="s">
        <v>822</v>
      </c>
      <c r="BF36" s="391"/>
      <c r="BG36" s="391" t="s">
        <v>119</v>
      </c>
      <c r="BH36" s="391" t="s">
        <v>822</v>
      </c>
      <c r="BI36" s="391" t="s">
        <v>822</v>
      </c>
      <c r="BJ36" s="391" t="s">
        <v>77</v>
      </c>
      <c r="BK36" s="391" t="s">
        <v>822</v>
      </c>
      <c r="BL36" s="391" t="s">
        <v>822</v>
      </c>
      <c r="BM36" s="43" t="s">
        <v>822</v>
      </c>
    </row>
    <row r="37" spans="1:65" ht="285">
      <c r="A37" s="297" t="s">
        <v>505</v>
      </c>
      <c r="B37" s="394" t="s">
        <v>1290</v>
      </c>
      <c r="C37" s="395" t="s">
        <v>1291</v>
      </c>
      <c r="D37" s="395" t="s">
        <v>1292</v>
      </c>
      <c r="E37" s="396" t="s">
        <v>116</v>
      </c>
      <c r="F37" s="395" t="s">
        <v>1293</v>
      </c>
      <c r="G37" s="397" t="s">
        <v>73</v>
      </c>
      <c r="H37" s="398" t="s">
        <v>74</v>
      </c>
      <c r="I37" s="399" t="s">
        <v>74</v>
      </c>
      <c r="J37" s="398" t="s">
        <v>75</v>
      </c>
      <c r="K37" s="398" t="s">
        <v>30</v>
      </c>
      <c r="L37" s="299"/>
      <c r="M37" s="299"/>
      <c r="N37" s="299"/>
      <c r="O37" s="240"/>
      <c r="P37" s="240"/>
      <c r="Q37" s="240"/>
      <c r="R37" s="240"/>
      <c r="S37" s="240"/>
      <c r="T37" s="240"/>
      <c r="U37" s="240"/>
      <c r="V37" s="240"/>
      <c r="W37" s="240"/>
      <c r="X37" s="240"/>
      <c r="Y37" s="240"/>
      <c r="Z37" s="240"/>
      <c r="AA37" s="240"/>
      <c r="AB37" s="240"/>
      <c r="AC37" s="240"/>
      <c r="AD37" s="240"/>
      <c r="AE37" s="240"/>
      <c r="AF37" s="643" t="s">
        <v>77</v>
      </c>
      <c r="AG37" s="240" t="s">
        <v>78</v>
      </c>
      <c r="AH37" s="240"/>
      <c r="AI37" s="240"/>
      <c r="AJ37" s="240"/>
      <c r="AK37" s="240"/>
      <c r="AL37" s="240"/>
      <c r="AM37" s="240"/>
      <c r="AN37" s="240"/>
      <c r="AO37" s="240"/>
      <c r="AP37" s="240"/>
      <c r="AQ37" s="240"/>
      <c r="AR37" s="240"/>
      <c r="AS37" s="240"/>
      <c r="AT37" s="240"/>
      <c r="AU37" s="240"/>
      <c r="AV37" s="240"/>
      <c r="AW37" s="240"/>
      <c r="AX37" s="240"/>
      <c r="AY37" s="240"/>
      <c r="AZ37" s="240"/>
      <c r="BA37" s="240"/>
      <c r="BB37" s="240"/>
      <c r="BC37" s="240"/>
      <c r="BD37" s="240"/>
      <c r="BE37" s="240"/>
      <c r="BF37" s="240"/>
      <c r="BG37" s="240"/>
      <c r="BH37" s="240"/>
      <c r="BI37" s="240"/>
      <c r="BJ37" s="240" t="s">
        <v>77</v>
      </c>
      <c r="BK37" s="240"/>
      <c r="BL37" s="240"/>
      <c r="BM37" s="240"/>
    </row>
    <row r="38" spans="1:65" s="24" customFormat="1" ht="255">
      <c r="A38" s="594" t="s">
        <v>505</v>
      </c>
      <c r="B38" s="394" t="s">
        <v>1294</v>
      </c>
      <c r="C38" s="395" t="s">
        <v>1295</v>
      </c>
      <c r="D38" s="395" t="s">
        <v>1296</v>
      </c>
      <c r="E38" s="397" t="s">
        <v>116</v>
      </c>
      <c r="F38" s="395" t="s">
        <v>1297</v>
      </c>
      <c r="G38" s="397" t="s">
        <v>73</v>
      </c>
      <c r="H38" s="398" t="s">
        <v>74</v>
      </c>
      <c r="I38" s="400" t="s">
        <v>74</v>
      </c>
      <c r="J38" s="398" t="s">
        <v>75</v>
      </c>
      <c r="K38" s="398" t="s">
        <v>30</v>
      </c>
      <c r="L38" s="299"/>
      <c r="M38" s="299"/>
      <c r="N38" s="299"/>
      <c r="O38" s="318"/>
      <c r="P38" s="318"/>
      <c r="Q38" s="318"/>
      <c r="R38" s="318"/>
      <c r="S38" s="318"/>
      <c r="T38" s="318"/>
      <c r="U38" s="318" t="s">
        <v>119</v>
      </c>
      <c r="V38" s="592" t="s">
        <v>72</v>
      </c>
      <c r="W38" s="318"/>
      <c r="X38" s="318" t="s">
        <v>72</v>
      </c>
      <c r="Y38" s="318"/>
      <c r="Z38" s="318"/>
      <c r="AA38" s="318"/>
      <c r="AB38" s="318" t="s">
        <v>78</v>
      </c>
      <c r="AC38" s="318"/>
      <c r="AD38" s="318"/>
      <c r="AE38" s="318"/>
      <c r="AF38" s="638" t="s">
        <v>72</v>
      </c>
      <c r="AG38" s="318" t="s">
        <v>72</v>
      </c>
      <c r="AH38" s="318"/>
      <c r="AI38" s="318"/>
      <c r="AJ38" s="318"/>
      <c r="AK38" s="318"/>
      <c r="AL38" s="318"/>
      <c r="AM38" s="318"/>
      <c r="AN38" s="318"/>
      <c r="AO38" s="318"/>
      <c r="AP38" s="318"/>
      <c r="AQ38" s="318"/>
      <c r="AR38" s="318"/>
      <c r="AS38" s="318"/>
      <c r="AT38" s="318"/>
      <c r="AU38" s="318"/>
      <c r="AV38" s="318"/>
      <c r="AW38" s="318"/>
      <c r="AX38" s="318"/>
      <c r="AY38" s="318"/>
      <c r="AZ38" s="318"/>
      <c r="BA38" s="318"/>
      <c r="BB38" s="318"/>
      <c r="BC38" s="318"/>
      <c r="BD38" s="318"/>
      <c r="BE38" s="318"/>
      <c r="BF38" s="318"/>
      <c r="BG38" s="318"/>
      <c r="BH38" s="318"/>
      <c r="BI38" s="318"/>
      <c r="BJ38" s="318" t="s">
        <v>78</v>
      </c>
      <c r="BK38" s="318"/>
      <c r="BL38" s="318"/>
      <c r="BM38" s="318"/>
    </row>
    <row r="39" spans="1:65" ht="300">
      <c r="A39" s="297" t="s">
        <v>505</v>
      </c>
      <c r="B39" s="394" t="s">
        <v>1298</v>
      </c>
      <c r="C39" s="395" t="s">
        <v>1299</v>
      </c>
      <c r="D39" s="395" t="s">
        <v>1300</v>
      </c>
      <c r="E39" s="396" t="s">
        <v>1240</v>
      </c>
      <c r="F39" s="395" t="s">
        <v>1301</v>
      </c>
      <c r="G39" s="397" t="s">
        <v>73</v>
      </c>
      <c r="H39" s="398" t="s">
        <v>74</v>
      </c>
      <c r="I39" s="399" t="s">
        <v>74</v>
      </c>
      <c r="J39" s="398" t="s">
        <v>75</v>
      </c>
      <c r="K39" s="398" t="s">
        <v>1302</v>
      </c>
      <c r="L39" s="299"/>
      <c r="M39" s="299"/>
      <c r="N39" s="299"/>
      <c r="O39" s="240"/>
      <c r="P39" s="240"/>
      <c r="Q39" s="240"/>
      <c r="R39" s="240"/>
      <c r="S39" s="240"/>
      <c r="T39" s="240" t="s">
        <v>85</v>
      </c>
      <c r="U39" s="240"/>
      <c r="V39" s="240"/>
      <c r="W39" s="240"/>
      <c r="X39" s="240"/>
      <c r="Y39" s="240"/>
      <c r="Z39" s="240"/>
      <c r="AA39" s="240"/>
      <c r="AB39" s="240"/>
      <c r="AC39" s="240" t="s">
        <v>119</v>
      </c>
      <c r="AD39" s="240"/>
      <c r="AE39" s="240"/>
      <c r="AF39" s="643" t="s">
        <v>72</v>
      </c>
      <c r="AG39" s="240" t="s">
        <v>78</v>
      </c>
      <c r="AH39" s="240"/>
      <c r="AI39" s="240"/>
      <c r="AJ39" s="240"/>
      <c r="AK39" s="240"/>
      <c r="AL39" s="240"/>
      <c r="AM39" s="240"/>
      <c r="AN39" s="240"/>
      <c r="AO39" s="240"/>
      <c r="AP39" s="240"/>
      <c r="AQ39" s="240"/>
      <c r="AR39" s="240"/>
      <c r="AS39" s="240"/>
      <c r="AT39" s="240"/>
      <c r="AU39" s="240"/>
      <c r="AV39" s="240"/>
      <c r="AW39" s="240"/>
      <c r="AX39" s="240"/>
      <c r="AY39" s="240"/>
      <c r="AZ39" s="240"/>
      <c r="BA39" s="240"/>
      <c r="BB39" s="240"/>
      <c r="BC39" s="240"/>
      <c r="BD39" s="240"/>
      <c r="BE39" s="240"/>
      <c r="BF39" s="240"/>
      <c r="BG39" s="240"/>
      <c r="BH39" s="240"/>
      <c r="BI39" s="240"/>
      <c r="BJ39" s="240" t="s">
        <v>77</v>
      </c>
      <c r="BK39" s="240"/>
      <c r="BL39" s="240"/>
      <c r="BM39" s="240"/>
    </row>
    <row r="40" spans="1:65" ht="135">
      <c r="A40" s="297" t="s">
        <v>505</v>
      </c>
      <c r="B40" s="394" t="s">
        <v>1303</v>
      </c>
      <c r="C40" s="395" t="s">
        <v>1304</v>
      </c>
      <c r="D40" s="395" t="s">
        <v>1305</v>
      </c>
      <c r="E40" s="396" t="s">
        <v>116</v>
      </c>
      <c r="F40" s="395" t="s">
        <v>1306</v>
      </c>
      <c r="G40" s="397" t="s">
        <v>73</v>
      </c>
      <c r="H40" s="398" t="s">
        <v>74</v>
      </c>
      <c r="I40" s="399" t="s">
        <v>1307</v>
      </c>
      <c r="J40" s="398" t="s">
        <v>84</v>
      </c>
      <c r="K40" s="398" t="s">
        <v>1308</v>
      </c>
      <c r="L40" s="299"/>
      <c r="M40" s="299"/>
      <c r="N40" s="299"/>
      <c r="O40" s="240"/>
      <c r="P40" s="240"/>
      <c r="Q40" s="240"/>
      <c r="R40" s="240"/>
      <c r="S40" s="240"/>
      <c r="T40" s="240"/>
      <c r="U40" s="240"/>
      <c r="V40" s="240"/>
      <c r="W40" s="240"/>
      <c r="X40" s="240"/>
      <c r="Y40" s="240"/>
      <c r="Z40" s="240"/>
      <c r="AA40" s="240"/>
      <c r="AB40" s="240"/>
      <c r="AC40" s="240" t="s">
        <v>119</v>
      </c>
      <c r="AD40" s="240"/>
      <c r="AE40" s="240"/>
      <c r="AF40" s="643" t="s">
        <v>72</v>
      </c>
      <c r="AG40" s="240" t="s">
        <v>78</v>
      </c>
      <c r="AH40" s="240"/>
      <c r="AI40" s="240"/>
      <c r="AJ40" s="240"/>
      <c r="AK40" s="240"/>
      <c r="AL40" s="240"/>
      <c r="AM40" s="240"/>
      <c r="AN40" s="240"/>
      <c r="AO40" s="240"/>
      <c r="AP40" s="240"/>
      <c r="AQ40" s="240"/>
      <c r="AR40" s="240"/>
      <c r="AS40" s="240"/>
      <c r="AT40" s="240"/>
      <c r="AU40" s="240"/>
      <c r="AV40" s="240"/>
      <c r="AW40" s="240"/>
      <c r="AX40" s="240"/>
      <c r="AY40" s="240"/>
      <c r="AZ40" s="240"/>
      <c r="BA40" s="240"/>
      <c r="BB40" s="240"/>
      <c r="BC40" s="240"/>
      <c r="BD40" s="240"/>
      <c r="BE40" s="240"/>
      <c r="BF40" s="240"/>
      <c r="BG40" s="240"/>
      <c r="BH40" s="240"/>
      <c r="BI40" s="240"/>
      <c r="BJ40" s="240" t="s">
        <v>77</v>
      </c>
      <c r="BK40" s="240"/>
      <c r="BL40" s="240"/>
      <c r="BM40" s="240"/>
    </row>
    <row r="41" spans="1:65" ht="135">
      <c r="A41" s="297" t="s">
        <v>505</v>
      </c>
      <c r="B41" s="394" t="s">
        <v>1309</v>
      </c>
      <c r="C41" s="394" t="s">
        <v>1310</v>
      </c>
      <c r="D41" s="395" t="s">
        <v>1311</v>
      </c>
      <c r="E41" s="396" t="s">
        <v>116</v>
      </c>
      <c r="F41" s="395" t="s">
        <v>1297</v>
      </c>
      <c r="G41" s="397" t="s">
        <v>83</v>
      </c>
      <c r="H41" s="398" t="s">
        <v>99</v>
      </c>
      <c r="I41" s="399" t="s">
        <v>99</v>
      </c>
      <c r="J41" s="398" t="s">
        <v>84</v>
      </c>
      <c r="K41" s="398" t="s">
        <v>30</v>
      </c>
      <c r="L41" s="299"/>
      <c r="M41" s="299"/>
      <c r="N41" s="299"/>
      <c r="O41" s="240"/>
      <c r="P41" s="240"/>
      <c r="Q41" s="240"/>
      <c r="R41" s="240"/>
      <c r="S41" s="240"/>
      <c r="T41" s="240"/>
      <c r="U41" s="240"/>
      <c r="V41" s="240"/>
      <c r="W41" s="240"/>
      <c r="X41" s="240"/>
      <c r="Y41" s="240"/>
      <c r="Z41" s="240"/>
      <c r="AA41" s="240"/>
      <c r="AB41" s="240"/>
      <c r="AC41" s="240"/>
      <c r="AD41" s="240"/>
      <c r="AE41" s="240"/>
      <c r="AF41" s="643" t="s">
        <v>72</v>
      </c>
      <c r="AG41" s="240" t="s">
        <v>72</v>
      </c>
      <c r="AH41" s="240"/>
      <c r="AI41" s="240"/>
      <c r="AJ41" s="240"/>
      <c r="AK41" s="240"/>
      <c r="AL41" s="240"/>
      <c r="AM41" s="240"/>
      <c r="AN41" s="240"/>
      <c r="AO41" s="240"/>
      <c r="AP41" s="240"/>
      <c r="AQ41" s="240"/>
      <c r="AR41" s="240"/>
      <c r="AS41" s="240"/>
      <c r="AT41" s="240"/>
      <c r="AU41" s="240"/>
      <c r="AV41" s="240"/>
      <c r="AW41" s="240"/>
      <c r="AX41" s="240"/>
      <c r="AY41" s="240"/>
      <c r="AZ41" s="240"/>
      <c r="BA41" s="240"/>
      <c r="BB41" s="240"/>
      <c r="BC41" s="240"/>
      <c r="BD41" s="240"/>
      <c r="BE41" s="240"/>
      <c r="BF41" s="240"/>
      <c r="BG41" s="240"/>
      <c r="BH41" s="240"/>
      <c r="BI41" s="240"/>
      <c r="BJ41" s="240" t="s">
        <v>77</v>
      </c>
      <c r="BK41" s="240"/>
      <c r="BL41" s="240"/>
      <c r="BM41" s="240"/>
    </row>
    <row r="42" spans="1:65" ht="60">
      <c r="A42" s="297" t="s">
        <v>505</v>
      </c>
      <c r="B42" s="394" t="s">
        <v>1312</v>
      </c>
      <c r="C42" s="395" t="s">
        <v>1313</v>
      </c>
      <c r="D42" s="400"/>
      <c r="E42" s="396" t="s">
        <v>89</v>
      </c>
      <c r="F42" s="395"/>
      <c r="G42" s="397" t="s">
        <v>73</v>
      </c>
      <c r="H42" s="398" t="s">
        <v>329</v>
      </c>
      <c r="I42" s="399" t="s">
        <v>74</v>
      </c>
      <c r="J42" s="398" t="s">
        <v>75</v>
      </c>
      <c r="K42" s="398" t="s">
        <v>30</v>
      </c>
      <c r="L42" s="299"/>
      <c r="M42" s="299"/>
      <c r="N42" s="299"/>
      <c r="O42" s="240"/>
      <c r="P42" s="240"/>
      <c r="Q42" s="240"/>
      <c r="R42" s="240"/>
      <c r="S42" s="240"/>
      <c r="T42" s="240"/>
      <c r="U42" s="240"/>
      <c r="V42" s="240"/>
      <c r="W42" s="240"/>
      <c r="X42" s="240"/>
      <c r="Y42" s="240"/>
      <c r="Z42" s="240"/>
      <c r="AA42" s="240"/>
      <c r="AB42" s="240"/>
      <c r="AC42" s="240"/>
      <c r="AD42" s="240"/>
      <c r="AE42" s="240"/>
      <c r="AF42" s="643"/>
      <c r="AG42" s="240" t="s">
        <v>72</v>
      </c>
      <c r="AH42" s="240"/>
      <c r="AI42" s="240"/>
      <c r="AJ42" s="240"/>
      <c r="AK42" s="240"/>
      <c r="AL42" s="240"/>
      <c r="AM42" s="240"/>
      <c r="AN42" s="240"/>
      <c r="AO42" s="240"/>
      <c r="AP42" s="240"/>
      <c r="AQ42" s="240"/>
      <c r="AR42" s="240"/>
      <c r="AS42" s="240"/>
      <c r="AT42" s="240"/>
      <c r="AU42" s="240"/>
      <c r="AV42" s="240"/>
      <c r="AW42" s="240"/>
      <c r="AX42" s="240"/>
      <c r="AY42" s="240"/>
      <c r="AZ42" s="240"/>
      <c r="BA42" s="240"/>
      <c r="BB42" s="240"/>
      <c r="BC42" s="240"/>
      <c r="BD42" s="240"/>
      <c r="BE42" s="240"/>
      <c r="BF42" s="240"/>
      <c r="BG42" s="240"/>
      <c r="BH42" s="240"/>
      <c r="BI42" s="240"/>
      <c r="BJ42" s="240"/>
      <c r="BK42" s="240"/>
      <c r="BL42" s="240"/>
      <c r="BM42" s="240"/>
    </row>
    <row r="43" spans="1:65" ht="45">
      <c r="A43" s="297" t="s">
        <v>505</v>
      </c>
      <c r="B43" s="394" t="s">
        <v>1314</v>
      </c>
      <c r="C43" s="395" t="s">
        <v>1315</v>
      </c>
      <c r="D43" s="825"/>
      <c r="E43" s="396" t="s">
        <v>89</v>
      </c>
      <c r="F43" s="395"/>
      <c r="G43" s="397" t="s">
        <v>83</v>
      </c>
      <c r="H43" s="398" t="s">
        <v>329</v>
      </c>
      <c r="I43" s="399" t="s">
        <v>74</v>
      </c>
      <c r="J43" s="398" t="s">
        <v>75</v>
      </c>
      <c r="K43" s="398" t="s">
        <v>30</v>
      </c>
      <c r="L43" s="299"/>
      <c r="M43" s="299"/>
      <c r="N43" s="299"/>
      <c r="O43" s="240"/>
      <c r="P43" s="240"/>
      <c r="Q43" s="240"/>
      <c r="R43" s="240"/>
      <c r="S43" s="240"/>
      <c r="T43" s="240"/>
      <c r="U43" s="240"/>
      <c r="V43" s="240"/>
      <c r="W43" s="240"/>
      <c r="X43" s="240"/>
      <c r="Y43" s="240"/>
      <c r="Z43" s="240"/>
      <c r="AA43" s="240"/>
      <c r="AB43" s="240"/>
      <c r="AC43" s="240"/>
      <c r="AD43" s="240"/>
      <c r="AE43" s="240"/>
      <c r="AF43" s="643"/>
      <c r="AG43" s="240" t="s">
        <v>72</v>
      </c>
      <c r="AH43" s="240"/>
      <c r="AI43" s="240"/>
      <c r="AJ43" s="240"/>
      <c r="AK43" s="240"/>
      <c r="AL43" s="240"/>
      <c r="AM43" s="240"/>
      <c r="AN43" s="240"/>
      <c r="AO43" s="240"/>
      <c r="AP43" s="240"/>
      <c r="AQ43" s="240"/>
      <c r="AR43" s="240"/>
      <c r="AS43" s="240"/>
      <c r="AT43" s="240"/>
      <c r="AU43" s="240"/>
      <c r="AV43" s="240"/>
      <c r="AW43" s="240"/>
      <c r="AX43" s="240"/>
      <c r="AY43" s="240"/>
      <c r="AZ43" s="240"/>
      <c r="BA43" s="240"/>
      <c r="BB43" s="240"/>
      <c r="BC43" s="240"/>
      <c r="BD43" s="240"/>
      <c r="BE43" s="240"/>
      <c r="BF43" s="240"/>
      <c r="BG43" s="240"/>
      <c r="BH43" s="240"/>
      <c r="BI43" s="240"/>
      <c r="BJ43" s="240"/>
      <c r="BK43" s="240"/>
      <c r="BL43" s="240"/>
      <c r="BM43" s="240"/>
    </row>
    <row r="44" spans="1:65" ht="45">
      <c r="A44" s="297" t="s">
        <v>505</v>
      </c>
      <c r="B44" s="394" t="s">
        <v>1315</v>
      </c>
      <c r="C44" s="395" t="s">
        <v>1316</v>
      </c>
      <c r="D44" s="825"/>
      <c r="E44" s="396" t="s">
        <v>89</v>
      </c>
      <c r="F44" s="395"/>
      <c r="G44" s="397" t="s">
        <v>73</v>
      </c>
      <c r="H44" s="398" t="s">
        <v>74</v>
      </c>
      <c r="I44" s="399" t="s">
        <v>99</v>
      </c>
      <c r="J44" s="398" t="s">
        <v>75</v>
      </c>
      <c r="K44" s="398" t="s">
        <v>30</v>
      </c>
      <c r="L44" s="299"/>
      <c r="M44" s="299"/>
      <c r="N44" s="299"/>
      <c r="O44" s="240"/>
      <c r="P44" s="240"/>
      <c r="Q44" s="240"/>
      <c r="R44" s="240"/>
      <c r="S44" s="240"/>
      <c r="T44" s="240"/>
      <c r="U44" s="240"/>
      <c r="V44" s="240"/>
      <c r="W44" s="240"/>
      <c r="X44" s="240"/>
      <c r="Y44" s="240"/>
      <c r="Z44" s="240"/>
      <c r="AA44" s="240"/>
      <c r="AB44" s="240"/>
      <c r="AC44" s="240"/>
      <c r="AD44" s="240"/>
      <c r="AE44" s="240"/>
      <c r="AF44" s="643"/>
      <c r="AG44" s="240" t="s">
        <v>91</v>
      </c>
      <c r="AH44" s="240"/>
      <c r="AI44" s="240"/>
      <c r="AJ44" s="240"/>
      <c r="AK44" s="240"/>
      <c r="AL44" s="240"/>
      <c r="AM44" s="240"/>
      <c r="AN44" s="240"/>
      <c r="AO44" s="240"/>
      <c r="AP44" s="240"/>
      <c r="AQ44" s="240"/>
      <c r="AR44" s="240"/>
      <c r="AS44" s="240"/>
      <c r="AT44" s="240"/>
      <c r="AU44" s="240"/>
      <c r="AV44" s="240"/>
      <c r="AW44" s="240"/>
      <c r="AX44" s="240"/>
      <c r="AY44" s="240"/>
      <c r="AZ44" s="240"/>
      <c r="BA44" s="240"/>
      <c r="BB44" s="240"/>
      <c r="BC44" s="240"/>
      <c r="BD44" s="240"/>
      <c r="BE44" s="240"/>
      <c r="BF44" s="240"/>
      <c r="BG44" s="240"/>
      <c r="BH44" s="240"/>
      <c r="BI44" s="240"/>
      <c r="BJ44" s="240"/>
      <c r="BK44" s="240"/>
      <c r="BL44" s="240"/>
      <c r="BM44" s="240"/>
    </row>
    <row r="45" spans="1:65" ht="30">
      <c r="A45" s="297" t="s">
        <v>505</v>
      </c>
      <c r="B45" s="394" t="s">
        <v>1317</v>
      </c>
      <c r="C45" s="395" t="s">
        <v>1318</v>
      </c>
      <c r="D45" s="825"/>
      <c r="E45" s="396" t="s">
        <v>89</v>
      </c>
      <c r="F45" s="395"/>
      <c r="G45" s="397" t="s">
        <v>73</v>
      </c>
      <c r="H45" s="398" t="s">
        <v>74</v>
      </c>
      <c r="I45" s="399" t="s">
        <v>164</v>
      </c>
      <c r="J45" s="398" t="s">
        <v>75</v>
      </c>
      <c r="K45" s="398" t="s">
        <v>30</v>
      </c>
      <c r="L45" s="299"/>
      <c r="M45" s="299"/>
      <c r="N45" s="299"/>
      <c r="O45" s="240"/>
      <c r="P45" s="240"/>
      <c r="Q45" s="240"/>
      <c r="R45" s="240"/>
      <c r="S45" s="240"/>
      <c r="T45" s="240"/>
      <c r="U45" s="240"/>
      <c r="V45" s="240"/>
      <c r="W45" s="240"/>
      <c r="X45" s="240"/>
      <c r="Y45" s="240"/>
      <c r="Z45" s="240"/>
      <c r="AA45" s="240"/>
      <c r="AB45" s="240"/>
      <c r="AC45" s="240"/>
      <c r="AD45" s="240"/>
      <c r="AE45" s="240"/>
      <c r="AF45" s="643"/>
      <c r="AG45" s="240" t="s">
        <v>72</v>
      </c>
      <c r="AH45" s="240"/>
      <c r="AI45" s="240"/>
      <c r="AJ45" s="240"/>
      <c r="AK45" s="240"/>
      <c r="AL45" s="240"/>
      <c r="AM45" s="240"/>
      <c r="AN45" s="240"/>
      <c r="AO45" s="240"/>
      <c r="AP45" s="240"/>
      <c r="AQ45" s="240"/>
      <c r="AR45" s="240"/>
      <c r="AS45" s="240"/>
      <c r="AT45" s="240"/>
      <c r="AU45" s="240"/>
      <c r="AV45" s="240"/>
      <c r="AW45" s="240"/>
      <c r="AX45" s="240"/>
      <c r="AY45" s="240"/>
      <c r="AZ45" s="240"/>
      <c r="BA45" s="240"/>
      <c r="BB45" s="240"/>
      <c r="BC45" s="240"/>
      <c r="BD45" s="240"/>
      <c r="BE45" s="240"/>
      <c r="BF45" s="240"/>
      <c r="BG45" s="240"/>
      <c r="BH45" s="240"/>
      <c r="BI45" s="240"/>
      <c r="BJ45" s="240"/>
      <c r="BK45" s="240"/>
      <c r="BL45" s="240"/>
      <c r="BM45" s="240"/>
    </row>
    <row r="46" spans="1:65" ht="75">
      <c r="A46" s="297" t="s">
        <v>505</v>
      </c>
      <c r="B46" s="394" t="s">
        <v>1319</v>
      </c>
      <c r="C46" s="395" t="s">
        <v>1320</v>
      </c>
      <c r="D46" s="825"/>
      <c r="E46" s="396" t="s">
        <v>89</v>
      </c>
      <c r="F46" s="395"/>
      <c r="G46" s="397" t="s">
        <v>83</v>
      </c>
      <c r="H46" s="398" t="s">
        <v>74</v>
      </c>
      <c r="I46" s="399" t="s">
        <v>164</v>
      </c>
      <c r="J46" s="398" t="s">
        <v>84</v>
      </c>
      <c r="K46" s="398" t="s">
        <v>30</v>
      </c>
      <c r="L46" s="299"/>
      <c r="M46" s="299"/>
      <c r="N46" s="299"/>
      <c r="O46" s="240"/>
      <c r="P46" s="240"/>
      <c r="Q46" s="240"/>
      <c r="R46" s="240"/>
      <c r="S46" s="240"/>
      <c r="T46" s="240"/>
      <c r="U46" s="240"/>
      <c r="V46" s="240"/>
      <c r="W46" s="240"/>
      <c r="X46" s="240"/>
      <c r="Y46" s="240"/>
      <c r="Z46" s="240"/>
      <c r="AA46" s="240"/>
      <c r="AB46" s="240"/>
      <c r="AC46" s="240"/>
      <c r="AD46" s="240"/>
      <c r="AE46" s="240"/>
      <c r="AF46" s="643"/>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row>
    <row r="47" spans="1:65" ht="195">
      <c r="A47" s="297" t="s">
        <v>505</v>
      </c>
      <c r="B47" s="394" t="s">
        <v>1321</v>
      </c>
      <c r="C47" s="380" t="s">
        <v>1322</v>
      </c>
      <c r="D47" s="825"/>
      <c r="E47" s="396" t="s">
        <v>89</v>
      </c>
      <c r="F47" s="395"/>
      <c r="G47" s="397" t="s">
        <v>83</v>
      </c>
      <c r="H47" s="398" t="s">
        <v>74</v>
      </c>
      <c r="I47" s="399" t="s">
        <v>74</v>
      </c>
      <c r="J47" s="398" t="s">
        <v>75</v>
      </c>
      <c r="K47" s="398" t="s">
        <v>30</v>
      </c>
      <c r="L47" s="299"/>
      <c r="M47" s="299"/>
      <c r="N47" s="299"/>
      <c r="O47" s="240"/>
      <c r="P47" s="240"/>
      <c r="Q47" s="240"/>
      <c r="R47" s="240"/>
      <c r="S47" s="240"/>
      <c r="T47" s="240"/>
      <c r="U47" s="240"/>
      <c r="V47" s="240"/>
      <c r="W47" s="240"/>
      <c r="X47" s="240"/>
      <c r="Y47" s="240"/>
      <c r="Z47" s="240"/>
      <c r="AA47" s="240"/>
      <c r="AB47" s="240"/>
      <c r="AC47" s="240"/>
      <c r="AD47" s="240"/>
      <c r="AE47" s="240"/>
      <c r="AF47" s="643"/>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row>
    <row r="48" spans="1:65" ht="90" customHeight="1">
      <c r="A48" s="290" t="s">
        <v>505</v>
      </c>
      <c r="B48" s="824" t="s">
        <v>1323</v>
      </c>
      <c r="C48" s="380" t="s">
        <v>1324</v>
      </c>
      <c r="D48" s="402" t="s">
        <v>1325</v>
      </c>
      <c r="E48" s="402" t="s">
        <v>89</v>
      </c>
      <c r="F48" s="380" t="s">
        <v>1326</v>
      </c>
      <c r="G48" s="382" t="s">
        <v>73</v>
      </c>
      <c r="H48" s="383" t="s">
        <v>74</v>
      </c>
      <c r="I48" s="386" t="s">
        <v>99</v>
      </c>
      <c r="J48" s="403" t="s">
        <v>75</v>
      </c>
      <c r="K48" s="404" t="s">
        <v>1327</v>
      </c>
      <c r="L48" s="319"/>
      <c r="M48" s="319"/>
      <c r="N48" s="291"/>
      <c r="O48" s="291" t="s">
        <v>78</v>
      </c>
      <c r="P48" s="291"/>
      <c r="Q48" s="986"/>
      <c r="R48" s="986"/>
      <c r="S48" s="986"/>
      <c r="T48" s="986"/>
      <c r="U48" s="292"/>
      <c r="V48" s="577" t="s">
        <v>668</v>
      </c>
      <c r="W48" s="986"/>
      <c r="X48" s="986" t="s">
        <v>78</v>
      </c>
      <c r="Y48" s="986"/>
      <c r="Z48" s="986" t="s">
        <v>78</v>
      </c>
      <c r="AA48" s="986"/>
      <c r="AB48" s="986" t="s">
        <v>127</v>
      </c>
      <c r="AC48" s="986" t="s">
        <v>78</v>
      </c>
      <c r="AD48" s="986"/>
      <c r="AE48" s="986" t="s">
        <v>72</v>
      </c>
      <c r="AF48" s="644" t="s">
        <v>72</v>
      </c>
      <c r="AG48" s="986"/>
      <c r="AH48" s="986"/>
      <c r="AI48" s="986"/>
      <c r="AJ48" s="986"/>
      <c r="AK48" s="986"/>
      <c r="AL48" s="986" t="s">
        <v>78</v>
      </c>
      <c r="AM48" s="986"/>
      <c r="AN48" s="986" t="s">
        <v>78</v>
      </c>
      <c r="AO48" s="986"/>
      <c r="AP48" s="986" t="s">
        <v>126</v>
      </c>
      <c r="AQ48" s="986"/>
      <c r="AR48" s="986"/>
      <c r="AS48" s="986" t="s">
        <v>91</v>
      </c>
      <c r="AT48" s="986"/>
      <c r="AU48" s="986"/>
      <c r="AV48" s="986" t="s">
        <v>126</v>
      </c>
      <c r="AW48" s="986"/>
      <c r="AX48" s="986"/>
      <c r="AY48" s="986"/>
      <c r="AZ48" s="986"/>
      <c r="BA48" s="986"/>
      <c r="BB48" s="986"/>
      <c r="BC48" s="986"/>
      <c r="BD48" s="986" t="s">
        <v>126</v>
      </c>
      <c r="BE48" s="986"/>
      <c r="BF48" s="986"/>
      <c r="BG48" s="986"/>
      <c r="BH48" s="986"/>
      <c r="BI48" s="986"/>
      <c r="BJ48" s="986"/>
      <c r="BK48" s="986" t="s">
        <v>91</v>
      </c>
      <c r="BL48" s="986"/>
      <c r="BM48" s="986"/>
    </row>
    <row r="49" spans="1:65" ht="390">
      <c r="A49" s="289" t="s">
        <v>505</v>
      </c>
      <c r="B49" s="728" t="s">
        <v>1328</v>
      </c>
      <c r="C49" s="380" t="s">
        <v>1329</v>
      </c>
      <c r="D49" s="402" t="s">
        <v>1330</v>
      </c>
      <c r="E49" s="406" t="s">
        <v>89</v>
      </c>
      <c r="F49" s="407" t="s">
        <v>1331</v>
      </c>
      <c r="G49" s="382" t="s">
        <v>83</v>
      </c>
      <c r="H49" s="383" t="s">
        <v>99</v>
      </c>
      <c r="I49" s="386" t="s">
        <v>164</v>
      </c>
      <c r="J49" s="383" t="s">
        <v>84</v>
      </c>
      <c r="K49" s="408" t="s">
        <v>1327</v>
      </c>
      <c r="L49" s="295"/>
      <c r="M49" s="291" t="s">
        <v>72</v>
      </c>
      <c r="N49" s="291"/>
      <c r="O49" s="291"/>
      <c r="P49" s="291"/>
      <c r="Q49" s="986"/>
      <c r="R49" s="986"/>
      <c r="S49" s="986"/>
      <c r="T49" s="986"/>
      <c r="U49" s="292"/>
      <c r="V49" s="577" t="s">
        <v>668</v>
      </c>
      <c r="W49" s="986"/>
      <c r="X49" s="986"/>
      <c r="Y49" s="986"/>
      <c r="Z49" s="986"/>
      <c r="AA49" s="986"/>
      <c r="AB49" s="986"/>
      <c r="AC49" s="986" t="s">
        <v>78</v>
      </c>
      <c r="AD49" s="986"/>
      <c r="AE49" s="986" t="s">
        <v>91</v>
      </c>
      <c r="AF49" s="644" t="s">
        <v>117</v>
      </c>
      <c r="AG49" s="986"/>
      <c r="AH49" s="986"/>
      <c r="AI49" s="986"/>
      <c r="AJ49" s="986"/>
      <c r="AK49" s="986"/>
      <c r="AL49" s="986"/>
      <c r="AM49" s="986"/>
      <c r="AN49" s="986"/>
      <c r="AO49" s="986"/>
      <c r="AP49" s="986"/>
      <c r="AQ49" s="986"/>
      <c r="AR49" s="986"/>
      <c r="AS49" s="986"/>
      <c r="AT49" s="986"/>
      <c r="AU49" s="986"/>
      <c r="AV49" s="986"/>
      <c r="AW49" s="986"/>
      <c r="AX49" s="986"/>
      <c r="AY49" s="986"/>
      <c r="AZ49" s="986"/>
      <c r="BA49" s="986"/>
      <c r="BB49" s="986"/>
      <c r="BC49" s="986"/>
      <c r="BD49" s="986"/>
      <c r="BE49" s="986"/>
      <c r="BF49" s="986"/>
      <c r="BG49" s="986"/>
      <c r="BH49" s="883" t="s">
        <v>72</v>
      </c>
      <c r="BI49" s="986"/>
      <c r="BJ49" s="986"/>
      <c r="BK49" s="986" t="s">
        <v>85</v>
      </c>
      <c r="BL49" s="986"/>
      <c r="BM49" s="986"/>
    </row>
    <row r="50" spans="1:65" ht="180">
      <c r="A50" s="289" t="s">
        <v>505</v>
      </c>
      <c r="B50" s="728" t="s">
        <v>1332</v>
      </c>
      <c r="C50" s="380" t="s">
        <v>1333</v>
      </c>
      <c r="D50" s="402"/>
      <c r="E50" s="406" t="s">
        <v>89</v>
      </c>
      <c r="F50" s="407" t="s">
        <v>1331</v>
      </c>
      <c r="G50" s="382" t="s">
        <v>83</v>
      </c>
      <c r="H50" s="383" t="s">
        <v>99</v>
      </c>
      <c r="I50" s="386" t="s">
        <v>289</v>
      </c>
      <c r="J50" s="383" t="s">
        <v>84</v>
      </c>
      <c r="K50" s="408" t="s">
        <v>1327</v>
      </c>
      <c r="L50" s="295"/>
      <c r="M50" s="516" t="s">
        <v>78</v>
      </c>
      <c r="N50" s="291"/>
      <c r="O50" s="291"/>
      <c r="P50" s="291"/>
      <c r="Q50" s="986"/>
      <c r="R50" s="986"/>
      <c r="S50" s="986"/>
      <c r="T50" s="986"/>
      <c r="U50" s="986"/>
      <c r="V50" s="823"/>
      <c r="W50" s="986"/>
      <c r="X50" s="986"/>
      <c r="Y50" s="986"/>
      <c r="Z50" s="986"/>
      <c r="AA50" s="986"/>
      <c r="AB50" s="986"/>
      <c r="AC50" s="986"/>
      <c r="AD50" s="986"/>
      <c r="AE50" s="986" t="s">
        <v>72</v>
      </c>
      <c r="AF50" s="644" t="s">
        <v>340</v>
      </c>
      <c r="AG50" s="986"/>
      <c r="AH50" s="986"/>
      <c r="AI50" s="986"/>
      <c r="AJ50" s="986"/>
      <c r="AK50" s="986"/>
      <c r="AL50" s="986"/>
      <c r="AM50" s="986"/>
      <c r="AN50" s="986"/>
      <c r="AO50" s="986"/>
      <c r="AP50" s="986"/>
      <c r="AQ50" s="986"/>
      <c r="AR50" s="986"/>
      <c r="AS50" s="986"/>
      <c r="AT50" s="986"/>
      <c r="AU50" s="986"/>
      <c r="AV50" s="986"/>
      <c r="AW50" s="986"/>
      <c r="AX50" s="986"/>
      <c r="AY50" s="986"/>
      <c r="AZ50" s="986"/>
      <c r="BA50" s="986"/>
      <c r="BB50" s="986"/>
      <c r="BC50" s="986"/>
      <c r="BD50" s="986"/>
      <c r="BE50" s="986"/>
      <c r="BF50" s="986"/>
      <c r="BG50" s="986"/>
      <c r="BH50" s="986"/>
      <c r="BI50" s="986"/>
      <c r="BJ50" s="986"/>
      <c r="BK50" s="986"/>
      <c r="BL50" s="986"/>
      <c r="BM50" s="986"/>
    </row>
    <row r="51" spans="1:65" ht="180">
      <c r="A51" s="289" t="s">
        <v>505</v>
      </c>
      <c r="B51" s="728" t="s">
        <v>1334</v>
      </c>
      <c r="C51" s="425" t="s">
        <v>1335</v>
      </c>
      <c r="D51" s="402" t="s">
        <v>1336</v>
      </c>
      <c r="E51" s="406" t="s">
        <v>70</v>
      </c>
      <c r="F51" s="407" t="s">
        <v>1337</v>
      </c>
      <c r="G51" s="382"/>
      <c r="H51" s="383" t="s">
        <v>668</v>
      </c>
      <c r="I51" s="386" t="s">
        <v>74</v>
      </c>
      <c r="J51" s="383" t="s">
        <v>75</v>
      </c>
      <c r="K51" s="408" t="s">
        <v>1327</v>
      </c>
      <c r="L51" s="295"/>
      <c r="M51" s="516"/>
      <c r="N51" s="461" t="s">
        <v>377</v>
      </c>
      <c r="O51" s="291"/>
      <c r="P51" s="291"/>
      <c r="Q51" s="986"/>
      <c r="R51" s="986"/>
      <c r="S51" s="986"/>
      <c r="T51" s="986"/>
      <c r="U51" s="986"/>
      <c r="V51" s="823"/>
      <c r="W51" s="986"/>
      <c r="X51" s="986"/>
      <c r="Y51" s="986"/>
      <c r="Z51" s="986"/>
      <c r="AA51" s="986"/>
      <c r="AB51" s="986"/>
      <c r="AC51" s="986"/>
      <c r="AD51" s="986"/>
      <c r="AE51" s="986"/>
      <c r="AF51" s="644" t="s">
        <v>77</v>
      </c>
      <c r="AG51" s="986"/>
      <c r="AH51" s="986"/>
      <c r="AI51" s="986"/>
      <c r="AJ51" s="986"/>
      <c r="AK51" s="986"/>
      <c r="AL51" s="986"/>
      <c r="AM51" s="986"/>
      <c r="AN51" s="986"/>
      <c r="AO51" s="986"/>
      <c r="AP51" s="986"/>
      <c r="AQ51" s="986"/>
      <c r="AR51" s="986"/>
      <c r="AS51" s="986"/>
      <c r="AT51" s="986"/>
      <c r="AU51" s="986"/>
      <c r="AV51" s="986"/>
      <c r="AW51" s="986"/>
      <c r="AX51" s="986"/>
      <c r="AY51" s="986"/>
      <c r="AZ51" s="986"/>
      <c r="BA51" s="986"/>
      <c r="BB51" s="986" t="s">
        <v>85</v>
      </c>
      <c r="BC51" s="986"/>
      <c r="BD51" s="986"/>
      <c r="BE51" s="986"/>
      <c r="BF51" s="986"/>
      <c r="BG51" s="986"/>
      <c r="BH51" s="986"/>
      <c r="BI51" s="986"/>
      <c r="BJ51" s="986"/>
      <c r="BK51" s="986"/>
      <c r="BL51" s="986"/>
      <c r="BM51" s="986"/>
    </row>
    <row r="52" spans="1:65" s="24" customFormat="1" ht="180">
      <c r="A52" s="594" t="s">
        <v>505</v>
      </c>
      <c r="B52" s="729" t="s">
        <v>1338</v>
      </c>
      <c r="C52" s="380" t="s">
        <v>1339</v>
      </c>
      <c r="D52" s="397" t="s">
        <v>1340</v>
      </c>
      <c r="E52" s="425" t="s">
        <v>70</v>
      </c>
      <c r="F52" s="606" t="s">
        <v>1341</v>
      </c>
      <c r="G52" s="397" t="s">
        <v>73</v>
      </c>
      <c r="H52" s="607" t="s">
        <v>74</v>
      </c>
      <c r="I52" s="400" t="s">
        <v>873</v>
      </c>
      <c r="J52" s="607" t="s">
        <v>75</v>
      </c>
      <c r="K52" s="607" t="s">
        <v>1327</v>
      </c>
      <c r="L52" s="608"/>
      <c r="M52" s="608"/>
      <c r="N52" s="594" t="s">
        <v>330</v>
      </c>
      <c r="O52" s="318" t="s">
        <v>330</v>
      </c>
      <c r="P52" s="318"/>
      <c r="Q52" s="318"/>
      <c r="R52" s="318"/>
      <c r="S52" s="318"/>
      <c r="T52" s="318"/>
      <c r="U52" s="318" t="s">
        <v>119</v>
      </c>
      <c r="V52" s="318"/>
      <c r="W52" s="318"/>
      <c r="X52" s="615" t="s">
        <v>85</v>
      </c>
      <c r="Y52" s="318"/>
      <c r="Z52" s="615" t="s">
        <v>85</v>
      </c>
      <c r="AA52" s="318"/>
      <c r="AB52" s="318"/>
      <c r="AC52" s="318" t="s">
        <v>72</v>
      </c>
      <c r="AD52" s="318"/>
      <c r="AE52" s="318" t="s">
        <v>72</v>
      </c>
      <c r="AF52" s="664" t="s">
        <v>78</v>
      </c>
      <c r="AG52" s="318" t="s">
        <v>78</v>
      </c>
      <c r="AH52" s="318"/>
      <c r="AI52" s="318"/>
      <c r="AJ52" s="318"/>
      <c r="AK52" s="318"/>
      <c r="AL52" s="318"/>
      <c r="AM52" s="318"/>
      <c r="AN52" s="318" t="s">
        <v>78</v>
      </c>
      <c r="AO52" s="318"/>
      <c r="AP52" s="318"/>
      <c r="AQ52" s="318"/>
      <c r="AR52" s="318"/>
      <c r="AS52" s="318"/>
      <c r="AT52" s="318"/>
      <c r="AU52" s="318"/>
      <c r="AV52" s="318"/>
      <c r="AW52" s="318"/>
      <c r="AX52" s="318"/>
      <c r="AY52" s="318"/>
      <c r="AZ52" s="318"/>
      <c r="BA52" s="318"/>
      <c r="BB52" s="318" t="s">
        <v>85</v>
      </c>
      <c r="BC52" s="318"/>
      <c r="BD52" s="318" t="s">
        <v>78</v>
      </c>
      <c r="BE52" s="318"/>
      <c r="BF52" s="318"/>
      <c r="BG52" s="318"/>
      <c r="BH52" s="881" t="s">
        <v>91</v>
      </c>
      <c r="BI52" s="318"/>
      <c r="BJ52" s="318" t="s">
        <v>77</v>
      </c>
      <c r="BK52" s="318"/>
      <c r="BL52" s="318"/>
      <c r="BM52" s="318"/>
    </row>
    <row r="53" spans="1:65" ht="225">
      <c r="A53" s="289" t="s">
        <v>505</v>
      </c>
      <c r="B53" s="728" t="s">
        <v>1342</v>
      </c>
      <c r="C53" s="425" t="s">
        <v>1343</v>
      </c>
      <c r="D53" s="402" t="s">
        <v>1344</v>
      </c>
      <c r="E53" s="409" t="s">
        <v>116</v>
      </c>
      <c r="F53" s="407" t="s">
        <v>1345</v>
      </c>
      <c r="G53" s="410"/>
      <c r="H53" s="411" t="s">
        <v>99</v>
      </c>
      <c r="I53" s="530">
        <v>2022</v>
      </c>
      <c r="J53" s="411" t="s">
        <v>84</v>
      </c>
      <c r="K53" s="411" t="s">
        <v>1327</v>
      </c>
      <c r="L53" s="303"/>
      <c r="M53" s="303"/>
      <c r="N53" s="303" t="s">
        <v>330</v>
      </c>
      <c r="O53" s="292" t="s">
        <v>330</v>
      </c>
      <c r="P53" s="292"/>
      <c r="Q53" s="292"/>
      <c r="R53" s="292"/>
      <c r="S53" s="292"/>
      <c r="T53" s="292"/>
      <c r="U53" s="292"/>
      <c r="V53" s="292"/>
      <c r="W53" s="292"/>
      <c r="X53" s="292" t="s">
        <v>85</v>
      </c>
      <c r="Y53" s="292"/>
      <c r="Z53" s="292" t="s">
        <v>85</v>
      </c>
      <c r="AA53" s="292"/>
      <c r="AB53" s="292"/>
      <c r="AC53" s="292" t="s">
        <v>85</v>
      </c>
      <c r="AD53" s="292"/>
      <c r="AE53" s="292" t="s">
        <v>91</v>
      </c>
      <c r="AF53" s="637" t="s">
        <v>91</v>
      </c>
      <c r="AG53" s="292" t="s">
        <v>78</v>
      </c>
      <c r="AH53" s="292"/>
      <c r="AI53" s="292"/>
      <c r="AJ53" s="292"/>
      <c r="AK53" s="292"/>
      <c r="AL53" s="292"/>
      <c r="AM53" s="292"/>
      <c r="AN53" s="292" t="s">
        <v>78</v>
      </c>
      <c r="AO53" s="292"/>
      <c r="AP53" s="518"/>
      <c r="AQ53" s="292"/>
      <c r="AR53" s="292"/>
      <c r="AS53" s="292"/>
      <c r="AT53" s="292"/>
      <c r="AU53" s="292"/>
      <c r="AV53" s="292"/>
      <c r="AW53" s="292"/>
      <c r="AX53" s="292"/>
      <c r="AY53" s="292"/>
      <c r="AZ53" s="292"/>
      <c r="BA53" s="292"/>
      <c r="BB53" s="292" t="s">
        <v>85</v>
      </c>
      <c r="BC53" s="292"/>
      <c r="BD53" s="292"/>
      <c r="BE53" s="292"/>
      <c r="BF53" s="292"/>
      <c r="BG53" s="292"/>
      <c r="BH53" s="882" t="s">
        <v>91</v>
      </c>
      <c r="BI53" s="292"/>
      <c r="BJ53" s="292" t="s">
        <v>77</v>
      </c>
      <c r="BK53" s="292"/>
      <c r="BL53" s="292"/>
      <c r="BM53" s="292"/>
    </row>
    <row r="54" spans="1:65" s="24" customFormat="1" ht="195">
      <c r="A54" s="594" t="s">
        <v>505</v>
      </c>
      <c r="B54" s="729" t="s">
        <v>1346</v>
      </c>
      <c r="C54" s="425" t="s">
        <v>1347</v>
      </c>
      <c r="D54" s="397"/>
      <c r="E54" s="397" t="s">
        <v>116</v>
      </c>
      <c r="F54" s="609" t="s">
        <v>1348</v>
      </c>
      <c r="G54" s="397" t="s">
        <v>73</v>
      </c>
      <c r="H54" s="398" t="s">
        <v>74</v>
      </c>
      <c r="I54" s="400" t="s">
        <v>74</v>
      </c>
      <c r="J54" s="398" t="s">
        <v>75</v>
      </c>
      <c r="K54" s="610" t="s">
        <v>1327</v>
      </c>
      <c r="L54" s="598"/>
      <c r="M54" s="598"/>
      <c r="N54" s="299"/>
      <c r="O54" s="298" t="s">
        <v>330</v>
      </c>
      <c r="P54" s="298"/>
      <c r="Q54" s="158"/>
      <c r="R54" s="158"/>
      <c r="S54" s="158"/>
      <c r="T54" s="158"/>
      <c r="U54" s="318" t="s">
        <v>119</v>
      </c>
      <c r="V54" s="605" t="s">
        <v>668</v>
      </c>
      <c r="W54" s="158"/>
      <c r="X54" s="158" t="s">
        <v>91</v>
      </c>
      <c r="Y54" s="158" t="s">
        <v>77</v>
      </c>
      <c r="Z54" s="158" t="s">
        <v>78</v>
      </c>
      <c r="AA54" s="158" t="s">
        <v>78</v>
      </c>
      <c r="AB54" s="158" t="s">
        <v>91</v>
      </c>
      <c r="AC54" s="158" t="s">
        <v>72</v>
      </c>
      <c r="AD54" s="158" t="s">
        <v>340</v>
      </c>
      <c r="AE54" s="158" t="s">
        <v>91</v>
      </c>
      <c r="AF54" s="665" t="s">
        <v>77</v>
      </c>
      <c r="AG54" s="158"/>
      <c r="AH54" s="158"/>
      <c r="AI54" s="158" t="s">
        <v>119</v>
      </c>
      <c r="AJ54" s="880" t="s">
        <v>119</v>
      </c>
      <c r="AK54" s="158" t="s">
        <v>119</v>
      </c>
      <c r="AL54" s="158"/>
      <c r="AM54" s="158"/>
      <c r="AN54" s="697" t="s">
        <v>72</v>
      </c>
      <c r="AO54" s="158" t="s">
        <v>119</v>
      </c>
      <c r="AP54" s="611" t="s">
        <v>72</v>
      </c>
      <c r="AQ54" s="158"/>
      <c r="AR54" s="158" t="s">
        <v>119</v>
      </c>
      <c r="AS54" s="158" t="s">
        <v>77</v>
      </c>
      <c r="AT54" s="158" t="s">
        <v>78</v>
      </c>
      <c r="AU54" s="158" t="s">
        <v>91</v>
      </c>
      <c r="AV54" s="158" t="s">
        <v>77</v>
      </c>
      <c r="AW54" s="158"/>
      <c r="AX54" s="158"/>
      <c r="AY54" s="158"/>
      <c r="AZ54" s="158"/>
      <c r="BA54" s="158"/>
      <c r="BB54" s="158" t="s">
        <v>119</v>
      </c>
      <c r="BC54" s="158"/>
      <c r="BD54" s="158" t="s">
        <v>78</v>
      </c>
      <c r="BE54" s="158"/>
      <c r="BF54" s="158"/>
      <c r="BG54" s="158"/>
      <c r="BH54" s="880" t="s">
        <v>91</v>
      </c>
      <c r="BI54" s="158" t="s">
        <v>119</v>
      </c>
      <c r="BJ54" s="158" t="s">
        <v>78</v>
      </c>
      <c r="BK54" s="158"/>
      <c r="BL54" s="158"/>
      <c r="BM54" s="158"/>
    </row>
    <row r="55" spans="1:65" s="24" customFormat="1" ht="104.25" customHeight="1">
      <c r="A55" s="594" t="s">
        <v>505</v>
      </c>
      <c r="B55" s="729" t="s">
        <v>1349</v>
      </c>
      <c r="C55" s="425" t="s">
        <v>1350</v>
      </c>
      <c r="D55" s="397"/>
      <c r="E55" s="397" t="s">
        <v>116</v>
      </c>
      <c r="F55" s="609" t="s">
        <v>1351</v>
      </c>
      <c r="G55" s="397" t="s">
        <v>73</v>
      </c>
      <c r="H55" s="398" t="s">
        <v>74</v>
      </c>
      <c r="I55" s="400" t="s">
        <v>74</v>
      </c>
      <c r="J55" s="398" t="s">
        <v>84</v>
      </c>
      <c r="K55" s="610" t="s">
        <v>1327</v>
      </c>
      <c r="L55" s="598"/>
      <c r="M55" s="598"/>
      <c r="N55" s="299"/>
      <c r="O55" s="158"/>
      <c r="P55" s="158"/>
      <c r="Q55" s="158"/>
      <c r="R55" s="158"/>
      <c r="S55" s="158"/>
      <c r="T55" s="158"/>
      <c r="U55" s="318" t="s">
        <v>119</v>
      </c>
      <c r="V55" s="605" t="s">
        <v>668</v>
      </c>
      <c r="W55" s="158"/>
      <c r="X55" s="158" t="s">
        <v>91</v>
      </c>
      <c r="Y55" s="158" t="s">
        <v>78</v>
      </c>
      <c r="Z55" s="158" t="s">
        <v>78</v>
      </c>
      <c r="AA55" s="158" t="s">
        <v>78</v>
      </c>
      <c r="AB55" s="158" t="s">
        <v>91</v>
      </c>
      <c r="AC55" s="158" t="s">
        <v>72</v>
      </c>
      <c r="AD55" s="158" t="s">
        <v>340</v>
      </c>
      <c r="AE55" s="158" t="s">
        <v>78</v>
      </c>
      <c r="AF55" s="665" t="s">
        <v>72</v>
      </c>
      <c r="AG55" s="158"/>
      <c r="AH55" s="158"/>
      <c r="AI55" s="158" t="s">
        <v>119</v>
      </c>
      <c r="AJ55" s="880" t="s">
        <v>119</v>
      </c>
      <c r="AK55" s="158" t="s">
        <v>119</v>
      </c>
      <c r="AL55" s="158"/>
      <c r="AM55" s="158"/>
      <c r="AN55" s="697" t="s">
        <v>72</v>
      </c>
      <c r="AO55" s="158" t="s">
        <v>119</v>
      </c>
      <c r="AP55" s="611" t="s">
        <v>72</v>
      </c>
      <c r="AQ55" s="158"/>
      <c r="AR55" s="158" t="s">
        <v>119</v>
      </c>
      <c r="AS55" s="158" t="s">
        <v>77</v>
      </c>
      <c r="AT55" s="158" t="s">
        <v>78</v>
      </c>
      <c r="AU55" s="158" t="s">
        <v>119</v>
      </c>
      <c r="AV55" s="158" t="s">
        <v>77</v>
      </c>
      <c r="AW55" s="158"/>
      <c r="AX55" s="158"/>
      <c r="AY55" s="158"/>
      <c r="AZ55" s="158"/>
      <c r="BA55" s="158"/>
      <c r="BB55" s="158" t="s">
        <v>119</v>
      </c>
      <c r="BC55" s="158"/>
      <c r="BD55" s="158" t="s">
        <v>78</v>
      </c>
      <c r="BE55" s="158"/>
      <c r="BF55" s="158"/>
      <c r="BG55" s="158"/>
      <c r="BH55" s="880" t="s">
        <v>91</v>
      </c>
      <c r="BI55" s="158" t="s">
        <v>119</v>
      </c>
      <c r="BJ55" s="158" t="s">
        <v>77</v>
      </c>
      <c r="BK55" s="158"/>
      <c r="BL55" s="158"/>
      <c r="BM55" s="158"/>
    </row>
    <row r="56" spans="1:65" s="24" customFormat="1" ht="150">
      <c r="A56" s="594" t="s">
        <v>505</v>
      </c>
      <c r="B56" s="729" t="s">
        <v>1352</v>
      </c>
      <c r="C56" s="380" t="s">
        <v>1353</v>
      </c>
      <c r="D56" s="397"/>
      <c r="E56" s="397" t="s">
        <v>116</v>
      </c>
      <c r="F56" s="609" t="s">
        <v>1354</v>
      </c>
      <c r="G56" s="397" t="s">
        <v>73</v>
      </c>
      <c r="H56" s="398" t="s">
        <v>1355</v>
      </c>
      <c r="I56" s="400" t="s">
        <v>200</v>
      </c>
      <c r="J56" s="398" t="s">
        <v>84</v>
      </c>
      <c r="K56" s="610" t="s">
        <v>1327</v>
      </c>
      <c r="L56" s="598"/>
      <c r="M56" s="598"/>
      <c r="N56" s="299"/>
      <c r="O56" s="158"/>
      <c r="P56" s="158"/>
      <c r="Q56" s="158"/>
      <c r="R56" s="158"/>
      <c r="S56" s="158"/>
      <c r="T56" s="158"/>
      <c r="U56" s="318" t="s">
        <v>119</v>
      </c>
      <c r="V56" s="605" t="s">
        <v>668</v>
      </c>
      <c r="W56" s="158"/>
      <c r="X56" s="158" t="s">
        <v>91</v>
      </c>
      <c r="Y56" s="158" t="s">
        <v>78</v>
      </c>
      <c r="Z56" s="158" t="s">
        <v>78</v>
      </c>
      <c r="AA56" s="158" t="s">
        <v>78</v>
      </c>
      <c r="AB56" s="158" t="s">
        <v>77</v>
      </c>
      <c r="AC56" s="158" t="s">
        <v>72</v>
      </c>
      <c r="AD56" s="158" t="s">
        <v>340</v>
      </c>
      <c r="AE56" s="158" t="s">
        <v>78</v>
      </c>
      <c r="AF56" s="665" t="s">
        <v>78</v>
      </c>
      <c r="AG56" s="158"/>
      <c r="AH56" s="158"/>
      <c r="AI56" s="158" t="s">
        <v>119</v>
      </c>
      <c r="AJ56" s="880" t="s">
        <v>119</v>
      </c>
      <c r="AK56" s="158" t="s">
        <v>119</v>
      </c>
      <c r="AL56" s="158"/>
      <c r="AM56" s="158"/>
      <c r="AN56" s="158" t="s">
        <v>77</v>
      </c>
      <c r="AO56" s="158" t="s">
        <v>119</v>
      </c>
      <c r="AP56" s="158" t="s">
        <v>78</v>
      </c>
      <c r="AQ56" s="158"/>
      <c r="AR56" s="158"/>
      <c r="AS56" s="158" t="s">
        <v>77</v>
      </c>
      <c r="AT56" s="158" t="s">
        <v>78</v>
      </c>
      <c r="AU56" s="158" t="s">
        <v>119</v>
      </c>
      <c r="AV56" s="158" t="s">
        <v>77</v>
      </c>
      <c r="AW56" s="158"/>
      <c r="AX56" s="158"/>
      <c r="AY56" s="158"/>
      <c r="AZ56" s="158"/>
      <c r="BA56" s="158"/>
      <c r="BB56" s="158" t="s">
        <v>119</v>
      </c>
      <c r="BC56" s="158"/>
      <c r="BD56" s="158" t="s">
        <v>78</v>
      </c>
      <c r="BE56" s="158"/>
      <c r="BF56" s="158"/>
      <c r="BG56" s="158"/>
      <c r="BH56" s="880" t="s">
        <v>91</v>
      </c>
      <c r="BI56" s="158" t="s">
        <v>119</v>
      </c>
      <c r="BJ56" s="158" t="s">
        <v>330</v>
      </c>
      <c r="BK56" s="158"/>
      <c r="BL56" s="158"/>
      <c r="BM56" s="158"/>
    </row>
    <row r="57" spans="1:65" ht="270">
      <c r="A57" s="289" t="s">
        <v>505</v>
      </c>
      <c r="B57" s="728" t="s">
        <v>1356</v>
      </c>
      <c r="C57" s="413" t="s">
        <v>1357</v>
      </c>
      <c r="D57" s="402"/>
      <c r="E57" s="406" t="s">
        <v>116</v>
      </c>
      <c r="F57" s="407" t="s">
        <v>1358</v>
      </c>
      <c r="G57" s="382" t="s">
        <v>73</v>
      </c>
      <c r="H57" s="383" t="s">
        <v>1355</v>
      </c>
      <c r="I57" s="412" t="s">
        <v>99</v>
      </c>
      <c r="J57" s="383" t="s">
        <v>84</v>
      </c>
      <c r="K57" s="408" t="s">
        <v>1327</v>
      </c>
      <c r="L57" s="295"/>
      <c r="M57" s="295"/>
      <c r="N57" s="291"/>
      <c r="O57" s="986"/>
      <c r="P57" s="986"/>
      <c r="Q57" s="986"/>
      <c r="R57" s="986"/>
      <c r="S57" s="986"/>
      <c r="T57" s="986"/>
      <c r="U57" s="986"/>
      <c r="V57" s="986"/>
      <c r="W57" s="986"/>
      <c r="X57" s="986"/>
      <c r="Y57" s="986"/>
      <c r="Z57" s="986"/>
      <c r="AA57" s="986"/>
      <c r="AB57" s="986" t="s">
        <v>127</v>
      </c>
      <c r="AC57" s="986"/>
      <c r="AD57" s="986"/>
      <c r="AE57" s="986" t="s">
        <v>91</v>
      </c>
      <c r="AF57" s="644" t="s">
        <v>77</v>
      </c>
      <c r="AG57" s="986"/>
      <c r="AH57" s="986"/>
      <c r="AI57" s="986"/>
      <c r="AJ57" s="986"/>
      <c r="AK57" s="986"/>
      <c r="AL57" s="986"/>
      <c r="AM57" s="986"/>
      <c r="AN57" s="986" t="s">
        <v>127</v>
      </c>
      <c r="AO57" s="986" t="s">
        <v>119</v>
      </c>
      <c r="AP57" s="986" t="s">
        <v>127</v>
      </c>
      <c r="AQ57" s="986"/>
      <c r="AR57" s="986"/>
      <c r="AS57" s="986"/>
      <c r="AT57" s="986" t="s">
        <v>78</v>
      </c>
      <c r="AU57" s="986" t="s">
        <v>119</v>
      </c>
      <c r="AV57" s="986"/>
      <c r="AW57" s="986"/>
      <c r="AX57" s="986"/>
      <c r="AY57" s="986"/>
      <c r="AZ57" s="986"/>
      <c r="BA57" s="986"/>
      <c r="BB57" s="986"/>
      <c r="BC57" s="986"/>
      <c r="BD57" s="986"/>
      <c r="BE57" s="986"/>
      <c r="BF57" s="986"/>
      <c r="BG57" s="986"/>
      <c r="BH57" s="879" t="s">
        <v>91</v>
      </c>
      <c r="BI57" s="986" t="s">
        <v>119</v>
      </c>
      <c r="BJ57" s="986" t="s">
        <v>77</v>
      </c>
      <c r="BK57" s="986"/>
      <c r="BL57" s="986"/>
      <c r="BM57" s="986"/>
    </row>
    <row r="58" spans="1:65" ht="50.25" customHeight="1">
      <c r="A58" s="289" t="s">
        <v>505</v>
      </c>
      <c r="B58" s="728" t="s">
        <v>1359</v>
      </c>
      <c r="C58" s="413" t="s">
        <v>1360</v>
      </c>
      <c r="D58" s="414"/>
      <c r="E58" s="406" t="s">
        <v>116</v>
      </c>
      <c r="F58" s="407" t="s">
        <v>1361</v>
      </c>
      <c r="G58" s="382" t="s">
        <v>73</v>
      </c>
      <c r="H58" s="383" t="s">
        <v>1362</v>
      </c>
      <c r="I58" s="412" t="s">
        <v>164</v>
      </c>
      <c r="J58" s="383" t="s">
        <v>84</v>
      </c>
      <c r="K58" s="408" t="s">
        <v>1327</v>
      </c>
      <c r="L58" s="295"/>
      <c r="M58" s="295"/>
      <c r="N58" s="291"/>
      <c r="O58" s="986"/>
      <c r="P58" s="986"/>
      <c r="Q58" s="986"/>
      <c r="R58" s="986"/>
      <c r="S58" s="986"/>
      <c r="T58" s="986"/>
      <c r="U58" s="292" t="s">
        <v>119</v>
      </c>
      <c r="V58" s="576" t="s">
        <v>668</v>
      </c>
      <c r="W58" s="986"/>
      <c r="X58" s="986" t="s">
        <v>91</v>
      </c>
      <c r="Y58" s="986" t="s">
        <v>119</v>
      </c>
      <c r="Z58" s="986" t="s">
        <v>119</v>
      </c>
      <c r="AA58" s="986" t="s">
        <v>119</v>
      </c>
      <c r="AB58" s="986" t="s">
        <v>72</v>
      </c>
      <c r="AC58" s="986" t="s">
        <v>119</v>
      </c>
      <c r="AD58" s="986" t="s">
        <v>119</v>
      </c>
      <c r="AE58" s="986" t="s">
        <v>119</v>
      </c>
      <c r="AF58" s="644" t="s">
        <v>91</v>
      </c>
      <c r="AG58" s="986"/>
      <c r="AH58" s="986"/>
      <c r="AI58" s="986" t="s">
        <v>119</v>
      </c>
      <c r="AJ58" s="879" t="s">
        <v>119</v>
      </c>
      <c r="AK58" s="986" t="s">
        <v>119</v>
      </c>
      <c r="AL58" s="986"/>
      <c r="AM58" s="986"/>
      <c r="AN58" s="879" t="s">
        <v>72</v>
      </c>
      <c r="AO58" s="986" t="s">
        <v>119</v>
      </c>
      <c r="AP58" s="986" t="s">
        <v>72</v>
      </c>
      <c r="AQ58" s="986"/>
      <c r="AR58" s="986"/>
      <c r="AS58" s="986" t="s">
        <v>119</v>
      </c>
      <c r="AT58" s="986"/>
      <c r="AU58" s="986" t="s">
        <v>119</v>
      </c>
      <c r="AV58" s="986" t="s">
        <v>119</v>
      </c>
      <c r="AW58" s="986"/>
      <c r="AX58" s="986"/>
      <c r="AY58" s="986"/>
      <c r="AZ58" s="986"/>
      <c r="BA58" s="986"/>
      <c r="BB58" s="986" t="s">
        <v>119</v>
      </c>
      <c r="BC58" s="986" t="s">
        <v>119</v>
      </c>
      <c r="BD58" s="986" t="s">
        <v>119</v>
      </c>
      <c r="BE58" s="986"/>
      <c r="BF58" s="986"/>
      <c r="BG58" s="986"/>
      <c r="BH58" s="879" t="s">
        <v>91</v>
      </c>
      <c r="BI58" s="986" t="s">
        <v>119</v>
      </c>
      <c r="BJ58" s="986" t="s">
        <v>78</v>
      </c>
      <c r="BK58" s="986"/>
      <c r="BL58" s="986"/>
      <c r="BM58" s="986"/>
    </row>
    <row r="59" spans="1:65" ht="60">
      <c r="A59" s="289" t="s">
        <v>505</v>
      </c>
      <c r="B59" s="728" t="s">
        <v>1363</v>
      </c>
      <c r="C59" s="413" t="s">
        <v>1364</v>
      </c>
      <c r="D59" s="414"/>
      <c r="E59" s="406" t="s">
        <v>116</v>
      </c>
      <c r="F59" s="407" t="s">
        <v>1365</v>
      </c>
      <c r="G59" s="382" t="s">
        <v>73</v>
      </c>
      <c r="H59" s="383" t="s">
        <v>99</v>
      </c>
      <c r="I59" s="412" t="s">
        <v>164</v>
      </c>
      <c r="J59" s="383" t="s">
        <v>84</v>
      </c>
      <c r="K59" s="408" t="s">
        <v>1327</v>
      </c>
      <c r="L59" s="295"/>
      <c r="M59" s="295"/>
      <c r="N59" s="291"/>
      <c r="O59" s="986"/>
      <c r="P59" s="986"/>
      <c r="Q59" s="986"/>
      <c r="R59" s="986"/>
      <c r="S59" s="986"/>
      <c r="T59" s="986"/>
      <c r="U59" s="292"/>
      <c r="V59" s="577" t="s">
        <v>668</v>
      </c>
      <c r="W59" s="986"/>
      <c r="X59" s="986" t="s">
        <v>119</v>
      </c>
      <c r="Y59" s="986" t="s">
        <v>119</v>
      </c>
      <c r="Z59" s="986" t="s">
        <v>119</v>
      </c>
      <c r="AA59" s="986" t="s">
        <v>119</v>
      </c>
      <c r="AB59" s="986" t="s">
        <v>127</v>
      </c>
      <c r="AC59" s="521" t="s">
        <v>91</v>
      </c>
      <c r="AD59" s="986" t="s">
        <v>119</v>
      </c>
      <c r="AE59" s="986" t="s">
        <v>91</v>
      </c>
      <c r="AF59" s="644" t="s">
        <v>72</v>
      </c>
      <c r="AG59" s="986"/>
      <c r="AH59" s="986"/>
      <c r="AI59" s="986"/>
      <c r="AJ59" s="986"/>
      <c r="AK59" s="986"/>
      <c r="AL59" s="986"/>
      <c r="AM59" s="986"/>
      <c r="AN59" s="986" t="s">
        <v>72</v>
      </c>
      <c r="AO59" s="986" t="s">
        <v>119</v>
      </c>
      <c r="AP59" s="986" t="s">
        <v>72</v>
      </c>
      <c r="AQ59" s="986" t="s">
        <v>119</v>
      </c>
      <c r="AR59" s="986"/>
      <c r="AS59" s="986" t="s">
        <v>91</v>
      </c>
      <c r="AT59" s="986"/>
      <c r="AU59" s="986" t="s">
        <v>119</v>
      </c>
      <c r="AV59" s="986" t="s">
        <v>119</v>
      </c>
      <c r="AW59" s="986"/>
      <c r="AX59" s="986"/>
      <c r="AY59" s="986"/>
      <c r="AZ59" s="986"/>
      <c r="BA59" s="986"/>
      <c r="BB59" s="986" t="s">
        <v>119</v>
      </c>
      <c r="BC59" s="986" t="s">
        <v>119</v>
      </c>
      <c r="BD59" s="986" t="s">
        <v>119</v>
      </c>
      <c r="BE59" s="986"/>
      <c r="BF59" s="986"/>
      <c r="BG59" s="986"/>
      <c r="BH59" s="879" t="s">
        <v>72</v>
      </c>
      <c r="BI59" s="986" t="s">
        <v>119</v>
      </c>
      <c r="BJ59" s="986" t="s">
        <v>78</v>
      </c>
      <c r="BK59" s="986"/>
      <c r="BL59" s="986"/>
      <c r="BM59" s="986"/>
    </row>
    <row r="60" spans="1:65" ht="135">
      <c r="A60" s="290" t="s">
        <v>505</v>
      </c>
      <c r="B60" s="728" t="s">
        <v>1366</v>
      </c>
      <c r="C60" s="416" t="s">
        <v>1367</v>
      </c>
      <c r="D60" s="414"/>
      <c r="E60" s="406" t="s">
        <v>89</v>
      </c>
      <c r="F60" s="415" t="s">
        <v>1368</v>
      </c>
      <c r="G60" s="382"/>
      <c r="H60" s="383" t="s">
        <v>74</v>
      </c>
      <c r="I60" s="412" t="s">
        <v>99</v>
      </c>
      <c r="J60" s="383" t="s">
        <v>1369</v>
      </c>
      <c r="K60" s="408" t="s">
        <v>1327</v>
      </c>
      <c r="L60" s="295"/>
      <c r="M60" s="295"/>
      <c r="N60" s="291"/>
      <c r="O60" s="986"/>
      <c r="P60" s="986"/>
      <c r="Q60" s="986"/>
      <c r="R60" s="986"/>
      <c r="S60" s="986"/>
      <c r="T60" s="986"/>
      <c r="U60" s="292"/>
      <c r="V60" s="577" t="s">
        <v>78</v>
      </c>
      <c r="W60" s="986"/>
      <c r="X60" s="986" t="s">
        <v>78</v>
      </c>
      <c r="Y60" s="986"/>
      <c r="Z60" s="986"/>
      <c r="AA60" s="986"/>
      <c r="AB60" s="986"/>
      <c r="AC60" s="986" t="s">
        <v>119</v>
      </c>
      <c r="AD60" s="986"/>
      <c r="AE60" s="986" t="s">
        <v>91</v>
      </c>
      <c r="AF60" s="644"/>
      <c r="AG60" s="986"/>
      <c r="AH60" s="986"/>
      <c r="AI60" s="986"/>
      <c r="AJ60" s="986"/>
      <c r="AK60" s="986"/>
      <c r="AL60" s="986"/>
      <c r="AM60" s="986"/>
      <c r="AN60" s="986"/>
      <c r="AO60" s="986"/>
      <c r="AP60" s="986"/>
      <c r="AQ60" s="986"/>
      <c r="AR60" s="986"/>
      <c r="AS60" s="986"/>
      <c r="AT60" s="986"/>
      <c r="AU60" s="986"/>
      <c r="AV60" s="986"/>
      <c r="AW60" s="986"/>
      <c r="AX60" s="986"/>
      <c r="AY60" s="986"/>
      <c r="AZ60" s="986"/>
      <c r="BA60" s="986"/>
      <c r="BB60" s="986"/>
      <c r="BC60" s="986"/>
      <c r="BD60" s="986"/>
      <c r="BE60" s="986"/>
      <c r="BF60" s="986"/>
      <c r="BG60" s="986"/>
      <c r="BH60" s="986"/>
      <c r="BI60" s="986"/>
      <c r="BJ60" s="986"/>
      <c r="BK60" s="986"/>
      <c r="BL60" s="986"/>
      <c r="BM60" s="986"/>
    </row>
    <row r="61" spans="1:65" ht="60.75" customHeight="1">
      <c r="A61" s="290" t="s">
        <v>505</v>
      </c>
      <c r="B61" s="728" t="s">
        <v>1370</v>
      </c>
      <c r="C61" s="416" t="s">
        <v>1371</v>
      </c>
      <c r="D61" s="417" t="s">
        <v>1372</v>
      </c>
      <c r="E61" s="406" t="s">
        <v>89</v>
      </c>
      <c r="F61" s="76" t="s">
        <v>1373</v>
      </c>
      <c r="G61" s="382"/>
      <c r="H61" s="383" t="s">
        <v>74</v>
      </c>
      <c r="I61" s="384" t="s">
        <v>99</v>
      </c>
      <c r="J61" s="383" t="s">
        <v>1374</v>
      </c>
      <c r="K61" s="408" t="s">
        <v>1327</v>
      </c>
      <c r="L61" s="295"/>
      <c r="M61" s="295"/>
      <c r="N61" s="291"/>
      <c r="O61" s="986"/>
      <c r="P61" s="986"/>
      <c r="Q61" s="986"/>
      <c r="R61" s="986"/>
      <c r="S61" s="986"/>
      <c r="T61" s="986"/>
      <c r="U61" s="292"/>
      <c r="V61" s="576" t="s">
        <v>668</v>
      </c>
      <c r="W61" s="986"/>
      <c r="X61" s="986" t="s">
        <v>78</v>
      </c>
      <c r="Y61" s="986"/>
      <c r="Z61" s="986"/>
      <c r="AA61" s="986"/>
      <c r="AB61" s="986"/>
      <c r="AC61" s="986" t="s">
        <v>119</v>
      </c>
      <c r="AD61" s="986"/>
      <c r="AE61" s="986"/>
      <c r="AF61" s="644"/>
      <c r="AG61" s="986"/>
      <c r="AH61" s="986"/>
      <c r="AI61" s="986"/>
      <c r="AJ61" s="986"/>
      <c r="AK61" s="986"/>
      <c r="AL61" s="986"/>
      <c r="AM61" s="986"/>
      <c r="AN61" s="986"/>
      <c r="AO61" s="986"/>
      <c r="AP61" s="986"/>
      <c r="AQ61" s="986"/>
      <c r="AR61" s="986"/>
      <c r="AS61" s="986"/>
      <c r="AT61" s="986"/>
      <c r="AU61" s="986"/>
      <c r="AV61" s="986"/>
      <c r="AW61" s="986"/>
      <c r="AX61" s="986"/>
      <c r="AY61" s="986"/>
      <c r="AZ61" s="986"/>
      <c r="BA61" s="986"/>
      <c r="BB61" s="986"/>
      <c r="BC61" s="986"/>
      <c r="BD61" s="986"/>
      <c r="BE61" s="986"/>
      <c r="BF61" s="986"/>
      <c r="BG61" s="986"/>
      <c r="BH61" s="986"/>
      <c r="BI61" s="986"/>
      <c r="BJ61" s="986"/>
      <c r="BK61" s="986"/>
      <c r="BL61" s="986"/>
      <c r="BM61" s="986"/>
    </row>
    <row r="62" spans="1:65" ht="44.25" customHeight="1">
      <c r="A62" s="290" t="s">
        <v>505</v>
      </c>
      <c r="B62" s="728" t="s">
        <v>1375</v>
      </c>
      <c r="C62" s="416" t="s">
        <v>1376</v>
      </c>
      <c r="D62" s="985" t="s">
        <v>1377</v>
      </c>
      <c r="E62" s="406" t="s">
        <v>89</v>
      </c>
      <c r="F62" s="413" t="s">
        <v>1378</v>
      </c>
      <c r="G62" s="382"/>
      <c r="H62" s="383" t="s">
        <v>99</v>
      </c>
      <c r="I62" s="384" t="s">
        <v>522</v>
      </c>
      <c r="J62" s="383" t="s">
        <v>1374</v>
      </c>
      <c r="K62" s="408" t="s">
        <v>1327</v>
      </c>
      <c r="L62" s="295"/>
      <c r="M62" s="516" t="s">
        <v>78</v>
      </c>
      <c r="N62" s="291"/>
      <c r="O62" s="986"/>
      <c r="P62" s="986"/>
      <c r="Q62" s="986"/>
      <c r="R62" s="986"/>
      <c r="S62" s="986"/>
      <c r="T62" s="986"/>
      <c r="U62" s="292"/>
      <c r="V62" s="576" t="s">
        <v>668</v>
      </c>
      <c r="W62" s="986"/>
      <c r="X62" s="986" t="s">
        <v>91</v>
      </c>
      <c r="Y62" s="986"/>
      <c r="Z62" s="986"/>
      <c r="AA62" s="986"/>
      <c r="AB62" s="986"/>
      <c r="AC62" s="986" t="s">
        <v>119</v>
      </c>
      <c r="AD62" s="986"/>
      <c r="AE62" s="986"/>
      <c r="AF62" s="644"/>
      <c r="AG62" s="986"/>
      <c r="AH62" s="986"/>
      <c r="AI62" s="986"/>
      <c r="AJ62" s="986"/>
      <c r="AK62" s="986"/>
      <c r="AL62" s="986"/>
      <c r="AM62" s="986"/>
      <c r="AN62" s="986"/>
      <c r="AO62" s="986"/>
      <c r="AP62" s="986"/>
      <c r="AQ62" s="986"/>
      <c r="AR62" s="986"/>
      <c r="AS62" s="986"/>
      <c r="AT62" s="986"/>
      <c r="AU62" s="986"/>
      <c r="AV62" s="986"/>
      <c r="AW62" s="986"/>
      <c r="AX62" s="986"/>
      <c r="AY62" s="986"/>
      <c r="AZ62" s="986"/>
      <c r="BA62" s="986"/>
      <c r="BB62" s="986"/>
      <c r="BC62" s="986"/>
      <c r="BD62" s="986"/>
      <c r="BE62" s="986"/>
      <c r="BF62" s="986"/>
      <c r="BG62" s="986"/>
      <c r="BH62" s="986"/>
      <c r="BI62" s="986"/>
      <c r="BJ62" s="986"/>
      <c r="BK62" s="986"/>
      <c r="BL62" s="986"/>
      <c r="BM62" s="986"/>
    </row>
    <row r="63" spans="1:65" ht="45.75" customHeight="1">
      <c r="A63" s="305" t="s">
        <v>505</v>
      </c>
      <c r="B63" s="418" t="s">
        <v>1379</v>
      </c>
      <c r="C63" s="380" t="s">
        <v>1380</v>
      </c>
      <c r="D63" s="985" t="s">
        <v>1377</v>
      </c>
      <c r="E63" s="406" t="s">
        <v>89</v>
      </c>
      <c r="F63" s="985" t="s">
        <v>1377</v>
      </c>
      <c r="G63" s="382"/>
      <c r="H63" s="383" t="s">
        <v>99</v>
      </c>
      <c r="I63" s="384" t="s">
        <v>522</v>
      </c>
      <c r="J63" s="383" t="s">
        <v>1374</v>
      </c>
      <c r="K63" s="408" t="s">
        <v>1327</v>
      </c>
      <c r="L63" s="295"/>
      <c r="M63" s="516" t="s">
        <v>78</v>
      </c>
      <c r="N63" s="291"/>
      <c r="O63" s="986"/>
      <c r="P63" s="986"/>
      <c r="Q63" s="986"/>
      <c r="R63" s="986"/>
      <c r="S63" s="986"/>
      <c r="T63" s="986"/>
      <c r="U63" s="292"/>
      <c r="V63" s="576" t="s">
        <v>668</v>
      </c>
      <c r="W63" s="986"/>
      <c r="X63" s="986" t="s">
        <v>91</v>
      </c>
      <c r="Y63" s="986"/>
      <c r="Z63" s="986"/>
      <c r="AA63" s="986"/>
      <c r="AB63" s="986"/>
      <c r="AC63" s="986" t="s">
        <v>119</v>
      </c>
      <c r="AD63" s="986"/>
      <c r="AE63" s="986"/>
      <c r="AF63" s="644"/>
      <c r="AG63" s="986"/>
      <c r="AH63" s="986"/>
      <c r="AI63" s="986"/>
      <c r="AJ63" s="986"/>
      <c r="AK63" s="986"/>
      <c r="AL63" s="986"/>
      <c r="AM63" s="986"/>
      <c r="AN63" s="986"/>
      <c r="AO63" s="986"/>
      <c r="AP63" s="986"/>
      <c r="AQ63" s="986"/>
      <c r="AR63" s="986"/>
      <c r="AS63" s="986"/>
      <c r="AT63" s="986"/>
      <c r="AU63" s="986"/>
      <c r="AV63" s="986"/>
      <c r="AW63" s="986"/>
      <c r="AX63" s="986"/>
      <c r="AY63" s="986"/>
      <c r="AZ63" s="986"/>
      <c r="BA63" s="986"/>
      <c r="BB63" s="986"/>
      <c r="BC63" s="986"/>
      <c r="BD63" s="986"/>
      <c r="BE63" s="986"/>
      <c r="BF63" s="986"/>
      <c r="BG63" s="986"/>
      <c r="BH63" s="986"/>
      <c r="BI63" s="986"/>
      <c r="BJ63" s="986"/>
      <c r="BK63" s="986"/>
      <c r="BL63" s="986"/>
      <c r="BM63" s="986"/>
    </row>
    <row r="64" spans="1:65" ht="45" customHeight="1">
      <c r="A64" s="290" t="s">
        <v>505</v>
      </c>
      <c r="B64" s="418" t="s">
        <v>1381</v>
      </c>
      <c r="C64" s="416" t="s">
        <v>1382</v>
      </c>
      <c r="D64" s="1041" t="s">
        <v>1383</v>
      </c>
      <c r="E64" s="402" t="s">
        <v>89</v>
      </c>
      <c r="F64" s="380" t="s">
        <v>1384</v>
      </c>
      <c r="G64" s="382"/>
      <c r="H64" s="383" t="s">
        <v>164</v>
      </c>
      <c r="I64" s="384" t="s">
        <v>164</v>
      </c>
      <c r="J64" s="383" t="s">
        <v>1374</v>
      </c>
      <c r="K64" s="408" t="s">
        <v>1327</v>
      </c>
      <c r="L64" s="295"/>
      <c r="M64" s="516" t="s">
        <v>72</v>
      </c>
      <c r="N64" s="291"/>
      <c r="O64" s="986"/>
      <c r="P64" s="986"/>
      <c r="Q64" s="986"/>
      <c r="R64" s="986"/>
      <c r="S64" s="986"/>
      <c r="T64" s="986"/>
      <c r="U64" s="292"/>
      <c r="V64" s="576" t="s">
        <v>91</v>
      </c>
      <c r="W64" s="986"/>
      <c r="X64" s="986" t="s">
        <v>91</v>
      </c>
      <c r="Y64" s="986"/>
      <c r="Z64" s="986"/>
      <c r="AA64" s="986"/>
      <c r="AB64" s="986"/>
      <c r="AC64" s="986" t="s">
        <v>119</v>
      </c>
      <c r="AD64" s="986"/>
      <c r="AE64" s="986"/>
      <c r="AF64" s="644"/>
      <c r="AG64" s="986"/>
      <c r="AH64" s="986"/>
      <c r="AI64" s="986"/>
      <c r="AJ64" s="986"/>
      <c r="AK64" s="986"/>
      <c r="AL64" s="986"/>
      <c r="AM64" s="986"/>
      <c r="AN64" s="986"/>
      <c r="AO64" s="986"/>
      <c r="AP64" s="986"/>
      <c r="AQ64" s="986"/>
      <c r="AR64" s="986"/>
      <c r="AS64" s="986"/>
      <c r="AT64" s="986"/>
      <c r="AU64" s="986"/>
      <c r="AV64" s="986"/>
      <c r="AW64" s="986"/>
      <c r="AX64" s="986"/>
      <c r="AY64" s="986"/>
      <c r="AZ64" s="986"/>
      <c r="BA64" s="986"/>
      <c r="BB64" s="986"/>
      <c r="BC64" s="986"/>
      <c r="BD64" s="986"/>
      <c r="BE64" s="986"/>
      <c r="BF64" s="986"/>
      <c r="BG64" s="986"/>
      <c r="BH64" s="986"/>
      <c r="BI64" s="986"/>
      <c r="BJ64" s="986"/>
      <c r="BK64" s="986"/>
      <c r="BL64" s="986"/>
      <c r="BM64" s="986"/>
    </row>
    <row r="65" spans="1:65" ht="45">
      <c r="A65" s="290" t="s">
        <v>505</v>
      </c>
      <c r="B65" s="418" t="s">
        <v>1385</v>
      </c>
      <c r="C65" s="416" t="s">
        <v>1386</v>
      </c>
      <c r="D65" s="419"/>
      <c r="E65" s="402" t="s">
        <v>89</v>
      </c>
      <c r="F65" s="380" t="s">
        <v>1387</v>
      </c>
      <c r="G65" s="382"/>
      <c r="H65" s="383" t="s">
        <v>164</v>
      </c>
      <c r="I65" s="384" t="s">
        <v>164</v>
      </c>
      <c r="J65" s="383" t="s">
        <v>1374</v>
      </c>
      <c r="K65" s="408" t="s">
        <v>1327</v>
      </c>
      <c r="L65" s="295"/>
      <c r="M65" s="295" t="s">
        <v>1388</v>
      </c>
      <c r="N65" s="291"/>
      <c r="O65" s="986"/>
      <c r="P65" s="986"/>
      <c r="Q65" s="986"/>
      <c r="R65" s="986"/>
      <c r="S65" s="986"/>
      <c r="T65" s="986"/>
      <c r="U65" s="986"/>
      <c r="V65" s="986"/>
      <c r="W65" s="986"/>
      <c r="X65" s="986"/>
      <c r="Y65" s="986"/>
      <c r="Z65" s="986"/>
      <c r="AA65" s="986"/>
      <c r="AB65" s="986"/>
      <c r="AC65" s="986"/>
      <c r="AD65" s="986"/>
      <c r="AE65" s="986"/>
      <c r="AF65" s="644"/>
      <c r="AG65" s="986"/>
      <c r="AH65" s="986"/>
      <c r="AI65" s="986"/>
      <c r="AJ65" s="986"/>
      <c r="AK65" s="986"/>
      <c r="AL65" s="986"/>
      <c r="AM65" s="986"/>
      <c r="AN65" s="986"/>
      <c r="AO65" s="986"/>
      <c r="AP65" s="986"/>
      <c r="AQ65" s="986"/>
      <c r="AR65" s="986"/>
      <c r="AS65" s="986"/>
      <c r="AT65" s="986"/>
      <c r="AU65" s="986"/>
      <c r="AV65" s="986"/>
      <c r="AW65" s="986"/>
      <c r="AX65" s="986"/>
      <c r="AY65" s="986"/>
      <c r="AZ65" s="986"/>
      <c r="BA65" s="986"/>
      <c r="BB65" s="986"/>
      <c r="BC65" s="986"/>
      <c r="BD65" s="986"/>
      <c r="BE65" s="986"/>
      <c r="BF65" s="986"/>
      <c r="BG65" s="986"/>
      <c r="BH65" s="986"/>
      <c r="BI65" s="986"/>
      <c r="BJ65" s="986"/>
      <c r="BK65" s="986"/>
      <c r="BL65" s="986"/>
      <c r="BM65" s="986"/>
    </row>
    <row r="66" spans="1:65" ht="105">
      <c r="A66" s="290" t="s">
        <v>505</v>
      </c>
      <c r="B66" s="731" t="s">
        <v>1389</v>
      </c>
      <c r="C66" s="416" t="s">
        <v>1390</v>
      </c>
      <c r="D66" s="419" t="s">
        <v>1391</v>
      </c>
      <c r="E66" s="402" t="s">
        <v>70</v>
      </c>
      <c r="F66" s="127" t="s">
        <v>1392</v>
      </c>
      <c r="G66" s="382"/>
      <c r="H66" s="383" t="s">
        <v>74</v>
      </c>
      <c r="I66" s="384" t="s">
        <v>873</v>
      </c>
      <c r="J66" s="383" t="s">
        <v>1374</v>
      </c>
      <c r="K66" s="408" t="s">
        <v>1327</v>
      </c>
      <c r="L66" s="295"/>
      <c r="M66" s="295"/>
      <c r="N66" s="291"/>
      <c r="O66" s="986"/>
      <c r="P66" s="986"/>
      <c r="Q66" s="986"/>
      <c r="R66" s="986"/>
      <c r="S66" s="986"/>
      <c r="T66" s="986"/>
      <c r="U66" s="986"/>
      <c r="V66" s="986"/>
      <c r="W66" s="986"/>
      <c r="X66" s="986"/>
      <c r="Y66" s="986"/>
      <c r="Z66" s="986"/>
      <c r="AA66" s="986"/>
      <c r="AB66" s="986"/>
      <c r="AC66" s="986"/>
      <c r="AD66" s="986"/>
      <c r="AE66" s="986" t="s">
        <v>78</v>
      </c>
      <c r="AF66" s="666"/>
      <c r="AG66" s="986"/>
      <c r="AH66" s="986"/>
      <c r="AI66" s="986"/>
      <c r="AJ66" s="986"/>
      <c r="AK66" s="986"/>
      <c r="AL66" s="986"/>
      <c r="AM66" s="986"/>
      <c r="AN66" s="986"/>
      <c r="AO66" s="986"/>
      <c r="AP66" s="986"/>
      <c r="AQ66" s="986"/>
      <c r="AR66" s="986"/>
      <c r="AS66" s="986"/>
      <c r="AT66" s="986"/>
      <c r="AU66" s="986"/>
      <c r="AV66" s="986"/>
      <c r="AW66" s="986"/>
      <c r="AX66" s="986"/>
      <c r="AY66" s="986"/>
      <c r="AZ66" s="986"/>
      <c r="BA66" s="986"/>
      <c r="BB66" s="986"/>
      <c r="BC66" s="986"/>
      <c r="BD66" s="986"/>
      <c r="BE66" s="986"/>
      <c r="BF66" s="986"/>
      <c r="BG66" s="986"/>
      <c r="BH66" s="986"/>
      <c r="BI66" s="986"/>
      <c r="BJ66" s="986"/>
      <c r="BK66" s="986"/>
      <c r="BL66" s="986"/>
      <c r="BM66" s="986" t="s">
        <v>1393</v>
      </c>
    </row>
    <row r="67" spans="1:65" ht="300">
      <c r="A67" s="290" t="s">
        <v>505</v>
      </c>
      <c r="B67" s="416" t="s">
        <v>1394</v>
      </c>
      <c r="C67" s="380" t="s">
        <v>1395</v>
      </c>
      <c r="D67" s="419" t="s">
        <v>1396</v>
      </c>
      <c r="E67" s="402" t="s">
        <v>1397</v>
      </c>
      <c r="F67" s="380"/>
      <c r="G67" s="382" t="s">
        <v>73</v>
      </c>
      <c r="H67" s="383" t="s">
        <v>873</v>
      </c>
      <c r="I67" s="384" t="s">
        <v>522</v>
      </c>
      <c r="J67" s="383" t="s">
        <v>1374</v>
      </c>
      <c r="K67" s="383" t="s">
        <v>1327</v>
      </c>
      <c r="L67" s="291"/>
      <c r="M67" s="291"/>
      <c r="N67" s="291"/>
      <c r="O67" s="292"/>
      <c r="P67" s="292"/>
      <c r="Q67" s="292"/>
      <c r="R67" s="292"/>
      <c r="S67" s="292"/>
      <c r="T67" s="292"/>
      <c r="U67" s="292"/>
      <c r="V67" s="292"/>
      <c r="W67" s="292"/>
      <c r="X67" s="292"/>
      <c r="Y67" s="292"/>
      <c r="Z67" s="292"/>
      <c r="AA67" s="292"/>
      <c r="AB67" s="292"/>
      <c r="AC67" s="292"/>
      <c r="AD67" s="292"/>
      <c r="AE67" s="292"/>
      <c r="AF67" s="637"/>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row>
    <row r="68" spans="1:65" ht="360">
      <c r="A68" s="290" t="s">
        <v>505</v>
      </c>
      <c r="B68" s="379" t="s">
        <v>1398</v>
      </c>
      <c r="C68" s="380" t="s">
        <v>1399</v>
      </c>
      <c r="D68" s="402" t="s">
        <v>1400</v>
      </c>
      <c r="E68" s="402" t="s">
        <v>70</v>
      </c>
      <c r="F68" s="380" t="s">
        <v>1401</v>
      </c>
      <c r="G68" s="382"/>
      <c r="H68" s="383" t="s">
        <v>1402</v>
      </c>
      <c r="I68" s="384"/>
      <c r="J68" s="403" t="s">
        <v>1374</v>
      </c>
      <c r="K68" s="408" t="s">
        <v>1327</v>
      </c>
      <c r="L68" s="295"/>
      <c r="M68" s="516" t="s">
        <v>78</v>
      </c>
      <c r="N68" s="291"/>
      <c r="O68" s="986"/>
      <c r="P68" s="986"/>
      <c r="Q68" s="986"/>
      <c r="R68" s="986"/>
      <c r="S68" s="986"/>
      <c r="T68" s="986"/>
      <c r="U68" s="986"/>
      <c r="V68" s="986"/>
      <c r="W68" s="986"/>
      <c r="X68" s="986"/>
      <c r="Y68" s="986"/>
      <c r="Z68" s="986"/>
      <c r="AA68" s="986"/>
      <c r="AB68" s="986"/>
      <c r="AC68" s="986"/>
      <c r="AD68" s="986"/>
      <c r="AE68" s="986"/>
      <c r="AF68" s="644"/>
      <c r="AG68" s="986"/>
      <c r="AH68" s="986"/>
      <c r="AI68" s="986"/>
      <c r="AJ68" s="986"/>
      <c r="AK68" s="986"/>
      <c r="AL68" s="986"/>
      <c r="AM68" s="986"/>
      <c r="AN68" s="986"/>
      <c r="AO68" s="986"/>
      <c r="AP68" s="986"/>
      <c r="AQ68" s="986"/>
      <c r="AR68" s="986"/>
      <c r="AS68" s="986"/>
      <c r="AT68" s="986"/>
      <c r="AU68" s="986"/>
      <c r="AV68" s="986"/>
      <c r="AW68" s="986"/>
      <c r="AX68" s="986"/>
      <c r="AY68" s="986"/>
      <c r="AZ68" s="986"/>
      <c r="BA68" s="986"/>
      <c r="BB68" s="986"/>
      <c r="BC68" s="986"/>
      <c r="BD68" s="986"/>
      <c r="BE68" s="986"/>
      <c r="BF68" s="986"/>
      <c r="BG68" s="986"/>
      <c r="BH68" s="986"/>
      <c r="BI68" s="986"/>
      <c r="BJ68" s="986"/>
      <c r="BK68" s="986"/>
      <c r="BL68" s="986"/>
      <c r="BM68" s="307" t="s">
        <v>1403</v>
      </c>
    </row>
    <row r="69" spans="1:65" ht="409.5">
      <c r="A69" s="290" t="s">
        <v>505</v>
      </c>
      <c r="B69" s="821" t="s">
        <v>1404</v>
      </c>
      <c r="C69" s="425" t="s">
        <v>1405</v>
      </c>
      <c r="D69" s="402" t="s">
        <v>1406</v>
      </c>
      <c r="E69" s="402" t="s">
        <v>827</v>
      </c>
      <c r="F69" s="380" t="s">
        <v>1407</v>
      </c>
      <c r="G69" s="382" t="s">
        <v>73</v>
      </c>
      <c r="H69" s="383" t="s">
        <v>74</v>
      </c>
      <c r="I69" s="386" t="s">
        <v>99</v>
      </c>
      <c r="J69" s="403" t="s">
        <v>75</v>
      </c>
      <c r="K69" s="404" t="s">
        <v>1327</v>
      </c>
      <c r="L69" s="319"/>
      <c r="M69" s="319"/>
      <c r="N69" s="291"/>
      <c r="O69" s="291" t="s">
        <v>78</v>
      </c>
      <c r="P69" s="291"/>
      <c r="Q69" s="986"/>
      <c r="R69" s="986"/>
      <c r="S69" s="986"/>
      <c r="T69" s="986"/>
      <c r="U69" s="292"/>
      <c r="V69" s="577" t="s">
        <v>668</v>
      </c>
      <c r="W69" s="986"/>
      <c r="X69" s="986" t="s">
        <v>72</v>
      </c>
      <c r="Y69" s="986"/>
      <c r="Z69" s="986" t="s">
        <v>72</v>
      </c>
      <c r="AA69" s="986"/>
      <c r="AB69" s="986" t="s">
        <v>91</v>
      </c>
      <c r="AC69" s="986" t="s">
        <v>72</v>
      </c>
      <c r="AD69" s="986" t="s">
        <v>340</v>
      </c>
      <c r="AE69" s="986" t="s">
        <v>72</v>
      </c>
      <c r="AF69" s="644" t="s">
        <v>72</v>
      </c>
      <c r="AG69" s="986" t="s">
        <v>72</v>
      </c>
      <c r="AH69" s="986"/>
      <c r="AI69" s="986"/>
      <c r="AJ69" s="986"/>
      <c r="AK69" s="986"/>
      <c r="AL69" s="986" t="s">
        <v>72</v>
      </c>
      <c r="AM69" s="986" t="s">
        <v>72</v>
      </c>
      <c r="AN69" s="986"/>
      <c r="AO69" s="986"/>
      <c r="AP69" s="986"/>
      <c r="AQ69" s="986"/>
      <c r="AR69" s="986"/>
      <c r="AS69" s="986"/>
      <c r="AT69" s="986"/>
      <c r="AU69" s="986"/>
      <c r="AV69" s="986"/>
      <c r="AW69" s="986"/>
      <c r="AX69" s="986" t="s">
        <v>72</v>
      </c>
      <c r="AY69" s="986"/>
      <c r="AZ69" s="986"/>
      <c r="BA69" s="986"/>
      <c r="BB69" s="986"/>
      <c r="BC69" s="986"/>
      <c r="BD69" s="986"/>
      <c r="BE69" s="986"/>
      <c r="BF69" s="986"/>
      <c r="BG69" s="986"/>
      <c r="BH69" s="986"/>
      <c r="BI69" s="986"/>
      <c r="BJ69" s="986"/>
      <c r="BK69" s="986"/>
      <c r="BL69" s="986"/>
      <c r="BM69" s="986"/>
    </row>
    <row r="70" spans="1:65" s="24" customFormat="1" ht="409.5">
      <c r="A70" s="594" t="s">
        <v>505</v>
      </c>
      <c r="B70" s="972" t="s">
        <v>1408</v>
      </c>
      <c r="C70" s="380" t="s">
        <v>1409</v>
      </c>
      <c r="D70" s="397" t="s">
        <v>1410</v>
      </c>
      <c r="E70" s="397" t="s">
        <v>89</v>
      </c>
      <c r="F70" s="425" t="s">
        <v>1411</v>
      </c>
      <c r="G70" s="397" t="s">
        <v>73</v>
      </c>
      <c r="H70" s="398" t="s">
        <v>74</v>
      </c>
      <c r="I70" s="602" t="s">
        <v>74</v>
      </c>
      <c r="J70" s="398" t="s">
        <v>75</v>
      </c>
      <c r="K70" s="610" t="s">
        <v>1327</v>
      </c>
      <c r="L70" s="598"/>
      <c r="M70" s="598"/>
      <c r="N70" s="299"/>
      <c r="O70" s="299" t="s">
        <v>78</v>
      </c>
      <c r="P70" s="299"/>
      <c r="Q70" s="158"/>
      <c r="R70" s="158"/>
      <c r="S70" s="158"/>
      <c r="T70" s="158"/>
      <c r="U70" s="608" t="s">
        <v>119</v>
      </c>
      <c r="V70" s="612" t="s">
        <v>668</v>
      </c>
      <c r="W70" s="158"/>
      <c r="X70" s="158"/>
      <c r="Y70" s="158"/>
      <c r="Z70" s="158"/>
      <c r="AA70" s="158"/>
      <c r="AB70" s="299" t="s">
        <v>127</v>
      </c>
      <c r="AC70" s="299" t="s">
        <v>78</v>
      </c>
      <c r="AD70" s="299" t="s">
        <v>340</v>
      </c>
      <c r="AE70" s="299" t="s">
        <v>78</v>
      </c>
      <c r="AF70" s="299" t="s">
        <v>78</v>
      </c>
      <c r="AG70" s="299" t="s">
        <v>78</v>
      </c>
      <c r="AH70" s="299"/>
      <c r="AI70" s="158"/>
      <c r="AJ70" s="158"/>
      <c r="AK70" s="158"/>
      <c r="AL70" s="158"/>
      <c r="AM70" s="299" t="s">
        <v>78</v>
      </c>
      <c r="AN70" s="158"/>
      <c r="AO70" s="158"/>
      <c r="AP70" s="158"/>
      <c r="AQ70" s="158"/>
      <c r="AR70" s="158"/>
      <c r="AS70" s="158"/>
      <c r="AT70" s="158"/>
      <c r="AU70" s="158"/>
      <c r="AV70" s="158"/>
      <c r="AW70" s="158"/>
      <c r="AX70" s="158"/>
      <c r="AY70" s="158"/>
      <c r="AZ70" s="158"/>
      <c r="BA70" s="158"/>
      <c r="BB70" s="158"/>
      <c r="BC70" s="158"/>
      <c r="BD70" s="158"/>
      <c r="BE70" s="158"/>
      <c r="BF70" s="158"/>
      <c r="BG70" s="158"/>
      <c r="BH70" s="158"/>
      <c r="BI70" s="158"/>
      <c r="BJ70" s="158"/>
      <c r="BK70" s="158"/>
      <c r="BL70" s="158"/>
      <c r="BM70" s="158"/>
    </row>
    <row r="71" spans="1:65" ht="390">
      <c r="A71" s="290" t="s">
        <v>505</v>
      </c>
      <c r="B71" s="729" t="s">
        <v>1412</v>
      </c>
      <c r="C71" s="380" t="s">
        <v>1413</v>
      </c>
      <c r="D71" s="402" t="s">
        <v>1414</v>
      </c>
      <c r="E71" s="402" t="s">
        <v>827</v>
      </c>
      <c r="F71" s="380" t="s">
        <v>1415</v>
      </c>
      <c r="G71" s="382" t="s">
        <v>73</v>
      </c>
      <c r="H71" s="383" t="s">
        <v>74</v>
      </c>
      <c r="I71" s="386" t="s">
        <v>1307</v>
      </c>
      <c r="J71" s="403" t="s">
        <v>75</v>
      </c>
      <c r="K71" s="404" t="s">
        <v>1327</v>
      </c>
      <c r="L71" s="319"/>
      <c r="M71" s="319"/>
      <c r="N71" s="291"/>
      <c r="O71" s="291" t="s">
        <v>78</v>
      </c>
      <c r="P71" s="291"/>
      <c r="Q71" s="986"/>
      <c r="R71" s="986"/>
      <c r="S71" s="986"/>
      <c r="T71" s="986"/>
      <c r="U71" s="292"/>
      <c r="V71" s="577" t="s">
        <v>668</v>
      </c>
      <c r="W71" s="986"/>
      <c r="X71" s="986"/>
      <c r="Y71" s="986"/>
      <c r="Z71" s="986"/>
      <c r="AA71" s="986"/>
      <c r="AB71" s="986" t="s">
        <v>72</v>
      </c>
      <c r="AC71" s="986" t="s">
        <v>72</v>
      </c>
      <c r="AD71" s="986" t="s">
        <v>72</v>
      </c>
      <c r="AE71" s="986" t="s">
        <v>72</v>
      </c>
      <c r="AF71" s="666" t="s">
        <v>72</v>
      </c>
      <c r="AG71" s="986"/>
      <c r="AH71" s="986"/>
      <c r="AI71" s="986"/>
      <c r="AJ71" s="986"/>
      <c r="AK71" s="986"/>
      <c r="AL71" s="986"/>
      <c r="AM71" s="986"/>
      <c r="AN71" s="986"/>
      <c r="AO71" s="986"/>
      <c r="AP71" s="986"/>
      <c r="AQ71" s="986"/>
      <c r="AR71" s="986"/>
      <c r="AS71" s="986"/>
      <c r="AT71" s="986"/>
      <c r="AU71" s="986"/>
      <c r="AV71" s="986"/>
      <c r="AW71" s="986"/>
      <c r="AX71" s="986"/>
      <c r="AY71" s="986"/>
      <c r="AZ71" s="986"/>
      <c r="BA71" s="986"/>
      <c r="BB71" s="986"/>
      <c r="BC71" s="986"/>
      <c r="BD71" s="986"/>
      <c r="BE71" s="986"/>
      <c r="BF71" s="986"/>
      <c r="BG71" s="986"/>
      <c r="BH71" s="986"/>
      <c r="BI71" s="986"/>
      <c r="BJ71" s="986"/>
      <c r="BK71" s="986"/>
      <c r="BL71" s="986"/>
      <c r="BM71" s="986"/>
    </row>
    <row r="72" spans="1:65" ht="300">
      <c r="A72" s="290" t="s">
        <v>505</v>
      </c>
      <c r="B72" s="728" t="s">
        <v>1416</v>
      </c>
      <c r="C72" s="380" t="s">
        <v>1417</v>
      </c>
      <c r="D72" s="402"/>
      <c r="E72" s="402" t="s">
        <v>827</v>
      </c>
      <c r="F72" s="380" t="s">
        <v>1418</v>
      </c>
      <c r="G72" s="382" t="s">
        <v>83</v>
      </c>
      <c r="H72" s="383" t="s">
        <v>74</v>
      </c>
      <c r="I72" s="384" t="s">
        <v>74</v>
      </c>
      <c r="J72" s="403" t="s">
        <v>75</v>
      </c>
      <c r="K72" s="404" t="s">
        <v>1327</v>
      </c>
      <c r="L72" s="319"/>
      <c r="M72" s="319"/>
      <c r="N72" s="291"/>
      <c r="O72" s="461" t="s">
        <v>330</v>
      </c>
      <c r="P72" s="461"/>
      <c r="Q72" s="986"/>
      <c r="R72" s="986"/>
      <c r="S72" s="986"/>
      <c r="T72" s="986"/>
      <c r="U72" s="986"/>
      <c r="V72" s="986"/>
      <c r="W72" s="986"/>
      <c r="X72" s="986"/>
      <c r="Y72" s="986"/>
      <c r="Z72" s="986"/>
      <c r="AA72" s="986"/>
      <c r="AB72" s="986"/>
      <c r="AC72" s="986"/>
      <c r="AD72" s="986"/>
      <c r="AE72" s="986" t="s">
        <v>78</v>
      </c>
      <c r="AF72" s="666"/>
      <c r="AG72" s="986"/>
      <c r="AH72" s="986"/>
      <c r="AI72" s="986"/>
      <c r="AJ72" s="986"/>
      <c r="AK72" s="986"/>
      <c r="AL72" s="986"/>
      <c r="AM72" s="986"/>
      <c r="AN72" s="986"/>
      <c r="AO72" s="986"/>
      <c r="AP72" s="986"/>
      <c r="AQ72" s="986"/>
      <c r="AR72" s="986"/>
      <c r="AS72" s="986"/>
      <c r="AT72" s="986"/>
      <c r="AU72" s="986"/>
      <c r="AV72" s="986"/>
      <c r="AW72" s="986"/>
      <c r="AX72" s="986"/>
      <c r="AY72" s="986"/>
      <c r="AZ72" s="986"/>
      <c r="BA72" s="986"/>
      <c r="BB72" s="986"/>
      <c r="BC72" s="986"/>
      <c r="BD72" s="986"/>
      <c r="BE72" s="986"/>
      <c r="BF72" s="986"/>
      <c r="BG72" s="986"/>
      <c r="BH72" s="986"/>
      <c r="BI72" s="986"/>
      <c r="BJ72" s="986"/>
      <c r="BK72" s="986"/>
      <c r="BL72" s="986"/>
      <c r="BM72" s="986"/>
    </row>
    <row r="73" spans="1:65" ht="409.5">
      <c r="A73" s="290" t="s">
        <v>505</v>
      </c>
      <c r="B73" s="728" t="s">
        <v>1419</v>
      </c>
      <c r="C73" s="380" t="s">
        <v>1420</v>
      </c>
      <c r="D73" s="402"/>
      <c r="E73" s="402" t="s">
        <v>89</v>
      </c>
      <c r="F73" s="380" t="s">
        <v>1421</v>
      </c>
      <c r="G73" s="382" t="s">
        <v>73</v>
      </c>
      <c r="H73" s="383" t="s">
        <v>74</v>
      </c>
      <c r="I73" s="384" t="s">
        <v>74</v>
      </c>
      <c r="J73" s="403" t="s">
        <v>75</v>
      </c>
      <c r="K73" s="404" t="s">
        <v>1327</v>
      </c>
      <c r="L73" s="319"/>
      <c r="M73" s="319"/>
      <c r="N73" s="291"/>
      <c r="O73" s="291"/>
      <c r="P73" s="291"/>
      <c r="Q73" s="986"/>
      <c r="R73" s="986"/>
      <c r="S73" s="986"/>
      <c r="T73" s="986"/>
      <c r="U73" s="986"/>
      <c r="V73" s="986"/>
      <c r="W73" s="986"/>
      <c r="X73" s="986"/>
      <c r="Y73" s="986"/>
      <c r="Z73" s="986"/>
      <c r="AA73" s="986"/>
      <c r="AB73" s="986"/>
      <c r="AC73" s="986"/>
      <c r="AD73" s="986"/>
      <c r="AE73" s="986" t="s">
        <v>78</v>
      </c>
      <c r="AF73" s="666"/>
      <c r="AG73" s="986"/>
      <c r="AH73" s="986"/>
      <c r="AI73" s="986"/>
      <c r="AJ73" s="986"/>
      <c r="AK73" s="986"/>
      <c r="AL73" s="986"/>
      <c r="AM73" s="986"/>
      <c r="AN73" s="986"/>
      <c r="AO73" s="986"/>
      <c r="AP73" s="986"/>
      <c r="AQ73" s="986"/>
      <c r="AR73" s="986"/>
      <c r="AS73" s="986"/>
      <c r="AT73" s="986"/>
      <c r="AU73" s="986"/>
      <c r="AV73" s="986"/>
      <c r="AW73" s="986"/>
      <c r="AX73" s="986"/>
      <c r="AY73" s="986"/>
      <c r="AZ73" s="986"/>
      <c r="BA73" s="986"/>
      <c r="BB73" s="986"/>
      <c r="BC73" s="986"/>
      <c r="BD73" s="986"/>
      <c r="BE73" s="986"/>
      <c r="BF73" s="986"/>
      <c r="BG73" s="986"/>
      <c r="BH73" s="986"/>
      <c r="BI73" s="986"/>
      <c r="BJ73" s="986"/>
      <c r="BK73" s="986" t="s">
        <v>77</v>
      </c>
      <c r="BL73" s="986"/>
      <c r="BM73" s="986"/>
    </row>
    <row r="74" spans="1:65" ht="180">
      <c r="A74" s="290" t="s">
        <v>505</v>
      </c>
      <c r="B74" s="728" t="s">
        <v>1422</v>
      </c>
      <c r="C74" s="380" t="s">
        <v>1423</v>
      </c>
      <c r="D74" s="402"/>
      <c r="E74" s="402" t="s">
        <v>89</v>
      </c>
      <c r="F74" s="380" t="s">
        <v>1424</v>
      </c>
      <c r="G74" s="382" t="s">
        <v>73</v>
      </c>
      <c r="H74" s="383" t="s">
        <v>74</v>
      </c>
      <c r="I74" s="384" t="s">
        <v>99</v>
      </c>
      <c r="J74" s="403" t="s">
        <v>84</v>
      </c>
      <c r="K74" s="404" t="s">
        <v>1327</v>
      </c>
      <c r="L74" s="319"/>
      <c r="M74" s="319"/>
      <c r="N74" s="291"/>
      <c r="O74" s="291"/>
      <c r="P74" s="291"/>
      <c r="Q74" s="986"/>
      <c r="R74" s="986"/>
      <c r="S74" s="986"/>
      <c r="T74" s="986"/>
      <c r="U74" s="986"/>
      <c r="V74" s="986"/>
      <c r="W74" s="986"/>
      <c r="X74" s="986"/>
      <c r="Y74" s="986"/>
      <c r="Z74" s="986"/>
      <c r="AA74" s="986"/>
      <c r="AB74" s="986"/>
      <c r="AC74" s="986"/>
      <c r="AD74" s="986"/>
      <c r="AE74" s="986"/>
      <c r="AF74" s="644"/>
      <c r="AG74" s="986"/>
      <c r="AH74" s="986"/>
      <c r="AI74" s="986"/>
      <c r="AJ74" s="986"/>
      <c r="AK74" s="986"/>
      <c r="AL74" s="986"/>
      <c r="AM74" s="986"/>
      <c r="AN74" s="986"/>
      <c r="AO74" s="986"/>
      <c r="AP74" s="986"/>
      <c r="AQ74" s="986"/>
      <c r="AR74" s="986"/>
      <c r="AS74" s="986"/>
      <c r="AT74" s="986"/>
      <c r="AU74" s="986"/>
      <c r="AV74" s="986"/>
      <c r="AW74" s="986"/>
      <c r="AX74" s="986"/>
      <c r="AY74" s="986"/>
      <c r="AZ74" s="986"/>
      <c r="BA74" s="986"/>
      <c r="BB74" s="986"/>
      <c r="BC74" s="986"/>
      <c r="BD74" s="986"/>
      <c r="BE74" s="986"/>
      <c r="BF74" s="986"/>
      <c r="BG74" s="986"/>
      <c r="BH74" s="986"/>
      <c r="BI74" s="986"/>
      <c r="BJ74" s="986"/>
      <c r="BK74" s="986"/>
      <c r="BL74" s="986"/>
      <c r="BM74" s="986"/>
    </row>
    <row r="75" spans="1:65" ht="180">
      <c r="A75" s="290" t="s">
        <v>505</v>
      </c>
      <c r="B75" s="728" t="s">
        <v>1425</v>
      </c>
      <c r="C75" s="1041" t="s">
        <v>1426</v>
      </c>
      <c r="D75" s="402"/>
      <c r="E75" s="402" t="s">
        <v>89</v>
      </c>
      <c r="F75" s="380" t="s">
        <v>1424</v>
      </c>
      <c r="G75" s="382" t="s">
        <v>73</v>
      </c>
      <c r="H75" s="383" t="s">
        <v>99</v>
      </c>
      <c r="I75" s="384" t="s">
        <v>1427</v>
      </c>
      <c r="J75" s="403" t="s">
        <v>75</v>
      </c>
      <c r="K75" s="404" t="s">
        <v>1327</v>
      </c>
      <c r="L75" s="319"/>
      <c r="M75" s="516" t="s">
        <v>78</v>
      </c>
      <c r="N75" s="291"/>
      <c r="O75" s="291"/>
      <c r="P75" s="291"/>
      <c r="Q75" s="986"/>
      <c r="R75" s="986"/>
      <c r="S75" s="986"/>
      <c r="T75" s="986"/>
      <c r="U75" s="986"/>
      <c r="V75" s="986"/>
      <c r="W75" s="986"/>
      <c r="X75" s="986"/>
      <c r="Y75" s="986"/>
      <c r="Z75" s="986"/>
      <c r="AA75" s="986"/>
      <c r="AB75" s="986"/>
      <c r="AC75" s="986"/>
      <c r="AD75" s="986"/>
      <c r="AE75" s="986"/>
      <c r="AF75" s="644"/>
      <c r="AG75" s="986"/>
      <c r="AH75" s="986"/>
      <c r="AI75" s="986"/>
      <c r="AJ75" s="986"/>
      <c r="AK75" s="986"/>
      <c r="AL75" s="986"/>
      <c r="AM75" s="986"/>
      <c r="AN75" s="986"/>
      <c r="AO75" s="986"/>
      <c r="AP75" s="986"/>
      <c r="AQ75" s="986"/>
      <c r="AR75" s="986"/>
      <c r="AS75" s="986"/>
      <c r="AT75" s="986"/>
      <c r="AU75" s="986"/>
      <c r="AV75" s="986"/>
      <c r="AW75" s="986"/>
      <c r="AX75" s="986"/>
      <c r="AY75" s="986"/>
      <c r="AZ75" s="986"/>
      <c r="BA75" s="986"/>
      <c r="BB75" s="986"/>
      <c r="BC75" s="986"/>
      <c r="BD75" s="986"/>
      <c r="BE75" s="986"/>
      <c r="BF75" s="986"/>
      <c r="BG75" s="986"/>
      <c r="BH75" s="986"/>
      <c r="BI75" s="986"/>
      <c r="BJ75" s="986"/>
      <c r="BK75" s="986"/>
      <c r="BL75" s="986"/>
      <c r="BM75" s="986"/>
    </row>
    <row r="76" spans="1:65" ht="15" customHeight="1">
      <c r="A76" s="290" t="s">
        <v>505</v>
      </c>
      <c r="B76" s="728" t="s">
        <v>1428</v>
      </c>
      <c r="C76" s="1041" t="s">
        <v>1429</v>
      </c>
      <c r="D76" s="402"/>
      <c r="E76" s="402" t="s">
        <v>70</v>
      </c>
      <c r="F76" s="1213" t="s">
        <v>1430</v>
      </c>
      <c r="G76" s="402" t="s">
        <v>73</v>
      </c>
      <c r="H76" s="403" t="s">
        <v>74</v>
      </c>
      <c r="I76" s="422" t="s">
        <v>99</v>
      </c>
      <c r="J76" s="403" t="s">
        <v>84</v>
      </c>
      <c r="K76" s="404" t="s">
        <v>1327</v>
      </c>
      <c r="L76" s="319"/>
      <c r="M76" s="319"/>
      <c r="N76" s="301"/>
      <c r="O76" s="986"/>
      <c r="P76" s="986"/>
      <c r="Q76" s="986"/>
      <c r="R76" s="986"/>
      <c r="S76" s="986"/>
      <c r="T76" s="986"/>
      <c r="U76" s="292"/>
      <c r="V76" s="577" t="s">
        <v>91</v>
      </c>
      <c r="W76" s="986"/>
      <c r="X76" s="986" t="s">
        <v>119</v>
      </c>
      <c r="Y76" s="986"/>
      <c r="Z76" s="986" t="s">
        <v>119</v>
      </c>
      <c r="AA76" s="986" t="s">
        <v>119</v>
      </c>
      <c r="AB76" s="986" t="s">
        <v>127</v>
      </c>
      <c r="AC76" s="986" t="s">
        <v>119</v>
      </c>
      <c r="AD76" s="986" t="s">
        <v>117</v>
      </c>
      <c r="AE76" s="986" t="s">
        <v>127</v>
      </c>
      <c r="AF76" s="644" t="s">
        <v>119</v>
      </c>
      <c r="AG76" s="986"/>
      <c r="AH76" s="986"/>
      <c r="AI76" s="986"/>
      <c r="AJ76" s="986"/>
      <c r="AK76" s="986"/>
      <c r="AL76" s="986" t="s">
        <v>117</v>
      </c>
      <c r="AM76" s="986"/>
      <c r="AN76" s="986" t="s">
        <v>91</v>
      </c>
      <c r="AO76" s="986" t="s">
        <v>119</v>
      </c>
      <c r="AP76" s="986"/>
      <c r="AQ76" s="986"/>
      <c r="AR76" s="986"/>
      <c r="AS76" s="986" t="s">
        <v>72</v>
      </c>
      <c r="AT76" s="986"/>
      <c r="AU76" s="986"/>
      <c r="AV76" s="986"/>
      <c r="AW76" s="986"/>
      <c r="AX76" s="986"/>
      <c r="AY76" s="986"/>
      <c r="AZ76" s="986"/>
      <c r="BA76" s="986"/>
      <c r="BB76" s="986" t="s">
        <v>119</v>
      </c>
      <c r="BC76" s="986"/>
      <c r="BD76" s="986" t="s">
        <v>119</v>
      </c>
      <c r="BE76" s="986"/>
      <c r="BF76" s="986"/>
      <c r="BG76" s="986"/>
      <c r="BH76" s="986"/>
      <c r="BI76" s="986"/>
      <c r="BJ76" s="986" t="s">
        <v>91</v>
      </c>
      <c r="BK76" s="986"/>
      <c r="BL76" s="986"/>
      <c r="BM76" s="986"/>
    </row>
    <row r="77" spans="1:65" ht="15" customHeight="1">
      <c r="A77" s="290" t="s">
        <v>505</v>
      </c>
      <c r="B77" s="728" t="s">
        <v>1431</v>
      </c>
      <c r="C77" s="380" t="s">
        <v>1432</v>
      </c>
      <c r="D77" s="402"/>
      <c r="E77" s="402" t="s">
        <v>1433</v>
      </c>
      <c r="F77" s="1213"/>
      <c r="G77" s="402" t="s">
        <v>73</v>
      </c>
      <c r="H77" s="403" t="s">
        <v>74</v>
      </c>
      <c r="I77" s="423" t="s">
        <v>164</v>
      </c>
      <c r="J77" s="403" t="s">
        <v>84</v>
      </c>
      <c r="K77" s="404" t="s">
        <v>1327</v>
      </c>
      <c r="L77" s="319"/>
      <c r="M77" s="517" t="s">
        <v>91</v>
      </c>
      <c r="N77" s="301"/>
      <c r="O77" s="986"/>
      <c r="P77" s="986"/>
      <c r="Q77" s="986"/>
      <c r="R77" s="986"/>
      <c r="S77" s="986"/>
      <c r="T77" s="986"/>
      <c r="U77" s="292"/>
      <c r="V77" s="577" t="s">
        <v>91</v>
      </c>
      <c r="W77" s="986"/>
      <c r="X77" s="986" t="s">
        <v>119</v>
      </c>
      <c r="Y77" s="986"/>
      <c r="Z77" s="986" t="s">
        <v>119</v>
      </c>
      <c r="AA77" s="986" t="s">
        <v>119</v>
      </c>
      <c r="AB77" s="986" t="s">
        <v>127</v>
      </c>
      <c r="AC77" s="986" t="s">
        <v>119</v>
      </c>
      <c r="AD77" s="986" t="s">
        <v>117</v>
      </c>
      <c r="AE77" s="986" t="s">
        <v>119</v>
      </c>
      <c r="AF77" s="644" t="s">
        <v>119</v>
      </c>
      <c r="AG77" s="986"/>
      <c r="AH77" s="986"/>
      <c r="AI77" s="986"/>
      <c r="AJ77" s="879" t="s">
        <v>119</v>
      </c>
      <c r="AK77" s="986"/>
      <c r="AL77" s="986" t="s">
        <v>117</v>
      </c>
      <c r="AM77" s="986"/>
      <c r="AN77" s="986" t="s">
        <v>91</v>
      </c>
      <c r="AO77" s="986" t="s">
        <v>119</v>
      </c>
      <c r="AP77" s="986"/>
      <c r="AQ77" s="986"/>
      <c r="AR77" s="986"/>
      <c r="AS77" s="986" t="s">
        <v>119</v>
      </c>
      <c r="AT77" s="986"/>
      <c r="AU77" s="986"/>
      <c r="AV77" s="986"/>
      <c r="AW77" s="986"/>
      <c r="AX77" s="986" t="s">
        <v>78</v>
      </c>
      <c r="AY77" s="986"/>
      <c r="AZ77" s="986"/>
      <c r="BA77" s="986"/>
      <c r="BB77" s="986"/>
      <c r="BC77" s="986"/>
      <c r="BD77" s="986"/>
      <c r="BE77" s="986"/>
      <c r="BF77" s="986"/>
      <c r="BG77" s="986"/>
      <c r="BH77" s="986"/>
      <c r="BI77" s="986"/>
      <c r="BJ77" s="986"/>
      <c r="BK77" s="986"/>
      <c r="BL77" s="986"/>
      <c r="BM77" s="986"/>
    </row>
    <row r="78" spans="1:65" ht="165">
      <c r="A78" s="290" t="s">
        <v>505</v>
      </c>
      <c r="B78" s="822" t="s">
        <v>1434</v>
      </c>
      <c r="C78" s="380" t="s">
        <v>1435</v>
      </c>
      <c r="D78" s="1041" t="s">
        <v>1436</v>
      </c>
      <c r="E78" s="402"/>
      <c r="F78" s="380" t="s">
        <v>1437</v>
      </c>
      <c r="G78" s="402"/>
      <c r="H78" s="383" t="s">
        <v>931</v>
      </c>
      <c r="I78" s="384" t="s">
        <v>1438</v>
      </c>
      <c r="J78" s="403"/>
      <c r="K78" s="404" t="s">
        <v>1327</v>
      </c>
      <c r="L78" s="319"/>
      <c r="M78" s="319"/>
      <c r="N78" s="291"/>
      <c r="O78" s="986"/>
      <c r="P78" s="986"/>
      <c r="Q78" s="986"/>
      <c r="R78" s="986"/>
      <c r="S78" s="986"/>
      <c r="T78" s="986"/>
      <c r="U78" s="986"/>
      <c r="V78" s="986"/>
      <c r="W78" s="986"/>
      <c r="X78" s="986"/>
      <c r="Y78" s="986"/>
      <c r="Z78" s="986"/>
      <c r="AA78" s="986"/>
      <c r="AB78" s="986"/>
      <c r="AC78" s="986"/>
      <c r="AD78" s="986"/>
      <c r="AE78" s="986"/>
      <c r="AF78" s="644"/>
      <c r="AG78" s="986"/>
      <c r="AH78" s="986"/>
      <c r="AI78" s="986"/>
      <c r="AJ78" s="986"/>
      <c r="AK78" s="986"/>
      <c r="AL78" s="986"/>
      <c r="AM78" s="986"/>
      <c r="AN78" s="986"/>
      <c r="AO78" s="986"/>
      <c r="AP78" s="986"/>
      <c r="AQ78" s="986"/>
      <c r="AR78" s="986"/>
      <c r="AS78" s="986"/>
      <c r="AT78" s="986"/>
      <c r="AU78" s="986"/>
      <c r="AV78" s="986"/>
      <c r="AW78" s="986"/>
      <c r="AX78" s="986"/>
      <c r="AY78" s="986"/>
      <c r="AZ78" s="986"/>
      <c r="BA78" s="986"/>
      <c r="BB78" s="986"/>
      <c r="BC78" s="986"/>
      <c r="BD78" s="986"/>
      <c r="BE78" s="986"/>
      <c r="BF78" s="986"/>
      <c r="BG78" s="986"/>
      <c r="BH78" s="986"/>
      <c r="BI78" s="986"/>
      <c r="BJ78" s="986"/>
      <c r="BK78" s="986"/>
      <c r="BL78" s="986"/>
      <c r="BM78" s="986"/>
    </row>
    <row r="79" spans="1:65" ht="141.75">
      <c r="A79" s="289" t="s">
        <v>505</v>
      </c>
      <c r="B79" s="729" t="s">
        <v>1439</v>
      </c>
      <c r="C79" s="499" t="s">
        <v>1440</v>
      </c>
      <c r="D79" s="402"/>
      <c r="E79" s="406" t="s">
        <v>89</v>
      </c>
      <c r="F79" s="380" t="s">
        <v>1441</v>
      </c>
      <c r="G79" s="382" t="s">
        <v>73</v>
      </c>
      <c r="H79" s="383" t="s">
        <v>74</v>
      </c>
      <c r="I79" s="384" t="s">
        <v>522</v>
      </c>
      <c r="J79" s="383" t="s">
        <v>84</v>
      </c>
      <c r="K79" s="408" t="s">
        <v>1327</v>
      </c>
      <c r="L79" s="295"/>
      <c r="M79" s="295"/>
      <c r="N79" s="291"/>
      <c r="O79" s="986"/>
      <c r="P79" s="986"/>
      <c r="Q79" s="986"/>
      <c r="R79" s="986"/>
      <c r="S79" s="986"/>
      <c r="T79" s="986"/>
      <c r="U79" s="986"/>
      <c r="V79" s="986"/>
      <c r="W79" s="986"/>
      <c r="X79" s="986"/>
      <c r="Y79" s="986"/>
      <c r="Z79" s="986"/>
      <c r="AA79" s="986"/>
      <c r="AB79" s="986" t="s">
        <v>72</v>
      </c>
      <c r="AC79" s="986" t="s">
        <v>75</v>
      </c>
      <c r="AD79" s="986" t="s">
        <v>72</v>
      </c>
      <c r="AE79" s="986" t="s">
        <v>75</v>
      </c>
      <c r="AF79" s="644" t="s">
        <v>75</v>
      </c>
      <c r="AG79" s="986" t="s">
        <v>75</v>
      </c>
      <c r="AH79" s="986" t="s">
        <v>75</v>
      </c>
      <c r="AI79" s="986"/>
      <c r="AJ79" s="986"/>
      <c r="AK79" s="986"/>
      <c r="AL79" s="986" t="s">
        <v>77</v>
      </c>
      <c r="AM79" s="986" t="s">
        <v>75</v>
      </c>
      <c r="AN79" s="986"/>
      <c r="AO79" s="986"/>
      <c r="AP79" s="986"/>
      <c r="AQ79" s="986"/>
      <c r="AR79" s="986"/>
      <c r="AS79" s="986"/>
      <c r="AT79" s="986"/>
      <c r="AU79" s="986"/>
      <c r="AV79" s="986"/>
      <c r="AW79" s="986"/>
      <c r="AX79" s="986" t="s">
        <v>77</v>
      </c>
      <c r="AY79" s="986"/>
      <c r="AZ79" s="986"/>
      <c r="BA79" s="986"/>
      <c r="BB79" s="986"/>
      <c r="BC79" s="986"/>
      <c r="BD79" s="986"/>
      <c r="BE79" s="986"/>
      <c r="BF79" s="986"/>
      <c r="BG79" s="986"/>
      <c r="BH79" s="986"/>
      <c r="BI79" s="986"/>
      <c r="BJ79" s="986"/>
      <c r="BK79" s="986"/>
      <c r="BL79" s="986"/>
      <c r="BM79" s="986"/>
    </row>
    <row r="80" spans="1:65" ht="360">
      <c r="A80" s="289" t="s">
        <v>505</v>
      </c>
      <c r="B80" s="729" t="s">
        <v>1442</v>
      </c>
      <c r="C80" s="499" t="s">
        <v>1443</v>
      </c>
      <c r="D80" s="402" t="s">
        <v>1444</v>
      </c>
      <c r="E80" s="406" t="s">
        <v>1240</v>
      </c>
      <c r="F80" s="380" t="s">
        <v>1445</v>
      </c>
      <c r="G80" s="382" t="s">
        <v>73</v>
      </c>
      <c r="H80" s="383" t="s">
        <v>74</v>
      </c>
      <c r="I80" s="384" t="s">
        <v>74</v>
      </c>
      <c r="J80" s="383" t="s">
        <v>84</v>
      </c>
      <c r="K80" s="408" t="s">
        <v>1327</v>
      </c>
      <c r="L80" s="295"/>
      <c r="M80" s="295"/>
      <c r="N80" s="291"/>
      <c r="O80" s="986"/>
      <c r="P80" s="986"/>
      <c r="Q80" s="986"/>
      <c r="R80" s="986"/>
      <c r="S80" s="986"/>
      <c r="T80" s="986"/>
      <c r="U80" s="986"/>
      <c r="V80" s="986"/>
      <c r="W80" s="986"/>
      <c r="X80" s="986"/>
      <c r="Y80" s="986"/>
      <c r="Z80" s="986"/>
      <c r="AA80" s="986"/>
      <c r="AB80" s="986"/>
      <c r="AC80" s="986"/>
      <c r="AD80" s="986"/>
      <c r="AE80" s="986" t="s">
        <v>119</v>
      </c>
      <c r="AF80" s="644"/>
      <c r="AG80" s="986"/>
      <c r="AH80" s="986"/>
      <c r="AI80" s="986"/>
      <c r="AJ80" s="986"/>
      <c r="AK80" s="986"/>
      <c r="AL80" s="986"/>
      <c r="AM80" s="986"/>
      <c r="AN80" s="986"/>
      <c r="AO80" s="986"/>
      <c r="AP80" s="986"/>
      <c r="AQ80" s="986"/>
      <c r="AR80" s="986"/>
      <c r="AS80" s="986"/>
      <c r="AT80" s="986"/>
      <c r="AU80" s="986"/>
      <c r="AV80" s="986"/>
      <c r="AW80" s="986"/>
      <c r="AX80" s="986"/>
      <c r="AY80" s="986"/>
      <c r="AZ80" s="986"/>
      <c r="BA80" s="986"/>
      <c r="BB80" s="986"/>
      <c r="BC80" s="986"/>
      <c r="BD80" s="986"/>
      <c r="BE80" s="986"/>
      <c r="BF80" s="986"/>
      <c r="BG80" s="986"/>
      <c r="BH80" s="986"/>
      <c r="BI80" s="986"/>
      <c r="BJ80" s="986"/>
      <c r="BK80" s="986" t="s">
        <v>119</v>
      </c>
      <c r="BL80" s="986"/>
      <c r="BM80" s="986"/>
    </row>
    <row r="81" spans="1:65" ht="270">
      <c r="A81" s="290" t="s">
        <v>505</v>
      </c>
      <c r="B81" s="424" t="s">
        <v>1446</v>
      </c>
      <c r="C81" s="416" t="s">
        <v>1447</v>
      </c>
      <c r="D81" s="402"/>
      <c r="E81" s="406" t="s">
        <v>89</v>
      </c>
      <c r="F81" s="425" t="s">
        <v>1448</v>
      </c>
      <c r="G81" s="380"/>
      <c r="H81" s="383" t="s">
        <v>74</v>
      </c>
      <c r="I81" s="412" t="s">
        <v>74</v>
      </c>
      <c r="J81" s="426" t="s">
        <v>75</v>
      </c>
      <c r="K81" s="408" t="s">
        <v>1327</v>
      </c>
      <c r="L81" s="295"/>
      <c r="M81" s="295"/>
      <c r="N81" s="291"/>
      <c r="O81" s="292"/>
      <c r="P81" s="292"/>
      <c r="Q81" s="292"/>
      <c r="R81" s="292"/>
      <c r="S81" s="292"/>
      <c r="T81" s="292"/>
      <c r="U81" s="292"/>
      <c r="V81" s="292"/>
      <c r="W81" s="292"/>
      <c r="X81" s="292"/>
      <c r="Y81" s="292"/>
      <c r="Z81" s="292"/>
      <c r="AA81" s="292"/>
      <c r="AB81" s="292"/>
      <c r="AC81" s="292"/>
      <c r="AD81" s="292"/>
      <c r="AE81" s="292" t="s">
        <v>72</v>
      </c>
      <c r="AF81" s="667"/>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92"/>
      <c r="BD81" s="292"/>
      <c r="BE81" s="292"/>
      <c r="BF81" s="292"/>
      <c r="BG81" s="292"/>
      <c r="BH81" s="882" t="s">
        <v>91</v>
      </c>
      <c r="BI81" s="292"/>
      <c r="BJ81" s="292"/>
      <c r="BK81" s="292" t="s">
        <v>77</v>
      </c>
      <c r="BL81" s="292"/>
      <c r="BM81" s="292"/>
    </row>
    <row r="82" spans="1:65" ht="135">
      <c r="A82" s="304" t="s">
        <v>505</v>
      </c>
      <c r="B82" s="373" t="s">
        <v>27</v>
      </c>
      <c r="C82" s="306" t="s">
        <v>1449</v>
      </c>
      <c r="D82" s="417" t="s">
        <v>1450</v>
      </c>
      <c r="E82" s="427" t="s">
        <v>89</v>
      </c>
      <c r="F82" s="374"/>
      <c r="G82" s="373" t="s">
        <v>73</v>
      </c>
      <c r="H82" s="373" t="s">
        <v>74</v>
      </c>
      <c r="I82" s="373" t="s">
        <v>74</v>
      </c>
      <c r="J82" s="373"/>
      <c r="K82" s="374" t="s">
        <v>27</v>
      </c>
      <c r="L82" s="309"/>
      <c r="M82" s="309"/>
      <c r="N82" s="292"/>
      <c r="O82" s="292"/>
      <c r="P82" s="292"/>
      <c r="Q82" s="292"/>
      <c r="R82" s="292"/>
      <c r="S82" s="292"/>
      <c r="T82" s="292"/>
      <c r="U82" s="292"/>
      <c r="V82" s="292"/>
      <c r="W82" s="292"/>
      <c r="X82" s="292"/>
      <c r="Y82" s="292"/>
      <c r="Z82" s="292"/>
      <c r="AA82" s="292"/>
      <c r="AB82" s="292"/>
      <c r="AC82" s="292" t="s">
        <v>77</v>
      </c>
      <c r="AD82" s="292"/>
      <c r="AE82" s="292"/>
      <c r="AF82" s="637" t="s">
        <v>85</v>
      </c>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t="s">
        <v>77</v>
      </c>
      <c r="BK82" s="292"/>
      <c r="BL82" s="292"/>
      <c r="BM82" s="292"/>
    </row>
    <row r="83" spans="1:65" ht="210">
      <c r="A83" s="304" t="s">
        <v>505</v>
      </c>
      <c r="B83" s="373" t="s">
        <v>27</v>
      </c>
      <c r="C83" s="306" t="s">
        <v>1451</v>
      </c>
      <c r="D83" s="565" t="s">
        <v>1452</v>
      </c>
      <c r="E83" s="427" t="s">
        <v>89</v>
      </c>
      <c r="F83" s="374"/>
      <c r="G83" s="373" t="s">
        <v>73</v>
      </c>
      <c r="H83" s="373" t="s">
        <v>74</v>
      </c>
      <c r="I83" s="373" t="s">
        <v>74</v>
      </c>
      <c r="J83" s="373"/>
      <c r="K83" s="374" t="s">
        <v>27</v>
      </c>
      <c r="L83" s="309"/>
      <c r="M83" s="309"/>
      <c r="N83" s="292"/>
      <c r="O83" s="292"/>
      <c r="P83" s="292"/>
      <c r="Q83" s="292"/>
      <c r="R83" s="292"/>
      <c r="S83" s="292"/>
      <c r="T83" s="292"/>
      <c r="U83" s="292"/>
      <c r="V83" s="292"/>
      <c r="W83" s="292"/>
      <c r="X83" s="292"/>
      <c r="Y83" s="292"/>
      <c r="Z83" s="292"/>
      <c r="AA83" s="292"/>
      <c r="AB83" s="292"/>
      <c r="AC83" s="292" t="s">
        <v>77</v>
      </c>
      <c r="AD83" s="292"/>
      <c r="AE83" s="292"/>
      <c r="AF83" s="637"/>
      <c r="AG83" s="292"/>
      <c r="AH83" s="292"/>
      <c r="AI83" s="292"/>
      <c r="AJ83" s="292"/>
      <c r="AK83" s="292"/>
      <c r="AL83" s="292"/>
      <c r="AM83" s="292"/>
      <c r="AN83" s="292"/>
      <c r="AO83" s="292"/>
      <c r="AP83" s="292"/>
      <c r="AQ83" s="292"/>
      <c r="AR83" s="292"/>
      <c r="AS83" s="292"/>
      <c r="AT83" s="292"/>
      <c r="AU83" s="292"/>
      <c r="AV83" s="292"/>
      <c r="AW83" s="292"/>
      <c r="AX83" s="292"/>
      <c r="AY83" s="292"/>
      <c r="AZ83" s="292"/>
      <c r="BA83" s="292"/>
      <c r="BB83" s="292"/>
      <c r="BC83" s="292"/>
      <c r="BD83" s="292"/>
      <c r="BE83" s="292"/>
      <c r="BF83" s="292"/>
      <c r="BG83" s="292"/>
      <c r="BH83" s="292"/>
      <c r="BI83" s="292"/>
      <c r="BJ83" s="292" t="s">
        <v>77</v>
      </c>
      <c r="BK83" s="292"/>
      <c r="BL83" s="292"/>
      <c r="BM83" s="292"/>
    </row>
    <row r="84" spans="1:65" ht="210">
      <c r="A84" s="304" t="s">
        <v>505</v>
      </c>
      <c r="B84" s="373" t="s">
        <v>27</v>
      </c>
      <c r="C84" s="306" t="s">
        <v>1453</v>
      </c>
      <c r="D84" s="565" t="s">
        <v>1452</v>
      </c>
      <c r="E84" s="427" t="s">
        <v>89</v>
      </c>
      <c r="F84" s="374"/>
      <c r="G84" s="373" t="s">
        <v>73</v>
      </c>
      <c r="H84" s="373" t="s">
        <v>74</v>
      </c>
      <c r="I84" s="373" t="s">
        <v>74</v>
      </c>
      <c r="J84" s="373"/>
      <c r="K84" s="374" t="s">
        <v>27</v>
      </c>
      <c r="L84" s="309"/>
      <c r="M84" s="309"/>
      <c r="N84" s="292"/>
      <c r="O84" s="292"/>
      <c r="P84" s="292"/>
      <c r="Q84" s="292"/>
      <c r="R84" s="292"/>
      <c r="S84" s="292"/>
      <c r="T84" s="292"/>
      <c r="U84" s="292"/>
      <c r="V84" s="292"/>
      <c r="W84" s="292"/>
      <c r="X84" s="292"/>
      <c r="Y84" s="292"/>
      <c r="Z84" s="292"/>
      <c r="AA84" s="292"/>
      <c r="AB84" s="292"/>
      <c r="AC84" s="292" t="s">
        <v>77</v>
      </c>
      <c r="AD84" s="292"/>
      <c r="AE84" s="292"/>
      <c r="AF84" s="637"/>
      <c r="AG84" s="292"/>
      <c r="AH84" s="292"/>
      <c r="AI84" s="292"/>
      <c r="AJ84" s="292"/>
      <c r="AK84" s="292"/>
      <c r="AL84" s="292"/>
      <c r="AM84" s="292"/>
      <c r="AN84" s="292"/>
      <c r="AO84" s="292"/>
      <c r="AP84" s="292"/>
      <c r="AQ84" s="292"/>
      <c r="AR84" s="292"/>
      <c r="AS84" s="292"/>
      <c r="AT84" s="292"/>
      <c r="AU84" s="292"/>
      <c r="AV84" s="292"/>
      <c r="AW84" s="292"/>
      <c r="AX84" s="292"/>
      <c r="AY84" s="292"/>
      <c r="AZ84" s="292"/>
      <c r="BA84" s="292"/>
      <c r="BB84" s="292"/>
      <c r="BC84" s="292"/>
      <c r="BD84" s="292"/>
      <c r="BE84" s="292"/>
      <c r="BF84" s="292"/>
      <c r="BG84" s="292"/>
      <c r="BH84" s="292"/>
      <c r="BI84" s="292"/>
      <c r="BJ84" s="292" t="s">
        <v>77</v>
      </c>
      <c r="BK84" s="292"/>
      <c r="BL84" s="292"/>
      <c r="BM84" s="292"/>
    </row>
    <row r="85" spans="1:65" ht="210">
      <c r="A85" s="304" t="s">
        <v>505</v>
      </c>
      <c r="B85" s="373" t="s">
        <v>27</v>
      </c>
      <c r="C85" s="306" t="s">
        <v>1454</v>
      </c>
      <c r="D85" s="565" t="s">
        <v>1452</v>
      </c>
      <c r="E85" s="427" t="s">
        <v>89</v>
      </c>
      <c r="F85" s="374"/>
      <c r="G85" s="373" t="s">
        <v>73</v>
      </c>
      <c r="H85" s="373" t="s">
        <v>74</v>
      </c>
      <c r="I85" s="373" t="s">
        <v>74</v>
      </c>
      <c r="J85" s="373"/>
      <c r="K85" s="374" t="s">
        <v>27</v>
      </c>
      <c r="L85" s="309"/>
      <c r="M85" s="309"/>
      <c r="N85" s="292"/>
      <c r="O85" s="292"/>
      <c r="P85" s="292"/>
      <c r="Q85" s="292"/>
      <c r="R85" s="292"/>
      <c r="S85" s="292"/>
      <c r="T85" s="292"/>
      <c r="U85" s="292"/>
      <c r="V85" s="292"/>
      <c r="W85" s="292"/>
      <c r="X85" s="292"/>
      <c r="Y85" s="292"/>
      <c r="Z85" s="292"/>
      <c r="AA85" s="292"/>
      <c r="AB85" s="292"/>
      <c r="AC85" s="292" t="s">
        <v>77</v>
      </c>
      <c r="AD85" s="292"/>
      <c r="AE85" s="292"/>
      <c r="AF85" s="637"/>
      <c r="AG85" s="292"/>
      <c r="AH85" s="292"/>
      <c r="AI85" s="292"/>
      <c r="AJ85" s="292"/>
      <c r="AK85" s="292"/>
      <c r="AL85" s="292"/>
      <c r="AM85" s="292"/>
      <c r="AN85" s="292"/>
      <c r="AO85" s="292"/>
      <c r="AP85" s="292"/>
      <c r="AQ85" s="292"/>
      <c r="AR85" s="292"/>
      <c r="AS85" s="292"/>
      <c r="AT85" s="292"/>
      <c r="AU85" s="292"/>
      <c r="AV85" s="292"/>
      <c r="AW85" s="292"/>
      <c r="AX85" s="292"/>
      <c r="AY85" s="292"/>
      <c r="AZ85" s="292"/>
      <c r="BA85" s="292"/>
      <c r="BB85" s="292"/>
      <c r="BC85" s="292"/>
      <c r="BD85" s="292"/>
      <c r="BE85" s="292"/>
      <c r="BF85" s="292"/>
      <c r="BG85" s="292"/>
      <c r="BH85" s="292"/>
      <c r="BI85" s="292"/>
      <c r="BJ85" s="292" t="s">
        <v>77</v>
      </c>
      <c r="BK85" s="292"/>
      <c r="BL85" s="292"/>
      <c r="BM85" s="292"/>
    </row>
    <row r="86" spans="1:65" ht="210">
      <c r="A86" s="304" t="s">
        <v>505</v>
      </c>
      <c r="B86" s="373" t="s">
        <v>27</v>
      </c>
      <c r="C86" s="374" t="s">
        <v>1455</v>
      </c>
      <c r="D86" s="565" t="s">
        <v>1452</v>
      </c>
      <c r="E86" s="427" t="s">
        <v>89</v>
      </c>
      <c r="F86" s="374"/>
      <c r="G86" s="373" t="s">
        <v>73</v>
      </c>
      <c r="H86" s="373" t="s">
        <v>74</v>
      </c>
      <c r="I86" s="373" t="s">
        <v>74</v>
      </c>
      <c r="J86" s="373"/>
      <c r="K86" s="374" t="s">
        <v>27</v>
      </c>
      <c r="L86" s="309"/>
      <c r="M86" s="309"/>
      <c r="N86" s="292"/>
      <c r="O86" s="292"/>
      <c r="P86" s="292"/>
      <c r="Q86" s="292"/>
      <c r="R86" s="292"/>
      <c r="S86" s="292"/>
      <c r="T86" s="292"/>
      <c r="U86" s="292"/>
      <c r="V86" s="292"/>
      <c r="W86" s="292"/>
      <c r="X86" s="292"/>
      <c r="Y86" s="292"/>
      <c r="Z86" s="292"/>
      <c r="AA86" s="292"/>
      <c r="AB86" s="292"/>
      <c r="AC86" s="292" t="s">
        <v>77</v>
      </c>
      <c r="AD86" s="292"/>
      <c r="AE86" s="292"/>
      <c r="AF86" s="637"/>
      <c r="AG86" s="292"/>
      <c r="AH86" s="292"/>
      <c r="AI86" s="292"/>
      <c r="AJ86" s="292"/>
      <c r="AK86" s="292"/>
      <c r="AL86" s="292"/>
      <c r="AM86" s="292"/>
      <c r="AN86" s="292"/>
      <c r="AO86" s="292"/>
      <c r="AP86" s="292"/>
      <c r="AQ86" s="292"/>
      <c r="AR86" s="292"/>
      <c r="AS86" s="292"/>
      <c r="AT86" s="292"/>
      <c r="AU86" s="292"/>
      <c r="AV86" s="292"/>
      <c r="AW86" s="292"/>
      <c r="AX86" s="292"/>
      <c r="AY86" s="292"/>
      <c r="AZ86" s="292"/>
      <c r="BA86" s="292"/>
      <c r="BB86" s="292"/>
      <c r="BC86" s="292"/>
      <c r="BD86" s="292"/>
      <c r="BE86" s="292"/>
      <c r="BF86" s="292"/>
      <c r="BG86" s="292"/>
      <c r="BH86" s="292"/>
      <c r="BI86" s="292"/>
      <c r="BJ86" s="292" t="s">
        <v>77</v>
      </c>
      <c r="BK86" s="292"/>
      <c r="BL86" s="292"/>
      <c r="BM86" s="292"/>
    </row>
    <row r="87" spans="1:65" ht="210">
      <c r="A87" s="304" t="s">
        <v>505</v>
      </c>
      <c r="B87" s="373" t="s">
        <v>27</v>
      </c>
      <c r="C87" s="374" t="s">
        <v>1456</v>
      </c>
      <c r="D87" s="428" t="s">
        <v>1452</v>
      </c>
      <c r="E87" s="427" t="s">
        <v>89</v>
      </c>
      <c r="F87" s="374"/>
      <c r="G87" s="373" t="s">
        <v>73</v>
      </c>
      <c r="H87" s="373" t="s">
        <v>74</v>
      </c>
      <c r="I87" s="373" t="s">
        <v>74</v>
      </c>
      <c r="J87" s="373"/>
      <c r="K87" s="374" t="s">
        <v>27</v>
      </c>
      <c r="L87" s="309"/>
      <c r="M87" s="309"/>
      <c r="N87" s="292"/>
      <c r="O87" s="292"/>
      <c r="P87" s="292"/>
      <c r="Q87" s="292"/>
      <c r="R87" s="292"/>
      <c r="S87" s="292"/>
      <c r="T87" s="292"/>
      <c r="U87" s="292"/>
      <c r="V87" s="292"/>
      <c r="W87" s="292"/>
      <c r="X87" s="292"/>
      <c r="Y87" s="292"/>
      <c r="Z87" s="292"/>
      <c r="AA87" s="292"/>
      <c r="AB87" s="292"/>
      <c r="AC87" s="292" t="s">
        <v>77</v>
      </c>
      <c r="AD87" s="292"/>
      <c r="AE87" s="292"/>
      <c r="AF87" s="637"/>
      <c r="AG87" s="292"/>
      <c r="AH87" s="292"/>
      <c r="AI87" s="292"/>
      <c r="AJ87" s="292"/>
      <c r="AK87" s="292"/>
      <c r="AL87" s="292"/>
      <c r="AM87" s="292"/>
      <c r="AN87" s="292"/>
      <c r="AO87" s="292"/>
      <c r="AP87" s="292"/>
      <c r="AQ87" s="292"/>
      <c r="AR87" s="292"/>
      <c r="AS87" s="292"/>
      <c r="AT87" s="292"/>
      <c r="AU87" s="292"/>
      <c r="AV87" s="292"/>
      <c r="AW87" s="292"/>
      <c r="AX87" s="292"/>
      <c r="AY87" s="292"/>
      <c r="AZ87" s="292"/>
      <c r="BA87" s="292"/>
      <c r="BB87" s="292"/>
      <c r="BC87" s="292"/>
      <c r="BD87" s="292"/>
      <c r="BE87" s="292"/>
      <c r="BF87" s="292"/>
      <c r="BG87" s="292"/>
      <c r="BH87" s="292"/>
      <c r="BI87" s="292"/>
      <c r="BJ87" s="292" t="s">
        <v>77</v>
      </c>
      <c r="BK87" s="292"/>
      <c r="BL87" s="292"/>
      <c r="BM87" s="292"/>
    </row>
    <row r="88" spans="1:65" ht="360">
      <c r="A88" s="304" t="s">
        <v>505</v>
      </c>
      <c r="B88" s="373" t="s">
        <v>18</v>
      </c>
      <c r="C88" s="378" t="s">
        <v>1457</v>
      </c>
      <c r="D88" s="428" t="s">
        <v>1458</v>
      </c>
      <c r="E88" s="427" t="s">
        <v>89</v>
      </c>
      <c r="F88" s="238" t="s">
        <v>1459</v>
      </c>
      <c r="G88" s="373" t="s">
        <v>73</v>
      </c>
      <c r="H88" s="373" t="s">
        <v>74</v>
      </c>
      <c r="I88" s="373" t="s">
        <v>74</v>
      </c>
      <c r="J88" s="373"/>
      <c r="K88" s="374" t="s">
        <v>1302</v>
      </c>
      <c r="L88" s="309"/>
      <c r="M88" s="309"/>
      <c r="N88" s="292"/>
      <c r="O88" s="292"/>
      <c r="P88" s="292"/>
      <c r="Q88" s="292"/>
      <c r="R88" s="292"/>
      <c r="S88" s="292"/>
      <c r="T88" s="292" t="s">
        <v>119</v>
      </c>
      <c r="U88" s="292"/>
      <c r="V88" s="292" t="s">
        <v>119</v>
      </c>
      <c r="W88" s="292"/>
      <c r="X88" s="292"/>
      <c r="Y88" s="292"/>
      <c r="Z88" s="292" t="s">
        <v>119</v>
      </c>
      <c r="AA88" s="292" t="s">
        <v>78</v>
      </c>
      <c r="AB88" s="292"/>
      <c r="AC88" s="521" t="s">
        <v>91</v>
      </c>
      <c r="AD88" s="292"/>
      <c r="AE88" s="292" t="s">
        <v>78</v>
      </c>
      <c r="AF88" s="667"/>
      <c r="AG88" s="292" t="s">
        <v>72</v>
      </c>
      <c r="AH88" s="292"/>
      <c r="AI88" s="292"/>
      <c r="AJ88" s="292"/>
      <c r="AK88" s="292"/>
      <c r="AL88" s="292"/>
      <c r="AM88" s="292"/>
      <c r="AN88" s="292"/>
      <c r="AO88" s="292"/>
      <c r="AP88" s="292"/>
      <c r="AQ88" s="292"/>
      <c r="AR88" s="292"/>
      <c r="AS88" s="292"/>
      <c r="AT88" s="292"/>
      <c r="AU88" s="292"/>
      <c r="AV88" s="292"/>
      <c r="AW88" s="292"/>
      <c r="AX88" s="292"/>
      <c r="AY88" s="292"/>
      <c r="AZ88" s="292"/>
      <c r="BA88" s="292"/>
      <c r="BB88" s="292"/>
      <c r="BC88" s="292"/>
      <c r="BD88" s="292"/>
      <c r="BE88" s="292"/>
      <c r="BF88" s="292"/>
      <c r="BG88" s="292"/>
      <c r="BH88" s="878" t="s">
        <v>91</v>
      </c>
      <c r="BI88" s="292"/>
      <c r="BJ88" s="292"/>
      <c r="BK88" s="292" t="s">
        <v>72</v>
      </c>
      <c r="BL88" s="292"/>
      <c r="BM88" s="292"/>
    </row>
    <row r="89" spans="1:65" s="24" customFormat="1" ht="105">
      <c r="A89" s="613" t="s">
        <v>505</v>
      </c>
      <c r="B89" s="378" t="s">
        <v>1460</v>
      </c>
      <c r="C89" s="374" t="s">
        <v>1461</v>
      </c>
      <c r="D89" s="614" t="s">
        <v>1462</v>
      </c>
      <c r="E89" s="197" t="s">
        <v>89</v>
      </c>
      <c r="F89" s="378" t="s">
        <v>1463</v>
      </c>
      <c r="G89" s="378" t="s">
        <v>73</v>
      </c>
      <c r="H89" s="378" t="s">
        <v>74</v>
      </c>
      <c r="I89" s="378" t="s">
        <v>74</v>
      </c>
      <c r="J89" s="378" t="s">
        <v>75</v>
      </c>
      <c r="K89" s="378" t="s">
        <v>1460</v>
      </c>
      <c r="L89" s="327"/>
      <c r="M89" s="327"/>
      <c r="N89" s="318"/>
      <c r="O89" s="318"/>
      <c r="P89" s="318"/>
      <c r="Q89" s="318"/>
      <c r="R89" s="318" t="s">
        <v>119</v>
      </c>
      <c r="S89" s="318"/>
      <c r="T89" s="318"/>
      <c r="U89" s="318" t="s">
        <v>119</v>
      </c>
      <c r="V89" s="592" t="s">
        <v>72</v>
      </c>
      <c r="W89" s="318"/>
      <c r="X89" s="615" t="s">
        <v>119</v>
      </c>
      <c r="Y89" s="318"/>
      <c r="Z89" s="318"/>
      <c r="AA89" s="318"/>
      <c r="AB89" s="318"/>
      <c r="AC89" s="318" t="s">
        <v>78</v>
      </c>
      <c r="AD89" s="318"/>
      <c r="AE89" s="318"/>
      <c r="AF89" s="638" t="s">
        <v>85</v>
      </c>
      <c r="AG89" s="318"/>
      <c r="AH89" s="318"/>
      <c r="AI89" s="318"/>
      <c r="AJ89" s="318"/>
      <c r="AK89" s="318"/>
      <c r="AL89" s="318"/>
      <c r="AM89" s="318"/>
      <c r="AN89" s="318"/>
      <c r="AO89" s="318"/>
      <c r="AP89" s="318"/>
      <c r="AQ89" s="318"/>
      <c r="AR89" s="318"/>
      <c r="AS89" s="318"/>
      <c r="AT89" s="318"/>
      <c r="AU89" s="318"/>
      <c r="AV89" s="318"/>
      <c r="AW89" s="318"/>
      <c r="AX89" s="318"/>
      <c r="AY89" s="318"/>
      <c r="AZ89" s="318"/>
      <c r="BA89" s="318"/>
      <c r="BB89" s="318"/>
      <c r="BC89" s="318"/>
      <c r="BD89" s="318"/>
      <c r="BE89" s="318"/>
      <c r="BF89" s="318"/>
      <c r="BG89" s="318"/>
      <c r="BH89" s="318"/>
      <c r="BI89" s="318"/>
      <c r="BJ89" s="318"/>
      <c r="BK89" s="318"/>
      <c r="BL89" s="318"/>
      <c r="BM89" s="318"/>
    </row>
    <row r="90" spans="1:65" ht="135">
      <c r="A90" s="304" t="s">
        <v>505</v>
      </c>
      <c r="B90" s="373" t="s">
        <v>27</v>
      </c>
      <c r="C90" s="374" t="s">
        <v>1464</v>
      </c>
      <c r="D90" s="428" t="s">
        <v>1465</v>
      </c>
      <c r="E90" s="427" t="s">
        <v>89</v>
      </c>
      <c r="F90" s="238" t="s">
        <v>1466</v>
      </c>
      <c r="G90" s="373" t="s">
        <v>83</v>
      </c>
      <c r="H90" s="373" t="s">
        <v>74</v>
      </c>
      <c r="I90" s="373" t="s">
        <v>74</v>
      </c>
      <c r="J90" s="373" t="s">
        <v>75</v>
      </c>
      <c r="K90" s="374" t="s">
        <v>27</v>
      </c>
      <c r="L90" s="309"/>
      <c r="M90" s="309"/>
      <c r="N90" s="292"/>
      <c r="O90" s="292"/>
      <c r="P90" s="292"/>
      <c r="Q90" s="292"/>
      <c r="R90" s="292"/>
      <c r="S90" s="292"/>
      <c r="T90" s="292"/>
      <c r="U90" s="292"/>
      <c r="V90" s="292"/>
      <c r="W90" s="292"/>
      <c r="X90" s="292"/>
      <c r="Y90" s="292"/>
      <c r="Z90" s="292"/>
      <c r="AA90" s="292"/>
      <c r="AB90" s="292"/>
      <c r="AC90" s="350" t="s">
        <v>78</v>
      </c>
      <c r="AD90" s="292"/>
      <c r="AE90" s="292"/>
      <c r="AF90" s="637"/>
      <c r="AG90" s="292" t="s">
        <v>78</v>
      </c>
      <c r="AH90" s="292"/>
      <c r="AI90" s="292"/>
      <c r="AJ90" s="292"/>
      <c r="AK90" s="292"/>
      <c r="AL90" s="292"/>
      <c r="AM90" s="292"/>
      <c r="AN90" s="292"/>
      <c r="AO90" s="292"/>
      <c r="AP90" s="292"/>
      <c r="AQ90" s="292"/>
      <c r="AR90" s="292"/>
      <c r="AS90" s="292"/>
      <c r="AT90" s="292"/>
      <c r="AU90" s="292"/>
      <c r="AV90" s="292"/>
      <c r="AW90" s="292"/>
      <c r="AX90" s="292"/>
      <c r="AY90" s="292"/>
      <c r="AZ90" s="292"/>
      <c r="BA90" s="292"/>
      <c r="BB90" s="292"/>
      <c r="BC90" s="292"/>
      <c r="BD90" s="292"/>
      <c r="BE90" s="292"/>
      <c r="BF90" s="292"/>
      <c r="BG90" s="292"/>
      <c r="BH90" s="292"/>
      <c r="BI90" s="292"/>
      <c r="BJ90" s="292"/>
      <c r="BK90" s="292"/>
      <c r="BL90" s="292"/>
      <c r="BM90" s="292"/>
    </row>
    <row r="91" spans="1:65" ht="345">
      <c r="A91" s="304" t="s">
        <v>505</v>
      </c>
      <c r="B91" s="373" t="s">
        <v>27</v>
      </c>
      <c r="C91" s="374" t="s">
        <v>1467</v>
      </c>
      <c r="D91" s="428" t="s">
        <v>1468</v>
      </c>
      <c r="E91" s="427" t="s">
        <v>89</v>
      </c>
      <c r="F91" s="238" t="s">
        <v>1466</v>
      </c>
      <c r="G91" s="373" t="s">
        <v>83</v>
      </c>
      <c r="H91" s="373" t="s">
        <v>74</v>
      </c>
      <c r="I91" s="373" t="s">
        <v>74</v>
      </c>
      <c r="J91" s="373" t="s">
        <v>75</v>
      </c>
      <c r="K91" s="374" t="s">
        <v>27</v>
      </c>
      <c r="L91" s="309"/>
      <c r="N91" s="309" t="s">
        <v>330</v>
      </c>
      <c r="O91" s="292" t="s">
        <v>330</v>
      </c>
      <c r="P91" s="292"/>
      <c r="Q91" s="292"/>
      <c r="R91" s="292"/>
      <c r="S91" s="292"/>
      <c r="T91" s="292"/>
      <c r="U91" s="292"/>
      <c r="V91" s="292"/>
      <c r="W91" s="292"/>
      <c r="X91" s="292"/>
      <c r="Y91" s="292"/>
      <c r="Z91" s="292"/>
      <c r="AA91" s="292"/>
      <c r="AB91" s="292"/>
      <c r="AC91" s="292" t="s">
        <v>78</v>
      </c>
      <c r="AD91" s="292"/>
      <c r="AE91" s="292"/>
      <c r="AF91" s="637"/>
      <c r="AG91" s="292" t="s">
        <v>78</v>
      </c>
      <c r="AH91" s="292"/>
      <c r="AI91" s="292"/>
      <c r="AJ91" s="292"/>
      <c r="AK91" s="292"/>
      <c r="AL91" s="292"/>
      <c r="AM91" s="292"/>
      <c r="AN91" s="292"/>
      <c r="AO91" s="292"/>
      <c r="AP91" s="292"/>
      <c r="AQ91" s="292"/>
      <c r="AR91" s="292"/>
      <c r="AS91" s="292"/>
      <c r="AT91" s="292"/>
      <c r="AU91" s="292"/>
      <c r="AV91" s="292"/>
      <c r="AW91" s="292"/>
      <c r="AX91" s="292"/>
      <c r="AY91" s="292"/>
      <c r="AZ91" s="292"/>
      <c r="BA91" s="292"/>
      <c r="BB91" s="292"/>
      <c r="BC91" s="292"/>
      <c r="BD91" s="292"/>
      <c r="BE91" s="292"/>
      <c r="BF91" s="292"/>
      <c r="BG91" s="292"/>
      <c r="BH91" s="292"/>
      <c r="BI91" s="292"/>
      <c r="BJ91" s="292"/>
      <c r="BK91" s="292"/>
      <c r="BL91" s="292"/>
      <c r="BM91" s="292"/>
    </row>
    <row r="92" spans="1:65" ht="315">
      <c r="A92" s="304" t="s">
        <v>505</v>
      </c>
      <c r="B92" s="373" t="s">
        <v>27</v>
      </c>
      <c r="C92" s="378" t="s">
        <v>1469</v>
      </c>
      <c r="D92" s="428" t="s">
        <v>1470</v>
      </c>
      <c r="E92" s="427" t="s">
        <v>89</v>
      </c>
      <c r="F92" s="238" t="s">
        <v>1466</v>
      </c>
      <c r="G92" s="373" t="s">
        <v>83</v>
      </c>
      <c r="H92" s="373" t="s">
        <v>74</v>
      </c>
      <c r="I92" s="373" t="s">
        <v>74</v>
      </c>
      <c r="J92" s="373" t="s">
        <v>75</v>
      </c>
      <c r="K92" s="374" t="s">
        <v>27</v>
      </c>
      <c r="L92" s="309"/>
      <c r="M92" s="309"/>
      <c r="N92" s="292"/>
      <c r="O92" s="292"/>
      <c r="P92" s="292"/>
      <c r="Q92" s="292"/>
      <c r="R92" s="292"/>
      <c r="S92" s="292"/>
      <c r="T92" s="292"/>
      <c r="U92" s="292"/>
      <c r="V92" s="292"/>
      <c r="W92" s="292"/>
      <c r="X92" s="292"/>
      <c r="Y92" s="292"/>
      <c r="Z92" s="292"/>
      <c r="AA92" s="292"/>
      <c r="AB92" s="292"/>
      <c r="AC92" s="292" t="s">
        <v>78</v>
      </c>
      <c r="AD92" s="292"/>
      <c r="AE92" s="292"/>
      <c r="AF92" s="637" t="s">
        <v>119</v>
      </c>
      <c r="AG92" s="292" t="s">
        <v>78</v>
      </c>
      <c r="AH92" s="292"/>
      <c r="AI92" s="292"/>
      <c r="AJ92" s="292"/>
      <c r="AK92" s="292"/>
      <c r="AL92" s="292"/>
      <c r="AM92" s="292"/>
      <c r="AN92" s="292"/>
      <c r="AO92" s="292"/>
      <c r="AP92" s="292"/>
      <c r="AQ92" s="292"/>
      <c r="AR92" s="292"/>
      <c r="AS92" s="292"/>
      <c r="AT92" s="292"/>
      <c r="AU92" s="292"/>
      <c r="AV92" s="292"/>
      <c r="AW92" s="292"/>
      <c r="AX92" s="292"/>
      <c r="AY92" s="292"/>
      <c r="AZ92" s="292"/>
      <c r="BA92" s="292"/>
      <c r="BB92" s="292"/>
      <c r="BC92" s="292"/>
      <c r="BD92" s="292"/>
      <c r="BE92" s="292"/>
      <c r="BF92" s="292"/>
      <c r="BG92" s="292"/>
      <c r="BH92" s="292"/>
      <c r="BI92" s="292"/>
      <c r="BJ92" s="292"/>
      <c r="BK92" s="292"/>
      <c r="BL92" s="292"/>
      <c r="BM92" s="292"/>
    </row>
    <row r="93" spans="1:65" s="24" customFormat="1" ht="135">
      <c r="A93" s="613" t="s">
        <v>505</v>
      </c>
      <c r="B93" s="378" t="s">
        <v>27</v>
      </c>
      <c r="C93" s="374" t="s">
        <v>1471</v>
      </c>
      <c r="D93" s="377" t="s">
        <v>1472</v>
      </c>
      <c r="E93" s="197" t="s">
        <v>89</v>
      </c>
      <c r="F93" s="238" t="s">
        <v>1466</v>
      </c>
      <c r="G93" s="378" t="s">
        <v>83</v>
      </c>
      <c r="H93" s="378" t="s">
        <v>74</v>
      </c>
      <c r="I93" s="378" t="s">
        <v>74</v>
      </c>
      <c r="J93" s="378" t="s">
        <v>84</v>
      </c>
      <c r="K93" s="378" t="s">
        <v>27</v>
      </c>
      <c r="L93" s="327"/>
      <c r="M93" s="327"/>
      <c r="N93" s="318" t="s">
        <v>330</v>
      </c>
      <c r="O93" s="318"/>
      <c r="P93" s="318"/>
      <c r="Q93" s="318"/>
      <c r="R93" s="318"/>
      <c r="S93" s="318"/>
      <c r="T93" s="318"/>
      <c r="U93" s="318" t="s">
        <v>119</v>
      </c>
      <c r="V93" s="592" t="s">
        <v>126</v>
      </c>
      <c r="W93" s="318"/>
      <c r="X93" s="615" t="s">
        <v>119</v>
      </c>
      <c r="Y93" s="318"/>
      <c r="Z93" s="318" t="s">
        <v>119</v>
      </c>
      <c r="AA93" s="318"/>
      <c r="AB93" s="318"/>
      <c r="AC93" s="318" t="s">
        <v>72</v>
      </c>
      <c r="AD93" s="318"/>
      <c r="AE93" s="318" t="s">
        <v>119</v>
      </c>
      <c r="AF93" s="664" t="s">
        <v>117</v>
      </c>
      <c r="AG93" s="318"/>
      <c r="AH93" s="318"/>
      <c r="AI93" s="318"/>
      <c r="AJ93" s="318"/>
      <c r="AK93" s="318"/>
      <c r="AL93" s="318"/>
      <c r="AM93" s="318"/>
      <c r="AN93" s="318"/>
      <c r="AO93" s="318"/>
      <c r="AP93" s="318"/>
      <c r="AQ93" s="318"/>
      <c r="AR93" s="318"/>
      <c r="AS93" s="318"/>
      <c r="AT93" s="318"/>
      <c r="AU93" s="318"/>
      <c r="AV93" s="318"/>
      <c r="AW93" s="318"/>
      <c r="AX93" s="318"/>
      <c r="AY93" s="318"/>
      <c r="AZ93" s="318"/>
      <c r="BA93" s="318"/>
      <c r="BB93" s="318"/>
      <c r="BC93" s="318"/>
      <c r="BD93" s="318"/>
      <c r="BE93" s="318"/>
      <c r="BF93" s="318"/>
      <c r="BG93" s="318"/>
      <c r="BH93" s="318"/>
      <c r="BI93" s="318"/>
      <c r="BJ93" s="318"/>
      <c r="BK93" s="318"/>
      <c r="BL93" s="318" t="s">
        <v>85</v>
      </c>
      <c r="BM93" s="318"/>
    </row>
    <row r="94" spans="1:65" ht="150">
      <c r="A94" s="304" t="s">
        <v>505</v>
      </c>
      <c r="B94" s="373" t="s">
        <v>27</v>
      </c>
      <c r="C94" s="374" t="s">
        <v>1473</v>
      </c>
      <c r="D94" s="428" t="s">
        <v>1474</v>
      </c>
      <c r="E94" s="427" t="s">
        <v>89</v>
      </c>
      <c r="F94" s="238" t="s">
        <v>1466</v>
      </c>
      <c r="G94" s="373" t="s">
        <v>83</v>
      </c>
      <c r="H94" s="373" t="s">
        <v>74</v>
      </c>
      <c r="I94" s="373" t="s">
        <v>74</v>
      </c>
      <c r="J94" s="373" t="s">
        <v>84</v>
      </c>
      <c r="K94" s="374" t="s">
        <v>27</v>
      </c>
      <c r="L94" s="309"/>
      <c r="M94" s="309"/>
      <c r="N94" s="292"/>
      <c r="O94" s="292"/>
      <c r="P94" s="292"/>
      <c r="Q94" s="292"/>
      <c r="R94" s="292"/>
      <c r="S94" s="292"/>
      <c r="T94" s="292"/>
      <c r="U94" s="292"/>
      <c r="V94" s="292"/>
      <c r="W94" s="292"/>
      <c r="X94" s="292"/>
      <c r="Y94" s="292"/>
      <c r="Z94" s="292"/>
      <c r="AA94" s="292"/>
      <c r="AB94" s="292"/>
      <c r="AC94" s="292" t="s">
        <v>72</v>
      </c>
      <c r="AD94" s="292"/>
      <c r="AE94" s="292"/>
      <c r="AF94" s="637" t="s">
        <v>119</v>
      </c>
      <c r="AG94" s="292"/>
      <c r="AH94" s="292"/>
      <c r="AI94" s="292"/>
      <c r="AJ94" s="292"/>
      <c r="AK94" s="292"/>
      <c r="AL94" s="292"/>
      <c r="AM94" s="292"/>
      <c r="AN94" s="292"/>
      <c r="AO94" s="292"/>
      <c r="AP94" s="292"/>
      <c r="AQ94" s="292"/>
      <c r="AR94" s="292"/>
      <c r="AS94" s="292"/>
      <c r="AT94" s="292"/>
      <c r="AU94" s="292"/>
      <c r="AV94" s="292"/>
      <c r="AW94" s="292"/>
      <c r="AX94" s="292"/>
      <c r="AY94" s="292"/>
      <c r="AZ94" s="292"/>
      <c r="BA94" s="292"/>
      <c r="BB94" s="292"/>
      <c r="BC94" s="292"/>
      <c r="BD94" s="292"/>
      <c r="BE94" s="292"/>
      <c r="BF94" s="292"/>
      <c r="BG94" s="292"/>
      <c r="BH94" s="292"/>
      <c r="BI94" s="292"/>
      <c r="BJ94" s="292"/>
      <c r="BK94" s="292"/>
      <c r="BL94" s="292"/>
      <c r="BM94" s="292"/>
    </row>
    <row r="95" spans="1:65" ht="285">
      <c r="A95" s="304" t="s">
        <v>505</v>
      </c>
      <c r="B95" s="373" t="s">
        <v>27</v>
      </c>
      <c r="C95" s="378" t="s">
        <v>1475</v>
      </c>
      <c r="D95" s="428" t="s">
        <v>1476</v>
      </c>
      <c r="E95" s="427" t="s">
        <v>89</v>
      </c>
      <c r="F95" s="238" t="s">
        <v>1477</v>
      </c>
      <c r="G95" s="373" t="s">
        <v>73</v>
      </c>
      <c r="H95" s="373" t="s">
        <v>74</v>
      </c>
      <c r="I95" s="373" t="s">
        <v>74</v>
      </c>
      <c r="J95" s="373" t="s">
        <v>75</v>
      </c>
      <c r="K95" s="374" t="s">
        <v>27</v>
      </c>
      <c r="L95" s="309"/>
      <c r="M95" s="309"/>
      <c r="N95" s="292"/>
      <c r="O95" s="292"/>
      <c r="P95" s="292"/>
      <c r="Q95" s="292"/>
      <c r="R95" s="292"/>
      <c r="S95" s="292"/>
      <c r="T95" s="292"/>
      <c r="U95" s="292"/>
      <c r="V95" s="292"/>
      <c r="W95" s="292"/>
      <c r="X95" s="292"/>
      <c r="Y95" s="292"/>
      <c r="Z95" s="292"/>
      <c r="AA95" s="292"/>
      <c r="AB95" s="292"/>
      <c r="AC95" s="350" t="s">
        <v>72</v>
      </c>
      <c r="AD95" s="292"/>
      <c r="AE95" s="292"/>
      <c r="AF95" s="637"/>
      <c r="AG95" s="292"/>
      <c r="AH95" s="292"/>
      <c r="AI95" s="292"/>
      <c r="AJ95" s="292"/>
      <c r="AK95" s="292"/>
      <c r="AL95" s="292"/>
      <c r="AM95" s="292"/>
      <c r="AN95" s="292"/>
      <c r="AO95" s="292"/>
      <c r="AP95" s="292"/>
      <c r="AQ95" s="292"/>
      <c r="AR95" s="292"/>
      <c r="AS95" s="292"/>
      <c r="AT95" s="292"/>
      <c r="AU95" s="292"/>
      <c r="AV95" s="292"/>
      <c r="AW95" s="292"/>
      <c r="AX95" s="292"/>
      <c r="AY95" s="292"/>
      <c r="AZ95" s="292" t="s">
        <v>78</v>
      </c>
      <c r="BA95" s="292" t="s">
        <v>119</v>
      </c>
      <c r="BB95" s="292"/>
      <c r="BC95" s="292"/>
      <c r="BD95" s="292"/>
      <c r="BE95" s="292"/>
      <c r="BF95" s="292"/>
      <c r="BG95" s="292"/>
      <c r="BH95" s="292"/>
      <c r="BI95" s="292"/>
      <c r="BJ95" s="292"/>
      <c r="BK95" s="292"/>
      <c r="BL95" s="292"/>
      <c r="BM95" s="292"/>
    </row>
    <row r="96" spans="1:65" s="24" customFormat="1" ht="64.5" customHeight="1">
      <c r="A96" s="613" t="s">
        <v>505</v>
      </c>
      <c r="B96" s="378" t="s">
        <v>27</v>
      </c>
      <c r="C96" s="374" t="s">
        <v>1478</v>
      </c>
      <c r="D96" s="377" t="s">
        <v>1479</v>
      </c>
      <c r="E96" s="197" t="s">
        <v>89</v>
      </c>
      <c r="F96" s="238" t="s">
        <v>1477</v>
      </c>
      <c r="G96" s="378" t="s">
        <v>73</v>
      </c>
      <c r="H96" s="378" t="s">
        <v>74</v>
      </c>
      <c r="I96" s="378" t="s">
        <v>74</v>
      </c>
      <c r="J96" s="378" t="s">
        <v>84</v>
      </c>
      <c r="K96" s="378" t="s">
        <v>27</v>
      </c>
      <c r="L96" s="327"/>
      <c r="M96" s="327"/>
      <c r="N96" s="318"/>
      <c r="O96" s="318"/>
      <c r="P96" s="318"/>
      <c r="Q96" s="318"/>
      <c r="R96" s="318"/>
      <c r="S96" s="318"/>
      <c r="T96" s="318"/>
      <c r="U96" s="318" t="s">
        <v>119</v>
      </c>
      <c r="V96" s="592" t="s">
        <v>126</v>
      </c>
      <c r="W96" s="318"/>
      <c r="X96" s="318"/>
      <c r="Y96" s="318"/>
      <c r="Z96" s="318"/>
      <c r="AA96" s="318"/>
      <c r="AB96" s="318"/>
      <c r="AC96" s="615" t="s">
        <v>78</v>
      </c>
      <c r="AD96" s="318"/>
      <c r="AE96" s="318"/>
      <c r="AF96" s="638"/>
      <c r="AG96" s="318"/>
      <c r="AH96" s="318"/>
      <c r="AI96" s="318"/>
      <c r="AJ96" s="318"/>
      <c r="AK96" s="318"/>
      <c r="AL96" s="318"/>
      <c r="AM96" s="318"/>
      <c r="AN96" s="318"/>
      <c r="AO96" s="318"/>
      <c r="AP96" s="318"/>
      <c r="AQ96" s="318"/>
      <c r="AR96" s="318"/>
      <c r="AS96" s="318"/>
      <c r="AT96" s="318"/>
      <c r="AU96" s="318"/>
      <c r="AV96" s="318"/>
      <c r="AW96" s="318"/>
      <c r="AX96" s="318"/>
      <c r="AY96" s="318"/>
      <c r="AZ96" s="318"/>
      <c r="BA96" s="318"/>
      <c r="BB96" s="318"/>
      <c r="BC96" s="318"/>
      <c r="BD96" s="318"/>
      <c r="BE96" s="318"/>
      <c r="BF96" s="318"/>
      <c r="BG96" s="318"/>
      <c r="BH96" s="318"/>
      <c r="BI96" s="318"/>
      <c r="BJ96" s="318"/>
      <c r="BK96" s="318"/>
      <c r="BL96" s="318"/>
      <c r="BM96" s="318"/>
    </row>
    <row r="97" spans="1:65" ht="270">
      <c r="A97" s="304" t="s">
        <v>505</v>
      </c>
      <c r="B97" s="373" t="s">
        <v>27</v>
      </c>
      <c r="C97" s="894" t="s">
        <v>1480</v>
      </c>
      <c r="D97" s="428" t="s">
        <v>1481</v>
      </c>
      <c r="E97" s="427" t="s">
        <v>89</v>
      </c>
      <c r="F97" s="238" t="s">
        <v>1482</v>
      </c>
      <c r="G97" s="373" t="s">
        <v>73</v>
      </c>
      <c r="H97" s="373" t="s">
        <v>74</v>
      </c>
      <c r="I97" s="373" t="s">
        <v>74</v>
      </c>
      <c r="J97" s="373"/>
      <c r="K97" s="374" t="s">
        <v>27</v>
      </c>
      <c r="L97" s="309"/>
      <c r="M97" s="309"/>
      <c r="N97" s="292"/>
      <c r="O97" s="292"/>
      <c r="P97" s="292"/>
      <c r="Q97" s="292"/>
      <c r="R97" s="292"/>
      <c r="S97" s="292"/>
      <c r="T97" s="292"/>
      <c r="U97" s="292"/>
      <c r="V97" s="292"/>
      <c r="W97" s="292"/>
      <c r="X97" s="292"/>
      <c r="Y97" s="292"/>
      <c r="Z97" s="292"/>
      <c r="AA97" s="292"/>
      <c r="AB97" s="292" t="s">
        <v>78</v>
      </c>
      <c r="AC97" s="521" t="s">
        <v>91</v>
      </c>
      <c r="AD97" s="292"/>
      <c r="AE97" s="292"/>
      <c r="AF97" s="637"/>
      <c r="AG97" s="292" t="s">
        <v>119</v>
      </c>
      <c r="AH97" s="292"/>
      <c r="AI97" s="292"/>
      <c r="AJ97" s="292"/>
      <c r="AK97" s="292"/>
      <c r="AL97" s="292" t="s">
        <v>78</v>
      </c>
      <c r="AM97" s="292"/>
      <c r="AN97" s="878" t="s">
        <v>78</v>
      </c>
      <c r="AO97" s="292"/>
      <c r="AP97" s="292"/>
      <c r="AQ97" s="292"/>
      <c r="AR97" s="292"/>
      <c r="AS97" s="292"/>
      <c r="AT97" s="292" t="s">
        <v>119</v>
      </c>
      <c r="AU97" s="292"/>
      <c r="AV97" s="292"/>
      <c r="AW97" s="292"/>
      <c r="AX97" s="292"/>
      <c r="AY97" s="292"/>
      <c r="AZ97" s="292"/>
      <c r="BA97" s="292"/>
      <c r="BB97" s="292"/>
      <c r="BC97" s="292"/>
      <c r="BD97" s="292"/>
      <c r="BE97" s="292"/>
      <c r="BF97" s="292"/>
      <c r="BG97" s="292"/>
      <c r="BH97" s="292"/>
      <c r="BI97" s="292"/>
      <c r="BJ97" s="292" t="s">
        <v>78</v>
      </c>
      <c r="BK97" s="292"/>
      <c r="BL97" s="292"/>
      <c r="BM97" s="292"/>
    </row>
    <row r="98" spans="1:65" s="673" customFormat="1" ht="270">
      <c r="A98" s="949" t="s">
        <v>505</v>
      </c>
      <c r="B98" s="893" t="s">
        <v>27</v>
      </c>
      <c r="C98" s="374" t="s">
        <v>1483</v>
      </c>
      <c r="D98" s="895" t="s">
        <v>1484</v>
      </c>
      <c r="E98" s="896" t="s">
        <v>89</v>
      </c>
      <c r="F98" s="950" t="s">
        <v>1485</v>
      </c>
      <c r="G98" s="893" t="s">
        <v>83</v>
      </c>
      <c r="H98" s="893" t="s">
        <v>74</v>
      </c>
      <c r="I98" s="893" t="s">
        <v>74</v>
      </c>
      <c r="J98" s="893"/>
      <c r="K98" s="894" t="s">
        <v>27</v>
      </c>
      <c r="L98" s="897"/>
      <c r="M98" s="897"/>
      <c r="N98" s="893"/>
      <c r="O98" s="893"/>
      <c r="P98" s="893"/>
      <c r="Q98" s="893"/>
      <c r="R98" s="893"/>
      <c r="S98" s="893"/>
      <c r="T98" s="893"/>
      <c r="U98" s="893"/>
      <c r="V98" s="893"/>
      <c r="W98" s="893"/>
      <c r="X98" s="893"/>
      <c r="Y98" s="893"/>
      <c r="Z98" s="893"/>
      <c r="AA98" s="893"/>
      <c r="AB98" s="893" t="s">
        <v>78</v>
      </c>
      <c r="AC98" s="898" t="s">
        <v>91</v>
      </c>
      <c r="AD98" s="893"/>
      <c r="AE98" s="893"/>
      <c r="AF98" s="893"/>
      <c r="AG98" s="893" t="s">
        <v>119</v>
      </c>
      <c r="AH98" s="893"/>
      <c r="AI98" s="893"/>
      <c r="AJ98" s="893"/>
      <c r="AK98" s="893"/>
      <c r="AL98" s="893" t="s">
        <v>78</v>
      </c>
      <c r="AM98" s="893"/>
      <c r="AN98" s="878" t="s">
        <v>78</v>
      </c>
      <c r="AO98" s="893"/>
      <c r="AP98" s="893"/>
      <c r="AQ98" s="893"/>
      <c r="AR98" s="893"/>
      <c r="AS98" s="893"/>
      <c r="AT98" s="893" t="s">
        <v>119</v>
      </c>
      <c r="AU98" s="893"/>
      <c r="AV98" s="893"/>
      <c r="AW98" s="893"/>
      <c r="AX98" s="893"/>
      <c r="AY98" s="893"/>
      <c r="AZ98" s="893"/>
      <c r="BA98" s="893"/>
      <c r="BB98" s="893"/>
      <c r="BC98" s="893"/>
      <c r="BD98" s="893"/>
      <c r="BE98" s="893"/>
      <c r="BF98" s="893"/>
      <c r="BG98" s="893"/>
      <c r="BH98" s="893"/>
      <c r="BI98" s="893"/>
      <c r="BJ98" s="893" t="s">
        <v>78</v>
      </c>
      <c r="BK98" s="893"/>
      <c r="BL98" s="893"/>
      <c r="BM98" s="893"/>
    </row>
    <row r="99" spans="1:65" ht="225">
      <c r="A99" s="304" t="s">
        <v>505</v>
      </c>
      <c r="B99" s="373" t="s">
        <v>27</v>
      </c>
      <c r="C99" s="374" t="s">
        <v>1486</v>
      </c>
      <c r="D99" s="428" t="s">
        <v>1487</v>
      </c>
      <c r="E99" s="427" t="s">
        <v>89</v>
      </c>
      <c r="F99" s="238" t="s">
        <v>1488</v>
      </c>
      <c r="G99" s="373" t="s">
        <v>83</v>
      </c>
      <c r="H99" s="373" t="s">
        <v>74</v>
      </c>
      <c r="I99" s="373" t="s">
        <v>74</v>
      </c>
      <c r="J99" s="373"/>
      <c r="K99" s="374" t="s">
        <v>27</v>
      </c>
      <c r="L99" s="309"/>
      <c r="N99" s="309" t="s">
        <v>377</v>
      </c>
      <c r="O99" s="292" t="s">
        <v>330</v>
      </c>
      <c r="P99" s="292"/>
      <c r="Q99" s="292"/>
      <c r="R99" s="292"/>
      <c r="S99" s="292"/>
      <c r="T99" s="292"/>
      <c r="U99" s="292"/>
      <c r="V99" s="292"/>
      <c r="W99" s="292"/>
      <c r="X99" s="292"/>
      <c r="Y99" s="292"/>
      <c r="Z99" s="292"/>
      <c r="AA99" s="292"/>
      <c r="AB99" s="292"/>
      <c r="AC99" s="350" t="s">
        <v>78</v>
      </c>
      <c r="AD99" s="292"/>
      <c r="AE99" s="292"/>
      <c r="AF99" s="637"/>
      <c r="AG99" s="292"/>
      <c r="AH99" s="292"/>
      <c r="AI99" s="292"/>
      <c r="AJ99" s="292"/>
      <c r="AK99" s="292"/>
      <c r="AL99" s="292"/>
      <c r="AM99" s="292" t="s">
        <v>119</v>
      </c>
      <c r="AN99" s="878" t="s">
        <v>78</v>
      </c>
      <c r="AO99" s="292" t="s">
        <v>119</v>
      </c>
      <c r="AP99" s="292"/>
      <c r="AQ99" s="292"/>
      <c r="AR99" s="292"/>
      <c r="AS99" s="292"/>
      <c r="AT99" s="292" t="s">
        <v>119</v>
      </c>
      <c r="AU99" s="292"/>
      <c r="AV99" s="717" t="s">
        <v>78</v>
      </c>
      <c r="AW99" s="292"/>
      <c r="AX99" s="292"/>
      <c r="AY99" s="292"/>
      <c r="AZ99" s="292"/>
      <c r="BA99" s="292"/>
      <c r="BB99" s="292"/>
      <c r="BC99" s="292"/>
      <c r="BD99" s="292"/>
      <c r="BE99" s="292"/>
      <c r="BF99" s="292"/>
      <c r="BG99" s="292"/>
      <c r="BH99" s="292"/>
      <c r="BI99" s="292"/>
      <c r="BJ99" s="292"/>
      <c r="BK99" s="292"/>
      <c r="BL99" s="292"/>
      <c r="BM99" s="292"/>
    </row>
    <row r="100" spans="1:65" ht="105">
      <c r="A100" s="304" t="s">
        <v>505</v>
      </c>
      <c r="B100" s="373" t="s">
        <v>27</v>
      </c>
      <c r="C100" s="374" t="s">
        <v>1489</v>
      </c>
      <c r="D100" s="428" t="s">
        <v>1490</v>
      </c>
      <c r="E100" s="427" t="s">
        <v>89</v>
      </c>
      <c r="F100" s="238" t="s">
        <v>1485</v>
      </c>
      <c r="G100" s="373"/>
      <c r="H100" s="373" t="s">
        <v>99</v>
      </c>
      <c r="I100" s="373" t="s">
        <v>99</v>
      </c>
      <c r="J100" s="373"/>
      <c r="K100" s="374" t="s">
        <v>117</v>
      </c>
      <c r="L100" s="309"/>
      <c r="M100" s="309"/>
      <c r="N100" s="292"/>
      <c r="O100" s="292"/>
      <c r="P100" s="292"/>
      <c r="Q100" s="292"/>
      <c r="R100" s="292"/>
      <c r="S100" s="292"/>
      <c r="T100" s="292"/>
      <c r="U100" s="292"/>
      <c r="V100" s="292"/>
      <c r="W100" s="292"/>
      <c r="X100" s="292"/>
      <c r="Y100" s="292"/>
      <c r="Z100" s="292"/>
      <c r="AA100" s="292"/>
      <c r="AB100" s="292"/>
      <c r="AC100" s="292"/>
      <c r="AD100" s="292"/>
      <c r="AE100" s="292"/>
      <c r="AF100" s="637"/>
      <c r="AG100" s="292"/>
      <c r="AH100" s="292"/>
      <c r="AI100" s="292"/>
      <c r="AJ100" s="292"/>
      <c r="AK100" s="292"/>
      <c r="AL100" s="292"/>
      <c r="AM100" s="292"/>
      <c r="AN100" s="292" t="s">
        <v>77</v>
      </c>
      <c r="AO100" s="292"/>
      <c r="AP100" s="292"/>
      <c r="AQ100" s="292"/>
      <c r="AR100" s="292"/>
      <c r="AS100" s="292"/>
      <c r="AT100" s="292"/>
      <c r="AU100" s="292"/>
      <c r="AV100" s="292"/>
      <c r="AW100" s="292"/>
      <c r="AX100" s="292"/>
      <c r="AY100" s="292"/>
      <c r="AZ100" s="292"/>
      <c r="BA100" s="292"/>
      <c r="BB100" s="292"/>
      <c r="BC100" s="292"/>
      <c r="BD100" s="292"/>
      <c r="BE100" s="292"/>
      <c r="BF100" s="292"/>
      <c r="BG100" s="292"/>
      <c r="BH100" s="292"/>
      <c r="BI100" s="292"/>
      <c r="BJ100" s="292"/>
      <c r="BK100" s="292"/>
      <c r="BL100" s="292"/>
      <c r="BM100" s="292"/>
    </row>
    <row r="101" spans="1:65" ht="135">
      <c r="A101" s="304" t="s">
        <v>505</v>
      </c>
      <c r="B101" s="373" t="s">
        <v>27</v>
      </c>
      <c r="C101" s="374" t="s">
        <v>1491</v>
      </c>
      <c r="D101" s="428" t="s">
        <v>1492</v>
      </c>
      <c r="E101" s="427" t="s">
        <v>89</v>
      </c>
      <c r="F101" s="238" t="s">
        <v>1493</v>
      </c>
      <c r="G101" s="373"/>
      <c r="H101" s="373" t="s">
        <v>99</v>
      </c>
      <c r="I101" s="373" t="s">
        <v>99</v>
      </c>
      <c r="J101" s="373"/>
      <c r="K101" s="374" t="s">
        <v>117</v>
      </c>
      <c r="L101" s="309"/>
      <c r="M101" s="309"/>
      <c r="N101" s="292"/>
      <c r="O101" s="292"/>
      <c r="P101" s="292"/>
      <c r="Q101" s="292"/>
      <c r="R101" s="292"/>
      <c r="S101" s="292"/>
      <c r="T101" s="292"/>
      <c r="U101" s="292"/>
      <c r="V101" s="292"/>
      <c r="W101" s="292"/>
      <c r="X101" s="292"/>
      <c r="Y101" s="292"/>
      <c r="Z101" s="292"/>
      <c r="AA101" s="292"/>
      <c r="AB101" s="292"/>
      <c r="AC101" s="292"/>
      <c r="AD101" s="292"/>
      <c r="AE101" s="292"/>
      <c r="AF101" s="637"/>
      <c r="AG101" s="292"/>
      <c r="AH101" s="292"/>
      <c r="AI101" s="292"/>
      <c r="AJ101" s="292"/>
      <c r="AK101" s="292"/>
      <c r="AL101" s="292"/>
      <c r="AM101" s="292"/>
      <c r="AN101" s="292"/>
      <c r="AO101" s="292"/>
      <c r="AP101" s="292"/>
      <c r="AQ101" s="292"/>
      <c r="AR101" s="292"/>
      <c r="AS101" s="292"/>
      <c r="AT101" s="292"/>
      <c r="AU101" s="292"/>
      <c r="AV101" s="292"/>
      <c r="AW101" s="292"/>
      <c r="AX101" s="292"/>
      <c r="AY101" s="292"/>
      <c r="AZ101" s="292"/>
      <c r="BA101" s="292"/>
      <c r="BB101" s="292"/>
      <c r="BC101" s="292"/>
      <c r="BD101" s="292"/>
      <c r="BE101" s="292"/>
      <c r="BF101" s="292"/>
      <c r="BG101" s="292"/>
      <c r="BH101" s="292"/>
      <c r="BI101" s="292"/>
      <c r="BJ101" s="292"/>
      <c r="BK101" s="292"/>
      <c r="BL101" s="292"/>
      <c r="BM101" s="292"/>
    </row>
    <row r="102" spans="1:65" ht="195">
      <c r="A102" s="304" t="s">
        <v>505</v>
      </c>
      <c r="B102" s="373" t="s">
        <v>27</v>
      </c>
      <c r="C102" s="374" t="s">
        <v>1494</v>
      </c>
      <c r="D102" s="428" t="s">
        <v>1495</v>
      </c>
      <c r="E102" s="427" t="s">
        <v>89</v>
      </c>
      <c r="F102" s="238" t="s">
        <v>1496</v>
      </c>
      <c r="G102" s="373"/>
      <c r="H102" s="373" t="s">
        <v>99</v>
      </c>
      <c r="I102" s="373" t="s">
        <v>99</v>
      </c>
      <c r="J102" s="373"/>
      <c r="K102" s="374" t="s">
        <v>117</v>
      </c>
      <c r="L102" s="309"/>
      <c r="M102" s="309"/>
      <c r="N102" s="292"/>
      <c r="O102" s="292"/>
      <c r="P102" s="292"/>
      <c r="Q102" s="292"/>
      <c r="R102" s="292"/>
      <c r="S102" s="292"/>
      <c r="T102" s="292"/>
      <c r="U102" s="292"/>
      <c r="V102" s="292"/>
      <c r="W102" s="292"/>
      <c r="X102" s="292"/>
      <c r="Y102" s="292"/>
      <c r="Z102" s="292"/>
      <c r="AA102" s="292"/>
      <c r="AB102" s="292"/>
      <c r="AC102" s="292"/>
      <c r="AD102" s="292"/>
      <c r="AE102" s="292"/>
      <c r="AF102" s="637"/>
      <c r="AG102" s="292"/>
      <c r="AH102" s="292"/>
      <c r="AI102" s="292"/>
      <c r="AJ102" s="292"/>
      <c r="AK102" s="292"/>
      <c r="AL102" s="292"/>
      <c r="AM102" s="292"/>
      <c r="AN102" s="292"/>
      <c r="AO102" s="292"/>
      <c r="AP102" s="292"/>
      <c r="AQ102" s="292"/>
      <c r="AR102" s="292"/>
      <c r="AS102" s="292"/>
      <c r="AT102" s="292"/>
      <c r="AU102" s="292"/>
      <c r="AV102" s="292"/>
      <c r="AW102" s="292"/>
      <c r="AX102" s="292"/>
      <c r="AY102" s="292"/>
      <c r="AZ102" s="292"/>
      <c r="BA102" s="292"/>
      <c r="BB102" s="292"/>
      <c r="BC102" s="292"/>
      <c r="BD102" s="292"/>
      <c r="BE102" s="292"/>
      <c r="BF102" s="292"/>
      <c r="BG102" s="292"/>
      <c r="BH102" s="292"/>
      <c r="BI102" s="292"/>
      <c r="BJ102" s="292"/>
      <c r="BK102" s="292"/>
      <c r="BL102" s="292"/>
      <c r="BM102" s="292"/>
    </row>
    <row r="103" spans="1:65" ht="180">
      <c r="A103" s="304" t="s">
        <v>505</v>
      </c>
      <c r="B103" s="373" t="s">
        <v>27</v>
      </c>
      <c r="C103" s="374" t="s">
        <v>1497</v>
      </c>
      <c r="D103" s="428" t="s">
        <v>1498</v>
      </c>
      <c r="E103" s="427" t="s">
        <v>89</v>
      </c>
      <c r="F103" s="238" t="s">
        <v>1485</v>
      </c>
      <c r="G103" s="373"/>
      <c r="H103" s="373" t="s">
        <v>99</v>
      </c>
      <c r="I103" s="373" t="s">
        <v>99</v>
      </c>
      <c r="J103" s="373"/>
      <c r="K103" s="374" t="s">
        <v>117</v>
      </c>
      <c r="L103" s="309"/>
      <c r="M103" s="309"/>
      <c r="N103" s="292"/>
      <c r="O103" s="292"/>
      <c r="P103" s="292"/>
      <c r="Q103" s="292"/>
      <c r="R103" s="292"/>
      <c r="S103" s="292"/>
      <c r="T103" s="292"/>
      <c r="U103" s="292"/>
      <c r="V103" s="292"/>
      <c r="W103" s="292"/>
      <c r="X103" s="292"/>
      <c r="Y103" s="292"/>
      <c r="Z103" s="292"/>
      <c r="AA103" s="292"/>
      <c r="AB103" s="292"/>
      <c r="AC103" s="292"/>
      <c r="AD103" s="292"/>
      <c r="AE103" s="292"/>
      <c r="AF103" s="637"/>
      <c r="AG103" s="292"/>
      <c r="AH103" s="292"/>
      <c r="AI103" s="292"/>
      <c r="AJ103" s="292"/>
      <c r="AK103" s="292"/>
      <c r="AL103" s="292"/>
      <c r="AM103" s="292"/>
      <c r="AN103" s="292"/>
      <c r="AO103" s="292"/>
      <c r="AP103" s="292"/>
      <c r="AQ103" s="292"/>
      <c r="AR103" s="292"/>
      <c r="AS103" s="292"/>
      <c r="AT103" s="292"/>
      <c r="AU103" s="292"/>
      <c r="AV103" s="292"/>
      <c r="AW103" s="292"/>
      <c r="AX103" s="292"/>
      <c r="AY103" s="292"/>
      <c r="AZ103" s="292"/>
      <c r="BA103" s="292"/>
      <c r="BB103" s="292"/>
      <c r="BC103" s="292"/>
      <c r="BD103" s="292"/>
      <c r="BE103" s="292"/>
      <c r="BF103" s="292"/>
      <c r="BG103" s="292"/>
      <c r="BH103" s="292"/>
      <c r="BI103" s="292"/>
      <c r="BJ103" s="292"/>
      <c r="BK103" s="292"/>
      <c r="BL103" s="292"/>
      <c r="BM103" s="292"/>
    </row>
    <row r="104" spans="1:65" ht="240">
      <c r="A104" s="304" t="s">
        <v>505</v>
      </c>
      <c r="B104" s="373" t="s">
        <v>27</v>
      </c>
      <c r="C104" s="374" t="s">
        <v>1499</v>
      </c>
      <c r="D104" s="428" t="s">
        <v>1500</v>
      </c>
      <c r="E104" s="427" t="s">
        <v>89</v>
      </c>
      <c r="F104" s="238" t="s">
        <v>1496</v>
      </c>
      <c r="G104" s="373"/>
      <c r="H104" s="373" t="s">
        <v>99</v>
      </c>
      <c r="I104" s="373" t="s">
        <v>99</v>
      </c>
      <c r="J104" s="373"/>
      <c r="K104" s="374" t="s">
        <v>117</v>
      </c>
      <c r="L104" s="309"/>
      <c r="M104" s="309"/>
      <c r="N104" s="292"/>
      <c r="O104" s="292"/>
      <c r="P104" s="292"/>
      <c r="Q104" s="292"/>
      <c r="R104" s="292"/>
      <c r="S104" s="292"/>
      <c r="T104" s="292"/>
      <c r="U104" s="292"/>
      <c r="V104" s="292"/>
      <c r="W104" s="292"/>
      <c r="X104" s="292"/>
      <c r="Y104" s="292"/>
      <c r="Z104" s="292"/>
      <c r="AA104" s="292"/>
      <c r="AB104" s="292"/>
      <c r="AC104" s="292"/>
      <c r="AD104" s="292"/>
      <c r="AE104" s="292"/>
      <c r="AF104" s="637"/>
      <c r="AG104" s="292"/>
      <c r="AH104" s="292"/>
      <c r="AI104" s="292"/>
      <c r="AJ104" s="292"/>
      <c r="AK104" s="292"/>
      <c r="AL104" s="292"/>
      <c r="AM104" s="292"/>
      <c r="AN104" s="292"/>
      <c r="AO104" s="292"/>
      <c r="AP104" s="292"/>
      <c r="AQ104" s="292"/>
      <c r="AR104" s="292"/>
      <c r="AS104" s="292"/>
      <c r="AT104" s="292"/>
      <c r="AU104" s="292"/>
      <c r="AV104" s="292"/>
      <c r="AW104" s="292"/>
      <c r="AX104" s="292"/>
      <c r="AY104" s="292"/>
      <c r="AZ104" s="292"/>
      <c r="BA104" s="292"/>
      <c r="BB104" s="292"/>
      <c r="BC104" s="292"/>
      <c r="BD104" s="292"/>
      <c r="BE104" s="292"/>
      <c r="BF104" s="292"/>
      <c r="BG104" s="292"/>
      <c r="BH104" s="292"/>
      <c r="BI104" s="292"/>
      <c r="BJ104" s="292"/>
      <c r="BK104" s="292"/>
      <c r="BL104" s="292"/>
      <c r="BM104" s="292"/>
    </row>
    <row r="105" spans="1:65" ht="120">
      <c r="A105" s="304" t="s">
        <v>505</v>
      </c>
      <c r="B105" s="373" t="s">
        <v>27</v>
      </c>
      <c r="C105" s="374" t="s">
        <v>1501</v>
      </c>
      <c r="D105" s="428" t="s">
        <v>1502</v>
      </c>
      <c r="E105" s="427" t="s">
        <v>89</v>
      </c>
      <c r="F105" s="238" t="s">
        <v>1496</v>
      </c>
      <c r="G105" s="373"/>
      <c r="H105" s="373" t="s">
        <v>99</v>
      </c>
      <c r="I105" s="373" t="s">
        <v>99</v>
      </c>
      <c r="J105" s="373"/>
      <c r="K105" s="374" t="s">
        <v>117</v>
      </c>
      <c r="L105" s="309"/>
      <c r="M105" s="309"/>
      <c r="N105" s="292"/>
      <c r="O105" s="292"/>
      <c r="P105" s="292"/>
      <c r="Q105" s="292"/>
      <c r="R105" s="292"/>
      <c r="S105" s="292"/>
      <c r="T105" s="292"/>
      <c r="U105" s="292"/>
      <c r="V105" s="292"/>
      <c r="W105" s="292"/>
      <c r="X105" s="292"/>
      <c r="Y105" s="292"/>
      <c r="Z105" s="292"/>
      <c r="AA105" s="292"/>
      <c r="AB105" s="292"/>
      <c r="AC105" s="292"/>
      <c r="AD105" s="292"/>
      <c r="AE105" s="292"/>
      <c r="AF105" s="637"/>
      <c r="AG105" s="292"/>
      <c r="AH105" s="292"/>
      <c r="AI105" s="292"/>
      <c r="AJ105" s="292"/>
      <c r="AK105" s="292"/>
      <c r="AL105" s="292"/>
      <c r="AM105" s="292"/>
      <c r="AN105" s="292"/>
      <c r="AO105" s="292"/>
      <c r="AP105" s="292"/>
      <c r="AQ105" s="292"/>
      <c r="AR105" s="292"/>
      <c r="AS105" s="292"/>
      <c r="AT105" s="292"/>
      <c r="AU105" s="292"/>
      <c r="AV105" s="292"/>
      <c r="AW105" s="292"/>
      <c r="AX105" s="292"/>
      <c r="AY105" s="292"/>
      <c r="AZ105" s="292"/>
      <c r="BA105" s="292"/>
      <c r="BB105" s="292"/>
      <c r="BC105" s="292"/>
      <c r="BD105" s="292"/>
      <c r="BE105" s="292"/>
      <c r="BF105" s="292"/>
      <c r="BG105" s="292"/>
      <c r="BH105" s="292"/>
      <c r="BI105" s="292"/>
      <c r="BJ105" s="292"/>
      <c r="BK105" s="292"/>
      <c r="BL105" s="292"/>
      <c r="BM105" s="292"/>
    </row>
    <row r="106" spans="1:65" ht="225">
      <c r="A106" s="304" t="s">
        <v>505</v>
      </c>
      <c r="B106" s="373" t="s">
        <v>27</v>
      </c>
      <c r="C106" s="374" t="s">
        <v>1503</v>
      </c>
      <c r="D106" s="428" t="s">
        <v>1504</v>
      </c>
      <c r="E106" s="427" t="s">
        <v>89</v>
      </c>
      <c r="F106" s="238" t="s">
        <v>1505</v>
      </c>
      <c r="G106" s="373"/>
      <c r="H106" s="373" t="s">
        <v>164</v>
      </c>
      <c r="I106" s="373" t="s">
        <v>164</v>
      </c>
      <c r="J106" s="373"/>
      <c r="K106" s="374" t="s">
        <v>117</v>
      </c>
      <c r="L106" s="309"/>
      <c r="M106" s="309"/>
      <c r="N106" s="292"/>
      <c r="O106" s="292"/>
      <c r="P106" s="292"/>
      <c r="Q106" s="292"/>
      <c r="R106" s="292"/>
      <c r="S106" s="292"/>
      <c r="T106" s="292"/>
      <c r="U106" s="292"/>
      <c r="V106" s="292"/>
      <c r="W106" s="292"/>
      <c r="X106" s="292"/>
      <c r="Y106" s="292"/>
      <c r="Z106" s="292"/>
      <c r="AA106" s="292"/>
      <c r="AB106" s="292"/>
      <c r="AC106" s="292"/>
      <c r="AD106" s="292"/>
      <c r="AE106" s="292"/>
      <c r="AF106" s="637"/>
      <c r="AG106" s="292"/>
      <c r="AH106" s="292"/>
      <c r="AI106" s="292"/>
      <c r="AJ106" s="292"/>
      <c r="AK106" s="292"/>
      <c r="AL106" s="292"/>
      <c r="AM106" s="292"/>
      <c r="AN106" s="292"/>
      <c r="AO106" s="292"/>
      <c r="AP106" s="292"/>
      <c r="AQ106" s="292"/>
      <c r="AR106" s="292"/>
      <c r="AS106" s="292"/>
      <c r="AT106" s="292"/>
      <c r="AU106" s="292"/>
      <c r="AV106" s="292"/>
      <c r="AW106" s="292"/>
      <c r="AX106" s="292"/>
      <c r="AY106" s="292"/>
      <c r="AZ106" s="292"/>
      <c r="BA106" s="292"/>
      <c r="BB106" s="292"/>
      <c r="BC106" s="292"/>
      <c r="BD106" s="292"/>
      <c r="BE106" s="292"/>
      <c r="BF106" s="292"/>
      <c r="BG106" s="292"/>
      <c r="BH106" s="292"/>
      <c r="BI106" s="292"/>
      <c r="BJ106" s="292"/>
      <c r="BK106" s="292"/>
      <c r="BL106" s="292"/>
      <c r="BM106" s="292"/>
    </row>
    <row r="107" spans="1:65" ht="120">
      <c r="A107" s="304" t="s">
        <v>505</v>
      </c>
      <c r="B107" s="373" t="s">
        <v>27</v>
      </c>
      <c r="C107" s="374" t="s">
        <v>1506</v>
      </c>
      <c r="D107" s="428" t="s">
        <v>1507</v>
      </c>
      <c r="E107" s="427" t="s">
        <v>89</v>
      </c>
      <c r="F107" s="238" t="s">
        <v>1485</v>
      </c>
      <c r="G107" s="373"/>
      <c r="H107" s="373" t="s">
        <v>164</v>
      </c>
      <c r="I107" s="373" t="s">
        <v>164</v>
      </c>
      <c r="J107" s="373"/>
      <c r="K107" s="374" t="s">
        <v>117</v>
      </c>
      <c r="L107" s="309"/>
      <c r="M107" s="309"/>
      <c r="N107" s="292"/>
      <c r="O107" s="292"/>
      <c r="P107" s="292"/>
      <c r="Q107" s="292"/>
      <c r="R107" s="292"/>
      <c r="S107" s="292"/>
      <c r="T107" s="292"/>
      <c r="U107" s="292"/>
      <c r="V107" s="292"/>
      <c r="W107" s="292"/>
      <c r="X107" s="292"/>
      <c r="Y107" s="292"/>
      <c r="Z107" s="292"/>
      <c r="AA107" s="292"/>
      <c r="AB107" s="292"/>
      <c r="AC107" s="292"/>
      <c r="AD107" s="292"/>
      <c r="AE107" s="292"/>
      <c r="AF107" s="637"/>
      <c r="AG107" s="292"/>
      <c r="AH107" s="292"/>
      <c r="AI107" s="292"/>
      <c r="AJ107" s="292"/>
      <c r="AK107" s="292"/>
      <c r="AL107" s="292"/>
      <c r="AM107" s="292"/>
      <c r="AN107" s="292"/>
      <c r="AO107" s="292"/>
      <c r="AP107" s="292"/>
      <c r="AQ107" s="292"/>
      <c r="AR107" s="292"/>
      <c r="AS107" s="292"/>
      <c r="AT107" s="292"/>
      <c r="AU107" s="292"/>
      <c r="AV107" s="292"/>
      <c r="AW107" s="292"/>
      <c r="AX107" s="292"/>
      <c r="AY107" s="292"/>
      <c r="AZ107" s="292"/>
      <c r="BA107" s="292"/>
      <c r="BB107" s="292"/>
      <c r="BC107" s="292"/>
      <c r="BD107" s="292"/>
      <c r="BE107" s="292"/>
      <c r="BF107" s="292"/>
      <c r="BG107" s="292"/>
      <c r="BH107" s="292"/>
      <c r="BI107" s="292"/>
      <c r="BJ107" s="292"/>
      <c r="BK107" s="292"/>
      <c r="BL107" s="292"/>
      <c r="BM107" s="292"/>
    </row>
    <row r="108" spans="1:65" ht="105">
      <c r="A108" s="304" t="s">
        <v>505</v>
      </c>
      <c r="B108" s="373" t="s">
        <v>27</v>
      </c>
      <c r="C108" s="374" t="s">
        <v>1508</v>
      </c>
      <c r="D108" s="428" t="s">
        <v>1509</v>
      </c>
      <c r="E108" s="427" t="s">
        <v>116</v>
      </c>
      <c r="F108" s="238" t="s">
        <v>1496</v>
      </c>
      <c r="G108" s="373"/>
      <c r="H108" s="373" t="s">
        <v>164</v>
      </c>
      <c r="I108" s="373" t="s">
        <v>164</v>
      </c>
      <c r="J108" s="373"/>
      <c r="K108" s="374" t="s">
        <v>117</v>
      </c>
      <c r="L108" s="309"/>
      <c r="M108" s="309"/>
      <c r="N108" s="292"/>
      <c r="O108" s="292"/>
      <c r="P108" s="292"/>
      <c r="Q108" s="292"/>
      <c r="R108" s="292"/>
      <c r="S108" s="292"/>
      <c r="T108" s="292"/>
      <c r="U108" s="292"/>
      <c r="V108" s="292"/>
      <c r="W108" s="292"/>
      <c r="X108" s="292"/>
      <c r="Y108" s="292"/>
      <c r="Z108" s="292"/>
      <c r="AA108" s="292"/>
      <c r="AB108" s="292"/>
      <c r="AC108" s="292"/>
      <c r="AD108" s="292"/>
      <c r="AE108" s="292"/>
      <c r="AF108" s="637"/>
      <c r="AG108" s="292"/>
      <c r="AH108" s="292"/>
      <c r="AI108" s="292"/>
      <c r="AJ108" s="292"/>
      <c r="AK108" s="292"/>
      <c r="AL108" s="292"/>
      <c r="AM108" s="292"/>
      <c r="AN108" s="292"/>
      <c r="AO108" s="292"/>
      <c r="AP108" s="292"/>
      <c r="AQ108" s="292"/>
      <c r="AR108" s="292"/>
      <c r="AS108" s="292"/>
      <c r="AT108" s="292"/>
      <c r="AU108" s="292"/>
      <c r="AV108" s="292"/>
      <c r="AW108" s="292"/>
      <c r="AX108" s="292"/>
      <c r="AY108" s="292"/>
      <c r="AZ108" s="292"/>
      <c r="BA108" s="292"/>
      <c r="BB108" s="292"/>
      <c r="BC108" s="292"/>
      <c r="BD108" s="292"/>
      <c r="BE108" s="292"/>
      <c r="BF108" s="292"/>
      <c r="BG108" s="292"/>
      <c r="BH108" s="292"/>
      <c r="BI108" s="292"/>
      <c r="BJ108" s="292"/>
      <c r="BK108" s="292"/>
      <c r="BL108" s="292"/>
      <c r="BM108" s="292"/>
    </row>
    <row r="109" spans="1:65" ht="195">
      <c r="A109" s="304" t="s">
        <v>505</v>
      </c>
      <c r="B109" s="373" t="s">
        <v>27</v>
      </c>
      <c r="C109" s="374" t="s">
        <v>1510</v>
      </c>
      <c r="D109" s="428" t="s">
        <v>1511</v>
      </c>
      <c r="E109" s="427" t="s">
        <v>116</v>
      </c>
      <c r="F109" s="238" t="s">
        <v>1496</v>
      </c>
      <c r="G109" s="373"/>
      <c r="H109" s="373" t="s">
        <v>164</v>
      </c>
      <c r="I109" s="373" t="s">
        <v>164</v>
      </c>
      <c r="J109" s="373"/>
      <c r="K109" s="374" t="s">
        <v>117</v>
      </c>
      <c r="L109" s="309"/>
      <c r="M109" s="309"/>
      <c r="N109" s="292"/>
      <c r="O109" s="292"/>
      <c r="P109" s="292"/>
      <c r="Q109" s="292"/>
      <c r="R109" s="292"/>
      <c r="S109" s="292"/>
      <c r="T109" s="292"/>
      <c r="U109" s="292"/>
      <c r="V109" s="292"/>
      <c r="W109" s="292"/>
      <c r="X109" s="292"/>
      <c r="Y109" s="292"/>
      <c r="Z109" s="292"/>
      <c r="AA109" s="292"/>
      <c r="AB109" s="292"/>
      <c r="AC109" s="292"/>
      <c r="AD109" s="292"/>
      <c r="AE109" s="292"/>
      <c r="AF109" s="637"/>
      <c r="AG109" s="292"/>
      <c r="AH109" s="292"/>
      <c r="AI109" s="292"/>
      <c r="AJ109" s="292"/>
      <c r="AK109" s="292"/>
      <c r="AL109" s="292"/>
      <c r="AM109" s="292"/>
      <c r="AN109" s="292"/>
      <c r="AO109" s="292"/>
      <c r="AP109" s="292"/>
      <c r="AQ109" s="292"/>
      <c r="AR109" s="292"/>
      <c r="AS109" s="292"/>
      <c r="AT109" s="292"/>
      <c r="AU109" s="292"/>
      <c r="AV109" s="292"/>
      <c r="AW109" s="292"/>
      <c r="AX109" s="292"/>
      <c r="AY109" s="292"/>
      <c r="AZ109" s="292"/>
      <c r="BA109" s="292"/>
      <c r="BB109" s="292"/>
      <c r="BC109" s="292"/>
      <c r="BD109" s="292"/>
      <c r="BE109" s="292"/>
      <c r="BF109" s="292"/>
      <c r="BG109" s="292"/>
      <c r="BH109" s="292"/>
      <c r="BI109" s="292"/>
      <c r="BJ109" s="292"/>
      <c r="BK109" s="292"/>
      <c r="BL109" s="292"/>
      <c r="BM109" s="292"/>
    </row>
    <row r="110" spans="1:65" ht="195">
      <c r="A110" s="304" t="s">
        <v>505</v>
      </c>
      <c r="B110" s="373" t="s">
        <v>27</v>
      </c>
      <c r="C110" s="374" t="s">
        <v>1512</v>
      </c>
      <c r="D110" s="428" t="s">
        <v>1513</v>
      </c>
      <c r="E110" s="427" t="s">
        <v>116</v>
      </c>
      <c r="F110" s="238" t="s">
        <v>1505</v>
      </c>
      <c r="G110" s="373"/>
      <c r="H110" s="373" t="s">
        <v>164</v>
      </c>
      <c r="I110" s="373" t="s">
        <v>164</v>
      </c>
      <c r="J110" s="373"/>
      <c r="K110" s="374" t="s">
        <v>27</v>
      </c>
      <c r="L110" s="309"/>
      <c r="M110" s="309" t="s">
        <v>91</v>
      </c>
      <c r="N110" s="292"/>
      <c r="O110" s="292"/>
      <c r="P110" s="292"/>
      <c r="Q110" s="292"/>
      <c r="R110" s="292"/>
      <c r="S110" s="292"/>
      <c r="T110" s="292"/>
      <c r="U110" s="292"/>
      <c r="V110" s="292"/>
      <c r="W110" s="292"/>
      <c r="X110" s="292"/>
      <c r="Y110" s="292"/>
      <c r="Z110" s="292"/>
      <c r="AA110" s="292"/>
      <c r="AB110" s="292"/>
      <c r="AC110" s="292"/>
      <c r="AD110" s="292"/>
      <c r="AE110" s="292"/>
      <c r="AF110" s="637"/>
      <c r="AG110" s="292"/>
      <c r="AH110" s="292"/>
      <c r="AI110" s="292"/>
      <c r="AJ110" s="292"/>
      <c r="AK110" s="292"/>
      <c r="AL110" s="292"/>
      <c r="AM110" s="292"/>
      <c r="AN110" s="292"/>
      <c r="AO110" s="292"/>
      <c r="AP110" s="292"/>
      <c r="AQ110" s="292"/>
      <c r="AR110" s="292"/>
      <c r="AS110" s="292"/>
      <c r="AT110" s="292"/>
      <c r="AU110" s="292"/>
      <c r="AV110" s="292"/>
      <c r="AW110" s="292"/>
      <c r="AX110" s="292"/>
      <c r="AY110" s="292"/>
      <c r="AZ110" s="292"/>
      <c r="BA110" s="292"/>
      <c r="BB110" s="292"/>
      <c r="BC110" s="292"/>
      <c r="BD110" s="292"/>
      <c r="BE110" s="292"/>
      <c r="BF110" s="292"/>
      <c r="BG110" s="292"/>
      <c r="BH110" s="292"/>
      <c r="BI110" s="292"/>
      <c r="BJ110" s="292"/>
      <c r="BK110" s="292"/>
      <c r="BL110" s="292"/>
      <c r="BM110" s="292"/>
    </row>
    <row r="111" spans="1:65" ht="255">
      <c r="A111" s="304" t="s">
        <v>505</v>
      </c>
      <c r="B111" s="373" t="s">
        <v>27</v>
      </c>
      <c r="C111" s="374" t="s">
        <v>1514</v>
      </c>
      <c r="D111" s="428" t="s">
        <v>1515</v>
      </c>
      <c r="E111" s="427" t="s">
        <v>116</v>
      </c>
      <c r="F111" s="238" t="s">
        <v>1496</v>
      </c>
      <c r="G111" s="373"/>
      <c r="H111" s="373" t="s">
        <v>164</v>
      </c>
      <c r="I111" s="373" t="s">
        <v>164</v>
      </c>
      <c r="J111" s="373"/>
      <c r="K111" s="374" t="s">
        <v>27</v>
      </c>
      <c r="L111" s="309"/>
      <c r="M111" s="309" t="s">
        <v>91</v>
      </c>
      <c r="N111" s="292"/>
      <c r="O111" s="292"/>
      <c r="P111" s="292"/>
      <c r="Q111" s="292"/>
      <c r="R111" s="292"/>
      <c r="S111" s="292"/>
      <c r="T111" s="292"/>
      <c r="U111" s="292"/>
      <c r="V111" s="292"/>
      <c r="W111" s="292"/>
      <c r="X111" s="292"/>
      <c r="Y111" s="292"/>
      <c r="Z111" s="292"/>
      <c r="AA111" s="292"/>
      <c r="AB111" s="292"/>
      <c r="AC111" s="292"/>
      <c r="AD111" s="292"/>
      <c r="AE111" s="292"/>
      <c r="AF111" s="637"/>
      <c r="AG111" s="292"/>
      <c r="AH111" s="292"/>
      <c r="AI111" s="292"/>
      <c r="AJ111" s="292"/>
      <c r="AK111" s="292"/>
      <c r="AL111" s="292"/>
      <c r="AM111" s="292"/>
      <c r="AN111" s="292"/>
      <c r="AO111" s="292"/>
      <c r="AP111" s="292"/>
      <c r="AQ111" s="292"/>
      <c r="AR111" s="292"/>
      <c r="AS111" s="292"/>
      <c r="AT111" s="292"/>
      <c r="AU111" s="292"/>
      <c r="AV111" s="292"/>
      <c r="AW111" s="292"/>
      <c r="AX111" s="292"/>
      <c r="AY111" s="292"/>
      <c r="AZ111" s="292"/>
      <c r="BA111" s="292"/>
      <c r="BB111" s="292"/>
      <c r="BC111" s="292"/>
      <c r="BD111" s="292"/>
      <c r="BE111" s="292"/>
      <c r="BF111" s="292"/>
      <c r="BG111" s="292"/>
      <c r="BH111" s="292"/>
      <c r="BI111" s="292"/>
      <c r="BJ111" s="292"/>
      <c r="BK111" s="292"/>
      <c r="BL111" s="292"/>
      <c r="BM111" s="292"/>
    </row>
    <row r="112" spans="1:65" ht="195">
      <c r="A112" s="304" t="s">
        <v>505</v>
      </c>
      <c r="B112" s="373" t="s">
        <v>27</v>
      </c>
      <c r="C112" s="374" t="s">
        <v>1516</v>
      </c>
      <c r="D112" s="428" t="s">
        <v>1517</v>
      </c>
      <c r="E112" s="427" t="s">
        <v>116</v>
      </c>
      <c r="F112" s="238" t="s">
        <v>1518</v>
      </c>
      <c r="G112" s="373"/>
      <c r="H112" s="373" t="s">
        <v>164</v>
      </c>
      <c r="I112" s="373" t="s">
        <v>164</v>
      </c>
      <c r="J112" s="373"/>
      <c r="K112" s="374" t="s">
        <v>27</v>
      </c>
      <c r="L112" s="309"/>
      <c r="M112" s="309" t="s">
        <v>72</v>
      </c>
      <c r="N112" s="292"/>
      <c r="O112" s="292"/>
      <c r="P112" s="292"/>
      <c r="Q112" s="292"/>
      <c r="R112" s="292"/>
      <c r="S112" s="292"/>
      <c r="T112" s="292"/>
      <c r="U112" s="292"/>
      <c r="V112" s="292"/>
      <c r="W112" s="292"/>
      <c r="X112" s="292"/>
      <c r="Y112" s="292"/>
      <c r="Z112" s="292"/>
      <c r="AA112" s="292"/>
      <c r="AB112" s="292"/>
      <c r="AC112" s="292"/>
      <c r="AD112" s="292"/>
      <c r="AE112" s="292"/>
      <c r="AF112" s="637"/>
      <c r="AG112" s="292"/>
      <c r="AH112" s="292"/>
      <c r="AI112" s="292"/>
      <c r="AJ112" s="292"/>
      <c r="AK112" s="292"/>
      <c r="AL112" s="292"/>
      <c r="AM112" s="292"/>
      <c r="AN112" s="292"/>
      <c r="AO112" s="292"/>
      <c r="AP112" s="292"/>
      <c r="AQ112" s="292"/>
      <c r="AR112" s="292"/>
      <c r="AS112" s="292"/>
      <c r="AT112" s="292"/>
      <c r="AU112" s="292"/>
      <c r="AV112" s="292"/>
      <c r="AW112" s="292"/>
      <c r="AX112" s="292"/>
      <c r="AY112" s="292"/>
      <c r="AZ112" s="292"/>
      <c r="BA112" s="292"/>
      <c r="BB112" s="292"/>
      <c r="BC112" s="292"/>
      <c r="BD112" s="292"/>
      <c r="BE112" s="292"/>
      <c r="BF112" s="292"/>
      <c r="BG112" s="292"/>
      <c r="BH112" s="292"/>
      <c r="BI112" s="292"/>
      <c r="BJ112" s="292"/>
      <c r="BK112" s="292"/>
      <c r="BL112" s="292"/>
      <c r="BM112" s="292"/>
    </row>
    <row r="113" spans="1:65" ht="150">
      <c r="A113" s="304" t="s">
        <v>505</v>
      </c>
      <c r="B113" s="373" t="s">
        <v>27</v>
      </c>
      <c r="C113" s="306" t="s">
        <v>1519</v>
      </c>
      <c r="D113" s="428" t="s">
        <v>1520</v>
      </c>
      <c r="E113" s="427" t="s">
        <v>116</v>
      </c>
      <c r="F113" s="238" t="s">
        <v>1518</v>
      </c>
      <c r="G113" s="373"/>
      <c r="H113" s="373" t="s">
        <v>164</v>
      </c>
      <c r="I113" s="373" t="s">
        <v>164</v>
      </c>
      <c r="J113" s="373"/>
      <c r="K113" s="374" t="s">
        <v>27</v>
      </c>
      <c r="L113" s="309"/>
      <c r="M113" s="486" t="s">
        <v>72</v>
      </c>
      <c r="N113" s="833"/>
      <c r="O113" s="833"/>
      <c r="P113" s="833"/>
      <c r="Q113" s="833"/>
      <c r="R113" s="833"/>
      <c r="S113" s="833"/>
      <c r="T113" s="833"/>
      <c r="U113" s="833"/>
      <c r="V113" s="833"/>
      <c r="W113" s="833"/>
      <c r="X113" s="833"/>
      <c r="Y113" s="833"/>
      <c r="Z113" s="833"/>
      <c r="AA113" s="833"/>
      <c r="AB113" s="833"/>
      <c r="AC113" s="833"/>
      <c r="AD113" s="833"/>
      <c r="AE113" s="833"/>
      <c r="AF113" s="964"/>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c r="BC113" s="833"/>
      <c r="BD113" s="833"/>
      <c r="BE113" s="833"/>
      <c r="BF113" s="833"/>
      <c r="BG113" s="833"/>
      <c r="BH113" s="833"/>
      <c r="BI113" s="833"/>
      <c r="BJ113" s="833"/>
      <c r="BK113" s="833"/>
      <c r="BL113" s="833"/>
      <c r="BM113" s="292"/>
    </row>
    <row r="114" spans="1:65" ht="180">
      <c r="A114" s="304" t="s">
        <v>505</v>
      </c>
      <c r="B114" s="292" t="s">
        <v>27</v>
      </c>
      <c r="C114" s="374" t="s">
        <v>1521</v>
      </c>
      <c r="D114" s="565" t="s">
        <v>1522</v>
      </c>
      <c r="E114" s="986" t="s">
        <v>116</v>
      </c>
      <c r="F114" s="238" t="s">
        <v>1523</v>
      </c>
      <c r="G114" s="292"/>
      <c r="H114" s="292" t="s">
        <v>74</v>
      </c>
      <c r="I114" s="292" t="s">
        <v>74</v>
      </c>
      <c r="J114" s="292"/>
      <c r="K114" s="794" t="s">
        <v>27</v>
      </c>
      <c r="L114" s="960"/>
      <c r="M114" s="967" t="s">
        <v>78</v>
      </c>
      <c r="N114" s="169"/>
      <c r="O114" s="169"/>
      <c r="P114" s="169"/>
      <c r="Q114" s="169"/>
      <c r="R114" s="169"/>
      <c r="S114" s="169"/>
      <c r="T114" s="169"/>
      <c r="U114" s="169"/>
      <c r="V114" s="169"/>
      <c r="W114" s="169"/>
      <c r="X114" s="169"/>
      <c r="Y114" s="169"/>
      <c r="Z114" s="169"/>
      <c r="AA114" s="169"/>
      <c r="AB114" s="169"/>
      <c r="AC114" s="169"/>
      <c r="AD114" s="169"/>
      <c r="AE114" s="169"/>
      <c r="AF114" s="968"/>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962"/>
    </row>
    <row r="115" spans="1:65" ht="90">
      <c r="A115" s="308" t="s">
        <v>505</v>
      </c>
      <c r="B115" s="373" t="s">
        <v>1524</v>
      </c>
      <c r="C115" s="374" t="s">
        <v>1525</v>
      </c>
      <c r="D115" s="428"/>
      <c r="E115" s="427" t="s">
        <v>89</v>
      </c>
      <c r="F115" s="374" t="s">
        <v>1526</v>
      </c>
      <c r="G115" s="427" t="s">
        <v>73</v>
      </c>
      <c r="H115" s="427" t="s">
        <v>74</v>
      </c>
      <c r="I115" s="427" t="s">
        <v>74</v>
      </c>
      <c r="J115" s="427" t="s">
        <v>75</v>
      </c>
      <c r="K115" s="429" t="s">
        <v>1327</v>
      </c>
      <c r="L115" s="961"/>
      <c r="M115" s="969"/>
      <c r="N115" s="302"/>
      <c r="O115" s="302"/>
      <c r="P115" s="302"/>
      <c r="Q115" s="302"/>
      <c r="R115" s="302"/>
      <c r="S115" s="302"/>
      <c r="T115" s="302"/>
      <c r="U115" s="302"/>
      <c r="V115" s="302"/>
      <c r="W115" s="302"/>
      <c r="X115" s="302"/>
      <c r="Y115" s="302"/>
      <c r="Z115" s="302"/>
      <c r="AA115" s="302"/>
      <c r="AB115" s="302"/>
      <c r="AC115" s="302"/>
      <c r="AD115" s="302"/>
      <c r="AE115" s="302" t="s">
        <v>78</v>
      </c>
      <c r="AF115" s="668"/>
      <c r="AG115" s="302"/>
      <c r="AH115" s="302"/>
      <c r="AI115" s="302"/>
      <c r="AJ115" s="302"/>
      <c r="AK115" s="302"/>
      <c r="AL115" s="302"/>
      <c r="AM115" s="302"/>
      <c r="AN115" s="302"/>
      <c r="AO115" s="302"/>
      <c r="AP115" s="302"/>
      <c r="AQ115" s="302"/>
      <c r="AR115" s="302"/>
      <c r="AS115" s="302"/>
      <c r="AT115" s="302"/>
      <c r="AU115" s="302"/>
      <c r="AV115" s="302"/>
      <c r="AW115" s="302"/>
      <c r="AX115" s="302"/>
      <c r="AY115" s="302"/>
      <c r="AZ115" s="302"/>
      <c r="BA115" s="302"/>
      <c r="BB115" s="302"/>
      <c r="BC115" s="302"/>
      <c r="BD115" s="302"/>
      <c r="BE115" s="302"/>
      <c r="BF115" s="302"/>
      <c r="BG115" s="302"/>
      <c r="BH115" s="302"/>
      <c r="BI115" s="302"/>
      <c r="BJ115" s="302"/>
      <c r="BK115" s="302" t="s">
        <v>72</v>
      </c>
      <c r="BL115" s="302"/>
      <c r="BM115" s="963"/>
    </row>
    <row r="116" spans="1:65" ht="90">
      <c r="A116" s="308" t="s">
        <v>505</v>
      </c>
      <c r="B116" s="821" t="s">
        <v>1527</v>
      </c>
      <c r="C116" s="428" t="s">
        <v>1528</v>
      </c>
      <c r="D116" s="428"/>
      <c r="E116" s="427" t="s">
        <v>89</v>
      </c>
      <c r="F116" s="374" t="s">
        <v>1526</v>
      </c>
      <c r="G116" s="427" t="s">
        <v>73</v>
      </c>
      <c r="H116" s="427" t="s">
        <v>74</v>
      </c>
      <c r="I116" s="427" t="s">
        <v>74</v>
      </c>
      <c r="J116" s="427" t="s">
        <v>75</v>
      </c>
      <c r="K116" s="429" t="s">
        <v>1327</v>
      </c>
      <c r="L116" s="961"/>
      <c r="M116" s="969"/>
      <c r="N116" s="302"/>
      <c r="O116" s="965"/>
      <c r="P116" s="965"/>
      <c r="Q116" s="965"/>
      <c r="R116" s="965"/>
      <c r="S116" s="965"/>
      <c r="T116" s="965"/>
      <c r="U116" s="965"/>
      <c r="V116" s="965"/>
      <c r="W116" s="965"/>
      <c r="X116" s="965"/>
      <c r="Y116" s="965"/>
      <c r="Z116" s="965"/>
      <c r="AA116" s="965"/>
      <c r="AB116" s="965"/>
      <c r="AC116" s="965"/>
      <c r="AD116" s="965"/>
      <c r="AE116" s="965" t="s">
        <v>77</v>
      </c>
      <c r="AF116" s="966"/>
      <c r="AG116" s="965"/>
      <c r="AH116" s="965"/>
      <c r="AI116" s="965"/>
      <c r="AJ116" s="965"/>
      <c r="AK116" s="965"/>
      <c r="AL116" s="965"/>
      <c r="AM116" s="965"/>
      <c r="AN116" s="965"/>
      <c r="AO116" s="965"/>
      <c r="AP116" s="965"/>
      <c r="AQ116" s="965"/>
      <c r="AR116" s="965"/>
      <c r="AS116" s="965"/>
      <c r="AT116" s="965"/>
      <c r="AU116" s="965"/>
      <c r="AV116" s="965"/>
      <c r="AW116" s="965"/>
      <c r="AX116" s="965"/>
      <c r="AY116" s="965"/>
      <c r="AZ116" s="965"/>
      <c r="BA116" s="965"/>
      <c r="BB116" s="965"/>
      <c r="BC116" s="965"/>
      <c r="BD116" s="965"/>
      <c r="BE116" s="965"/>
      <c r="BF116" s="965"/>
      <c r="BG116" s="965"/>
      <c r="BH116" s="965"/>
      <c r="BI116" s="965"/>
      <c r="BJ116" s="965"/>
      <c r="BK116" s="965" t="s">
        <v>77</v>
      </c>
      <c r="BL116" s="965"/>
      <c r="BM116" s="986"/>
    </row>
    <row r="117" spans="1:65" ht="60">
      <c r="A117" s="631" t="s">
        <v>505</v>
      </c>
      <c r="B117" s="373" t="s">
        <v>1529</v>
      </c>
      <c r="C117" s="431" t="s">
        <v>1530</v>
      </c>
      <c r="D117" s="428"/>
      <c r="E117" s="375"/>
      <c r="F117" s="374"/>
      <c r="G117" s="427" t="s">
        <v>83</v>
      </c>
      <c r="H117" s="427" t="s">
        <v>99</v>
      </c>
      <c r="I117" s="427" t="s">
        <v>99</v>
      </c>
      <c r="J117" s="427"/>
      <c r="K117" s="427" t="s">
        <v>1224</v>
      </c>
      <c r="L117" s="634"/>
      <c r="M117" s="820" t="s">
        <v>77</v>
      </c>
      <c r="N117" s="965"/>
      <c r="O117" s="302"/>
      <c r="P117" s="302"/>
      <c r="Q117" s="302"/>
      <c r="R117" s="302"/>
      <c r="S117" s="302"/>
      <c r="T117" s="302"/>
      <c r="U117" s="302"/>
      <c r="V117" s="302"/>
      <c r="W117" s="302"/>
      <c r="X117" s="302"/>
      <c r="Y117" s="302"/>
      <c r="Z117" s="302"/>
      <c r="AA117" s="302"/>
      <c r="AB117" s="302" t="s">
        <v>72</v>
      </c>
      <c r="AC117" s="302"/>
      <c r="AD117" s="302"/>
      <c r="AE117" s="302"/>
      <c r="AF117" s="645"/>
      <c r="AG117" s="302"/>
      <c r="AH117" s="302"/>
      <c r="AI117" s="302"/>
      <c r="AJ117" s="302"/>
      <c r="AK117" s="302"/>
      <c r="AL117" s="302"/>
      <c r="AM117" s="302"/>
      <c r="AN117" s="302"/>
      <c r="AO117" s="302"/>
      <c r="AP117" s="302"/>
      <c r="AQ117" s="302"/>
      <c r="AR117" s="302"/>
      <c r="AS117" s="302"/>
      <c r="AT117" s="302"/>
      <c r="AU117" s="302"/>
      <c r="AV117" s="302"/>
      <c r="AW117" s="302"/>
      <c r="AX117" s="302"/>
      <c r="AY117" s="302"/>
      <c r="AZ117" s="302"/>
      <c r="BA117" s="302"/>
      <c r="BB117" s="302"/>
      <c r="BC117" s="302"/>
      <c r="BD117" s="302"/>
      <c r="BE117" s="302"/>
      <c r="BF117" s="302"/>
      <c r="BG117" s="302"/>
      <c r="BH117" s="302" t="s">
        <v>91</v>
      </c>
      <c r="BI117" s="302"/>
      <c r="BJ117" s="302"/>
      <c r="BK117" s="302"/>
      <c r="BL117" s="302"/>
      <c r="BM117" s="986"/>
    </row>
    <row r="118" spans="1:65" s="24" customFormat="1" ht="360">
      <c r="A118" s="2" t="s">
        <v>505</v>
      </c>
      <c r="B118" s="430" t="s">
        <v>1531</v>
      </c>
      <c r="C118" s="171"/>
      <c r="D118" s="431"/>
      <c r="E118" s="172" t="s">
        <v>171</v>
      </c>
      <c r="F118" s="202" t="s">
        <v>1532</v>
      </c>
      <c r="G118" s="172" t="s">
        <v>83</v>
      </c>
      <c r="H118" s="172" t="s">
        <v>329</v>
      </c>
      <c r="I118" s="172" t="s">
        <v>74</v>
      </c>
      <c r="J118" s="172"/>
      <c r="K118" s="172" t="s">
        <v>1224</v>
      </c>
      <c r="L118" s="328"/>
      <c r="M118" s="1"/>
      <c r="N118" s="1" t="s">
        <v>78</v>
      </c>
      <c r="O118" s="302"/>
      <c r="P118" s="302"/>
      <c r="Q118" s="1" t="s">
        <v>72</v>
      </c>
      <c r="R118" s="1" t="s">
        <v>78</v>
      </c>
      <c r="S118" s="310" t="s">
        <v>823</v>
      </c>
      <c r="T118" s="310"/>
      <c r="U118" s="1" t="s">
        <v>119</v>
      </c>
      <c r="V118" s="580" t="s">
        <v>668</v>
      </c>
      <c r="W118" s="1"/>
      <c r="X118" s="616" t="s">
        <v>119</v>
      </c>
      <c r="Y118" s="310" t="s">
        <v>78</v>
      </c>
      <c r="Z118" s="310" t="s">
        <v>823</v>
      </c>
      <c r="AA118" s="310" t="s">
        <v>78</v>
      </c>
      <c r="AB118" s="310" t="s">
        <v>823</v>
      </c>
      <c r="AC118" s="310" t="s">
        <v>119</v>
      </c>
      <c r="AD118" s="310" t="s">
        <v>823</v>
      </c>
      <c r="AE118" s="310"/>
      <c r="AF118" s="646" t="s">
        <v>823</v>
      </c>
      <c r="AG118" s="311" t="s">
        <v>823</v>
      </c>
      <c r="AH118" s="1"/>
      <c r="AI118" s="1"/>
      <c r="AJ118" s="1"/>
      <c r="AK118" s="1"/>
      <c r="AL118" s="1"/>
      <c r="AM118" s="1"/>
      <c r="AN118" s="1"/>
      <c r="AO118" s="1"/>
      <c r="AP118" s="1"/>
      <c r="AQ118" s="1"/>
      <c r="AR118" s="1"/>
      <c r="AS118" s="1"/>
      <c r="AT118" s="1"/>
      <c r="AU118" s="1"/>
      <c r="AV118" s="1"/>
      <c r="AW118" s="1"/>
      <c r="AX118" s="320" t="s">
        <v>72</v>
      </c>
      <c r="AY118" s="1"/>
      <c r="AZ118" s="1"/>
      <c r="BA118" s="1"/>
      <c r="BB118" s="1"/>
      <c r="BC118" s="1"/>
      <c r="BD118" s="310" t="s">
        <v>1533</v>
      </c>
      <c r="BE118" s="1"/>
      <c r="BF118" s="1"/>
      <c r="BG118" s="313">
        <v>16</v>
      </c>
      <c r="BH118" s="2"/>
      <c r="BI118" s="2"/>
      <c r="BJ118" s="1"/>
      <c r="BK118" s="2"/>
      <c r="BL118" s="2"/>
      <c r="BM118" s="327"/>
    </row>
    <row r="119" spans="1:65" ht="409.5">
      <c r="A119" s="314" t="s">
        <v>505</v>
      </c>
      <c r="B119" s="172" t="s">
        <v>1534</v>
      </c>
      <c r="C119" s="171"/>
      <c r="D119" s="202" t="s">
        <v>1535</v>
      </c>
      <c r="E119" s="173" t="s">
        <v>89</v>
      </c>
      <c r="F119" s="195" t="s">
        <v>1536</v>
      </c>
      <c r="G119" s="172" t="s">
        <v>73</v>
      </c>
      <c r="H119" s="172"/>
      <c r="I119" s="171"/>
      <c r="J119" s="171"/>
      <c r="K119" s="171" t="s">
        <v>126</v>
      </c>
      <c r="L119" s="318"/>
      <c r="M119" s="166" t="s">
        <v>119</v>
      </c>
      <c r="N119" s="166"/>
      <c r="O119" s="166"/>
      <c r="P119" s="166"/>
      <c r="Q119" s="166"/>
      <c r="R119" s="166"/>
      <c r="S119" s="166"/>
      <c r="T119" s="166"/>
      <c r="U119" s="166" t="s">
        <v>119</v>
      </c>
      <c r="V119" s="166"/>
      <c r="W119" s="1" t="s">
        <v>119</v>
      </c>
      <c r="X119" s="166"/>
      <c r="Y119" s="166"/>
      <c r="Z119" s="166" t="s">
        <v>119</v>
      </c>
      <c r="AA119" s="166"/>
      <c r="AB119" s="166" t="s">
        <v>119</v>
      </c>
      <c r="AC119" s="166"/>
      <c r="AD119" s="166"/>
      <c r="AE119" s="166"/>
      <c r="AF119" s="647"/>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318"/>
    </row>
    <row r="120" spans="1:65" ht="409.5">
      <c r="A120" s="315" t="s">
        <v>505</v>
      </c>
      <c r="B120" s="172" t="s">
        <v>1537</v>
      </c>
      <c r="C120" s="171"/>
      <c r="D120" s="202" t="s">
        <v>1538</v>
      </c>
      <c r="E120" s="173" t="s">
        <v>89</v>
      </c>
      <c r="F120" s="195" t="s">
        <v>1539</v>
      </c>
      <c r="G120" s="172" t="s">
        <v>73</v>
      </c>
      <c r="H120" s="172"/>
      <c r="I120" s="171"/>
      <c r="J120" s="171"/>
      <c r="K120" s="171" t="s">
        <v>126</v>
      </c>
      <c r="L120" s="318"/>
      <c r="M120" s="166"/>
      <c r="N120" s="166"/>
      <c r="O120" s="166"/>
      <c r="P120" s="166"/>
      <c r="Q120" s="166"/>
      <c r="R120" s="166"/>
      <c r="S120" s="166"/>
      <c r="T120" s="166"/>
      <c r="U120" s="166" t="s">
        <v>119</v>
      </c>
      <c r="V120" s="166"/>
      <c r="W120" s="1" t="s">
        <v>119</v>
      </c>
      <c r="X120" s="166"/>
      <c r="Y120" s="166"/>
      <c r="Z120" s="166" t="s">
        <v>119</v>
      </c>
      <c r="AA120" s="166"/>
      <c r="AB120" s="166" t="s">
        <v>119</v>
      </c>
      <c r="AC120" s="166"/>
      <c r="AD120" s="166"/>
      <c r="AE120" s="166"/>
      <c r="AF120" s="647"/>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318"/>
    </row>
    <row r="121" spans="1:65" ht="409.5">
      <c r="A121" s="315" t="s">
        <v>505</v>
      </c>
      <c r="B121" s="172" t="s">
        <v>1540</v>
      </c>
      <c r="C121" s="171"/>
      <c r="D121" s="202" t="s">
        <v>1541</v>
      </c>
      <c r="E121" s="173" t="s">
        <v>89</v>
      </c>
      <c r="F121" s="195"/>
      <c r="G121" s="172" t="s">
        <v>288</v>
      </c>
      <c r="H121" s="172"/>
      <c r="I121" s="171"/>
      <c r="J121" s="171"/>
      <c r="K121" s="171" t="s">
        <v>126</v>
      </c>
      <c r="L121" s="318"/>
      <c r="M121" s="166"/>
      <c r="N121" s="166"/>
      <c r="O121" s="166"/>
      <c r="P121" s="166"/>
      <c r="Q121" s="166"/>
      <c r="R121" s="166"/>
      <c r="S121" s="166"/>
      <c r="T121" s="166"/>
      <c r="U121" s="166" t="s">
        <v>119</v>
      </c>
      <c r="V121" s="166"/>
      <c r="W121" s="1" t="s">
        <v>119</v>
      </c>
      <c r="X121" s="166"/>
      <c r="Y121" s="166"/>
      <c r="Z121" s="166" t="s">
        <v>119</v>
      </c>
      <c r="AA121" s="166"/>
      <c r="AB121" s="166" t="s">
        <v>119</v>
      </c>
      <c r="AC121" s="166"/>
      <c r="AD121" s="166"/>
      <c r="AE121" s="166"/>
      <c r="AF121" s="647"/>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318"/>
    </row>
    <row r="122" spans="1:65" ht="409.5">
      <c r="A122" s="315" t="s">
        <v>505</v>
      </c>
      <c r="B122" s="172" t="s">
        <v>1542</v>
      </c>
      <c r="C122" s="171"/>
      <c r="D122" s="202" t="s">
        <v>1543</v>
      </c>
      <c r="E122" s="173" t="s">
        <v>89</v>
      </c>
      <c r="F122" s="195"/>
      <c r="G122" s="172" t="s">
        <v>288</v>
      </c>
      <c r="H122" s="172"/>
      <c r="I122" s="171"/>
      <c r="J122" s="171"/>
      <c r="K122" s="171" t="s">
        <v>126</v>
      </c>
      <c r="L122" s="318"/>
      <c r="M122" s="166"/>
      <c r="N122" s="166"/>
      <c r="O122" s="166"/>
      <c r="P122" s="166"/>
      <c r="Q122" s="166"/>
      <c r="R122" s="166"/>
      <c r="S122" s="166"/>
      <c r="T122" s="166"/>
      <c r="U122" s="166" t="s">
        <v>119</v>
      </c>
      <c r="V122" s="166"/>
      <c r="W122" s="1" t="s">
        <v>119</v>
      </c>
      <c r="X122" s="166"/>
      <c r="Y122" s="166"/>
      <c r="Z122" s="166" t="s">
        <v>119</v>
      </c>
      <c r="AA122" s="166"/>
      <c r="AB122" s="166"/>
      <c r="AC122" s="166"/>
      <c r="AD122" s="166"/>
      <c r="AE122" s="166"/>
      <c r="AF122" s="647"/>
      <c r="AG122" s="166" t="s">
        <v>119</v>
      </c>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318"/>
    </row>
    <row r="123" spans="1:65" s="24" customFormat="1" ht="409.5">
      <c r="A123" s="315" t="s">
        <v>505</v>
      </c>
      <c r="B123" s="172" t="s">
        <v>1544</v>
      </c>
      <c r="C123" s="171"/>
      <c r="D123" s="202" t="s">
        <v>1545</v>
      </c>
      <c r="E123" s="432" t="s">
        <v>89</v>
      </c>
      <c r="F123" s="195" t="s">
        <v>1546</v>
      </c>
      <c r="G123" s="172" t="s">
        <v>288</v>
      </c>
      <c r="H123" s="172"/>
      <c r="I123" s="171" t="s">
        <v>329</v>
      </c>
      <c r="J123" s="171"/>
      <c r="K123" s="171" t="s">
        <v>126</v>
      </c>
      <c r="L123" s="318"/>
      <c r="M123" s="166"/>
      <c r="N123" s="166"/>
      <c r="O123" s="166"/>
      <c r="P123" s="166"/>
      <c r="Q123" s="166"/>
      <c r="R123" s="166"/>
      <c r="S123" s="166"/>
      <c r="T123" s="166"/>
      <c r="U123" s="166" t="s">
        <v>119</v>
      </c>
      <c r="V123" s="166"/>
      <c r="W123" s="1" t="s">
        <v>119</v>
      </c>
      <c r="X123" s="166"/>
      <c r="Y123" s="166"/>
      <c r="Z123" s="617" t="s">
        <v>119</v>
      </c>
      <c r="AA123" s="166"/>
      <c r="AB123" s="166"/>
      <c r="AC123" s="166"/>
      <c r="AD123" s="166"/>
      <c r="AE123" s="166"/>
      <c r="AF123" s="647"/>
      <c r="AG123" s="166" t="s">
        <v>119</v>
      </c>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318"/>
    </row>
    <row r="124" spans="1:65" ht="409.5">
      <c r="A124" s="315" t="s">
        <v>505</v>
      </c>
      <c r="B124" s="172" t="s">
        <v>1547</v>
      </c>
      <c r="C124" s="171"/>
      <c r="D124" s="202" t="s">
        <v>1548</v>
      </c>
      <c r="E124" s="433" t="s">
        <v>116</v>
      </c>
      <c r="F124" s="195" t="s">
        <v>1549</v>
      </c>
      <c r="G124" s="172" t="s">
        <v>73</v>
      </c>
      <c r="H124" s="172"/>
      <c r="I124" s="171"/>
      <c r="J124" s="171"/>
      <c r="K124" s="171" t="s">
        <v>126</v>
      </c>
      <c r="L124" s="318"/>
      <c r="M124" s="166"/>
      <c r="N124" s="166"/>
      <c r="O124" s="166"/>
      <c r="P124" s="166"/>
      <c r="Q124" s="166"/>
      <c r="R124" s="166"/>
      <c r="S124" s="166"/>
      <c r="T124" s="166"/>
      <c r="U124" s="166" t="s">
        <v>119</v>
      </c>
      <c r="V124" s="166"/>
      <c r="W124" s="1" t="s">
        <v>119</v>
      </c>
      <c r="X124" s="166" t="s">
        <v>77</v>
      </c>
      <c r="Y124" s="166"/>
      <c r="Z124" s="166" t="s">
        <v>119</v>
      </c>
      <c r="AA124" s="166"/>
      <c r="AB124" s="166" t="s">
        <v>119</v>
      </c>
      <c r="AC124" s="166"/>
      <c r="AD124" s="166"/>
      <c r="AE124" s="166"/>
      <c r="AF124" s="647"/>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318"/>
    </row>
    <row r="125" spans="1:65" ht="409.5">
      <c r="A125" s="315" t="s">
        <v>505</v>
      </c>
      <c r="B125" s="172" t="s">
        <v>1550</v>
      </c>
      <c r="C125" s="171"/>
      <c r="D125" s="202" t="s">
        <v>1551</v>
      </c>
      <c r="E125" s="434" t="s">
        <v>89</v>
      </c>
      <c r="F125" s="195" t="s">
        <v>1549</v>
      </c>
      <c r="G125" s="172" t="s">
        <v>83</v>
      </c>
      <c r="H125" s="172"/>
      <c r="I125" s="171"/>
      <c r="J125" s="171"/>
      <c r="K125" s="171" t="s">
        <v>126</v>
      </c>
      <c r="L125" s="318"/>
      <c r="M125" s="166"/>
      <c r="N125" s="166"/>
      <c r="O125" s="166"/>
      <c r="P125" s="166"/>
      <c r="Q125" s="166"/>
      <c r="R125" s="166"/>
      <c r="S125" s="166"/>
      <c r="T125" s="166"/>
      <c r="U125" s="166" t="s">
        <v>119</v>
      </c>
      <c r="V125" s="166"/>
      <c r="W125" s="1" t="s">
        <v>119</v>
      </c>
      <c r="X125" s="166"/>
      <c r="Y125" s="166"/>
      <c r="Z125" s="166" t="s">
        <v>85</v>
      </c>
      <c r="AA125" s="166"/>
      <c r="AB125" s="166" t="s">
        <v>85</v>
      </c>
      <c r="AC125" s="166"/>
      <c r="AD125" s="166"/>
      <c r="AE125" s="166"/>
      <c r="AF125" s="647"/>
      <c r="AG125" s="166" t="s">
        <v>85</v>
      </c>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318"/>
    </row>
    <row r="126" spans="1:65" ht="409.5">
      <c r="A126" s="315" t="s">
        <v>505</v>
      </c>
      <c r="B126" s="172" t="s">
        <v>1552</v>
      </c>
      <c r="C126" s="171"/>
      <c r="D126" s="202" t="s">
        <v>1553</v>
      </c>
      <c r="E126" s="173" t="s">
        <v>89</v>
      </c>
      <c r="F126" s="195" t="s">
        <v>1554</v>
      </c>
      <c r="G126" s="172" t="s">
        <v>73</v>
      </c>
      <c r="H126" s="172"/>
      <c r="I126" s="171"/>
      <c r="J126" s="171"/>
      <c r="K126" s="171" t="s">
        <v>126</v>
      </c>
      <c r="L126" s="318"/>
      <c r="M126" s="166"/>
      <c r="N126" s="166"/>
      <c r="O126" s="166"/>
      <c r="P126" s="166"/>
      <c r="Q126" s="166"/>
      <c r="R126" s="166"/>
      <c r="S126" s="166"/>
      <c r="T126" s="166"/>
      <c r="U126" s="166" t="s">
        <v>119</v>
      </c>
      <c r="V126" s="166"/>
      <c r="W126" s="1" t="s">
        <v>119</v>
      </c>
      <c r="X126" s="166"/>
      <c r="Y126" s="166"/>
      <c r="Z126" s="166" t="s">
        <v>85</v>
      </c>
      <c r="AA126" s="166"/>
      <c r="AB126" s="166" t="s">
        <v>85</v>
      </c>
      <c r="AC126" s="166"/>
      <c r="AD126" s="166"/>
      <c r="AE126" s="166"/>
      <c r="AF126" s="647"/>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t="s">
        <v>78</v>
      </c>
      <c r="BK126" s="166"/>
      <c r="BL126" s="166"/>
      <c r="BM126" s="318" t="s">
        <v>85</v>
      </c>
    </row>
    <row r="127" spans="1:65" ht="409.5">
      <c r="A127" s="316" t="s">
        <v>505</v>
      </c>
      <c r="B127" s="435" t="s">
        <v>1555</v>
      </c>
      <c r="C127" s="171" t="s">
        <v>1556</v>
      </c>
      <c r="D127" s="436" t="s">
        <v>1557</v>
      </c>
      <c r="E127" s="432" t="s">
        <v>89</v>
      </c>
      <c r="F127" s="437" t="s">
        <v>1558</v>
      </c>
      <c r="G127" s="435" t="s">
        <v>288</v>
      </c>
      <c r="H127" s="435"/>
      <c r="I127" s="438"/>
      <c r="J127" s="438"/>
      <c r="K127" s="438" t="s">
        <v>126</v>
      </c>
      <c r="L127" s="318"/>
      <c r="M127" s="241"/>
      <c r="N127" s="241"/>
      <c r="O127" s="241"/>
      <c r="P127" s="241"/>
      <c r="Q127" s="241"/>
      <c r="R127" s="241"/>
      <c r="S127" s="241"/>
      <c r="T127" s="241"/>
      <c r="U127" s="241" t="s">
        <v>119</v>
      </c>
      <c r="V127" s="241"/>
      <c r="W127" s="1" t="s">
        <v>119</v>
      </c>
      <c r="X127" s="241" t="s">
        <v>72</v>
      </c>
      <c r="Y127" s="241"/>
      <c r="Z127" s="241" t="s">
        <v>85</v>
      </c>
      <c r="AA127" s="241"/>
      <c r="AB127" s="241" t="s">
        <v>85</v>
      </c>
      <c r="AC127" s="241" t="s">
        <v>119</v>
      </c>
      <c r="AD127" s="241"/>
      <c r="AE127" s="241"/>
      <c r="AF127" s="648"/>
      <c r="AG127" s="241"/>
      <c r="AH127" s="241"/>
      <c r="AI127" s="241"/>
      <c r="AJ127" s="241"/>
      <c r="AK127" s="241"/>
      <c r="AL127" s="241"/>
      <c r="AM127" s="241"/>
      <c r="AN127" s="241"/>
      <c r="AO127" s="241"/>
      <c r="AP127" s="241"/>
      <c r="AQ127" s="241"/>
      <c r="AR127" s="241"/>
      <c r="AS127" s="241"/>
      <c r="AT127" s="241"/>
      <c r="AU127" s="241"/>
      <c r="AV127" s="241"/>
      <c r="AW127" s="241"/>
      <c r="AX127" s="241"/>
      <c r="AY127" s="241"/>
      <c r="AZ127" s="241"/>
      <c r="BA127" s="241"/>
      <c r="BB127" s="241"/>
      <c r="BC127" s="241"/>
      <c r="BD127" s="241"/>
      <c r="BE127" s="241"/>
      <c r="BF127" s="241"/>
      <c r="BG127" s="241"/>
      <c r="BH127" s="241"/>
      <c r="BI127" s="241"/>
      <c r="BJ127" s="241"/>
      <c r="BK127" s="241"/>
      <c r="BL127" s="241"/>
      <c r="BM127" s="318"/>
    </row>
    <row r="128" spans="1:65" ht="409.5">
      <c r="A128" s="1" t="s">
        <v>505</v>
      </c>
      <c r="B128" s="173" t="s">
        <v>1559</v>
      </c>
      <c r="C128" s="442" t="s">
        <v>1560</v>
      </c>
      <c r="D128" s="171" t="s">
        <v>1561</v>
      </c>
      <c r="E128" s="172" t="s">
        <v>89</v>
      </c>
      <c r="F128" s="441" t="s">
        <v>1562</v>
      </c>
      <c r="G128" s="172" t="s">
        <v>73</v>
      </c>
      <c r="H128" s="172" t="s">
        <v>74</v>
      </c>
      <c r="I128" s="172" t="s">
        <v>522</v>
      </c>
      <c r="J128" s="172" t="s">
        <v>1374</v>
      </c>
      <c r="K128" s="172" t="s">
        <v>1563</v>
      </c>
      <c r="L128" s="328"/>
      <c r="M128" s="1" t="s">
        <v>127</v>
      </c>
      <c r="N128" s="2" t="s">
        <v>78</v>
      </c>
      <c r="O128" s="321" t="s">
        <v>78</v>
      </c>
      <c r="P128" s="321"/>
      <c r="Q128" s="321" t="s">
        <v>119</v>
      </c>
      <c r="R128" s="321" t="s">
        <v>119</v>
      </c>
      <c r="S128" s="310"/>
      <c r="T128" s="311" t="s">
        <v>823</v>
      </c>
      <c r="U128" s="322" t="s">
        <v>119</v>
      </c>
      <c r="V128" s="580" t="s">
        <v>126</v>
      </c>
      <c r="W128" s="310" t="s">
        <v>823</v>
      </c>
      <c r="X128" s="310" t="s">
        <v>91</v>
      </c>
      <c r="Y128" s="2"/>
      <c r="Z128" s="1" t="s">
        <v>78</v>
      </c>
      <c r="AA128" s="310" t="s">
        <v>119</v>
      </c>
      <c r="AB128" s="310" t="s">
        <v>823</v>
      </c>
      <c r="AC128" s="310" t="s">
        <v>823</v>
      </c>
      <c r="AD128" s="310"/>
      <c r="AE128" s="311" t="s">
        <v>823</v>
      </c>
      <c r="AF128" s="646" t="s">
        <v>78</v>
      </c>
      <c r="AG128" s="1"/>
      <c r="AH128" s="1"/>
      <c r="AI128" s="1"/>
      <c r="AJ128" s="1"/>
      <c r="AK128" s="1"/>
      <c r="AL128" s="1"/>
      <c r="AM128" s="1"/>
      <c r="AN128" s="1"/>
      <c r="AO128" s="1"/>
      <c r="AP128" s="1"/>
      <c r="AQ128" s="1"/>
      <c r="AR128" s="320" t="s">
        <v>91</v>
      </c>
      <c r="AS128" s="1"/>
      <c r="AT128" s="1"/>
      <c r="AU128" s="1"/>
      <c r="AV128" s="1"/>
      <c r="AW128" s="320" t="s">
        <v>77</v>
      </c>
      <c r="AX128" s="1"/>
      <c r="AY128" s="1"/>
      <c r="AZ128" s="1" t="s">
        <v>78</v>
      </c>
      <c r="BA128" s="1" t="s">
        <v>1564</v>
      </c>
      <c r="BB128" s="1"/>
      <c r="BC128" s="1"/>
      <c r="BD128" s="1"/>
      <c r="BE128" s="313">
        <v>19</v>
      </c>
      <c r="BF128" s="313"/>
      <c r="BG128" s="2"/>
      <c r="BH128" s="2"/>
      <c r="BI128" s="1"/>
      <c r="BJ128" s="2" t="s">
        <v>72</v>
      </c>
      <c r="BK128" s="2"/>
      <c r="BL128" s="2"/>
      <c r="BM128" s="327"/>
    </row>
    <row r="129" spans="1:65" ht="345">
      <c r="A129" s="1" t="s">
        <v>505</v>
      </c>
      <c r="B129" s="173" t="s">
        <v>1565</v>
      </c>
      <c r="C129" s="171" t="s">
        <v>1566</v>
      </c>
      <c r="D129" s="442" t="s">
        <v>1567</v>
      </c>
      <c r="E129" s="172" t="s">
        <v>116</v>
      </c>
      <c r="F129" s="441" t="s">
        <v>1568</v>
      </c>
      <c r="G129" s="172" t="s">
        <v>73</v>
      </c>
      <c r="H129" s="172" t="s">
        <v>74</v>
      </c>
      <c r="I129" s="172" t="s">
        <v>164</v>
      </c>
      <c r="J129" s="172" t="s">
        <v>1374</v>
      </c>
      <c r="K129" s="172" t="s">
        <v>1563</v>
      </c>
      <c r="L129" s="328"/>
      <c r="M129" s="1" t="s">
        <v>127</v>
      </c>
      <c r="N129" s="1" t="s">
        <v>119</v>
      </c>
      <c r="O129" s="310" t="s">
        <v>119</v>
      </c>
      <c r="P129" s="310"/>
      <c r="Q129" s="310" t="s">
        <v>119</v>
      </c>
      <c r="R129" s="1" t="s">
        <v>119</v>
      </c>
      <c r="S129" s="310" t="s">
        <v>823</v>
      </c>
      <c r="T129" s="310" t="s">
        <v>119</v>
      </c>
      <c r="U129" s="322" t="s">
        <v>119</v>
      </c>
      <c r="V129" s="582" t="s">
        <v>126</v>
      </c>
      <c r="W129" s="310" t="s">
        <v>823</v>
      </c>
      <c r="X129" s="310" t="s">
        <v>72</v>
      </c>
      <c r="Y129" s="2"/>
      <c r="Z129" s="310" t="s">
        <v>119</v>
      </c>
      <c r="AA129" s="310" t="s">
        <v>119</v>
      </c>
      <c r="AB129" s="310" t="s">
        <v>119</v>
      </c>
      <c r="AC129" s="310" t="s">
        <v>823</v>
      </c>
      <c r="AD129" s="310"/>
      <c r="AE129" s="311" t="s">
        <v>823</v>
      </c>
      <c r="AF129" s="646" t="s">
        <v>119</v>
      </c>
      <c r="AG129" s="311" t="s">
        <v>119</v>
      </c>
      <c r="AH129" s="311" t="s">
        <v>119</v>
      </c>
      <c r="AI129" s="311" t="s">
        <v>119</v>
      </c>
      <c r="AJ129" s="921" t="s">
        <v>119</v>
      </c>
      <c r="AK129" s="311" t="s">
        <v>119</v>
      </c>
      <c r="AL129" s="311" t="s">
        <v>117</v>
      </c>
      <c r="AM129" s="1"/>
      <c r="AN129" s="1"/>
      <c r="AO129" s="1"/>
      <c r="AP129" s="1"/>
      <c r="AQ129" s="1"/>
      <c r="AR129" s="1"/>
      <c r="AS129" s="1"/>
      <c r="AT129" s="1"/>
      <c r="AU129" s="1"/>
      <c r="AV129" s="1"/>
      <c r="AW129" s="1" t="s">
        <v>119</v>
      </c>
      <c r="AX129" s="1" t="s">
        <v>78</v>
      </c>
      <c r="AY129" s="1"/>
      <c r="AZ129" s="1" t="s">
        <v>77</v>
      </c>
      <c r="BA129" s="1"/>
      <c r="BB129" s="1"/>
      <c r="BC129" s="1"/>
      <c r="BD129" s="1"/>
      <c r="BE129" s="313">
        <v>16</v>
      </c>
      <c r="BF129" s="313"/>
      <c r="BG129" s="2"/>
      <c r="BH129" s="2"/>
      <c r="BI129" s="1"/>
      <c r="BJ129" s="2" t="s">
        <v>78</v>
      </c>
      <c r="BK129" s="2"/>
      <c r="BL129" s="2"/>
      <c r="BM129" s="327"/>
    </row>
    <row r="130" spans="1:65" ht="409.5">
      <c r="A130" s="300" t="s">
        <v>505</v>
      </c>
      <c r="B130" s="197" t="s">
        <v>1569</v>
      </c>
      <c r="C130" s="440" t="s">
        <v>1570</v>
      </c>
      <c r="D130" s="171" t="s">
        <v>1571</v>
      </c>
      <c r="E130" s="172" t="s">
        <v>89</v>
      </c>
      <c r="F130" s="172" t="s">
        <v>1572</v>
      </c>
      <c r="G130" s="172" t="s">
        <v>1573</v>
      </c>
      <c r="H130" s="172" t="s">
        <v>74</v>
      </c>
      <c r="I130" s="172" t="s">
        <v>1574</v>
      </c>
      <c r="J130" s="172" t="s">
        <v>1374</v>
      </c>
      <c r="K130" s="172" t="s">
        <v>1575</v>
      </c>
      <c r="L130" s="328"/>
      <c r="M130" s="1"/>
      <c r="N130" s="1" t="s">
        <v>85</v>
      </c>
      <c r="O130" s="1" t="s">
        <v>85</v>
      </c>
      <c r="P130" s="1"/>
      <c r="Q130" s="310" t="s">
        <v>85</v>
      </c>
      <c r="R130" s="310"/>
      <c r="S130" s="310"/>
      <c r="T130" s="1"/>
      <c r="U130" s="2" t="s">
        <v>85</v>
      </c>
      <c r="V130" s="583" t="s">
        <v>668</v>
      </c>
      <c r="W130" s="1"/>
      <c r="X130" s="310" t="s">
        <v>78</v>
      </c>
      <c r="Y130" s="310" t="s">
        <v>85</v>
      </c>
      <c r="Z130" s="1" t="s">
        <v>85</v>
      </c>
      <c r="AA130" s="310"/>
      <c r="AB130" s="1" t="s">
        <v>72</v>
      </c>
      <c r="AC130" s="310" t="s">
        <v>85</v>
      </c>
      <c r="AD130" s="310" t="s">
        <v>85</v>
      </c>
      <c r="AE130" s="311" t="s">
        <v>85</v>
      </c>
      <c r="AF130" s="646"/>
      <c r="AG130" s="1" t="s">
        <v>85</v>
      </c>
      <c r="AH130" s="1"/>
      <c r="AI130" s="1"/>
      <c r="AJ130" s="1"/>
      <c r="AK130" s="1"/>
      <c r="AL130" s="1"/>
      <c r="AM130" s="1"/>
      <c r="AN130" s="1"/>
      <c r="AO130" s="1"/>
      <c r="AP130" s="324" t="s">
        <v>85</v>
      </c>
      <c r="AQ130" s="1"/>
      <c r="AR130" s="1"/>
      <c r="AS130" s="1"/>
      <c r="AT130" s="1"/>
      <c r="AU130" s="1"/>
      <c r="AV130" s="1"/>
      <c r="AW130" s="1"/>
      <c r="AX130" s="1"/>
      <c r="AY130" s="1" t="s">
        <v>1576</v>
      </c>
      <c r="AZ130" s="1"/>
      <c r="BA130" s="1"/>
      <c r="BB130" s="1"/>
      <c r="BC130" s="1"/>
      <c r="BD130" s="1"/>
      <c r="BE130" s="313" t="s">
        <v>85</v>
      </c>
      <c r="BF130" s="313"/>
      <c r="BG130" s="2"/>
      <c r="BH130" s="2"/>
      <c r="BI130" s="1"/>
      <c r="BJ130" s="2"/>
      <c r="BK130" s="2"/>
      <c r="BL130" s="2"/>
      <c r="BM130" s="327"/>
    </row>
    <row r="131" spans="1:65" s="24" customFormat="1" ht="409.5">
      <c r="A131" s="312" t="s">
        <v>505</v>
      </c>
      <c r="B131" s="739" t="s">
        <v>1577</v>
      </c>
      <c r="C131" s="440" t="s">
        <v>1578</v>
      </c>
      <c r="D131" s="445" t="s">
        <v>1579</v>
      </c>
      <c r="E131" s="172" t="s">
        <v>89</v>
      </c>
      <c r="F131" s="202" t="s">
        <v>1580</v>
      </c>
      <c r="G131" s="172" t="s">
        <v>73</v>
      </c>
      <c r="H131" s="172" t="s">
        <v>74</v>
      </c>
      <c r="I131" s="172" t="s">
        <v>74</v>
      </c>
      <c r="J131" s="172" t="s">
        <v>1581</v>
      </c>
      <c r="K131" s="172" t="s">
        <v>1582</v>
      </c>
      <c r="L131" s="328" t="s">
        <v>1583</v>
      </c>
      <c r="M131" s="1" t="s">
        <v>91</v>
      </c>
      <c r="N131" s="1"/>
      <c r="O131" s="1"/>
      <c r="P131" s="1"/>
      <c r="Q131" s="1"/>
      <c r="R131" s="1"/>
      <c r="S131" s="1"/>
      <c r="T131" s="1"/>
      <c r="U131" s="2" t="s">
        <v>119</v>
      </c>
      <c r="V131" s="583" t="s">
        <v>72</v>
      </c>
      <c r="W131" s="310"/>
      <c r="X131" s="1"/>
      <c r="Y131" s="1"/>
      <c r="Z131" s="1"/>
      <c r="AA131" s="310" t="s">
        <v>823</v>
      </c>
      <c r="AB131" s="1"/>
      <c r="AC131" s="310" t="s">
        <v>119</v>
      </c>
      <c r="AD131" s="311" t="s">
        <v>823</v>
      </c>
      <c r="AE131" s="310"/>
      <c r="AF131" s="649" t="s">
        <v>823</v>
      </c>
      <c r="AG131" s="1"/>
      <c r="AH131" s="311" t="s">
        <v>823</v>
      </c>
      <c r="AI131" s="1"/>
      <c r="AJ131" s="311" t="s">
        <v>823</v>
      </c>
      <c r="AK131" s="311" t="s">
        <v>823</v>
      </c>
      <c r="AL131" s="310" t="s">
        <v>823</v>
      </c>
      <c r="AM131" s="310"/>
      <c r="AN131" s="311" t="s">
        <v>823</v>
      </c>
      <c r="AO131" s="311" t="s">
        <v>823</v>
      </c>
      <c r="AP131" s="1"/>
      <c r="AQ131" s="1"/>
      <c r="AR131" s="1"/>
      <c r="AS131" s="1"/>
      <c r="AT131" s="1"/>
      <c r="AU131" s="1"/>
      <c r="AV131" s="1"/>
      <c r="AW131" s="1"/>
      <c r="AX131" s="1"/>
      <c r="AY131" s="1"/>
      <c r="AZ131" s="1"/>
      <c r="BA131" s="1"/>
      <c r="BB131" s="1"/>
      <c r="BC131" s="1"/>
      <c r="BD131" s="1"/>
      <c r="BE131" s="1"/>
      <c r="BF131" s="1"/>
      <c r="BG131" s="1"/>
      <c r="BH131" s="1"/>
      <c r="BI131" s="1"/>
      <c r="BJ131" s="2"/>
      <c r="BK131" s="1"/>
      <c r="BL131" s="1"/>
      <c r="BM131" s="329"/>
    </row>
    <row r="132" spans="1:65" ht="409.5">
      <c r="A132" s="312" t="s">
        <v>505</v>
      </c>
      <c r="B132" s="739" t="s">
        <v>1584</v>
      </c>
      <c r="C132" s="440" t="s">
        <v>1585</v>
      </c>
      <c r="D132" s="445" t="s">
        <v>1586</v>
      </c>
      <c r="E132" s="172" t="s">
        <v>1587</v>
      </c>
      <c r="F132" s="202" t="s">
        <v>1580</v>
      </c>
      <c r="G132" s="172" t="s">
        <v>83</v>
      </c>
      <c r="H132" s="172" t="s">
        <v>74</v>
      </c>
      <c r="I132" s="172" t="s">
        <v>99</v>
      </c>
      <c r="J132" s="172" t="s">
        <v>1581</v>
      </c>
      <c r="K132" s="172" t="s">
        <v>1582</v>
      </c>
      <c r="L132" s="328"/>
      <c r="M132" s="1" t="s">
        <v>72</v>
      </c>
      <c r="N132" s="1"/>
      <c r="O132" s="1"/>
      <c r="P132" s="1"/>
      <c r="Q132" s="1"/>
      <c r="R132" s="1"/>
      <c r="S132" s="1"/>
      <c r="T132" s="1"/>
      <c r="U132" s="2" t="s">
        <v>119</v>
      </c>
      <c r="V132" s="583" t="s">
        <v>72</v>
      </c>
      <c r="W132" s="310"/>
      <c r="X132" s="1"/>
      <c r="Y132" s="1"/>
      <c r="Z132" s="1"/>
      <c r="AA132" s="310" t="s">
        <v>823</v>
      </c>
      <c r="AB132" s="1"/>
      <c r="AC132" s="310" t="s">
        <v>119</v>
      </c>
      <c r="AD132" s="311" t="s">
        <v>823</v>
      </c>
      <c r="AE132" s="310"/>
      <c r="AF132" s="649" t="s">
        <v>823</v>
      </c>
      <c r="AG132" s="1"/>
      <c r="AH132" s="311" t="s">
        <v>823</v>
      </c>
      <c r="AI132" s="1"/>
      <c r="AJ132" s="311" t="s">
        <v>823</v>
      </c>
      <c r="AK132" s="311" t="s">
        <v>823</v>
      </c>
      <c r="AL132" s="310" t="s">
        <v>823</v>
      </c>
      <c r="AM132" s="310"/>
      <c r="AN132" s="311" t="s">
        <v>823</v>
      </c>
      <c r="AO132" s="311" t="s">
        <v>823</v>
      </c>
      <c r="AP132" s="1"/>
      <c r="AQ132" s="1"/>
      <c r="AR132" s="1"/>
      <c r="AS132" s="1"/>
      <c r="AT132" s="1"/>
      <c r="AU132" s="1"/>
      <c r="AV132" s="1"/>
      <c r="AW132" s="1"/>
      <c r="AX132" s="1"/>
      <c r="AY132" s="1"/>
      <c r="AZ132" s="1"/>
      <c r="BA132" s="1"/>
      <c r="BB132" s="1"/>
      <c r="BC132" s="1"/>
      <c r="BD132" s="1"/>
      <c r="BE132" s="1"/>
      <c r="BF132" s="1"/>
      <c r="BG132" s="1"/>
      <c r="BH132" s="1"/>
      <c r="BI132" s="1"/>
      <c r="BJ132" s="2"/>
      <c r="BK132" s="1"/>
      <c r="BL132" s="1"/>
      <c r="BM132" s="329"/>
    </row>
    <row r="133" spans="1:65" s="24" customFormat="1" ht="345">
      <c r="A133" s="312" t="s">
        <v>505</v>
      </c>
      <c r="B133" s="739" t="s">
        <v>1588</v>
      </c>
      <c r="C133" s="440" t="s">
        <v>1589</v>
      </c>
      <c r="D133" s="446" t="s">
        <v>1590</v>
      </c>
      <c r="E133" s="172" t="s">
        <v>1587</v>
      </c>
      <c r="F133" s="202" t="s">
        <v>1591</v>
      </c>
      <c r="G133" s="172" t="s">
        <v>1592</v>
      </c>
      <c r="H133" s="172" t="s">
        <v>1593</v>
      </c>
      <c r="I133" s="172" t="s">
        <v>831</v>
      </c>
      <c r="J133" s="172" t="s">
        <v>1369</v>
      </c>
      <c r="K133" s="172" t="s">
        <v>1582</v>
      </c>
      <c r="L133" s="328" t="s">
        <v>1583</v>
      </c>
      <c r="M133" s="1"/>
      <c r="N133" s="1"/>
      <c r="O133" s="1"/>
      <c r="P133" s="1"/>
      <c r="Q133" s="1"/>
      <c r="R133" s="1"/>
      <c r="S133" s="1"/>
      <c r="T133" s="1"/>
      <c r="U133" s="2" t="s">
        <v>119</v>
      </c>
      <c r="V133" s="583" t="s">
        <v>72</v>
      </c>
      <c r="W133" s="310" t="s">
        <v>823</v>
      </c>
      <c r="X133" s="310"/>
      <c r="Y133" s="310" t="s">
        <v>823</v>
      </c>
      <c r="Z133" s="310" t="s">
        <v>78</v>
      </c>
      <c r="AA133" s="311" t="s">
        <v>823</v>
      </c>
      <c r="AB133" s="322" t="s">
        <v>823</v>
      </c>
      <c r="AC133" s="310" t="s">
        <v>119</v>
      </c>
      <c r="AD133" s="2"/>
      <c r="AE133" s="444"/>
      <c r="AF133" s="650"/>
      <c r="AG133" s="323" t="s">
        <v>823</v>
      </c>
      <c r="AH133" s="2"/>
      <c r="AI133" s="323" t="s">
        <v>823</v>
      </c>
      <c r="AJ133" s="323" t="s">
        <v>823</v>
      </c>
      <c r="AK133" s="322" t="s">
        <v>823</v>
      </c>
      <c r="AL133" s="322"/>
      <c r="AM133" s="323" t="s">
        <v>823</v>
      </c>
      <c r="AN133" s="323" t="s">
        <v>823</v>
      </c>
      <c r="AO133" s="2"/>
      <c r="AP133" s="2"/>
      <c r="AQ133" s="2"/>
      <c r="AR133" s="2"/>
      <c r="AS133" s="2"/>
      <c r="AT133" s="2"/>
      <c r="AU133" s="2"/>
      <c r="AV133" s="2"/>
      <c r="AW133" s="2"/>
      <c r="AX133" s="2"/>
      <c r="AY133" s="2"/>
      <c r="AZ133" s="2"/>
      <c r="BA133" s="2"/>
      <c r="BB133" s="2"/>
      <c r="BC133" s="2"/>
      <c r="BD133" s="2"/>
      <c r="BE133" s="2"/>
      <c r="BF133" s="2"/>
      <c r="BG133" s="2"/>
      <c r="BH133" s="2"/>
      <c r="BI133" s="2"/>
      <c r="BJ133" s="2" t="s">
        <v>78</v>
      </c>
      <c r="BK133" s="2"/>
      <c r="BL133" s="2"/>
      <c r="BM133" s="330"/>
    </row>
    <row r="134" spans="1:65" s="24" customFormat="1" ht="270">
      <c r="A134" s="312" t="s">
        <v>505</v>
      </c>
      <c r="B134" s="739" t="s">
        <v>1594</v>
      </c>
      <c r="C134" s="440" t="s">
        <v>1595</v>
      </c>
      <c r="D134" s="445" t="s">
        <v>1596</v>
      </c>
      <c r="E134" s="172" t="s">
        <v>1587</v>
      </c>
      <c r="F134" s="172" t="s">
        <v>1597</v>
      </c>
      <c r="G134" s="172" t="s">
        <v>288</v>
      </c>
      <c r="H134" s="447" t="s">
        <v>74</v>
      </c>
      <c r="I134" s="172" t="s">
        <v>74</v>
      </c>
      <c r="J134" s="172" t="s">
        <v>1598</v>
      </c>
      <c r="K134" s="172" t="s">
        <v>1582</v>
      </c>
      <c r="L134" s="328" t="s">
        <v>1599</v>
      </c>
      <c r="M134" s="1"/>
      <c r="N134" s="1"/>
      <c r="O134" s="1"/>
      <c r="P134" s="1"/>
      <c r="Q134" s="1"/>
      <c r="R134" s="1"/>
      <c r="S134" s="1"/>
      <c r="T134" s="1"/>
      <c r="U134" s="2" t="s">
        <v>119</v>
      </c>
      <c r="V134" s="583" t="s">
        <v>77</v>
      </c>
      <c r="W134" s="1"/>
      <c r="X134" s="1"/>
      <c r="Y134" s="2"/>
      <c r="Z134" s="1"/>
      <c r="AA134" s="1" t="s">
        <v>78</v>
      </c>
      <c r="AB134" s="1"/>
      <c r="AC134" s="1"/>
      <c r="AD134" s="310" t="s">
        <v>823</v>
      </c>
      <c r="AE134" s="311" t="s">
        <v>823</v>
      </c>
      <c r="AF134" s="646" t="s">
        <v>823</v>
      </c>
      <c r="AG134" s="444" t="s">
        <v>823</v>
      </c>
      <c r="AH134" s="1"/>
      <c r="AI134" s="311" t="s">
        <v>823</v>
      </c>
      <c r="AJ134" s="1"/>
      <c r="AK134" s="311" t="s">
        <v>823</v>
      </c>
      <c r="AL134" s="311" t="s">
        <v>823</v>
      </c>
      <c r="AM134" s="310" t="s">
        <v>823</v>
      </c>
      <c r="AN134" s="310"/>
      <c r="AO134" s="311" t="s">
        <v>823</v>
      </c>
      <c r="AP134" s="311" t="s">
        <v>823</v>
      </c>
      <c r="AQ134" s="1"/>
      <c r="AR134" s="1"/>
      <c r="AS134" s="1"/>
      <c r="AT134" s="1"/>
      <c r="AU134" s="1"/>
      <c r="AV134" s="1"/>
      <c r="AW134" s="1"/>
      <c r="AX134" s="1"/>
      <c r="AY134" s="1"/>
      <c r="AZ134" s="1"/>
      <c r="BA134" s="1"/>
      <c r="BB134" s="1"/>
      <c r="BC134" s="1"/>
      <c r="BD134" s="1"/>
      <c r="BE134" s="1"/>
      <c r="BF134" s="1"/>
      <c r="BG134" s="1"/>
      <c r="BH134" s="1"/>
      <c r="BI134" s="1"/>
      <c r="BJ134" s="2" t="s">
        <v>78</v>
      </c>
      <c r="BK134" s="1"/>
      <c r="BL134" s="1"/>
      <c r="BM134" s="329"/>
    </row>
    <row r="135" spans="1:65" ht="409.5">
      <c r="A135" s="324" t="s">
        <v>505</v>
      </c>
      <c r="B135" s="739" t="s">
        <v>1600</v>
      </c>
      <c r="C135" s="440" t="s">
        <v>1601</v>
      </c>
      <c r="D135" s="440" t="s">
        <v>1602</v>
      </c>
      <c r="E135" s="172" t="s">
        <v>1587</v>
      </c>
      <c r="F135" s="202" t="s">
        <v>1603</v>
      </c>
      <c r="G135" s="172" t="s">
        <v>1604</v>
      </c>
      <c r="H135" s="172" t="s">
        <v>74</v>
      </c>
      <c r="I135" s="172" t="s">
        <v>99</v>
      </c>
      <c r="J135" s="466" t="s">
        <v>1605</v>
      </c>
      <c r="K135" s="172" t="s">
        <v>1582</v>
      </c>
      <c r="L135" s="328"/>
      <c r="M135" s="1"/>
      <c r="N135" s="1"/>
      <c r="O135" s="1"/>
      <c r="P135" s="1"/>
      <c r="Q135" s="1"/>
      <c r="R135" s="1"/>
      <c r="S135" s="1"/>
      <c r="T135" s="1"/>
      <c r="U135" s="1" t="s">
        <v>119</v>
      </c>
      <c r="V135" s="583" t="s">
        <v>91</v>
      </c>
      <c r="W135" s="1" t="s">
        <v>77</v>
      </c>
      <c r="X135" s="1"/>
      <c r="Y135" s="2"/>
      <c r="Z135" s="1"/>
      <c r="AA135" s="1"/>
      <c r="AB135" s="1" t="s">
        <v>91</v>
      </c>
      <c r="AC135" s="1" t="s">
        <v>119</v>
      </c>
      <c r="AD135" s="310" t="s">
        <v>823</v>
      </c>
      <c r="AE135" s="311" t="s">
        <v>823</v>
      </c>
      <c r="AF135" s="646" t="s">
        <v>823</v>
      </c>
      <c r="AG135" s="48" t="s">
        <v>823</v>
      </c>
      <c r="AH135" s="1"/>
      <c r="AI135" s="311" t="s">
        <v>823</v>
      </c>
      <c r="AJ135" s="1"/>
      <c r="AK135" s="311" t="s">
        <v>823</v>
      </c>
      <c r="AL135" s="311" t="s">
        <v>823</v>
      </c>
      <c r="AM135" s="310" t="s">
        <v>823</v>
      </c>
      <c r="AN135" s="310"/>
      <c r="AO135" s="311" t="s">
        <v>823</v>
      </c>
      <c r="AP135" s="311" t="s">
        <v>823</v>
      </c>
      <c r="AQ135" s="1"/>
      <c r="AR135" s="1"/>
      <c r="AS135" s="1"/>
      <c r="AT135" s="1"/>
      <c r="AU135" s="1"/>
      <c r="AV135" s="1"/>
      <c r="AW135" s="1"/>
      <c r="AX135" s="1"/>
      <c r="AY135" s="1"/>
      <c r="AZ135" s="1"/>
      <c r="BA135" s="1"/>
      <c r="BB135" s="1"/>
      <c r="BC135" s="1"/>
      <c r="BD135" s="1"/>
      <c r="BE135" s="1"/>
      <c r="BF135" s="1"/>
      <c r="BG135" s="1"/>
      <c r="BH135" s="1"/>
      <c r="BI135" s="1"/>
      <c r="BJ135" s="2" t="s">
        <v>119</v>
      </c>
      <c r="BK135" s="1"/>
      <c r="BL135" s="1"/>
      <c r="BM135" s="331"/>
    </row>
    <row r="136" spans="1:65" ht="270">
      <c r="A136" s="324" t="s">
        <v>505</v>
      </c>
      <c r="B136" s="739" t="s">
        <v>1606</v>
      </c>
      <c r="C136" s="440" t="s">
        <v>1607</v>
      </c>
      <c r="D136" s="440" t="s">
        <v>1608</v>
      </c>
      <c r="E136" s="172" t="s">
        <v>1587</v>
      </c>
      <c r="F136" s="202" t="s">
        <v>1609</v>
      </c>
      <c r="G136" s="172" t="s">
        <v>1604</v>
      </c>
      <c r="H136" s="172" t="s">
        <v>74</v>
      </c>
      <c r="I136" s="172" t="s">
        <v>99</v>
      </c>
      <c r="J136" s="466" t="s">
        <v>1605</v>
      </c>
      <c r="K136" s="172" t="s">
        <v>1582</v>
      </c>
      <c r="L136" s="328"/>
      <c r="M136" s="1" t="s">
        <v>72</v>
      </c>
      <c r="N136" s="1" t="s">
        <v>78</v>
      </c>
      <c r="O136" s="1" t="s">
        <v>78</v>
      </c>
      <c r="P136" s="1"/>
      <c r="Q136" s="1" t="s">
        <v>85</v>
      </c>
      <c r="R136" s="1"/>
      <c r="S136" s="1"/>
      <c r="T136" s="1"/>
      <c r="U136" s="2" t="s">
        <v>119</v>
      </c>
      <c r="V136" s="583" t="s">
        <v>72</v>
      </c>
      <c r="W136" s="1"/>
      <c r="X136" s="1"/>
      <c r="Y136" s="2"/>
      <c r="Z136" s="1" t="s">
        <v>85</v>
      </c>
      <c r="AA136" s="1"/>
      <c r="AB136" s="1"/>
      <c r="AC136" s="1" t="s">
        <v>119</v>
      </c>
      <c r="AD136" s="310"/>
      <c r="AE136" s="311"/>
      <c r="AF136" s="646"/>
      <c r="AG136" s="48"/>
      <c r="AH136" s="1"/>
      <c r="AI136" s="311"/>
      <c r="AJ136" s="1"/>
      <c r="AK136" s="311"/>
      <c r="AL136" s="311"/>
      <c r="AM136" s="310"/>
      <c r="AN136" s="310"/>
      <c r="AO136" s="311"/>
      <c r="AP136" s="311"/>
      <c r="AQ136" s="1"/>
      <c r="AR136" s="1"/>
      <c r="AS136" s="1"/>
      <c r="AT136" s="1"/>
      <c r="AU136" s="1"/>
      <c r="AV136" s="1"/>
      <c r="AW136" s="1"/>
      <c r="AX136" s="1"/>
      <c r="AY136" s="1"/>
      <c r="AZ136" s="1"/>
      <c r="BA136" s="1"/>
      <c r="BB136" s="1"/>
      <c r="BC136" s="1"/>
      <c r="BD136" s="1"/>
      <c r="BE136" s="1"/>
      <c r="BF136" s="1"/>
      <c r="BG136" s="1"/>
      <c r="BH136" s="1"/>
      <c r="BI136" s="1"/>
      <c r="BJ136" s="2" t="s">
        <v>78</v>
      </c>
      <c r="BK136" s="1"/>
      <c r="BL136" s="1"/>
      <c r="BM136" s="331"/>
    </row>
    <row r="137" spans="1:65" s="24" customFormat="1" ht="409.5">
      <c r="A137" s="312" t="s">
        <v>505</v>
      </c>
      <c r="B137" s="739" t="s">
        <v>1610</v>
      </c>
      <c r="C137" s="440" t="s">
        <v>1611</v>
      </c>
      <c r="D137" s="445" t="s">
        <v>1612</v>
      </c>
      <c r="E137" s="172" t="s">
        <v>1613</v>
      </c>
      <c r="F137" s="202" t="s">
        <v>1614</v>
      </c>
      <c r="G137" s="172" t="s">
        <v>73</v>
      </c>
      <c r="H137" s="172" t="s">
        <v>74</v>
      </c>
      <c r="I137" s="172" t="s">
        <v>74</v>
      </c>
      <c r="J137" s="172" t="s">
        <v>1369</v>
      </c>
      <c r="K137" s="172" t="s">
        <v>1582</v>
      </c>
      <c r="L137" s="328"/>
      <c r="M137" s="1"/>
      <c r="N137" s="1"/>
      <c r="O137" s="1"/>
      <c r="P137" s="1"/>
      <c r="Q137" s="1"/>
      <c r="R137" s="1"/>
      <c r="S137" s="1"/>
      <c r="T137" s="1"/>
      <c r="U137" s="2" t="s">
        <v>119</v>
      </c>
      <c r="V137" s="582" t="s">
        <v>72</v>
      </c>
      <c r="W137" s="1"/>
      <c r="X137" s="1"/>
      <c r="Y137" s="1"/>
      <c r="Z137" s="310"/>
      <c r="AA137" s="311"/>
      <c r="AB137" s="310"/>
      <c r="AC137" s="310" t="s">
        <v>72</v>
      </c>
      <c r="AD137" s="310"/>
      <c r="AE137" s="444"/>
      <c r="AF137" s="651"/>
      <c r="AG137" s="311"/>
      <c r="AH137" s="1"/>
      <c r="AI137" s="311"/>
      <c r="AJ137" s="311"/>
      <c r="AK137" s="310"/>
      <c r="AL137" s="310"/>
      <c r="AM137" s="311"/>
      <c r="AN137" s="311"/>
      <c r="AO137" s="1"/>
      <c r="AP137" s="1"/>
      <c r="AQ137" s="1"/>
      <c r="AR137" s="1"/>
      <c r="AS137" s="1"/>
      <c r="AT137" s="1"/>
      <c r="AU137" s="1"/>
      <c r="AV137" s="1"/>
      <c r="AW137" s="1"/>
      <c r="AX137" s="1"/>
      <c r="AY137" s="1"/>
      <c r="AZ137" s="1"/>
      <c r="BA137" s="1"/>
      <c r="BB137" s="1"/>
      <c r="BC137" s="1"/>
      <c r="BD137" s="1"/>
      <c r="BE137" s="1"/>
      <c r="BF137" s="1"/>
      <c r="BG137" s="1"/>
      <c r="BH137" s="1"/>
      <c r="BI137" s="1"/>
      <c r="BJ137" s="2" t="s">
        <v>78</v>
      </c>
      <c r="BK137" s="1"/>
      <c r="BL137" s="1"/>
      <c r="BM137" s="332"/>
    </row>
    <row r="138" spans="1:65" ht="409.5">
      <c r="A138" s="312" t="s">
        <v>505</v>
      </c>
      <c r="B138" s="439" t="s">
        <v>1615</v>
      </c>
      <c r="C138" s="440" t="s">
        <v>1616</v>
      </c>
      <c r="D138" s="440" t="s">
        <v>1617</v>
      </c>
      <c r="E138" s="172" t="s">
        <v>89</v>
      </c>
      <c r="F138" s="202" t="s">
        <v>1618</v>
      </c>
      <c r="G138" s="172" t="s">
        <v>288</v>
      </c>
      <c r="H138" s="172" t="s">
        <v>99</v>
      </c>
      <c r="I138" s="172" t="s">
        <v>99</v>
      </c>
      <c r="J138" s="172" t="s">
        <v>1374</v>
      </c>
      <c r="K138" s="172" t="s">
        <v>1302</v>
      </c>
      <c r="L138" s="328"/>
      <c r="M138" s="1" t="s">
        <v>72</v>
      </c>
      <c r="N138" s="1"/>
      <c r="O138" s="1"/>
      <c r="P138" s="1"/>
      <c r="Q138" s="1"/>
      <c r="R138" s="1"/>
      <c r="S138" s="1"/>
      <c r="T138" s="1"/>
      <c r="U138" s="2" t="s">
        <v>119</v>
      </c>
      <c r="V138" s="582" t="s">
        <v>78</v>
      </c>
      <c r="W138" s="1"/>
      <c r="X138" s="1"/>
      <c r="Y138" s="1"/>
      <c r="Z138" s="310" t="s">
        <v>119</v>
      </c>
      <c r="AA138" s="311" t="s">
        <v>119</v>
      </c>
      <c r="AB138" s="310"/>
      <c r="AC138" s="310" t="s">
        <v>119</v>
      </c>
      <c r="AD138" s="310"/>
      <c r="AE138" s="444"/>
      <c r="AF138" s="651"/>
      <c r="AG138" s="311"/>
      <c r="AH138" s="1"/>
      <c r="AI138" s="311"/>
      <c r="AJ138" s="311"/>
      <c r="AK138" s="310"/>
      <c r="AL138" s="310"/>
      <c r="AM138" s="311"/>
      <c r="AN138" s="311"/>
      <c r="AO138" s="1"/>
      <c r="AP138" s="1"/>
      <c r="AQ138" s="1"/>
      <c r="AR138" s="1"/>
      <c r="AS138" s="1"/>
      <c r="AT138" s="1"/>
      <c r="AU138" s="1"/>
      <c r="AV138" s="1"/>
      <c r="AW138" s="1"/>
      <c r="AX138" s="1"/>
      <c r="AY138" s="1"/>
      <c r="AZ138" s="1"/>
      <c r="BA138" s="1"/>
      <c r="BB138" s="1"/>
      <c r="BC138" s="1"/>
      <c r="BD138" s="1"/>
      <c r="BE138" s="1"/>
      <c r="BF138" s="1"/>
      <c r="BG138" s="1"/>
      <c r="BH138" s="1"/>
      <c r="BI138" s="1"/>
      <c r="BJ138" s="2" t="s">
        <v>78</v>
      </c>
      <c r="BK138" s="1"/>
      <c r="BL138" s="1"/>
      <c r="BM138" s="331"/>
    </row>
    <row r="139" spans="1:65" s="24" customFormat="1" ht="195">
      <c r="A139" s="335" t="s">
        <v>504</v>
      </c>
      <c r="B139" s="439" t="s">
        <v>1619</v>
      </c>
      <c r="C139" s="202" t="s">
        <v>1620</v>
      </c>
      <c r="D139" s="440" t="s">
        <v>1621</v>
      </c>
      <c r="E139" s="172" t="s">
        <v>89</v>
      </c>
      <c r="F139" s="202" t="s">
        <v>1622</v>
      </c>
      <c r="G139" s="172" t="s">
        <v>83</v>
      </c>
      <c r="H139" s="172" t="s">
        <v>329</v>
      </c>
      <c r="I139" s="172" t="s">
        <v>74</v>
      </c>
      <c r="J139" s="172" t="s">
        <v>1623</v>
      </c>
      <c r="K139" s="172" t="s">
        <v>1563</v>
      </c>
      <c r="L139" s="328"/>
      <c r="M139" s="1"/>
      <c r="N139" s="1"/>
      <c r="O139" s="1"/>
      <c r="P139" s="1"/>
      <c r="Q139" s="1"/>
      <c r="R139" s="1"/>
      <c r="S139" s="1"/>
      <c r="T139" s="1"/>
      <c r="U139" s="1" t="s">
        <v>119</v>
      </c>
      <c r="V139" s="310"/>
      <c r="W139" s="1"/>
      <c r="X139" s="1" t="s">
        <v>72</v>
      </c>
      <c r="Y139" s="1"/>
      <c r="Z139" s="310" t="s">
        <v>78</v>
      </c>
      <c r="AA139" s="311"/>
      <c r="AB139" s="310"/>
      <c r="AC139" s="310"/>
      <c r="AD139" s="310"/>
      <c r="AE139" s="444"/>
      <c r="AF139" s="651"/>
      <c r="AG139" s="311"/>
      <c r="AH139" s="1"/>
      <c r="AI139" s="311"/>
      <c r="AJ139" s="311"/>
      <c r="AK139" s="310"/>
      <c r="AL139" s="310"/>
      <c r="AM139" s="311"/>
      <c r="AN139" s="311"/>
      <c r="AO139" s="1"/>
      <c r="AP139" s="1"/>
      <c r="AQ139" s="1"/>
      <c r="AR139" s="1"/>
      <c r="AS139" s="1"/>
      <c r="AT139" s="1"/>
      <c r="AU139" s="1"/>
      <c r="AV139" s="1"/>
      <c r="AW139" s="1"/>
      <c r="AX139" s="1"/>
      <c r="AY139" s="1"/>
      <c r="AZ139" s="1"/>
      <c r="BA139" s="1"/>
      <c r="BB139" s="1"/>
      <c r="BC139" s="1"/>
      <c r="BD139" s="1"/>
      <c r="BE139" s="1"/>
      <c r="BF139" s="1"/>
      <c r="BG139" s="1"/>
      <c r="BH139" s="1" t="s">
        <v>91</v>
      </c>
      <c r="BI139" s="1"/>
      <c r="BJ139" s="2" t="s">
        <v>72</v>
      </c>
      <c r="BK139" s="1"/>
      <c r="BL139" s="1"/>
      <c r="BM139" s="332"/>
    </row>
    <row r="140" spans="1:65" ht="409.5">
      <c r="A140" s="312" t="s">
        <v>505</v>
      </c>
      <c r="B140" s="739" t="s">
        <v>1624</v>
      </c>
      <c r="C140" s="202" t="s">
        <v>1625</v>
      </c>
      <c r="D140" s="172" t="s">
        <v>1626</v>
      </c>
      <c r="E140" s="172" t="s">
        <v>70</v>
      </c>
      <c r="F140" s="202" t="s">
        <v>1627</v>
      </c>
      <c r="G140" s="172" t="s">
        <v>73</v>
      </c>
      <c r="H140" s="172" t="s">
        <v>74</v>
      </c>
      <c r="I140" s="172" t="s">
        <v>99</v>
      </c>
      <c r="J140" s="81" t="s">
        <v>1374</v>
      </c>
      <c r="K140" s="81" t="s">
        <v>1582</v>
      </c>
      <c r="L140" s="635"/>
      <c r="M140" s="444" t="s">
        <v>91</v>
      </c>
      <c r="N140" s="2"/>
      <c r="O140" s="1"/>
      <c r="P140" s="1"/>
      <c r="Q140" s="1"/>
      <c r="R140" s="1"/>
      <c r="S140" s="1"/>
      <c r="T140" s="310" t="s">
        <v>823</v>
      </c>
      <c r="U140" s="1" t="s">
        <v>119</v>
      </c>
      <c r="V140" s="584" t="s">
        <v>77</v>
      </c>
      <c r="W140" s="310" t="s">
        <v>823</v>
      </c>
      <c r="X140" s="1" t="s">
        <v>72</v>
      </c>
      <c r="Y140" s="310" t="s">
        <v>823</v>
      </c>
      <c r="Z140" s="310" t="s">
        <v>119</v>
      </c>
      <c r="AA140" s="310"/>
      <c r="AB140" s="310" t="s">
        <v>119</v>
      </c>
      <c r="AC140" s="310" t="s">
        <v>78</v>
      </c>
      <c r="AD140" s="310"/>
      <c r="AE140" s="311" t="s">
        <v>72</v>
      </c>
      <c r="AF140" s="646" t="s">
        <v>119</v>
      </c>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311"/>
      <c r="BF140" s="311"/>
      <c r="BG140" s="1"/>
      <c r="BH140" s="975" t="s">
        <v>1628</v>
      </c>
      <c r="BI140" s="444"/>
      <c r="BJ140" s="2" t="s">
        <v>72</v>
      </c>
      <c r="BK140" s="1"/>
      <c r="BL140" s="1"/>
      <c r="BM140" s="328" t="s">
        <v>1629</v>
      </c>
    </row>
    <row r="141" spans="1:65" ht="409.5">
      <c r="A141" s="312" t="s">
        <v>505</v>
      </c>
      <c r="B141" s="741" t="s">
        <v>1630</v>
      </c>
      <c r="C141" s="440" t="s">
        <v>1631</v>
      </c>
      <c r="D141" s="171" t="s">
        <v>1632</v>
      </c>
      <c r="E141" s="172" t="s">
        <v>1633</v>
      </c>
      <c r="F141" s="202" t="s">
        <v>1634</v>
      </c>
      <c r="G141" s="172" t="s">
        <v>73</v>
      </c>
      <c r="H141" s="172" t="s">
        <v>1635</v>
      </c>
      <c r="I141" s="172" t="s">
        <v>522</v>
      </c>
      <c r="J141" s="448" t="s">
        <v>1636</v>
      </c>
      <c r="K141" s="449" t="s">
        <v>1582</v>
      </c>
      <c r="L141" s="636"/>
      <c r="M141" s="325" t="s">
        <v>127</v>
      </c>
      <c r="N141" s="2"/>
      <c r="O141" s="1"/>
      <c r="P141" s="1"/>
      <c r="Q141" s="1"/>
      <c r="R141" s="1"/>
      <c r="S141" s="1"/>
      <c r="T141" s="310"/>
      <c r="U141" s="1" t="s">
        <v>119</v>
      </c>
      <c r="V141" s="583" t="s">
        <v>132</v>
      </c>
      <c r="W141" s="310"/>
      <c r="X141" s="1" t="s">
        <v>119</v>
      </c>
      <c r="Y141" s="310"/>
      <c r="Z141" s="310" t="s">
        <v>119</v>
      </c>
      <c r="AA141" s="310"/>
      <c r="AB141" s="310" t="s">
        <v>119</v>
      </c>
      <c r="AC141" s="310" t="s">
        <v>119</v>
      </c>
      <c r="AD141" s="310"/>
      <c r="AE141" s="311" t="s">
        <v>119</v>
      </c>
      <c r="AF141" s="646" t="s">
        <v>119</v>
      </c>
      <c r="AG141" s="1"/>
      <c r="AH141" s="1"/>
      <c r="AI141" s="1"/>
      <c r="AJ141" s="1" t="s">
        <v>119</v>
      </c>
      <c r="AK141" s="1"/>
      <c r="AL141" s="1"/>
      <c r="AM141" s="1"/>
      <c r="AN141" s="1"/>
      <c r="AO141" s="1"/>
      <c r="AP141" s="1"/>
      <c r="AQ141" s="1"/>
      <c r="AR141" s="1"/>
      <c r="AS141" s="1"/>
      <c r="AT141" s="1"/>
      <c r="AU141" s="1"/>
      <c r="AV141" s="1"/>
      <c r="AW141" s="1"/>
      <c r="AX141" s="1"/>
      <c r="AY141" s="1"/>
      <c r="AZ141" s="1"/>
      <c r="BA141" s="1"/>
      <c r="BB141" s="1"/>
      <c r="BC141" s="1"/>
      <c r="BD141" s="1"/>
      <c r="BE141" s="313"/>
      <c r="BF141" s="313"/>
      <c r="BG141" s="2"/>
      <c r="BH141" s="2"/>
      <c r="BI141" s="48"/>
      <c r="BJ141" s="2" t="s">
        <v>78</v>
      </c>
      <c r="BK141" s="2"/>
      <c r="BL141" s="2"/>
      <c r="BM141" s="327"/>
    </row>
    <row r="142" spans="1:65" s="24" customFormat="1" ht="409.5">
      <c r="A142" s="324" t="s">
        <v>505</v>
      </c>
      <c r="B142" s="739" t="s">
        <v>1637</v>
      </c>
      <c r="C142" s="440" t="s">
        <v>1638</v>
      </c>
      <c r="D142" s="445" t="s">
        <v>1639</v>
      </c>
      <c r="E142" s="172" t="s">
        <v>827</v>
      </c>
      <c r="F142" s="202" t="s">
        <v>1640</v>
      </c>
      <c r="G142" s="172" t="s">
        <v>83</v>
      </c>
      <c r="H142" s="172" t="s">
        <v>74</v>
      </c>
      <c r="I142" s="172" t="s">
        <v>873</v>
      </c>
      <c r="J142" s="466" t="s">
        <v>1641</v>
      </c>
      <c r="K142" s="172" t="s">
        <v>1582</v>
      </c>
      <c r="L142" s="328" t="s">
        <v>1642</v>
      </c>
      <c r="M142" s="1" t="s">
        <v>127</v>
      </c>
      <c r="N142" s="1"/>
      <c r="O142" s="1"/>
      <c r="P142" s="1"/>
      <c r="Q142" s="1"/>
      <c r="R142" s="1"/>
      <c r="S142" s="1"/>
      <c r="T142" s="1"/>
      <c r="U142" s="2" t="s">
        <v>119</v>
      </c>
      <c r="V142" s="580" t="s">
        <v>668</v>
      </c>
      <c r="W142" s="1"/>
      <c r="X142" s="1"/>
      <c r="Y142" s="1"/>
      <c r="Z142" s="310" t="s">
        <v>78</v>
      </c>
      <c r="AA142" s="311"/>
      <c r="AB142" s="310"/>
      <c r="AC142" s="310"/>
      <c r="AD142" s="310"/>
      <c r="AE142" s="444"/>
      <c r="AF142" s="651"/>
      <c r="AG142" s="311"/>
      <c r="AH142" s="1"/>
      <c r="AI142" s="311"/>
      <c r="AJ142" s="311"/>
      <c r="AK142" s="310"/>
      <c r="AL142" s="310"/>
      <c r="AM142" s="311"/>
      <c r="AN142" s="31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332"/>
    </row>
    <row r="143" spans="1:65" s="24" customFormat="1" ht="240">
      <c r="A143" s="324" t="s">
        <v>505</v>
      </c>
      <c r="B143" s="739" t="s">
        <v>1643</v>
      </c>
      <c r="C143" s="440" t="s">
        <v>1644</v>
      </c>
      <c r="D143" s="445" t="s">
        <v>1645</v>
      </c>
      <c r="E143" s="172" t="s">
        <v>89</v>
      </c>
      <c r="F143" s="202" t="s">
        <v>1646</v>
      </c>
      <c r="G143" s="172" t="s">
        <v>288</v>
      </c>
      <c r="H143" s="172" t="s">
        <v>1647</v>
      </c>
      <c r="I143" s="172" t="s">
        <v>74</v>
      </c>
      <c r="J143" s="466" t="s">
        <v>1641</v>
      </c>
      <c r="K143" s="172" t="s">
        <v>1582</v>
      </c>
      <c r="L143" s="328"/>
      <c r="M143" s="1"/>
      <c r="N143" s="1"/>
      <c r="O143" s="1"/>
      <c r="P143" s="1"/>
      <c r="Q143" s="1"/>
      <c r="R143" s="1"/>
      <c r="S143" s="1"/>
      <c r="T143" s="1"/>
      <c r="U143" s="2" t="s">
        <v>119</v>
      </c>
      <c r="V143" s="580" t="s">
        <v>77</v>
      </c>
      <c r="W143" s="1"/>
      <c r="X143" s="1"/>
      <c r="Y143" s="1"/>
      <c r="Z143" s="310"/>
      <c r="AA143" s="311"/>
      <c r="AB143" s="310"/>
      <c r="AC143" s="310"/>
      <c r="AD143" s="310"/>
      <c r="AE143" s="444"/>
      <c r="AF143" s="651" t="s">
        <v>119</v>
      </c>
      <c r="AG143" s="311"/>
      <c r="AH143" s="1"/>
      <c r="AI143" s="311"/>
      <c r="AJ143" s="311"/>
      <c r="AK143" s="310"/>
      <c r="AL143" s="310"/>
      <c r="AM143" s="311"/>
      <c r="AN143" s="311"/>
      <c r="AO143" s="1"/>
      <c r="AP143" s="1"/>
      <c r="AQ143" s="1"/>
      <c r="AR143" s="1"/>
      <c r="AS143" s="1"/>
      <c r="AT143" s="1"/>
      <c r="AU143" s="1"/>
      <c r="AV143" s="1"/>
      <c r="AW143" s="1"/>
      <c r="AX143" s="1"/>
      <c r="AY143" s="1"/>
      <c r="AZ143" s="1"/>
      <c r="BA143" s="1"/>
      <c r="BB143" s="1"/>
      <c r="BC143" s="1"/>
      <c r="BD143" s="1"/>
      <c r="BE143" s="1"/>
      <c r="BF143" s="1"/>
      <c r="BG143" s="1"/>
      <c r="BH143" s="1"/>
      <c r="BI143" s="1"/>
      <c r="BJ143" s="2" t="s">
        <v>77</v>
      </c>
      <c r="BK143" s="1"/>
      <c r="BL143" s="1"/>
      <c r="BM143" s="332"/>
    </row>
    <row r="144" spans="1:65" s="24" customFormat="1" ht="409.5">
      <c r="A144" s="312" t="s">
        <v>505</v>
      </c>
      <c r="B144" s="450" t="s">
        <v>1648</v>
      </c>
      <c r="C144"/>
      <c r="D144" s="440" t="s">
        <v>1649</v>
      </c>
      <c r="E144" s="172" t="s">
        <v>89</v>
      </c>
      <c r="F144" s="451" t="s">
        <v>1650</v>
      </c>
      <c r="G144" s="172" t="s">
        <v>83</v>
      </c>
      <c r="H144" s="172" t="s">
        <v>74</v>
      </c>
      <c r="I144" s="172" t="s">
        <v>74</v>
      </c>
      <c r="J144" s="172" t="s">
        <v>1369</v>
      </c>
      <c r="K144" s="172" t="s">
        <v>1582</v>
      </c>
      <c r="L144" s="328"/>
      <c r="M144" s="1"/>
      <c r="N144" s="1"/>
      <c r="O144" s="1"/>
      <c r="P144" s="1"/>
      <c r="Q144" s="1"/>
      <c r="R144" s="1"/>
      <c r="S144" s="1"/>
      <c r="T144" s="1"/>
      <c r="U144" s="2" t="s">
        <v>119</v>
      </c>
      <c r="V144" s="580" t="s">
        <v>77</v>
      </c>
      <c r="W144" s="1"/>
      <c r="X144" s="1" t="s">
        <v>85</v>
      </c>
      <c r="Y144" s="1" t="s">
        <v>78</v>
      </c>
      <c r="Z144" s="310"/>
      <c r="AA144" s="311"/>
      <c r="AB144" s="310" t="s">
        <v>72</v>
      </c>
      <c r="AC144" s="310"/>
      <c r="AD144" s="310"/>
      <c r="AE144" s="444"/>
      <c r="AF144" s="651"/>
      <c r="AG144" s="311" t="s">
        <v>78</v>
      </c>
      <c r="AH144" s="1"/>
      <c r="AI144" s="311"/>
      <c r="AJ144" s="311"/>
      <c r="AK144" s="310"/>
      <c r="AL144" s="310"/>
      <c r="AM144" s="311"/>
      <c r="AN144" s="311"/>
      <c r="AO144" s="1"/>
      <c r="AP144" s="1"/>
      <c r="AQ144" s="1"/>
      <c r="AR144" s="1"/>
      <c r="AS144" s="1"/>
      <c r="AT144" s="1"/>
      <c r="AU144" s="1"/>
      <c r="AV144" s="959" t="s">
        <v>77</v>
      </c>
      <c r="AW144" s="1" t="s">
        <v>119</v>
      </c>
      <c r="AX144" s="1"/>
      <c r="AY144" s="1"/>
      <c r="AZ144" s="1" t="s">
        <v>78</v>
      </c>
      <c r="BA144" s="1"/>
      <c r="BB144" s="1"/>
      <c r="BC144" s="1"/>
      <c r="BD144" s="1"/>
      <c r="BE144" s="1"/>
      <c r="BF144" s="1"/>
      <c r="BG144" s="1"/>
      <c r="BH144" s="1"/>
      <c r="BI144" s="1"/>
      <c r="BJ144" s="2"/>
      <c r="BK144" s="1"/>
      <c r="BL144" s="1"/>
      <c r="BM144" s="331"/>
    </row>
    <row r="145" spans="1:65" ht="225">
      <c r="A145" s="312" t="s">
        <v>505</v>
      </c>
      <c r="B145" s="450" t="s">
        <v>1651</v>
      </c>
      <c r="C145" s="440" t="s">
        <v>1652</v>
      </c>
      <c r="D145" s="440" t="s">
        <v>1653</v>
      </c>
      <c r="E145" s="172" t="s">
        <v>89</v>
      </c>
      <c r="F145" s="451" t="s">
        <v>1654</v>
      </c>
      <c r="G145" s="172" t="s">
        <v>73</v>
      </c>
      <c r="H145" s="172" t="s">
        <v>74</v>
      </c>
      <c r="I145" s="172" t="s">
        <v>99</v>
      </c>
      <c r="J145" s="172" t="s">
        <v>1374</v>
      </c>
      <c r="K145" s="172" t="s">
        <v>1582</v>
      </c>
      <c r="L145" s="328"/>
      <c r="M145" s="1"/>
      <c r="N145" s="1"/>
      <c r="O145" s="1"/>
      <c r="P145" s="1"/>
      <c r="Q145" s="1"/>
      <c r="R145" s="1"/>
      <c r="S145" s="1"/>
      <c r="T145" s="1"/>
      <c r="U145" s="1" t="s">
        <v>119</v>
      </c>
      <c r="V145" s="580" t="s">
        <v>78</v>
      </c>
      <c r="W145" s="1"/>
      <c r="X145" s="1"/>
      <c r="Y145" s="1"/>
      <c r="Z145" s="310" t="s">
        <v>77</v>
      </c>
      <c r="AA145" s="311"/>
      <c r="AB145" s="310"/>
      <c r="AC145" s="310"/>
      <c r="AD145" s="310"/>
      <c r="AE145" s="444"/>
      <c r="AF145" s="651"/>
      <c r="AG145" s="311"/>
      <c r="AH145" s="1"/>
      <c r="AI145" s="311"/>
      <c r="AJ145" s="311"/>
      <c r="AK145" s="310"/>
      <c r="AL145" s="310"/>
      <c r="AM145" s="311"/>
      <c r="AN145" s="311"/>
      <c r="AO145" s="1"/>
      <c r="AP145" s="1"/>
      <c r="AQ145" s="1"/>
      <c r="AR145" s="1"/>
      <c r="AS145" s="1"/>
      <c r="AT145" s="1"/>
      <c r="AU145" s="1"/>
      <c r="AV145" s="1"/>
      <c r="AW145" s="1"/>
      <c r="AX145" s="1"/>
      <c r="AY145" s="1"/>
      <c r="AZ145" s="1"/>
      <c r="BA145" s="1"/>
      <c r="BB145" s="1"/>
      <c r="BC145" s="1"/>
      <c r="BD145" s="1"/>
      <c r="BE145" s="1"/>
      <c r="BF145" s="1"/>
      <c r="BG145" s="1"/>
      <c r="BH145" s="1"/>
      <c r="BI145" s="1"/>
      <c r="BJ145" s="2"/>
      <c r="BK145" s="1"/>
      <c r="BL145" s="1"/>
      <c r="BM145" s="331"/>
    </row>
    <row r="146" spans="1:65" s="24" customFormat="1" ht="409.5">
      <c r="A146" s="312" t="s">
        <v>505</v>
      </c>
      <c r="B146" s="663" t="s">
        <v>1655</v>
      </c>
      <c r="C146" s="903" t="s">
        <v>1656</v>
      </c>
      <c r="D146" s="440" t="s">
        <v>1657</v>
      </c>
      <c r="E146" s="172" t="s">
        <v>827</v>
      </c>
      <c r="F146" s="451" t="s">
        <v>1658</v>
      </c>
      <c r="G146" s="172" t="s">
        <v>73</v>
      </c>
      <c r="H146" s="172" t="s">
        <v>329</v>
      </c>
      <c r="I146" s="172" t="s">
        <v>74</v>
      </c>
      <c r="J146" s="172" t="s">
        <v>1369</v>
      </c>
      <c r="K146" s="172" t="s">
        <v>1582</v>
      </c>
      <c r="L146" s="328"/>
      <c r="M146" s="1"/>
      <c r="N146" s="1"/>
      <c r="O146" s="1"/>
      <c r="P146" s="1"/>
      <c r="Q146" s="1"/>
      <c r="R146" s="1"/>
      <c r="S146" s="1"/>
      <c r="T146" s="1"/>
      <c r="U146" s="2" t="s">
        <v>119</v>
      </c>
      <c r="V146" s="580" t="s">
        <v>72</v>
      </c>
      <c r="W146" s="1"/>
      <c r="X146" s="1"/>
      <c r="Y146" s="1"/>
      <c r="Z146" s="310" t="s">
        <v>78</v>
      </c>
      <c r="AA146" s="311"/>
      <c r="AB146" s="310"/>
      <c r="AC146" s="310"/>
      <c r="AD146" s="310"/>
      <c r="AE146" s="444"/>
      <c r="AF146" s="651"/>
      <c r="AG146" s="311"/>
      <c r="AH146" s="1"/>
      <c r="AI146" s="311"/>
      <c r="AJ146" s="311"/>
      <c r="AK146" s="310"/>
      <c r="AL146" s="310"/>
      <c r="AM146" s="311"/>
      <c r="AN146" s="311"/>
      <c r="AO146" s="1"/>
      <c r="AP146" s="1"/>
      <c r="AQ146" s="1"/>
      <c r="AR146" s="1"/>
      <c r="AS146" s="1"/>
      <c r="AT146" s="1"/>
      <c r="AU146" s="1"/>
      <c r="AV146" s="1"/>
      <c r="AW146" s="1"/>
      <c r="AX146" s="1"/>
      <c r="AY146" s="1"/>
      <c r="AZ146" s="1"/>
      <c r="BA146" s="1"/>
      <c r="BB146" s="1"/>
      <c r="BC146" s="1"/>
      <c r="BD146" s="1"/>
      <c r="BE146" s="1"/>
      <c r="BF146" s="1"/>
      <c r="BG146" s="1"/>
      <c r="BH146" s="1"/>
      <c r="BI146" s="1"/>
      <c r="BJ146" s="2"/>
      <c r="BK146" s="1"/>
      <c r="BL146" s="1"/>
      <c r="BM146" s="331"/>
    </row>
    <row r="147" spans="1:65" ht="409.5">
      <c r="A147" s="901" t="s">
        <v>505</v>
      </c>
      <c r="B147" s="902" t="s">
        <v>1659</v>
      </c>
      <c r="C147" s="1028" t="s">
        <v>1660</v>
      </c>
      <c r="D147" s="904" t="s">
        <v>1661</v>
      </c>
      <c r="E147" s="905" t="s">
        <v>1240</v>
      </c>
      <c r="F147" s="906" t="s">
        <v>1662</v>
      </c>
      <c r="G147" s="905" t="s">
        <v>73</v>
      </c>
      <c r="H147" s="905" t="s">
        <v>329</v>
      </c>
      <c r="I147" s="905" t="s">
        <v>99</v>
      </c>
      <c r="J147" s="905" t="s">
        <v>1374</v>
      </c>
      <c r="K147" s="905" t="s">
        <v>1663</v>
      </c>
      <c r="L147" s="907"/>
      <c r="M147" s="901"/>
      <c r="N147" s="908" t="s">
        <v>330</v>
      </c>
      <c r="O147" s="909" t="s">
        <v>330</v>
      </c>
      <c r="P147" s="909"/>
      <c r="Q147" s="909" t="s">
        <v>823</v>
      </c>
      <c r="R147" s="909" t="s">
        <v>823</v>
      </c>
      <c r="S147" s="909"/>
      <c r="T147" s="909" t="s">
        <v>823</v>
      </c>
      <c r="U147" s="901" t="s">
        <v>119</v>
      </c>
      <c r="V147" s="909" t="s">
        <v>823</v>
      </c>
      <c r="W147" s="909" t="s">
        <v>823</v>
      </c>
      <c r="X147" s="901" t="s">
        <v>72</v>
      </c>
      <c r="Y147" s="909" t="s">
        <v>823</v>
      </c>
      <c r="Z147" s="909" t="s">
        <v>119</v>
      </c>
      <c r="AA147" s="909" t="s">
        <v>119</v>
      </c>
      <c r="AB147" s="909" t="s">
        <v>119</v>
      </c>
      <c r="AC147" s="909" t="s">
        <v>119</v>
      </c>
      <c r="AD147" s="909"/>
      <c r="AE147" s="910" t="s">
        <v>119</v>
      </c>
      <c r="AF147" s="911" t="s">
        <v>119</v>
      </c>
      <c r="AG147" s="901"/>
      <c r="AH147" s="901"/>
      <c r="AI147" s="901"/>
      <c r="AJ147" s="901"/>
      <c r="AK147" s="908"/>
      <c r="AL147" s="908"/>
      <c r="AM147" s="908"/>
      <c r="AN147" s="908"/>
      <c r="AO147" s="908"/>
      <c r="AP147" s="908" t="s">
        <v>119</v>
      </c>
      <c r="AQ147" s="908"/>
      <c r="AR147" s="908"/>
      <c r="AS147" s="908"/>
      <c r="AT147" s="908"/>
      <c r="AU147" s="908"/>
      <c r="AV147" s="908"/>
      <c r="AW147" s="908"/>
      <c r="AX147" s="908"/>
      <c r="AY147" s="908"/>
      <c r="AZ147" s="908"/>
      <c r="BA147" s="908"/>
      <c r="BB147" s="908" t="s">
        <v>1664</v>
      </c>
      <c r="BC147" s="908"/>
      <c r="BD147" s="908"/>
      <c r="BE147" s="908"/>
      <c r="BF147" s="908"/>
      <c r="BG147" s="908"/>
      <c r="BH147" s="901"/>
      <c r="BI147" s="901"/>
      <c r="BJ147" s="908"/>
      <c r="BK147" s="908"/>
      <c r="BL147" s="908"/>
      <c r="BM147" s="912"/>
    </row>
    <row r="148" spans="1:65" s="24" customFormat="1" ht="409.5">
      <c r="A148" s="1" t="s">
        <v>505</v>
      </c>
      <c r="B148" s="739" t="s">
        <v>1665</v>
      </c>
      <c r="C148" s="1028" t="s">
        <v>1666</v>
      </c>
      <c r="D148" s="1028" t="s">
        <v>1667</v>
      </c>
      <c r="E148" s="1032" t="s">
        <v>1668</v>
      </c>
      <c r="F148" s="1028" t="s">
        <v>1669</v>
      </c>
      <c r="G148" s="1032" t="s">
        <v>73</v>
      </c>
      <c r="H148" s="172" t="s">
        <v>329</v>
      </c>
      <c r="I148" s="172" t="s">
        <v>74</v>
      </c>
      <c r="J148" s="172" t="s">
        <v>1369</v>
      </c>
      <c r="K148" s="172" t="s">
        <v>1670</v>
      </c>
      <c r="L148" s="328"/>
      <c r="M148" s="1"/>
      <c r="N148" s="2"/>
      <c r="O148" s="2"/>
      <c r="P148" s="2"/>
      <c r="Q148" s="2"/>
      <c r="R148" s="2"/>
      <c r="S148" s="2"/>
      <c r="T148" s="2"/>
      <c r="U148" s="1" t="s">
        <v>119</v>
      </c>
      <c r="V148" s="1" t="s">
        <v>78</v>
      </c>
      <c r="W148" s="1"/>
      <c r="X148" s="1"/>
      <c r="Y148" s="1"/>
      <c r="Z148" s="1" t="s">
        <v>72</v>
      </c>
      <c r="AA148" s="1" t="s">
        <v>78</v>
      </c>
      <c r="AB148" s="1" t="s">
        <v>119</v>
      </c>
      <c r="AC148" s="1" t="s">
        <v>72</v>
      </c>
      <c r="AD148" s="2"/>
      <c r="AE148" s="1"/>
      <c r="AF148" s="650" t="s">
        <v>119</v>
      </c>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t="s">
        <v>78</v>
      </c>
      <c r="BK148" s="2" t="s">
        <v>78</v>
      </c>
      <c r="BL148" s="2"/>
      <c r="BM148" s="327" t="s">
        <v>1671</v>
      </c>
    </row>
    <row r="149" spans="1:65" ht="409.5">
      <c r="A149" s="1" t="s">
        <v>505</v>
      </c>
      <c r="B149" s="739" t="s">
        <v>1672</v>
      </c>
      <c r="C149" s="1028" t="s">
        <v>1673</v>
      </c>
      <c r="D149" s="165" t="s">
        <v>1674</v>
      </c>
      <c r="E149" s="1032" t="s">
        <v>1240</v>
      </c>
      <c r="F149" s="1028" t="s">
        <v>1675</v>
      </c>
      <c r="G149" s="1032" t="s">
        <v>83</v>
      </c>
      <c r="H149" s="172" t="s">
        <v>164</v>
      </c>
      <c r="I149" s="172" t="s">
        <v>164</v>
      </c>
      <c r="J149" s="172" t="s">
        <v>1374</v>
      </c>
      <c r="K149" s="172" t="s">
        <v>1302</v>
      </c>
      <c r="L149" s="328"/>
      <c r="M149" s="1"/>
      <c r="N149" s="1"/>
      <c r="O149" s="1"/>
      <c r="P149" s="1"/>
      <c r="Q149" s="1"/>
      <c r="R149" s="1"/>
      <c r="S149" s="1"/>
      <c r="T149" s="1"/>
      <c r="U149" s="2" t="s">
        <v>119</v>
      </c>
      <c r="V149" s="584" t="s">
        <v>72</v>
      </c>
      <c r="W149" s="1"/>
      <c r="X149" s="1"/>
      <c r="Y149" s="1"/>
      <c r="Z149" s="1" t="s">
        <v>119</v>
      </c>
      <c r="AA149" s="1" t="s">
        <v>78</v>
      </c>
      <c r="AB149" s="1" t="s">
        <v>119</v>
      </c>
      <c r="AC149" s="1" t="s">
        <v>119</v>
      </c>
      <c r="AD149" s="1"/>
      <c r="AE149" s="1"/>
      <c r="AF149" s="651" t="s">
        <v>119</v>
      </c>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t="s">
        <v>78</v>
      </c>
      <c r="BK149" s="1"/>
      <c r="BL149" s="1"/>
      <c r="BM149" s="328"/>
    </row>
    <row r="150" spans="1:65" s="24" customFormat="1" ht="409.5">
      <c r="A150" s="1" t="s">
        <v>505</v>
      </c>
      <c r="B150" s="173" t="s">
        <v>1676</v>
      </c>
      <c r="C150" s="202" t="s">
        <v>1677</v>
      </c>
      <c r="D150" s="165" t="s">
        <v>1678</v>
      </c>
      <c r="E150" s="172" t="s">
        <v>89</v>
      </c>
      <c r="F150" s="1028" t="s">
        <v>1675</v>
      </c>
      <c r="G150" s="1032" t="s">
        <v>73</v>
      </c>
      <c r="H150" s="172" t="s">
        <v>74</v>
      </c>
      <c r="I150" s="172" t="s">
        <v>74</v>
      </c>
      <c r="J150" s="172" t="s">
        <v>84</v>
      </c>
      <c r="K150" s="172" t="s">
        <v>1302</v>
      </c>
      <c r="L150" s="328"/>
      <c r="M150" s="1"/>
      <c r="N150" s="1"/>
      <c r="O150" s="1"/>
      <c r="P150" s="1"/>
      <c r="Q150" s="1"/>
      <c r="R150" s="1"/>
      <c r="S150" s="1"/>
      <c r="T150" s="1"/>
      <c r="U150" s="1" t="s">
        <v>119</v>
      </c>
      <c r="V150" s="1" t="s">
        <v>72</v>
      </c>
      <c r="W150" s="1"/>
      <c r="X150" s="1"/>
      <c r="Y150" s="1"/>
      <c r="Z150" s="1" t="s">
        <v>91</v>
      </c>
      <c r="AA150" s="1" t="s">
        <v>78</v>
      </c>
      <c r="AB150" s="1" t="s">
        <v>91</v>
      </c>
      <c r="AC150" s="1" t="s">
        <v>119</v>
      </c>
      <c r="AD150" s="1"/>
      <c r="AE150" s="1"/>
      <c r="AF150" s="651" t="s">
        <v>119</v>
      </c>
      <c r="AG150" s="1"/>
      <c r="AH150" s="1"/>
      <c r="AI150" s="1"/>
      <c r="AJ150" s="1"/>
      <c r="AK150" s="1"/>
      <c r="AL150" s="1"/>
      <c r="AM150" s="1"/>
      <c r="AN150" s="1"/>
      <c r="AO150" s="1"/>
      <c r="AP150" s="1"/>
      <c r="AQ150" s="1"/>
      <c r="AR150" s="1"/>
      <c r="AS150" s="1"/>
      <c r="AT150" s="1"/>
      <c r="AU150" s="1"/>
      <c r="AV150" s="1"/>
      <c r="AW150" s="1"/>
      <c r="AX150" s="1"/>
      <c r="AY150" s="1"/>
      <c r="AZ150" s="1" t="s">
        <v>77</v>
      </c>
      <c r="BA150" s="1"/>
      <c r="BB150" s="1"/>
      <c r="BC150" s="1"/>
      <c r="BD150" s="1"/>
      <c r="BE150" s="1"/>
      <c r="BF150" s="1"/>
      <c r="BG150" s="1"/>
      <c r="BH150" s="1"/>
      <c r="BI150" s="1"/>
      <c r="BJ150" s="1"/>
      <c r="BK150" s="1"/>
      <c r="BL150" s="1"/>
      <c r="BM150" s="328"/>
    </row>
    <row r="151" spans="1:65" ht="225">
      <c r="A151" s="1" t="s">
        <v>505</v>
      </c>
      <c r="B151" s="173" t="s">
        <v>1679</v>
      </c>
      <c r="C151" s="202" t="s">
        <v>1680</v>
      </c>
      <c r="D151" s="202" t="s">
        <v>1681</v>
      </c>
      <c r="E151" s="172" t="s">
        <v>1682</v>
      </c>
      <c r="F151" s="165" t="s">
        <v>1683</v>
      </c>
      <c r="G151" s="1032" t="s">
        <v>288</v>
      </c>
      <c r="H151" s="172" t="s">
        <v>164</v>
      </c>
      <c r="I151" s="172" t="s">
        <v>1684</v>
      </c>
      <c r="J151" s="172" t="s">
        <v>84</v>
      </c>
      <c r="K151" s="172" t="s">
        <v>1302</v>
      </c>
      <c r="L151" s="328"/>
      <c r="M151" s="1"/>
      <c r="N151" s="1"/>
      <c r="O151" s="1"/>
      <c r="P151" s="1"/>
      <c r="Q151" s="1"/>
      <c r="R151" s="1"/>
      <c r="S151" s="1"/>
      <c r="T151" s="1"/>
      <c r="U151" s="1" t="s">
        <v>119</v>
      </c>
      <c r="V151" s="1" t="s">
        <v>72</v>
      </c>
      <c r="W151" s="1"/>
      <c r="X151" s="1"/>
      <c r="Y151" s="1"/>
      <c r="Z151" s="1" t="s">
        <v>119</v>
      </c>
      <c r="AA151" s="1"/>
      <c r="AB151" s="1" t="s">
        <v>119</v>
      </c>
      <c r="AC151" s="1" t="s">
        <v>119</v>
      </c>
      <c r="AD151" s="1"/>
      <c r="AE151" s="1"/>
      <c r="AF151" s="651" t="s">
        <v>119</v>
      </c>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328"/>
    </row>
    <row r="152" spans="1:65" ht="409.5">
      <c r="A152" s="1" t="s">
        <v>505</v>
      </c>
      <c r="B152" s="173" t="s">
        <v>1685</v>
      </c>
      <c r="C152" s="202" t="s">
        <v>1686</v>
      </c>
      <c r="D152" s="202" t="s">
        <v>1687</v>
      </c>
      <c r="E152" s="172" t="s">
        <v>89</v>
      </c>
      <c r="F152" s="1028" t="s">
        <v>1683</v>
      </c>
      <c r="G152" s="1032" t="s">
        <v>288</v>
      </c>
      <c r="H152" s="172" t="s">
        <v>164</v>
      </c>
      <c r="I152" s="172" t="s">
        <v>1684</v>
      </c>
      <c r="J152" s="172" t="s">
        <v>84</v>
      </c>
      <c r="K152" s="157" t="s">
        <v>1302</v>
      </c>
      <c r="L152" s="328"/>
      <c r="M152" s="487"/>
      <c r="N152" s="1"/>
      <c r="O152" s="1"/>
      <c r="P152" s="1"/>
      <c r="Q152" s="1"/>
      <c r="R152" s="1"/>
      <c r="S152" s="1"/>
      <c r="T152" s="1"/>
      <c r="U152" s="1" t="s">
        <v>119</v>
      </c>
      <c r="V152" s="1" t="s">
        <v>72</v>
      </c>
      <c r="W152" s="1"/>
      <c r="X152" s="1"/>
      <c r="Y152" s="1"/>
      <c r="Z152" s="1" t="s">
        <v>119</v>
      </c>
      <c r="AA152" s="1"/>
      <c r="AB152" s="1" t="s">
        <v>119</v>
      </c>
      <c r="AC152" s="1" t="s">
        <v>119</v>
      </c>
      <c r="AD152" s="1"/>
      <c r="AE152" s="1"/>
      <c r="AF152" s="651" t="s">
        <v>119</v>
      </c>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328"/>
    </row>
    <row r="153" spans="1:65" s="24" customFormat="1" ht="195">
      <c r="A153" s="298" t="s">
        <v>505</v>
      </c>
      <c r="B153" s="452" t="s">
        <v>1688</v>
      </c>
      <c r="C153" s="436"/>
      <c r="D153" s="202"/>
      <c r="E153" s="453" t="s">
        <v>1668</v>
      </c>
      <c r="F153" s="425" t="s">
        <v>1689</v>
      </c>
      <c r="G153" s="397" t="s">
        <v>73</v>
      </c>
      <c r="H153" s="398" t="s">
        <v>74</v>
      </c>
      <c r="I153" s="400" t="s">
        <v>74</v>
      </c>
      <c r="J153" s="398" t="s">
        <v>75</v>
      </c>
      <c r="K153" s="454" t="s">
        <v>1302</v>
      </c>
      <c r="L153" s="299" t="s">
        <v>1690</v>
      </c>
      <c r="M153" s="743"/>
      <c r="N153" s="166"/>
      <c r="O153" s="166"/>
      <c r="P153" s="166"/>
      <c r="Q153" s="166"/>
      <c r="R153" s="166"/>
      <c r="S153" s="166"/>
      <c r="T153" s="166" t="s">
        <v>91</v>
      </c>
      <c r="U153" s="1" t="s">
        <v>119</v>
      </c>
      <c r="V153" s="166" t="s">
        <v>72</v>
      </c>
      <c r="W153" s="166"/>
      <c r="X153" s="166"/>
      <c r="Y153" s="166" t="s">
        <v>78</v>
      </c>
      <c r="Z153" s="166" t="s">
        <v>78</v>
      </c>
      <c r="AA153" s="166" t="s">
        <v>78</v>
      </c>
      <c r="AB153" s="166"/>
      <c r="AC153" s="166" t="s">
        <v>72</v>
      </c>
      <c r="AD153" s="166"/>
      <c r="AE153" s="166" t="s">
        <v>78</v>
      </c>
      <c r="AF153" s="669" t="s">
        <v>72</v>
      </c>
      <c r="AG153" s="166" t="s">
        <v>72</v>
      </c>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t="s">
        <v>91</v>
      </c>
      <c r="BI153" s="166"/>
      <c r="BJ153" s="166" t="s">
        <v>78</v>
      </c>
      <c r="BK153" s="166" t="s">
        <v>72</v>
      </c>
      <c r="BL153" s="166"/>
      <c r="BM153" s="318"/>
    </row>
    <row r="154" spans="1:65" ht="409.5">
      <c r="A154" s="632" t="s">
        <v>505</v>
      </c>
      <c r="B154" s="452"/>
      <c r="C154" s="22" t="s">
        <v>1691</v>
      </c>
      <c r="D154" s="436"/>
      <c r="E154" s="453"/>
      <c r="F154" s="425"/>
      <c r="G154" s="397"/>
      <c r="H154" s="398"/>
      <c r="I154" s="400"/>
      <c r="J154" s="455"/>
      <c r="K154" s="456"/>
      <c r="L154" s="635"/>
      <c r="M154" s="819"/>
      <c r="N154" s="166"/>
      <c r="O154" s="166"/>
      <c r="P154" s="166"/>
      <c r="Q154" s="166"/>
      <c r="R154" s="166"/>
      <c r="S154" s="166"/>
      <c r="T154" s="166" t="s">
        <v>119</v>
      </c>
      <c r="U154" s="1" t="s">
        <v>119</v>
      </c>
      <c r="V154" s="166"/>
      <c r="W154" s="166" t="s">
        <v>119</v>
      </c>
      <c r="X154" s="166"/>
      <c r="Y154" s="166" t="s">
        <v>119</v>
      </c>
      <c r="Z154" s="166" t="s">
        <v>119</v>
      </c>
      <c r="AA154" s="166" t="s">
        <v>119</v>
      </c>
      <c r="AB154" s="166" t="s">
        <v>119</v>
      </c>
      <c r="AC154" s="166"/>
      <c r="AD154" s="166"/>
      <c r="AE154" s="166"/>
      <c r="AF154" s="647"/>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t="s">
        <v>119</v>
      </c>
      <c r="BI154" s="166" t="s">
        <v>119</v>
      </c>
      <c r="BJ154" s="166" t="s">
        <v>119</v>
      </c>
      <c r="BK154" s="166"/>
      <c r="BL154" s="166"/>
      <c r="BM154" s="318"/>
    </row>
    <row r="155" spans="1:65" ht="240">
      <c r="A155" s="298" t="s">
        <v>505</v>
      </c>
      <c r="B155" s="452" t="s">
        <v>1692</v>
      </c>
      <c r="C155" s="458" t="s">
        <v>1693</v>
      </c>
      <c r="D155" s="202"/>
      <c r="E155" s="453" t="s">
        <v>1668</v>
      </c>
      <c r="F155" s="425" t="s">
        <v>1689</v>
      </c>
      <c r="G155" s="397" t="s">
        <v>73</v>
      </c>
      <c r="H155" s="398" t="s">
        <v>74</v>
      </c>
      <c r="I155" s="400" t="s">
        <v>99</v>
      </c>
      <c r="J155" s="398" t="s">
        <v>84</v>
      </c>
      <c r="K155" s="457" t="s">
        <v>1302</v>
      </c>
      <c r="L155" s="299"/>
      <c r="M155" s="743"/>
      <c r="N155" s="166"/>
      <c r="O155" s="166"/>
      <c r="P155" s="166"/>
      <c r="Q155" s="166"/>
      <c r="R155" s="166"/>
      <c r="S155" s="166"/>
      <c r="T155" s="166" t="s">
        <v>119</v>
      </c>
      <c r="U155" s="1" t="s">
        <v>119</v>
      </c>
      <c r="V155" s="166"/>
      <c r="W155" s="166" t="s">
        <v>119</v>
      </c>
      <c r="X155" s="166"/>
      <c r="Y155" s="166" t="s">
        <v>119</v>
      </c>
      <c r="Z155" s="166" t="s">
        <v>119</v>
      </c>
      <c r="AA155" s="166" t="s">
        <v>119</v>
      </c>
      <c r="AB155" s="166" t="s">
        <v>119</v>
      </c>
      <c r="AC155" s="166" t="s">
        <v>119</v>
      </c>
      <c r="AD155" s="166"/>
      <c r="AE155" s="166" t="s">
        <v>72</v>
      </c>
      <c r="AF155" s="647"/>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t="s">
        <v>91</v>
      </c>
      <c r="BI155" s="166" t="s">
        <v>119</v>
      </c>
      <c r="BJ155" s="166" t="s">
        <v>72</v>
      </c>
      <c r="BK155" s="166"/>
      <c r="BL155" s="166"/>
      <c r="BM155" s="318"/>
    </row>
    <row r="156" spans="1:65" ht="409.5">
      <c r="A156" s="1" t="s">
        <v>505</v>
      </c>
      <c r="B156" s="173" t="s">
        <v>1694</v>
      </c>
      <c r="C156" s="202" t="s">
        <v>1695</v>
      </c>
      <c r="D156" s="459" t="s">
        <v>1696</v>
      </c>
      <c r="E156" s="172" t="s">
        <v>89</v>
      </c>
      <c r="F156" s="172" t="s">
        <v>1697</v>
      </c>
      <c r="G156" s="1032" t="s">
        <v>73</v>
      </c>
      <c r="H156" s="172" t="s">
        <v>74</v>
      </c>
      <c r="I156" s="172" t="s">
        <v>99</v>
      </c>
      <c r="J156" s="172" t="s">
        <v>84</v>
      </c>
      <c r="K156" s="173" t="s">
        <v>1698</v>
      </c>
      <c r="L156" s="328"/>
      <c r="M156" s="487" t="s">
        <v>127</v>
      </c>
      <c r="N156" s="2" t="s">
        <v>85</v>
      </c>
      <c r="O156" s="2"/>
      <c r="P156" s="2"/>
      <c r="Q156" s="2"/>
      <c r="R156" s="2"/>
      <c r="S156" s="2"/>
      <c r="T156" s="2"/>
      <c r="U156" s="1" t="s">
        <v>91</v>
      </c>
      <c r="V156" s="1"/>
      <c r="W156" s="1"/>
      <c r="X156" s="1"/>
      <c r="Y156" s="1" t="s">
        <v>91</v>
      </c>
      <c r="Z156" s="1" t="s">
        <v>91</v>
      </c>
      <c r="AA156" s="1" t="s">
        <v>91</v>
      </c>
      <c r="AB156" s="1" t="s">
        <v>822</v>
      </c>
      <c r="AC156" s="1" t="s">
        <v>119</v>
      </c>
      <c r="AD156" s="2"/>
      <c r="AE156" s="1" t="s">
        <v>91</v>
      </c>
      <c r="AF156" s="650"/>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t="s">
        <v>91</v>
      </c>
      <c r="BI156" s="2" t="s">
        <v>91</v>
      </c>
      <c r="BJ156" s="2" t="s">
        <v>91</v>
      </c>
      <c r="BK156" s="2" t="s">
        <v>91</v>
      </c>
      <c r="BL156" s="2"/>
      <c r="BM156" s="327"/>
    </row>
    <row r="157" spans="1:65" s="24" customFormat="1" ht="409.5">
      <c r="A157" s="320" t="s">
        <v>505</v>
      </c>
      <c r="B157" s="172" t="s">
        <v>1699</v>
      </c>
      <c r="C157" s="202" t="s">
        <v>1700</v>
      </c>
      <c r="D157" s="171" t="s">
        <v>1701</v>
      </c>
      <c r="E157" s="172" t="s">
        <v>1240</v>
      </c>
      <c r="F157" s="202" t="s">
        <v>1702</v>
      </c>
      <c r="G157" s="1032" t="s">
        <v>83</v>
      </c>
      <c r="H157" s="172" t="s">
        <v>74</v>
      </c>
      <c r="I157" s="172" t="s">
        <v>74</v>
      </c>
      <c r="J157" s="172" t="s">
        <v>1703</v>
      </c>
      <c r="K157" s="173" t="s">
        <v>1563</v>
      </c>
      <c r="L157" s="328"/>
      <c r="M157" s="487"/>
      <c r="N157" s="2"/>
      <c r="O157" s="2"/>
      <c r="P157" s="2"/>
      <c r="Q157" s="2"/>
      <c r="R157" s="2"/>
      <c r="S157" s="2"/>
      <c r="T157" s="2"/>
      <c r="U157" s="1" t="s">
        <v>119</v>
      </c>
      <c r="V157" s="2"/>
      <c r="W157" s="2" t="s">
        <v>119</v>
      </c>
      <c r="X157" s="2" t="s">
        <v>72</v>
      </c>
      <c r="Y157" s="2"/>
      <c r="Z157" s="2" t="s">
        <v>72</v>
      </c>
      <c r="AA157" s="2"/>
      <c r="AB157" s="2"/>
      <c r="AC157" s="2" t="s">
        <v>119</v>
      </c>
      <c r="AD157" s="1"/>
      <c r="AE157" s="2"/>
      <c r="AF157" s="650"/>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327"/>
    </row>
    <row r="158" spans="1:65" s="24" customFormat="1" ht="409.5">
      <c r="A158" s="460" t="s">
        <v>505</v>
      </c>
      <c r="B158" s="172" t="s">
        <v>1704</v>
      </c>
      <c r="C158" s="202" t="s">
        <v>1705</v>
      </c>
      <c r="D158" s="171" t="s">
        <v>1706</v>
      </c>
      <c r="E158" s="172" t="s">
        <v>1240</v>
      </c>
      <c r="F158" s="202" t="s">
        <v>1707</v>
      </c>
      <c r="G158" s="1032" t="s">
        <v>83</v>
      </c>
      <c r="H158" s="172" t="s">
        <v>74</v>
      </c>
      <c r="I158" s="172" t="s">
        <v>74</v>
      </c>
      <c r="J158" s="172" t="s">
        <v>1703</v>
      </c>
      <c r="K158" s="173" t="s">
        <v>1563</v>
      </c>
      <c r="L158" s="328"/>
      <c r="M158" s="487"/>
      <c r="N158" s="2"/>
      <c r="O158" s="2"/>
      <c r="P158" s="2"/>
      <c r="Q158" s="2"/>
      <c r="R158" s="2"/>
      <c r="S158" s="2"/>
      <c r="T158" s="2"/>
      <c r="U158" s="1" t="s">
        <v>119</v>
      </c>
      <c r="V158" s="2"/>
      <c r="W158" s="2" t="s">
        <v>119</v>
      </c>
      <c r="X158" s="2" t="s">
        <v>78</v>
      </c>
      <c r="Y158" s="2"/>
      <c r="Z158" s="2"/>
      <c r="AA158" s="2"/>
      <c r="AB158" s="2"/>
      <c r="AC158" s="2" t="s">
        <v>119</v>
      </c>
      <c r="AD158" s="1"/>
      <c r="AE158" s="2"/>
      <c r="AF158" s="650"/>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327"/>
    </row>
    <row r="159" spans="1:65" s="24" customFormat="1" ht="409.5">
      <c r="A159" s="320" t="s">
        <v>505</v>
      </c>
      <c r="B159" s="172" t="s">
        <v>1708</v>
      </c>
      <c r="C159" s="202" t="s">
        <v>1709</v>
      </c>
      <c r="D159" s="171" t="s">
        <v>1710</v>
      </c>
      <c r="E159" s="172" t="s">
        <v>89</v>
      </c>
      <c r="F159" s="202" t="s">
        <v>1711</v>
      </c>
      <c r="G159" s="1032" t="s">
        <v>73</v>
      </c>
      <c r="H159" s="172" t="s">
        <v>74</v>
      </c>
      <c r="I159" s="172" t="s">
        <v>74</v>
      </c>
      <c r="J159" s="172" t="s">
        <v>1703</v>
      </c>
      <c r="K159" s="173" t="s">
        <v>1563</v>
      </c>
      <c r="L159" s="328"/>
      <c r="M159" s="487"/>
      <c r="N159" s="2"/>
      <c r="O159" s="2"/>
      <c r="P159" s="2"/>
      <c r="Q159" s="2"/>
      <c r="R159" s="2"/>
      <c r="S159" s="2"/>
      <c r="T159" s="2"/>
      <c r="U159" s="1" t="s">
        <v>119</v>
      </c>
      <c r="V159" s="2"/>
      <c r="W159" s="2" t="s">
        <v>119</v>
      </c>
      <c r="X159" s="2" t="s">
        <v>72</v>
      </c>
      <c r="Y159" s="2"/>
      <c r="Z159" s="2"/>
      <c r="AA159" s="2"/>
      <c r="AB159" s="2"/>
      <c r="AC159" s="2"/>
      <c r="AD159" s="1"/>
      <c r="AE159" s="2"/>
      <c r="AF159" s="650"/>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327"/>
    </row>
    <row r="160" spans="1:65" ht="409.5">
      <c r="A160" s="320" t="s">
        <v>505</v>
      </c>
      <c r="B160" s="172" t="s">
        <v>1712</v>
      </c>
      <c r="C160" s="202" t="s">
        <v>1713</v>
      </c>
      <c r="D160" s="171" t="s">
        <v>1714</v>
      </c>
      <c r="E160" s="172" t="s">
        <v>89</v>
      </c>
      <c r="F160" s="202" t="s">
        <v>1715</v>
      </c>
      <c r="G160" s="1032" t="s">
        <v>73</v>
      </c>
      <c r="H160" s="172" t="s">
        <v>99</v>
      </c>
      <c r="I160" s="172" t="s">
        <v>99</v>
      </c>
      <c r="J160" s="172" t="s">
        <v>1703</v>
      </c>
      <c r="K160" s="172" t="s">
        <v>1563</v>
      </c>
      <c r="L160" s="328"/>
      <c r="M160" s="1" t="s">
        <v>91</v>
      </c>
      <c r="N160" s="2"/>
      <c r="O160" s="2"/>
      <c r="P160" s="2"/>
      <c r="Q160" s="2"/>
      <c r="R160" s="2"/>
      <c r="S160" s="2"/>
      <c r="T160" s="2"/>
      <c r="U160" s="2" t="s">
        <v>119</v>
      </c>
      <c r="V160" s="584" t="s">
        <v>78</v>
      </c>
      <c r="W160" s="2"/>
      <c r="X160" s="2" t="s">
        <v>91</v>
      </c>
      <c r="Y160" s="2"/>
      <c r="Z160" s="2"/>
      <c r="AA160" s="2"/>
      <c r="AB160" s="2"/>
      <c r="AC160" s="2"/>
      <c r="AD160" s="1"/>
      <c r="AE160" s="2"/>
      <c r="AF160" s="650"/>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327"/>
    </row>
    <row r="161" spans="1:81" ht="409.5">
      <c r="A161" s="320" t="s">
        <v>505</v>
      </c>
      <c r="B161" s="172" t="s">
        <v>1716</v>
      </c>
      <c r="C161" s="202" t="s">
        <v>1717</v>
      </c>
      <c r="D161" s="171" t="s">
        <v>1718</v>
      </c>
      <c r="E161" s="172" t="s">
        <v>89</v>
      </c>
      <c r="F161" s="202" t="s">
        <v>1719</v>
      </c>
      <c r="G161" s="1032" t="s">
        <v>73</v>
      </c>
      <c r="H161" s="172" t="s">
        <v>873</v>
      </c>
      <c r="I161" s="172" t="s">
        <v>99</v>
      </c>
      <c r="J161" s="172" t="s">
        <v>1703</v>
      </c>
      <c r="K161" s="172" t="s">
        <v>1563</v>
      </c>
      <c r="L161" s="328"/>
      <c r="M161" s="1" t="s">
        <v>72</v>
      </c>
      <c r="N161" s="2"/>
      <c r="O161" s="2"/>
      <c r="P161" s="2"/>
      <c r="Q161" s="2"/>
      <c r="R161" s="2"/>
      <c r="S161" s="2"/>
      <c r="T161" s="2"/>
      <c r="U161" s="2" t="s">
        <v>119</v>
      </c>
      <c r="V161" s="584" t="s">
        <v>78</v>
      </c>
      <c r="W161" s="2"/>
      <c r="X161" s="2" t="s">
        <v>72</v>
      </c>
      <c r="Y161" s="2"/>
      <c r="Z161" s="2"/>
      <c r="AA161" s="2"/>
      <c r="AB161" s="2"/>
      <c r="AC161" s="2"/>
      <c r="AD161" s="1"/>
      <c r="AE161" s="2"/>
      <c r="AF161" s="650"/>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327"/>
    </row>
    <row r="162" spans="1:81" ht="409.5">
      <c r="A162" s="320" t="s">
        <v>505</v>
      </c>
      <c r="B162" s="172" t="s">
        <v>1720</v>
      </c>
      <c r="C162" s="202" t="s">
        <v>1721</v>
      </c>
      <c r="D162" s="171" t="s">
        <v>1722</v>
      </c>
      <c r="E162" s="172" t="s">
        <v>89</v>
      </c>
      <c r="F162" s="202" t="s">
        <v>1723</v>
      </c>
      <c r="G162" s="1032" t="s">
        <v>83</v>
      </c>
      <c r="H162" s="172" t="s">
        <v>99</v>
      </c>
      <c r="I162" s="172" t="s">
        <v>99</v>
      </c>
      <c r="J162" s="172" t="s">
        <v>1703</v>
      </c>
      <c r="K162" s="172" t="s">
        <v>1563</v>
      </c>
      <c r="L162" s="328"/>
      <c r="M162" s="1" t="s">
        <v>91</v>
      </c>
      <c r="N162" s="2"/>
      <c r="O162" s="2"/>
      <c r="P162" s="2"/>
      <c r="Q162" s="2"/>
      <c r="R162" s="2"/>
      <c r="S162" s="2"/>
      <c r="T162" s="2"/>
      <c r="U162" s="2" t="s">
        <v>119</v>
      </c>
      <c r="V162" s="584" t="s">
        <v>72</v>
      </c>
      <c r="W162" s="2"/>
      <c r="X162" s="2" t="s">
        <v>91</v>
      </c>
      <c r="Y162" s="2"/>
      <c r="Z162" s="2"/>
      <c r="AA162" s="2"/>
      <c r="AB162" s="2"/>
      <c r="AC162" s="2"/>
      <c r="AD162" s="1"/>
      <c r="AE162" s="2"/>
      <c r="AF162" s="650"/>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327"/>
    </row>
    <row r="163" spans="1:81" ht="409.5">
      <c r="A163" s="326" t="s">
        <v>505</v>
      </c>
      <c r="B163" s="172" t="s">
        <v>1724</v>
      </c>
      <c r="C163" s="202" t="s">
        <v>1725</v>
      </c>
      <c r="D163" s="171" t="s">
        <v>1726</v>
      </c>
      <c r="E163" s="172" t="s">
        <v>89</v>
      </c>
      <c r="F163" s="172" t="s">
        <v>1727</v>
      </c>
      <c r="G163" s="1032" t="s">
        <v>73</v>
      </c>
      <c r="H163" s="172" t="s">
        <v>99</v>
      </c>
      <c r="I163" s="172" t="s">
        <v>99</v>
      </c>
      <c r="J163" s="172" t="s">
        <v>1703</v>
      </c>
      <c r="K163" s="1" t="s">
        <v>1563</v>
      </c>
      <c r="L163" s="292"/>
      <c r="M163" s="302" t="s">
        <v>72</v>
      </c>
      <c r="N163" s="2"/>
      <c r="O163" s="2"/>
      <c r="P163" s="2"/>
      <c r="Q163" s="2"/>
      <c r="R163" s="2"/>
      <c r="S163" s="2"/>
      <c r="T163" s="2"/>
      <c r="U163" s="1" t="s">
        <v>119</v>
      </c>
      <c r="V163" s="2"/>
      <c r="W163" s="2"/>
      <c r="X163" s="2" t="s">
        <v>77</v>
      </c>
      <c r="Y163" s="2"/>
      <c r="Z163" s="2"/>
      <c r="AA163" s="2"/>
      <c r="AB163" s="2"/>
      <c r="AC163" s="2"/>
      <c r="AD163" s="1"/>
      <c r="AE163" s="2"/>
      <c r="AF163" s="650"/>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327"/>
    </row>
    <row r="164" spans="1:81" ht="360">
      <c r="A164" s="326" t="s">
        <v>505</v>
      </c>
      <c r="B164" s="172" t="s">
        <v>1728</v>
      </c>
      <c r="C164" s="202" t="s">
        <v>1729</v>
      </c>
      <c r="D164" s="171" t="s">
        <v>1730</v>
      </c>
      <c r="E164" s="172" t="s">
        <v>89</v>
      </c>
      <c r="F164" s="172" t="s">
        <v>1731</v>
      </c>
      <c r="G164" s="1032" t="s">
        <v>83</v>
      </c>
      <c r="H164" s="172" t="s">
        <v>164</v>
      </c>
      <c r="I164" s="172" t="s">
        <v>164</v>
      </c>
      <c r="J164" s="172" t="s">
        <v>1703</v>
      </c>
      <c r="K164" s="1" t="s">
        <v>1563</v>
      </c>
      <c r="L164" s="292"/>
      <c r="M164" s="302" t="s">
        <v>91</v>
      </c>
      <c r="N164" s="2"/>
      <c r="O164" s="2"/>
      <c r="P164" s="2"/>
      <c r="Q164" s="2"/>
      <c r="R164" s="2"/>
      <c r="S164" s="2"/>
      <c r="T164" s="2"/>
      <c r="U164" s="2" t="s">
        <v>119</v>
      </c>
      <c r="V164" s="584" t="s">
        <v>78</v>
      </c>
      <c r="W164" s="2"/>
      <c r="X164" s="2" t="s">
        <v>78</v>
      </c>
      <c r="Y164" s="2"/>
      <c r="Z164" s="2"/>
      <c r="AA164" s="2"/>
      <c r="AB164" s="2"/>
      <c r="AC164" s="2"/>
      <c r="AD164" s="1"/>
      <c r="AE164" s="2"/>
      <c r="AF164" s="650"/>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327"/>
    </row>
    <row r="165" spans="1:81" ht="409.5">
      <c r="A165" s="326" t="s">
        <v>505</v>
      </c>
      <c r="B165" s="172" t="s">
        <v>1732</v>
      </c>
      <c r="C165" s="202" t="s">
        <v>1733</v>
      </c>
      <c r="D165" s="171" t="s">
        <v>1734</v>
      </c>
      <c r="E165" s="172" t="s">
        <v>89</v>
      </c>
      <c r="F165" s="172" t="s">
        <v>1735</v>
      </c>
      <c r="G165" s="1032" t="s">
        <v>73</v>
      </c>
      <c r="H165" s="172" t="s">
        <v>164</v>
      </c>
      <c r="I165" s="172" t="s">
        <v>164</v>
      </c>
      <c r="J165" s="172" t="s">
        <v>1703</v>
      </c>
      <c r="K165" s="1" t="s">
        <v>1563</v>
      </c>
      <c r="L165" s="292"/>
      <c r="M165" s="169" t="s">
        <v>91</v>
      </c>
      <c r="N165" s="2"/>
      <c r="O165" s="2"/>
      <c r="P165" s="2"/>
      <c r="Q165" s="2"/>
      <c r="R165" s="2"/>
      <c r="S165" s="2"/>
      <c r="T165" s="2"/>
      <c r="U165" s="2" t="s">
        <v>119</v>
      </c>
      <c r="V165" s="584" t="s">
        <v>78</v>
      </c>
      <c r="W165" s="2" t="s">
        <v>119</v>
      </c>
      <c r="X165" s="2" t="s">
        <v>78</v>
      </c>
      <c r="Y165" s="2"/>
      <c r="Z165" s="2" t="s">
        <v>119</v>
      </c>
      <c r="AA165" s="2"/>
      <c r="AB165" s="2"/>
      <c r="AC165" s="2"/>
      <c r="AD165" s="1"/>
      <c r="AE165" s="2"/>
      <c r="AF165" s="650"/>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327"/>
    </row>
    <row r="166" spans="1:81" s="24" customFormat="1" ht="180">
      <c r="A166" s="326" t="s">
        <v>505</v>
      </c>
      <c r="B166" s="172" t="s">
        <v>1736</v>
      </c>
      <c r="C166" s="306" t="s">
        <v>1737</v>
      </c>
      <c r="D166" s="744" t="s">
        <v>1738</v>
      </c>
      <c r="E166" s="172" t="s">
        <v>89</v>
      </c>
      <c r="F166" s="172" t="s">
        <v>1739</v>
      </c>
      <c r="G166" s="1032" t="s">
        <v>73</v>
      </c>
      <c r="H166" s="172" t="s">
        <v>931</v>
      </c>
      <c r="I166" s="81" t="s">
        <v>931</v>
      </c>
      <c r="J166" s="172" t="s">
        <v>1703</v>
      </c>
      <c r="K166" s="1" t="s">
        <v>1563</v>
      </c>
      <c r="L166" s="318"/>
      <c r="M166" s="166" t="s">
        <v>72</v>
      </c>
      <c r="N166" s="2"/>
      <c r="O166" s="2"/>
      <c r="P166" s="2"/>
      <c r="Q166" s="2"/>
      <c r="R166" s="2"/>
      <c r="S166" s="2"/>
      <c r="T166" s="2"/>
      <c r="U166" s="2" t="s">
        <v>119</v>
      </c>
      <c r="V166" s="584" t="s">
        <v>126</v>
      </c>
      <c r="W166" s="2"/>
      <c r="X166" s="2" t="s">
        <v>72</v>
      </c>
      <c r="Y166" s="2"/>
      <c r="Z166" s="2"/>
      <c r="AA166" s="2"/>
      <c r="AB166" s="2"/>
      <c r="AC166" s="2"/>
      <c r="AD166" s="1"/>
      <c r="AE166" s="2"/>
      <c r="AF166" s="650"/>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327"/>
    </row>
    <row r="167" spans="1:81" ht="30">
      <c r="A167" s="292" t="s">
        <v>505</v>
      </c>
      <c r="B167" s="306" t="s">
        <v>1740</v>
      </c>
      <c r="C167" s="828" t="s">
        <v>117</v>
      </c>
      <c r="D167" s="292" t="s">
        <v>1741</v>
      </c>
      <c r="E167" s="502" t="s">
        <v>1742</v>
      </c>
      <c r="F167" s="292" t="s">
        <v>1743</v>
      </c>
      <c r="G167" s="292"/>
      <c r="H167" s="292" t="s">
        <v>522</v>
      </c>
      <c r="I167" s="292" t="s">
        <v>164</v>
      </c>
      <c r="J167" s="292" t="s">
        <v>1744</v>
      </c>
      <c r="K167" s="565" t="s">
        <v>1327</v>
      </c>
      <c r="L167" s="292"/>
      <c r="M167" s="292"/>
      <c r="N167" s="292"/>
      <c r="O167" s="292"/>
      <c r="P167" s="292"/>
      <c r="Q167" s="292"/>
      <c r="R167" s="292"/>
      <c r="S167" s="292"/>
      <c r="T167" s="292"/>
      <c r="U167" s="292"/>
      <c r="V167" s="292"/>
      <c r="W167" s="292"/>
      <c r="X167" s="292"/>
      <c r="Y167" s="292"/>
      <c r="Z167" s="292"/>
      <c r="AA167" s="292"/>
      <c r="AB167" s="292"/>
      <c r="AC167" s="292"/>
      <c r="AD167" s="292"/>
      <c r="AE167" s="292"/>
      <c r="AF167" s="637"/>
      <c r="AG167" s="292"/>
      <c r="AH167" s="292"/>
      <c r="AI167" s="292"/>
      <c r="AJ167" s="292"/>
      <c r="AK167" s="292"/>
      <c r="AL167" s="292"/>
      <c r="AM167" s="292"/>
      <c r="AN167" s="292"/>
      <c r="AO167" s="292"/>
      <c r="AP167" s="292"/>
      <c r="AQ167" s="292"/>
      <c r="AR167" s="292"/>
      <c r="AS167" s="292"/>
      <c r="AT167" s="292"/>
      <c r="AU167" s="292"/>
      <c r="AV167" s="292"/>
      <c r="AW167" s="292"/>
      <c r="AX167" s="292"/>
      <c r="AY167" s="292"/>
      <c r="AZ167" s="292"/>
      <c r="BA167" s="292"/>
      <c r="BB167" s="292"/>
      <c r="BC167" s="292"/>
      <c r="BD167" s="292"/>
      <c r="BE167" s="292"/>
      <c r="BF167" s="292"/>
      <c r="BG167" s="292"/>
      <c r="BH167" s="292"/>
      <c r="BI167" s="292"/>
      <c r="BJ167" s="292"/>
      <c r="BK167" s="292"/>
      <c r="BL167" s="292"/>
      <c r="BM167" s="292"/>
    </row>
    <row r="168" spans="1:81" ht="409.6">
      <c r="A168" s="292" t="s">
        <v>505</v>
      </c>
      <c r="B168" s="292" t="s">
        <v>1745</v>
      </c>
      <c r="C168" s="292"/>
      <c r="D168" s="828" t="s">
        <v>1746</v>
      </c>
      <c r="E168" s="502" t="s">
        <v>89</v>
      </c>
      <c r="F168" s="292"/>
      <c r="G168" s="292"/>
      <c r="H168" s="292"/>
      <c r="I168" s="292"/>
      <c r="J168" s="292"/>
      <c r="K168" s="292"/>
      <c r="L168" s="292"/>
      <c r="M168" s="292"/>
      <c r="N168" s="292"/>
      <c r="O168" s="292"/>
      <c r="P168" s="292"/>
      <c r="Q168" s="292"/>
      <c r="R168" s="292"/>
      <c r="S168" s="292"/>
      <c r="T168" s="292"/>
      <c r="U168" s="292"/>
      <c r="V168" s="292"/>
      <c r="W168" s="292"/>
      <c r="X168" s="292"/>
      <c r="Y168" s="292"/>
      <c r="Z168" s="292"/>
      <c r="AA168" s="292"/>
      <c r="AB168" s="292"/>
      <c r="AC168" s="292"/>
      <c r="AD168" s="292"/>
      <c r="AE168" s="292"/>
      <c r="AF168" s="637"/>
      <c r="AG168" s="292"/>
      <c r="AH168" s="292"/>
      <c r="AI168" s="292"/>
      <c r="AJ168" s="292"/>
      <c r="AK168" s="292"/>
      <c r="AL168" s="292"/>
      <c r="AM168" s="292"/>
      <c r="AN168" s="292"/>
      <c r="AO168" s="292"/>
      <c r="AP168" s="292"/>
      <c r="AQ168" s="292"/>
      <c r="AR168" s="292"/>
      <c r="AS168" s="292"/>
      <c r="AT168" s="292"/>
      <c r="AU168" s="292"/>
      <c r="AV168" s="292"/>
      <c r="AW168" s="292"/>
      <c r="AX168" s="292"/>
      <c r="AY168" s="292"/>
      <c r="AZ168" s="292"/>
      <c r="BA168" s="292"/>
      <c r="BB168" s="292"/>
      <c r="BC168" s="292"/>
      <c r="BD168" s="292"/>
      <c r="BE168" s="292"/>
      <c r="BF168" s="292"/>
      <c r="BG168" s="292"/>
      <c r="BH168" s="292"/>
      <c r="BI168" s="292"/>
      <c r="BJ168" s="292"/>
      <c r="BK168" s="292"/>
      <c r="BL168" s="292"/>
      <c r="BM168" s="292"/>
    </row>
    <row r="175" spans="1:81" ht="15">
      <c r="BP175" s="61"/>
      <c r="BQ175" s="61"/>
      <c r="BR175" s="61"/>
      <c r="BS175" s="61"/>
      <c r="BT175" s="61"/>
      <c r="BU175" s="61"/>
      <c r="BV175" s="61"/>
    </row>
    <row r="176" spans="1:81" ht="15">
      <c r="BP176" s="264"/>
      <c r="BQ176" s="264"/>
      <c r="BR176" s="14" t="s">
        <v>18</v>
      </c>
      <c r="BS176" s="14" t="s">
        <v>1747</v>
      </c>
      <c r="BT176" s="14" t="s">
        <v>1563</v>
      </c>
      <c r="BU176" s="14" t="s">
        <v>1748</v>
      </c>
      <c r="BV176" s="14" t="s">
        <v>1670</v>
      </c>
      <c r="BW176" s="14" t="s">
        <v>1663</v>
      </c>
      <c r="BX176" s="14" t="s">
        <v>26</v>
      </c>
      <c r="BY176" s="14" t="s">
        <v>27</v>
      </c>
      <c r="BZ176" s="14" t="s">
        <v>28</v>
      </c>
      <c r="CA176" s="14" t="s">
        <v>29</v>
      </c>
      <c r="CB176" s="14" t="s">
        <v>30</v>
      </c>
      <c r="CC176" s="14" t="s">
        <v>1161</v>
      </c>
    </row>
    <row r="177" spans="68:81" ht="15">
      <c r="BP177" s="14" t="s">
        <v>483</v>
      </c>
      <c r="BQ177" s="14" t="s">
        <v>484</v>
      </c>
      <c r="BS177" s="264"/>
      <c r="BT177" s="264"/>
      <c r="BU177" s="264"/>
      <c r="BV177" s="264"/>
      <c r="BW177" s="264"/>
      <c r="BX177" s="264"/>
      <c r="BY177" s="264"/>
      <c r="BZ177" s="264"/>
      <c r="CA177" s="264"/>
      <c r="CB177" s="264"/>
      <c r="CC177" s="264"/>
    </row>
    <row r="178" spans="68:81" ht="15">
      <c r="BP178" t="s">
        <v>485</v>
      </c>
      <c r="BQ178" s="626" t="s">
        <v>77</v>
      </c>
      <c r="BR178" s="627">
        <f t="shared" ref="BR178:CC178" si="0">COUNTIFS(T$4:T$168,"XS",$H$4:$H$168,"Q2")</f>
        <v>0</v>
      </c>
      <c r="BS178" s="627">
        <f t="shared" si="0"/>
        <v>0</v>
      </c>
      <c r="BT178" s="627">
        <f t="shared" si="0"/>
        <v>3</v>
      </c>
      <c r="BU178" s="627">
        <f t="shared" si="0"/>
        <v>1</v>
      </c>
      <c r="BV178" s="627">
        <f t="shared" si="0"/>
        <v>0</v>
      </c>
      <c r="BW178" s="627">
        <f t="shared" si="0"/>
        <v>1</v>
      </c>
      <c r="BX178" s="627">
        <f t="shared" si="0"/>
        <v>3</v>
      </c>
      <c r="BY178" s="627">
        <f t="shared" si="0"/>
        <v>0</v>
      </c>
      <c r="BZ178" s="627">
        <f t="shared" si="0"/>
        <v>0</v>
      </c>
      <c r="CA178" s="627">
        <f t="shared" si="0"/>
        <v>7</v>
      </c>
      <c r="CB178" s="627">
        <f t="shared" si="0"/>
        <v>0</v>
      </c>
      <c r="CC178" s="627">
        <f t="shared" si="0"/>
        <v>1</v>
      </c>
    </row>
    <row r="179" spans="68:81" ht="15">
      <c r="BP179" t="s">
        <v>486</v>
      </c>
      <c r="BQ179" s="626" t="s">
        <v>78</v>
      </c>
      <c r="BR179" s="627">
        <f t="shared" ref="BR179:CC179" si="1">COUNTIFS(T$4:T$168,"S",$H$4:$H$168,"Q2")</f>
        <v>0</v>
      </c>
      <c r="BS179" s="627">
        <f t="shared" si="1"/>
        <v>0</v>
      </c>
      <c r="BT179" s="627">
        <f t="shared" si="1"/>
        <v>3</v>
      </c>
      <c r="BU179" s="627">
        <f t="shared" si="1"/>
        <v>0</v>
      </c>
      <c r="BV179" s="627">
        <f t="shared" si="1"/>
        <v>6</v>
      </c>
      <c r="BW179" s="627">
        <f t="shared" si="1"/>
        <v>3</v>
      </c>
      <c r="BX179" s="627">
        <f t="shared" si="1"/>
        <v>8</v>
      </c>
      <c r="BY179" s="627">
        <f t="shared" si="1"/>
        <v>8</v>
      </c>
      <c r="BZ179" s="627">
        <f t="shared" si="1"/>
        <v>5</v>
      </c>
      <c r="CA179" s="627">
        <f t="shared" si="1"/>
        <v>12</v>
      </c>
      <c r="CB179" s="627">
        <f t="shared" si="1"/>
        <v>0</v>
      </c>
      <c r="CC179" s="627">
        <f t="shared" si="1"/>
        <v>9</v>
      </c>
    </row>
    <row r="180" spans="68:81" ht="15">
      <c r="BP180" t="s">
        <v>487</v>
      </c>
      <c r="BQ180" s="626" t="s">
        <v>72</v>
      </c>
      <c r="BR180" s="627">
        <f t="shared" ref="BR180:CC180" si="2">COUNTIFS(T$4:T$168,"M",$H$4:$H$168,"Q2")</f>
        <v>0</v>
      </c>
      <c r="BS180" s="627">
        <f t="shared" si="2"/>
        <v>0</v>
      </c>
      <c r="BT180" s="627">
        <f t="shared" si="2"/>
        <v>8</v>
      </c>
      <c r="BU180" s="627">
        <f t="shared" si="2"/>
        <v>0</v>
      </c>
      <c r="BV180" s="627">
        <f t="shared" si="2"/>
        <v>6</v>
      </c>
      <c r="BW180" s="627">
        <f t="shared" si="2"/>
        <v>0</v>
      </c>
      <c r="BX180" s="627">
        <f t="shared" si="2"/>
        <v>4</v>
      </c>
      <c r="BY180" s="627">
        <f t="shared" si="2"/>
        <v>0</v>
      </c>
      <c r="BZ180" s="627">
        <f t="shared" si="2"/>
        <v>5</v>
      </c>
      <c r="CA180" s="627">
        <f t="shared" si="2"/>
        <v>11</v>
      </c>
      <c r="CB180" s="627">
        <f t="shared" si="2"/>
        <v>2</v>
      </c>
      <c r="CC180" s="627">
        <f t="shared" si="2"/>
        <v>8</v>
      </c>
    </row>
    <row r="181" spans="68:81" ht="15">
      <c r="BP181" t="s">
        <v>488</v>
      </c>
      <c r="BQ181" s="626" t="s">
        <v>91</v>
      </c>
      <c r="BR181" s="627">
        <f t="shared" ref="BR181:CA181" si="3">COUNTIFS(T$4:T$168,"L",$H$4:$H$168,"Q2")</f>
        <v>1</v>
      </c>
      <c r="BS181" s="627">
        <f t="shared" si="3"/>
        <v>1</v>
      </c>
      <c r="BT181" s="627">
        <f t="shared" si="3"/>
        <v>4</v>
      </c>
      <c r="BU181" s="627">
        <f t="shared" si="3"/>
        <v>0</v>
      </c>
      <c r="BV181" s="627">
        <f t="shared" si="3"/>
        <v>4</v>
      </c>
      <c r="BW181" s="627">
        <f t="shared" si="3"/>
        <v>1</v>
      </c>
      <c r="BX181" s="627">
        <f t="shared" si="3"/>
        <v>2</v>
      </c>
      <c r="BY181" s="627">
        <f t="shared" si="3"/>
        <v>1</v>
      </c>
      <c r="BZ181" s="627">
        <f t="shared" si="3"/>
        <v>7</v>
      </c>
      <c r="CA181" s="627">
        <f t="shared" si="3"/>
        <v>3</v>
      </c>
      <c r="CB181" s="627">
        <f>COUNTIFS(AC$4:AC$168,"L",$H$4:$H$168,"Q2")</f>
        <v>3</v>
      </c>
      <c r="CC181" s="627">
        <f>COUNTIFS(AD$4:AD$168,"L",$H$4:$H$168,"Q2")</f>
        <v>0</v>
      </c>
    </row>
    <row r="182" spans="68:81" ht="15">
      <c r="BP182" t="s">
        <v>489</v>
      </c>
      <c r="BQ182" s="626" t="s">
        <v>127</v>
      </c>
      <c r="BR182" s="627">
        <f t="shared" ref="BR182:CA182" si="4">COUNTIFS(T$4:T$168,"XL",$H$4:$H$168,"Q2")</f>
        <v>0</v>
      </c>
      <c r="BS182" s="627">
        <f t="shared" si="4"/>
        <v>0</v>
      </c>
      <c r="BT182" s="627">
        <f t="shared" si="4"/>
        <v>0</v>
      </c>
      <c r="BU182" s="627">
        <f t="shared" si="4"/>
        <v>1</v>
      </c>
      <c r="BV182" s="627">
        <f t="shared" si="4"/>
        <v>0</v>
      </c>
      <c r="BW182" s="627">
        <f t="shared" si="4"/>
        <v>0</v>
      </c>
      <c r="BX182" s="627">
        <f t="shared" si="4"/>
        <v>0</v>
      </c>
      <c r="BY182" s="627">
        <f t="shared" si="4"/>
        <v>0</v>
      </c>
      <c r="BZ182" s="627">
        <f t="shared" si="4"/>
        <v>4</v>
      </c>
      <c r="CA182" s="627">
        <f t="shared" si="4"/>
        <v>0</v>
      </c>
      <c r="CB182" s="627">
        <f>COUNTIFS(AC$4:AC$168,"XL",$H$4:$H$168,"Q2")</f>
        <v>0</v>
      </c>
      <c r="CC182" s="627">
        <f>COUNTIFS(AD$4:AD$168,"XL",$H$4:$H$168,"Q2")</f>
        <v>0</v>
      </c>
    </row>
    <row r="183" spans="68:81" ht="15">
      <c r="BP183" t="s">
        <v>490</v>
      </c>
      <c r="BQ183" s="626" t="s">
        <v>119</v>
      </c>
      <c r="BR183" s="627">
        <f t="shared" ref="BR183:CA183" si="5">COUNTIFS(T$4:T$168,"X",$H$4:$H$168,"Q2")</f>
        <v>5</v>
      </c>
      <c r="BS183" s="627">
        <f t="shared" si="5"/>
        <v>31</v>
      </c>
      <c r="BT183" s="627">
        <f t="shared" si="5"/>
        <v>1</v>
      </c>
      <c r="BU183" s="627">
        <f t="shared" si="5"/>
        <v>4</v>
      </c>
      <c r="BV183" s="627">
        <f t="shared" si="5"/>
        <v>6</v>
      </c>
      <c r="BW183" s="627">
        <f t="shared" si="5"/>
        <v>2</v>
      </c>
      <c r="BX183" s="627">
        <f t="shared" si="5"/>
        <v>10</v>
      </c>
      <c r="BY183" s="627">
        <f t="shared" si="5"/>
        <v>5</v>
      </c>
      <c r="BZ183" s="627">
        <f t="shared" si="5"/>
        <v>4</v>
      </c>
      <c r="CA183" s="627">
        <f t="shared" si="5"/>
        <v>17</v>
      </c>
      <c r="CB183" s="627">
        <f>COUNTIFS(AC$4:AC$168,"X",$H$4:$H$168,"Q2")</f>
        <v>17</v>
      </c>
      <c r="CC183" s="627">
        <f>COUNTIFS(AD$4:AD$168,"X",$H$4:$H$168,"Q2")</f>
        <v>1</v>
      </c>
    </row>
    <row r="184" spans="68:81" ht="15">
      <c r="BP184" t="s">
        <v>491</v>
      </c>
      <c r="BQ184" s="626" t="s">
        <v>492</v>
      </c>
      <c r="BR184" s="899">
        <f>COUNTIFS(T$4:T$168,"XS",$H$4:$H$168,"Q2")</f>
        <v>0</v>
      </c>
      <c r="BS184" s="627">
        <v>15</v>
      </c>
      <c r="BT184">
        <v>27</v>
      </c>
      <c r="BU184">
        <v>5</v>
      </c>
      <c r="BV184">
        <v>26</v>
      </c>
      <c r="BW184">
        <v>8</v>
      </c>
      <c r="BX184">
        <v>24</v>
      </c>
      <c r="BY184" s="900">
        <v>6</v>
      </c>
      <c r="BZ184" s="900">
        <v>6</v>
      </c>
      <c r="CA184">
        <v>62</v>
      </c>
      <c r="CB184">
        <v>19</v>
      </c>
      <c r="CC184" s="900">
        <v>0</v>
      </c>
    </row>
    <row r="185" spans="68:81" ht="15">
      <c r="BP185" t="s">
        <v>810</v>
      </c>
      <c r="BQ185" s="626" t="s">
        <v>494</v>
      </c>
      <c r="BR185">
        <f t="shared" ref="BR185:CC185" si="6">BR184*5*6</f>
        <v>0</v>
      </c>
      <c r="BS185">
        <f t="shared" si="6"/>
        <v>450</v>
      </c>
      <c r="BT185">
        <f t="shared" si="6"/>
        <v>810</v>
      </c>
      <c r="BU185">
        <f t="shared" si="6"/>
        <v>150</v>
      </c>
      <c r="BV185">
        <f t="shared" si="6"/>
        <v>780</v>
      </c>
      <c r="BW185">
        <f t="shared" si="6"/>
        <v>240</v>
      </c>
      <c r="BX185">
        <f t="shared" si="6"/>
        <v>720</v>
      </c>
      <c r="BY185">
        <f t="shared" si="6"/>
        <v>180</v>
      </c>
      <c r="BZ185">
        <f t="shared" si="6"/>
        <v>180</v>
      </c>
      <c r="CA185">
        <f t="shared" si="6"/>
        <v>1860</v>
      </c>
      <c r="CB185">
        <f t="shared" si="6"/>
        <v>570</v>
      </c>
      <c r="CC185">
        <f t="shared" si="6"/>
        <v>0</v>
      </c>
    </row>
    <row r="186" spans="68:81" ht="15">
      <c r="BQ186" s="626" t="s">
        <v>495</v>
      </c>
      <c r="BR186">
        <f t="shared" ref="BR186:CC186" si="7">(BR178*2*5)+(BR179*4*5)+(BR180*8*5)+(BR181*12*5)+(BR182*24*5)+(BR183*24*5)</f>
        <v>660</v>
      </c>
      <c r="BS186">
        <f t="shared" si="7"/>
        <v>3780</v>
      </c>
      <c r="BT186">
        <f t="shared" si="7"/>
        <v>770</v>
      </c>
      <c r="BU186">
        <f t="shared" si="7"/>
        <v>610</v>
      </c>
      <c r="BV186">
        <f t="shared" si="7"/>
        <v>1320</v>
      </c>
      <c r="BW186">
        <f t="shared" si="7"/>
        <v>370</v>
      </c>
      <c r="BX186">
        <f t="shared" si="7"/>
        <v>1670</v>
      </c>
      <c r="BY186">
        <f t="shared" si="7"/>
        <v>820</v>
      </c>
      <c r="BZ186">
        <f t="shared" si="7"/>
        <v>1680</v>
      </c>
      <c r="CA186">
        <f t="shared" si="7"/>
        <v>2970</v>
      </c>
      <c r="CB186">
        <f t="shared" si="7"/>
        <v>2300</v>
      </c>
      <c r="CC186">
        <f t="shared" si="7"/>
        <v>630</v>
      </c>
    </row>
    <row r="187" spans="68:81" ht="15">
      <c r="BQ187" s="626" t="s">
        <v>496</v>
      </c>
      <c r="BR187" s="627">
        <f t="shared" ref="BR187:CC187" si="8">BR185-BR186</f>
        <v>-660</v>
      </c>
      <c r="BS187" s="627">
        <f t="shared" si="8"/>
        <v>-3330</v>
      </c>
      <c r="BT187" s="627">
        <f t="shared" si="8"/>
        <v>40</v>
      </c>
      <c r="BU187" s="627">
        <f t="shared" si="8"/>
        <v>-460</v>
      </c>
      <c r="BV187" s="627">
        <f t="shared" si="8"/>
        <v>-540</v>
      </c>
      <c r="BW187" s="627">
        <f t="shared" si="8"/>
        <v>-130</v>
      </c>
      <c r="BX187" s="627">
        <f t="shared" si="8"/>
        <v>-950</v>
      </c>
      <c r="BY187" s="627">
        <f t="shared" si="8"/>
        <v>-640</v>
      </c>
      <c r="BZ187" s="627">
        <f t="shared" si="8"/>
        <v>-1500</v>
      </c>
      <c r="CA187" s="627">
        <f t="shared" si="8"/>
        <v>-1110</v>
      </c>
      <c r="CB187" s="627">
        <f t="shared" si="8"/>
        <v>-1730</v>
      </c>
      <c r="CC187" s="627">
        <f t="shared" si="8"/>
        <v>-630</v>
      </c>
    </row>
    <row r="1048569" ht="15" customHeight="1"/>
    <row r="1048576" ht="15" customHeight="1"/>
  </sheetData>
  <autoFilter ref="A3:BM168" xr:uid="{F4E7BF45-E31E-4E3F-BC27-81E62081F8A0}"/>
  <mergeCells count="9">
    <mergeCell ref="F76:F77"/>
    <mergeCell ref="BH1:BK1"/>
    <mergeCell ref="N1:S1"/>
    <mergeCell ref="T1:AH1"/>
    <mergeCell ref="AI1:AK1"/>
    <mergeCell ref="AN1:AV1"/>
    <mergeCell ref="AW1:BA1"/>
    <mergeCell ref="BB1:BG1"/>
    <mergeCell ref="AL1:AM1"/>
  </mergeCells>
  <hyperlinks>
    <hyperlink ref="B52" r:id="rId1" display="https://confluence.safeway.com/display/CDT/Customer+Reviews" xr:uid="{4E0A47AA-FBCD-44C1-AA60-F2CF32200FA7}"/>
    <hyperlink ref="B48" r:id="rId2" display="https://confluence.safeway.com/pages/viewpage.action?spaceKey=CDT&amp;title=Catalog+and+Selection+Initiatives" xr:uid="{8FB8802C-8FF4-4724-8AD8-9D4C4C6155A8}"/>
    <hyperlink ref="B54" r:id="rId3" display="https://confluence.safeway.com/display/CDT/Made+To+Order+Party+planning+assortment+shopable+for+Pick+Up" xr:uid="{95CB0E39-0199-4927-83CE-3A67C8B2474F}"/>
    <hyperlink ref="B55" r:id="rId4" display="https://confluence.safeway.com/display/CDT/Pick+up+Made+to+Order+RTE+meals+with+groceries" xr:uid="{3C44E095-F6C9-40B8-8AAE-79B8D282B56B}"/>
    <hyperlink ref="B57" r:id="rId5" display="https://confluence.safeway.com/display/CDT/Made+to+Order+meals+on+multiple+3rd+party+marketplaces" xr:uid="{BB913378-B7B9-491C-AA23-052C902A7D33}"/>
    <hyperlink ref="B69" r:id="rId6" display="https://confluence.safeway.com/pages/viewpage.action?pageId=91005189" xr:uid="{5050C235-BE29-49B9-A2D4-53190E6C27CF}"/>
    <hyperlink ref="B71" r:id="rId7" display="https://confluence.safeway.com/display/CDT/Include+Variants+in+Catalog" xr:uid="{5F258E0A-3A91-415F-82AF-5B9DA465505F}"/>
    <hyperlink ref="B79" r:id="rId8" display="SKU Relationships (e.g. Variants)" xr:uid="{3974FF96-F859-4970-9B05-5DFA10E44D50}"/>
    <hyperlink ref="B76" r:id="rId9" display="https://confluence.safeway.com/display/CDT/Marketplace+1.0+-+Chinese+Grocery+MLP" xr:uid="{3AB913B3-9F96-44A4-B9D0-521DA4227FAC}"/>
    <hyperlink ref="B60" r:id="rId10" display="https://confluence.safeway.com/pages/viewpage.action?pageId=102262421" xr:uid="{D41DFA6D-E1A2-45F6-8DD7-A8D77580DE92}"/>
    <hyperlink ref="B56" r:id="rId11" display="https://confluence.safeway.com/display/CDT/Delivery+of+Made+to+Order+with+Groceries" xr:uid="{69062358-951C-4BEF-A8D9-64C65EBB2745}"/>
    <hyperlink ref="B58" r:id="rId12" display="https://confluence.safeway.com/pages/viewpage.action?pageId=102252270" xr:uid="{89AC971A-49FC-4E90-8EFD-9748BB5277E3}"/>
    <hyperlink ref="B59" r:id="rId13" display="https://confluence.safeway.com/display/CDT/Express+Meal+Delivery" xr:uid="{48D8D992-6E3E-4F86-B77C-B80772F7612D}"/>
    <hyperlink ref="B77" r:id="rId14" display="https://confluence.safeway.com/display/CDT/Marketplace+1.1+-+Marketplacer+Integration" xr:uid="{CDFB71EF-0CDB-4954-A7CE-3C9C02E0C977}"/>
    <hyperlink ref="B75" r:id="rId15" display="https://confluence.safeway.com/pages/viewpage.action?pageId=71097894" xr:uid="{C67F96DB-0933-4F24-9B01-267383CAAEF6}"/>
    <hyperlink ref="B72" r:id="rId16" display="https://confluence.safeway.com/pages/viewpage.action?pageId=71097894" xr:uid="{9D7F2992-DCFF-4E49-B3BF-C0FB026B2B33}"/>
    <hyperlink ref="B74" r:id="rId17" display="https://confluence.safeway.com/display/CDT/Dynamic+Threshold+Management" xr:uid="{5D534732-1778-4A39-A3ED-9BAD77024E5F}"/>
    <hyperlink ref="B116" r:id="rId18" display="https://confluence.safeway.com/display/CDT/Instacart+-+Catalog+Feed+and+Selection" xr:uid="{083E8A27-E91E-4FF8-9E6E-537F6D9DAAD7}"/>
    <hyperlink ref="B78" r:id="rId19" display="https://confluence.safeway.com/display/CDT/Catalog+Enhancements" xr:uid="{108E03D1-F56D-4022-BE93-703702031C3A}"/>
    <hyperlink ref="B61" r:id="rId20" display="https://confluence.safeway.com/pages/viewpage.action?pageId=102266259" xr:uid="{EFD925F1-6640-45CF-AE56-E746E5DF48AE}"/>
    <hyperlink ref="B62" r:id="rId21" display="https://confluence.safeway.com/display/CDT/Syndigo+Salsify+Automation+-+3b+%28Enhanced+content+server+side+and+Multiple+images+from+Salsify" xr:uid="{13ECDFCC-A37F-4DA6-913F-2C7078AE5F3C}"/>
    <hyperlink ref="B66" r:id="rId22" display="https://confluence.safeway.com/display/CDT/Authentication+and+Authorization" xr:uid="{9D4FEA0C-A25A-486B-8356-898495D6C45C}"/>
    <hyperlink ref="B49" r:id="rId23" display="https://confluence.safeway.com/display/CDT/Item+Availability+-+2.0+-+Future+inventory+availability+signal" xr:uid="{957D72AC-38D7-481E-9D96-3962413F3499}"/>
    <hyperlink ref="B50" r:id="rId24" display="https://confluence.safeway.com/display/CDT/Item+Availability+-+2.1+-+All+Items+-+Future+inventory+availability+signal" xr:uid="{6AAD4151-7D39-4799-AA01-7613D8FC99F6}"/>
    <hyperlink ref="B70" r:id="rId25" display="https://confluence.safeway.com/display/CDT/Item+Restrictions" xr:uid="{9E6B9124-298D-4E27-AB22-33749159C7DA}"/>
    <hyperlink ref="B73" r:id="rId26" display="https://confluence.safeway.com/display/CDT/Portland+Test" xr:uid="{6DD3033E-C3EC-4CF7-9976-2B0F0518104D}"/>
    <hyperlink ref="B132" r:id="rId27" display="https://confluence.safeway.com/pages/viewpage.action?pageId=108581137" xr:uid="{5152FE54-F2C0-43C1-B83F-4D4CAD2B3F89}"/>
    <hyperlink ref="B133" r:id="rId28" display="https://confluence.safeway.com/pages/viewpage.action?pageId=77369574&amp;src=contextnavpagetreemode" xr:uid="{F8BB7A53-9FB5-4560-ACC5-78C43F9E9249}"/>
    <hyperlink ref="B134" r:id="rId29" display="https://confluence.safeway.com/pages/viewpage.action?pageId=91001000&amp;src=contextnavpagetreemode" xr:uid="{B8C85A41-DCD5-4F25-862E-B666DC9C18D2}"/>
    <hyperlink ref="B135" r:id="rId30" display="https://confluence.safeway.com/pages/viewpage.action?pageId=91001000&amp;src=contextnavpagetreemode" xr:uid="{91E0168C-3C0B-4C08-806D-82EAF1B96583}"/>
    <hyperlink ref="B140" r:id="rId31" display="Shopp-able Weekly Ad (Web &amp; App)" xr:uid="{C6FABF1F-3C6B-45DC-8D43-98AE4EB6CB5C}"/>
    <hyperlink ref="B142" r:id="rId32" display="https://confluence.safeway.com/display/CDT/Automate+Process+for+building+Weekly+Ad+Product+Carousels" xr:uid="{617451BC-07DB-4C9B-A599-82E191154C6F}"/>
    <hyperlink ref="B131" r:id="rId33" display="https://confluence.safeway.com/pages/viewpage.action?pageId=91000983" xr:uid="{66E53160-6BDE-4CB2-9E5E-33276703351C}"/>
    <hyperlink ref="B148" r:id="rId34" display="https://confluence.safeway.com/display/CDT/Buy+it+Again+-+Phase+2" xr:uid="{1E4F282A-216C-4687-B0AE-E634401F9837}"/>
    <hyperlink ref="B149" r:id="rId35" display="https://confluence.safeway.com/pages/viewpage.action?pageId=91007751" xr:uid="{D93F6E9F-FA69-4C48-814C-D83A981CEF4F}"/>
    <hyperlink ref="D165" r:id="rId36" display="https://drive.google.com/file/d/1Mn-YOjLEBLoRDjPMi2pFTPnoM31JPy0e/view?usp=sharing" xr:uid="{D29F5ADD-0E85-49B9-A914-3EC41B8921D2}"/>
    <hyperlink ref="D166" r:id="rId37" xr:uid="{D0A287A1-71A6-44AC-8D81-5B6B59D2E7A3}"/>
    <hyperlink ref="B141" r:id="rId38" display="https://confluence.safeway.com/pages/viewpage.action?pageId=63945033" xr:uid="{10A6BC98-E7C9-4A6A-9EB7-88BB4FB12BC7}"/>
    <hyperlink ref="B143" r:id="rId39" display="https://confluence.safeway.com/pages/viewpage.action?pageId=105916276" xr:uid="{D815F1D7-09DD-4BBD-9C9D-0D3777379692}"/>
    <hyperlink ref="B146" r:id="rId40" xr:uid="{5B34DA3B-C5B8-43CA-890C-023A6BA5C22E}"/>
    <hyperlink ref="B80" r:id="rId41" display="Reduce ROG/Store blocks" xr:uid="{FB381A52-2888-2747-A1F4-CB3F4217C76D}"/>
  </hyperlinks>
  <pageMargins left="0" right="0" top="0" bottom="0" header="0" footer="0"/>
  <pageSetup orientation="portrait" r:id="rId42"/>
  <legacyDrawing r:id="rId4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CB7E8-6DC7-4C00-8CF5-77D6076613A9}">
  <sheetPr filterMode="1"/>
  <dimension ref="A1:BK27"/>
  <sheetViews>
    <sheetView topLeftCell="A5" zoomScale="70" zoomScaleNormal="70" workbookViewId="0">
      <selection sqref="A1:XFD1048576"/>
    </sheetView>
  </sheetViews>
  <sheetFormatPr defaultColWidth="8.85546875" defaultRowHeight="14.45"/>
  <cols>
    <col min="1" max="1" width="10.85546875" style="23" customWidth="1"/>
    <col min="2" max="2" width="35.42578125" style="23" customWidth="1"/>
    <col min="3" max="3" width="50.42578125" style="24" customWidth="1"/>
    <col min="4" max="4" width="52.140625" style="23" customWidth="1"/>
    <col min="5" max="5" width="12.85546875" style="23" customWidth="1"/>
    <col min="6" max="6" width="52" style="23" customWidth="1"/>
    <col min="7" max="7" width="9.5703125" style="170" customWidth="1"/>
    <col min="8" max="8" width="12.140625" style="23" customWidth="1"/>
    <col min="9" max="9" width="17.42578125" style="23" customWidth="1"/>
    <col min="10" max="10" width="17.42578125" style="170" customWidth="1"/>
    <col min="11" max="11" width="17.42578125" style="23" customWidth="1"/>
    <col min="12" max="20" width="8.85546875" style="23" customWidth="1"/>
    <col min="21" max="21" width="6.42578125" style="23" customWidth="1"/>
    <col min="22" max="40" width="8.85546875" style="23" customWidth="1"/>
    <col min="41" max="41" width="8.85546875" style="23"/>
    <col min="42" max="59" width="8.85546875" style="23" customWidth="1"/>
    <col min="60" max="61" width="8.85546875" style="23"/>
    <col min="62" max="62" width="9.5703125" style="23" customWidth="1"/>
    <col min="63" max="16383" width="8.85546875" style="23"/>
    <col min="16384" max="16384" width="9.140625" style="23" customWidth="1"/>
  </cols>
  <sheetData>
    <row r="1" spans="1:63" ht="21" customHeight="1">
      <c r="A1" s="2"/>
      <c r="B1" s="2"/>
      <c r="C1" s="2"/>
      <c r="D1" s="2"/>
      <c r="E1" s="2"/>
      <c r="F1" s="2"/>
      <c r="G1" s="1"/>
      <c r="H1" s="1"/>
      <c r="I1" s="1"/>
      <c r="J1" s="1"/>
      <c r="K1" s="485"/>
      <c r="L1" s="1165" t="s">
        <v>504</v>
      </c>
      <c r="M1" s="1171"/>
      <c r="N1" s="1171"/>
      <c r="O1" s="1171"/>
      <c r="P1" s="1171"/>
      <c r="Q1" s="1171"/>
      <c r="R1" s="1166" t="s">
        <v>505</v>
      </c>
      <c r="S1" s="1166"/>
      <c r="T1" s="1166"/>
      <c r="U1" s="1166"/>
      <c r="V1" s="1166"/>
      <c r="W1" s="1166"/>
      <c r="X1" s="1166"/>
      <c r="Y1" s="1166"/>
      <c r="Z1" s="1166"/>
      <c r="AA1" s="1166"/>
      <c r="AB1" s="1166"/>
      <c r="AC1" s="1166"/>
      <c r="AD1" s="1166"/>
      <c r="AE1" s="1166"/>
      <c r="AF1" s="1216"/>
      <c r="AG1" s="1167" t="s">
        <v>506</v>
      </c>
      <c r="AH1" s="1217"/>
      <c r="AI1" s="1218"/>
      <c r="AJ1" s="711" t="s">
        <v>35</v>
      </c>
      <c r="AK1" s="712"/>
      <c r="AL1" s="1168" t="s">
        <v>66</v>
      </c>
      <c r="AM1" s="1219"/>
      <c r="AN1" s="1219"/>
      <c r="AO1" s="1219"/>
      <c r="AP1" s="1219"/>
      <c r="AQ1" s="1219"/>
      <c r="AR1" s="1219"/>
      <c r="AS1" s="1219"/>
      <c r="AT1" s="1220"/>
      <c r="AU1" s="1169" t="s">
        <v>500</v>
      </c>
      <c r="AV1" s="1169"/>
      <c r="AW1" s="1169"/>
      <c r="AX1" s="1169"/>
      <c r="AY1" s="1169"/>
      <c r="AZ1" s="1170" t="s">
        <v>507</v>
      </c>
      <c r="BA1" s="1221"/>
      <c r="BB1" s="1221"/>
      <c r="BC1" s="1221"/>
      <c r="BD1" s="1221"/>
      <c r="BE1" s="1222"/>
      <c r="BF1" s="1164" t="s">
        <v>502</v>
      </c>
      <c r="BG1" s="1164"/>
      <c r="BH1" s="1164"/>
      <c r="BI1" s="1164"/>
      <c r="BJ1" s="1015" t="s">
        <v>508</v>
      </c>
      <c r="BK1" s="1015" t="s">
        <v>140</v>
      </c>
    </row>
    <row r="2" spans="1:63" ht="15">
      <c r="A2" s="2"/>
      <c r="B2" s="2"/>
      <c r="C2" s="2"/>
      <c r="D2" s="2"/>
      <c r="E2" s="2"/>
      <c r="F2" s="2"/>
      <c r="G2" s="1"/>
      <c r="H2" s="1"/>
      <c r="I2" s="1"/>
      <c r="J2" s="1"/>
      <c r="K2" s="1"/>
      <c r="L2" s="4"/>
      <c r="M2" s="4"/>
      <c r="N2" s="4"/>
      <c r="O2" s="4"/>
      <c r="P2" s="4"/>
      <c r="Q2" s="4"/>
      <c r="R2" s="5"/>
      <c r="S2" s="5"/>
      <c r="T2" s="5"/>
      <c r="U2" s="5"/>
      <c r="V2" s="5"/>
      <c r="W2" s="5"/>
      <c r="X2" s="5"/>
      <c r="Y2" s="5"/>
      <c r="Z2" s="5"/>
      <c r="AA2" s="40"/>
      <c r="AB2" s="5"/>
      <c r="AC2" s="5"/>
      <c r="AD2" s="5"/>
      <c r="AE2" s="5"/>
      <c r="AF2" s="5"/>
      <c r="AG2" s="19"/>
      <c r="AH2" s="19"/>
      <c r="AI2" s="19"/>
      <c r="AJ2" s="4"/>
      <c r="AK2" s="4"/>
      <c r="AL2" s="1017"/>
      <c r="AM2" s="1043"/>
      <c r="AN2" s="1043"/>
      <c r="AO2" s="1043"/>
      <c r="AP2" s="1043"/>
      <c r="AQ2" s="1043"/>
      <c r="AR2" s="1043"/>
      <c r="AS2" s="1043"/>
      <c r="AT2" s="1044"/>
      <c r="AU2" s="1018"/>
      <c r="AV2" s="1018"/>
      <c r="AW2" s="1018"/>
      <c r="AX2" s="1018"/>
      <c r="AY2" s="1018"/>
      <c r="AZ2" s="1019"/>
      <c r="BA2" s="1045"/>
      <c r="BB2" s="1045"/>
      <c r="BC2" s="1045"/>
      <c r="BD2" s="1045"/>
      <c r="BE2" s="1046"/>
      <c r="BF2" s="1015"/>
      <c r="BG2" s="1015"/>
      <c r="BH2" s="1015"/>
      <c r="BI2" s="1015"/>
      <c r="BJ2" s="1015"/>
      <c r="BK2" s="1015"/>
    </row>
    <row r="3" spans="1:63" s="946" customFormat="1" ht="195" customHeight="1">
      <c r="A3" s="935" t="s">
        <v>0</v>
      </c>
      <c r="B3" s="935" t="s">
        <v>1</v>
      </c>
      <c r="C3" s="935" t="s">
        <v>2</v>
      </c>
      <c r="D3" s="935" t="s">
        <v>3</v>
      </c>
      <c r="E3" s="935" t="s">
        <v>4</v>
      </c>
      <c r="F3" s="935" t="s">
        <v>5</v>
      </c>
      <c r="G3" s="935" t="s">
        <v>7</v>
      </c>
      <c r="H3" s="935" t="s">
        <v>8</v>
      </c>
      <c r="I3" s="935" t="s">
        <v>9</v>
      </c>
      <c r="J3" s="935" t="s">
        <v>10</v>
      </c>
      <c r="K3" s="935" t="s">
        <v>11</v>
      </c>
      <c r="L3" s="936" t="s">
        <v>12</v>
      </c>
      <c r="M3" s="936" t="s">
        <v>13</v>
      </c>
      <c r="N3" s="936" t="s">
        <v>14</v>
      </c>
      <c r="O3" s="936" t="s">
        <v>15</v>
      </c>
      <c r="P3" s="936" t="s">
        <v>16</v>
      </c>
      <c r="Q3" s="936" t="s">
        <v>17</v>
      </c>
      <c r="R3" s="937" t="s">
        <v>18</v>
      </c>
      <c r="S3" s="937" t="s">
        <v>543</v>
      </c>
      <c r="T3" s="937" t="s">
        <v>20</v>
      </c>
      <c r="U3" s="937" t="s">
        <v>21</v>
      </c>
      <c r="V3" s="937" t="s">
        <v>22</v>
      </c>
      <c r="W3" s="937" t="s">
        <v>23</v>
      </c>
      <c r="X3" s="937" t="s">
        <v>24</v>
      </c>
      <c r="Y3" s="937" t="s">
        <v>25</v>
      </c>
      <c r="Z3" s="937" t="s">
        <v>26</v>
      </c>
      <c r="AA3" s="937" t="s">
        <v>27</v>
      </c>
      <c r="AB3" s="937" t="s">
        <v>28</v>
      </c>
      <c r="AC3" s="937" t="s">
        <v>29</v>
      </c>
      <c r="AD3" s="938" t="s">
        <v>14</v>
      </c>
      <c r="AE3" s="937" t="s">
        <v>30</v>
      </c>
      <c r="AF3" s="939" t="s">
        <v>31</v>
      </c>
      <c r="AG3" s="937" t="s">
        <v>32</v>
      </c>
      <c r="AH3" s="937" t="s">
        <v>33</v>
      </c>
      <c r="AI3" s="937" t="s">
        <v>1749</v>
      </c>
      <c r="AJ3" s="940" t="s">
        <v>35</v>
      </c>
      <c r="AK3" s="940" t="s">
        <v>36</v>
      </c>
      <c r="AL3" s="941" t="s">
        <v>37</v>
      </c>
      <c r="AM3" s="941" t="s">
        <v>38</v>
      </c>
      <c r="AN3" s="941" t="s">
        <v>40</v>
      </c>
      <c r="AO3" s="941" t="s">
        <v>41</v>
      </c>
      <c r="AP3" s="941" t="s">
        <v>42</v>
      </c>
      <c r="AQ3" s="941" t="s">
        <v>43</v>
      </c>
      <c r="AR3" s="941" t="s">
        <v>44</v>
      </c>
      <c r="AS3" s="941" t="s">
        <v>45</v>
      </c>
      <c r="AT3" s="941" t="s">
        <v>46</v>
      </c>
      <c r="AU3" s="942" t="s">
        <v>47</v>
      </c>
      <c r="AV3" s="942" t="s">
        <v>48</v>
      </c>
      <c r="AW3" s="942" t="s">
        <v>49</v>
      </c>
      <c r="AX3" s="942" t="s">
        <v>50</v>
      </c>
      <c r="AY3" s="942" t="s">
        <v>51</v>
      </c>
      <c r="AZ3" s="943" t="s">
        <v>52</v>
      </c>
      <c r="BA3" s="944" t="s">
        <v>53</v>
      </c>
      <c r="BB3" s="944" t="s">
        <v>54</v>
      </c>
      <c r="BC3" s="944" t="s">
        <v>55</v>
      </c>
      <c r="BD3" s="944" t="s">
        <v>56</v>
      </c>
      <c r="BE3" s="944" t="s">
        <v>57</v>
      </c>
      <c r="BF3" s="945" t="s">
        <v>58</v>
      </c>
      <c r="BG3" s="945" t="s">
        <v>59</v>
      </c>
      <c r="BH3" s="945" t="s">
        <v>60</v>
      </c>
      <c r="BI3" s="945" t="s">
        <v>61</v>
      </c>
      <c r="BJ3" s="945" t="s">
        <v>62</v>
      </c>
      <c r="BK3" s="945"/>
    </row>
    <row r="4" spans="1:63" ht="90">
      <c r="A4" s="527" t="s">
        <v>501</v>
      </c>
      <c r="B4" s="24" t="s">
        <v>1750</v>
      </c>
      <c r="C4" s="24" t="s">
        <v>1751</v>
      </c>
      <c r="D4" s="24" t="s">
        <v>1752</v>
      </c>
      <c r="E4" s="23" t="s">
        <v>89</v>
      </c>
      <c r="F4" s="24" t="s">
        <v>1753</v>
      </c>
      <c r="G4" s="170" t="s">
        <v>73</v>
      </c>
      <c r="H4" s="23" t="s">
        <v>74</v>
      </c>
      <c r="I4" s="23" t="s">
        <v>74</v>
      </c>
      <c r="J4" s="170" t="s">
        <v>75</v>
      </c>
      <c r="K4" s="23" t="s">
        <v>501</v>
      </c>
      <c r="N4" s="23" t="s">
        <v>85</v>
      </c>
      <c r="S4" s="23" t="s">
        <v>119</v>
      </c>
      <c r="T4" s="23" t="s">
        <v>119</v>
      </c>
      <c r="V4" s="28" t="s">
        <v>119</v>
      </c>
      <c r="W4" s="23" t="s">
        <v>78</v>
      </c>
      <c r="X4" s="23" t="s">
        <v>78</v>
      </c>
      <c r="Z4" s="23" t="s">
        <v>78</v>
      </c>
      <c r="AA4" s="918" t="s">
        <v>72</v>
      </c>
      <c r="AD4" s="23" t="s">
        <v>119</v>
      </c>
      <c r="AG4" s="23" t="s">
        <v>78</v>
      </c>
      <c r="AH4" s="526" t="s">
        <v>78</v>
      </c>
      <c r="AN4" s="526" t="s">
        <v>77</v>
      </c>
      <c r="AQ4" s="23" t="s">
        <v>77</v>
      </c>
      <c r="AV4" s="526" t="s">
        <v>77</v>
      </c>
      <c r="AX4" s="23" t="s">
        <v>91</v>
      </c>
      <c r="BB4" s="23" t="s">
        <v>77</v>
      </c>
      <c r="BF4" s="23" t="s">
        <v>91</v>
      </c>
      <c r="BH4" s="23" t="s">
        <v>72</v>
      </c>
      <c r="BI4" s="23" t="s">
        <v>91</v>
      </c>
      <c r="BJ4" s="526" t="s">
        <v>77</v>
      </c>
    </row>
    <row r="5" spans="1:63" ht="120">
      <c r="A5" s="527" t="s">
        <v>501</v>
      </c>
      <c r="B5" s="23" t="s">
        <v>1754</v>
      </c>
      <c r="C5" s="24" t="s">
        <v>1755</v>
      </c>
      <c r="D5" s="24" t="s">
        <v>1756</v>
      </c>
      <c r="E5" s="23" t="s">
        <v>70</v>
      </c>
      <c r="F5" s="24" t="s">
        <v>1757</v>
      </c>
      <c r="G5" s="170" t="s">
        <v>73</v>
      </c>
      <c r="H5" s="23" t="s">
        <v>74</v>
      </c>
      <c r="I5" s="23" t="s">
        <v>99</v>
      </c>
      <c r="J5" s="170" t="s">
        <v>84</v>
      </c>
      <c r="K5" s="23" t="s">
        <v>501</v>
      </c>
      <c r="S5" s="23" t="s">
        <v>119</v>
      </c>
      <c r="T5" s="23" t="s">
        <v>119</v>
      </c>
      <c r="X5" s="23" t="s">
        <v>72</v>
      </c>
      <c r="Z5" s="23" t="s">
        <v>91</v>
      </c>
      <c r="AA5" s="918" t="s">
        <v>72</v>
      </c>
      <c r="AD5" s="23" t="s">
        <v>119</v>
      </c>
      <c r="AG5" s="23" t="s">
        <v>119</v>
      </c>
      <c r="AH5" s="526"/>
      <c r="AV5" s="526" t="s">
        <v>77</v>
      </c>
      <c r="AX5" s="526" t="s">
        <v>78</v>
      </c>
      <c r="BB5" s="526" t="s">
        <v>78</v>
      </c>
      <c r="BF5" s="23" t="s">
        <v>91</v>
      </c>
      <c r="BH5" s="23" t="s">
        <v>72</v>
      </c>
      <c r="BI5" s="23" t="s">
        <v>91</v>
      </c>
      <c r="BJ5" s="23" t="s">
        <v>77</v>
      </c>
    </row>
    <row r="6" spans="1:63" ht="150">
      <c r="A6" s="527" t="s">
        <v>501</v>
      </c>
      <c r="B6" s="24" t="s">
        <v>1758</v>
      </c>
      <c r="C6" s="24" t="s">
        <v>1759</v>
      </c>
      <c r="D6" s="24" t="s">
        <v>1760</v>
      </c>
      <c r="E6" s="23" t="s">
        <v>89</v>
      </c>
      <c r="F6" s="24" t="s">
        <v>1761</v>
      </c>
      <c r="G6" s="170" t="s">
        <v>73</v>
      </c>
      <c r="H6" s="23" t="s">
        <v>74</v>
      </c>
      <c r="I6" s="23" t="s">
        <v>74</v>
      </c>
      <c r="J6" s="170" t="s">
        <v>84</v>
      </c>
      <c r="K6" s="23" t="s">
        <v>501</v>
      </c>
      <c r="S6" s="23" t="s">
        <v>119</v>
      </c>
      <c r="T6" s="23" t="s">
        <v>119</v>
      </c>
      <c r="W6" s="23" t="s">
        <v>78</v>
      </c>
      <c r="X6" s="23" t="s">
        <v>78</v>
      </c>
      <c r="Z6" s="526" t="s">
        <v>91</v>
      </c>
      <c r="AA6" s="918" t="s">
        <v>78</v>
      </c>
      <c r="AD6" s="23" t="s">
        <v>119</v>
      </c>
      <c r="AG6" s="526" t="s">
        <v>77</v>
      </c>
      <c r="AH6" s="526"/>
      <c r="BF6" s="23" t="s">
        <v>91</v>
      </c>
      <c r="BH6" s="23" t="s">
        <v>72</v>
      </c>
      <c r="BI6" s="23" t="s">
        <v>91</v>
      </c>
    </row>
    <row r="7" spans="1:63" ht="165">
      <c r="A7" s="527" t="s">
        <v>501</v>
      </c>
      <c r="B7" s="23" t="s">
        <v>1754</v>
      </c>
      <c r="C7" s="24" t="s">
        <v>1762</v>
      </c>
      <c r="D7" s="24" t="s">
        <v>1763</v>
      </c>
      <c r="E7" s="23" t="s">
        <v>89</v>
      </c>
      <c r="F7" s="24" t="s">
        <v>1764</v>
      </c>
      <c r="G7" s="170" t="s">
        <v>73</v>
      </c>
      <c r="H7" s="23" t="s">
        <v>74</v>
      </c>
      <c r="I7" s="23" t="s">
        <v>164</v>
      </c>
      <c r="J7" s="170" t="s">
        <v>84</v>
      </c>
      <c r="K7" s="23" t="s">
        <v>501</v>
      </c>
      <c r="S7" s="23" t="s">
        <v>119</v>
      </c>
      <c r="T7" s="23" t="s">
        <v>119</v>
      </c>
      <c r="V7" s="23" t="s">
        <v>119</v>
      </c>
      <c r="W7" s="23" t="s">
        <v>119</v>
      </c>
      <c r="X7" s="23" t="s">
        <v>72</v>
      </c>
      <c r="Z7" s="23" t="s">
        <v>72</v>
      </c>
      <c r="AA7" s="23" t="s">
        <v>78</v>
      </c>
      <c r="AD7" s="23" t="s">
        <v>119</v>
      </c>
      <c r="AG7" s="23" t="s">
        <v>77</v>
      </c>
      <c r="AN7" s="23" t="s">
        <v>77</v>
      </c>
      <c r="AQ7" s="23" t="s">
        <v>77</v>
      </c>
      <c r="AV7" s="525" t="s">
        <v>78</v>
      </c>
      <c r="BB7" s="23" t="s">
        <v>77</v>
      </c>
      <c r="BF7" s="23" t="s">
        <v>78</v>
      </c>
      <c r="BH7" s="23" t="s">
        <v>78</v>
      </c>
      <c r="BI7" s="23" t="s">
        <v>91</v>
      </c>
      <c r="BJ7" s="23" t="s">
        <v>77</v>
      </c>
    </row>
    <row r="8" spans="1:63" ht="105">
      <c r="A8" s="23" t="s">
        <v>501</v>
      </c>
      <c r="B8" s="23" t="s">
        <v>1754</v>
      </c>
      <c r="C8" s="24" t="s">
        <v>1765</v>
      </c>
      <c r="D8" s="24" t="s">
        <v>1766</v>
      </c>
      <c r="E8" s="23" t="s">
        <v>89</v>
      </c>
      <c r="F8" s="24" t="s">
        <v>1767</v>
      </c>
      <c r="G8" s="170" t="s">
        <v>73</v>
      </c>
      <c r="H8" s="23" t="s">
        <v>74</v>
      </c>
      <c r="I8" s="23" t="s">
        <v>99</v>
      </c>
      <c r="J8" s="170" t="s">
        <v>75</v>
      </c>
      <c r="K8" s="23" t="s">
        <v>501</v>
      </c>
      <c r="S8" s="23" t="s">
        <v>119</v>
      </c>
      <c r="T8" s="23" t="s">
        <v>119</v>
      </c>
      <c r="W8" s="23" t="s">
        <v>119</v>
      </c>
      <c r="X8" s="23" t="s">
        <v>91</v>
      </c>
      <c r="Z8" s="23" t="s">
        <v>72</v>
      </c>
      <c r="AA8" s="23" t="s">
        <v>78</v>
      </c>
      <c r="AG8" s="23" t="s">
        <v>119</v>
      </c>
      <c r="AL8" s="918" t="s">
        <v>72</v>
      </c>
      <c r="AN8" s="23" t="s">
        <v>119</v>
      </c>
      <c r="AQ8" s="23" t="s">
        <v>119</v>
      </c>
      <c r="AV8" s="23" t="s">
        <v>78</v>
      </c>
      <c r="AZ8" s="23" t="s">
        <v>77</v>
      </c>
      <c r="BB8" s="23" t="s">
        <v>78</v>
      </c>
      <c r="BF8" s="23" t="s">
        <v>78</v>
      </c>
      <c r="BH8" s="23" t="s">
        <v>78</v>
      </c>
      <c r="BI8" s="23" t="s">
        <v>72</v>
      </c>
      <c r="BJ8" s="23" t="s">
        <v>119</v>
      </c>
    </row>
    <row r="9" spans="1:63" ht="90">
      <c r="A9" s="23" t="s">
        <v>501</v>
      </c>
      <c r="B9" s="468" t="s">
        <v>1768</v>
      </c>
      <c r="C9" s="24" t="s">
        <v>1769</v>
      </c>
      <c r="D9" s="24" t="s">
        <v>1770</v>
      </c>
      <c r="E9" s="23" t="s">
        <v>89</v>
      </c>
      <c r="F9" s="24" t="s">
        <v>1771</v>
      </c>
      <c r="G9" s="170" t="s">
        <v>73</v>
      </c>
      <c r="H9" s="23" t="s">
        <v>74</v>
      </c>
      <c r="I9" s="23" t="s">
        <v>74</v>
      </c>
      <c r="J9" s="170" t="s">
        <v>84</v>
      </c>
      <c r="K9" s="23" t="s">
        <v>501</v>
      </c>
      <c r="X9" s="23" t="s">
        <v>78</v>
      </c>
      <c r="Z9" s="23" t="s">
        <v>78</v>
      </c>
      <c r="AA9" s="23" t="s">
        <v>119</v>
      </c>
      <c r="AB9" s="23" t="s">
        <v>77</v>
      </c>
      <c r="AD9" s="23" t="s">
        <v>77</v>
      </c>
      <c r="AJ9" s="23" t="s">
        <v>119</v>
      </c>
      <c r="AL9" s="31"/>
      <c r="AN9" s="525"/>
      <c r="AR9" s="23" t="s">
        <v>119</v>
      </c>
      <c r="AU9" s="24" t="s">
        <v>1772</v>
      </c>
      <c r="AW9" s="23" t="s">
        <v>78</v>
      </c>
      <c r="BB9" s="23" t="s">
        <v>78</v>
      </c>
      <c r="BH9" s="23" t="s">
        <v>78</v>
      </c>
      <c r="BI9" s="23" t="s">
        <v>72</v>
      </c>
    </row>
    <row r="10" spans="1:63" ht="72.75" customHeight="1">
      <c r="A10" s="23" t="s">
        <v>501</v>
      </c>
      <c r="B10" s="23" t="s">
        <v>1773</v>
      </c>
      <c r="C10" s="24" t="s">
        <v>1774</v>
      </c>
      <c r="D10" s="24" t="s">
        <v>1775</v>
      </c>
      <c r="E10" s="23" t="s">
        <v>89</v>
      </c>
      <c r="F10" s="24" t="s">
        <v>1776</v>
      </c>
      <c r="G10" s="170" t="s">
        <v>73</v>
      </c>
      <c r="H10" s="23" t="s">
        <v>74</v>
      </c>
      <c r="I10" s="23" t="s">
        <v>99</v>
      </c>
      <c r="J10" s="170" t="s">
        <v>75</v>
      </c>
      <c r="K10" s="23" t="s">
        <v>501</v>
      </c>
      <c r="S10" s="23" t="s">
        <v>119</v>
      </c>
      <c r="X10" s="23" t="s">
        <v>72</v>
      </c>
      <c r="Z10" s="23" t="s">
        <v>78</v>
      </c>
      <c r="AA10" s="918" t="s">
        <v>72</v>
      </c>
      <c r="AC10" s="23" t="s">
        <v>72</v>
      </c>
      <c r="AD10" s="23" t="s">
        <v>119</v>
      </c>
      <c r="AN10" s="525" t="s">
        <v>85</v>
      </c>
      <c r="BB10" s="23" t="s">
        <v>78</v>
      </c>
      <c r="BH10" s="23" t="s">
        <v>72</v>
      </c>
    </row>
    <row r="11" spans="1:63" ht="45" hidden="1">
      <c r="A11" s="23" t="s">
        <v>501</v>
      </c>
      <c r="B11" s="23" t="s">
        <v>1777</v>
      </c>
      <c r="C11" s="24" t="s">
        <v>1778</v>
      </c>
      <c r="D11" s="24" t="s">
        <v>1779</v>
      </c>
      <c r="E11" s="23" t="s">
        <v>70</v>
      </c>
      <c r="F11" s="24" t="s">
        <v>1780</v>
      </c>
      <c r="G11" s="23"/>
      <c r="J11" s="170" t="s">
        <v>75</v>
      </c>
      <c r="K11" s="23" t="s">
        <v>501</v>
      </c>
    </row>
    <row r="12" spans="1:63" ht="60" hidden="1">
      <c r="A12" s="23" t="s">
        <v>501</v>
      </c>
      <c r="B12" s="23" t="s">
        <v>1781</v>
      </c>
      <c r="C12" s="24" t="s">
        <v>1782</v>
      </c>
      <c r="D12" s="24" t="s">
        <v>1783</v>
      </c>
      <c r="E12" s="23" t="s">
        <v>70</v>
      </c>
      <c r="F12" s="24" t="s">
        <v>1784</v>
      </c>
      <c r="G12" s="170" t="s">
        <v>73</v>
      </c>
      <c r="H12" s="23" t="s">
        <v>1104</v>
      </c>
      <c r="I12" s="23" t="s">
        <v>99</v>
      </c>
      <c r="J12" s="170" t="s">
        <v>75</v>
      </c>
      <c r="K12" s="23" t="s">
        <v>501</v>
      </c>
    </row>
    <row r="13" spans="1:63" ht="60" hidden="1">
      <c r="A13" s="23" t="s">
        <v>501</v>
      </c>
      <c r="B13" s="23" t="s">
        <v>1785</v>
      </c>
      <c r="D13" s="24" t="s">
        <v>1786</v>
      </c>
      <c r="E13" s="23" t="s">
        <v>70</v>
      </c>
      <c r="G13" s="23" t="s">
        <v>83</v>
      </c>
      <c r="H13" s="23" t="s">
        <v>74</v>
      </c>
      <c r="I13" s="23" t="s">
        <v>74</v>
      </c>
      <c r="J13" s="170" t="s">
        <v>75</v>
      </c>
      <c r="K13" s="23" t="s">
        <v>501</v>
      </c>
      <c r="X13" s="23" t="s">
        <v>72</v>
      </c>
    </row>
    <row r="14" spans="1:63" ht="79.5" hidden="1" customHeight="1">
      <c r="A14" s="23" t="s">
        <v>501</v>
      </c>
      <c r="B14" s="23" t="s">
        <v>1787</v>
      </c>
      <c r="C14" s="24" t="s">
        <v>1788</v>
      </c>
      <c r="D14" s="24" t="s">
        <v>1789</v>
      </c>
      <c r="E14" s="23" t="s">
        <v>89</v>
      </c>
      <c r="F14" s="24" t="s">
        <v>1790</v>
      </c>
      <c r="G14" s="170" t="s">
        <v>288</v>
      </c>
      <c r="H14" s="23" t="s">
        <v>74</v>
      </c>
      <c r="I14" s="23" t="s">
        <v>522</v>
      </c>
      <c r="J14" s="170" t="s">
        <v>75</v>
      </c>
      <c r="K14" s="23" t="s">
        <v>501</v>
      </c>
      <c r="AG14" s="23" t="s">
        <v>91</v>
      </c>
      <c r="AH14" s="23" t="s">
        <v>91</v>
      </c>
      <c r="AI14" s="23" t="s">
        <v>78</v>
      </c>
      <c r="AV14" s="23" t="s">
        <v>91</v>
      </c>
      <c r="AZ14" s="23" t="s">
        <v>119</v>
      </c>
      <c r="BF14" s="23" t="s">
        <v>127</v>
      </c>
      <c r="BI14" s="23" t="s">
        <v>91</v>
      </c>
    </row>
    <row r="15" spans="1:63" ht="45" hidden="1">
      <c r="A15" s="23" t="s">
        <v>501</v>
      </c>
      <c r="B15" s="23" t="s">
        <v>1791</v>
      </c>
      <c r="C15" s="24" t="s">
        <v>1792</v>
      </c>
      <c r="D15" s="24" t="s">
        <v>1793</v>
      </c>
      <c r="E15" s="23" t="s">
        <v>89</v>
      </c>
      <c r="F15" s="24" t="s">
        <v>1794</v>
      </c>
      <c r="G15" s="234" t="s">
        <v>288</v>
      </c>
      <c r="H15" s="23" t="s">
        <v>164</v>
      </c>
      <c r="I15" s="23" t="s">
        <v>164</v>
      </c>
      <c r="J15" s="170" t="s">
        <v>84</v>
      </c>
      <c r="K15" s="23" t="s">
        <v>501</v>
      </c>
      <c r="M15" s="23" t="s">
        <v>85</v>
      </c>
      <c r="BC15" s="23" t="s">
        <v>85</v>
      </c>
    </row>
    <row r="16" spans="1:63" ht="60" hidden="1">
      <c r="A16" s="23" t="s">
        <v>501</v>
      </c>
      <c r="B16" s="23" t="s">
        <v>1795</v>
      </c>
      <c r="C16" s="24" t="s">
        <v>1796</v>
      </c>
      <c r="D16" s="24" t="s">
        <v>1797</v>
      </c>
      <c r="E16" s="23" t="s">
        <v>89</v>
      </c>
      <c r="F16" s="24" t="s">
        <v>1798</v>
      </c>
      <c r="G16" s="234" t="s">
        <v>73</v>
      </c>
      <c r="H16" s="23" t="s">
        <v>74</v>
      </c>
      <c r="I16" s="23" t="s">
        <v>74</v>
      </c>
      <c r="J16" s="170" t="s">
        <v>75</v>
      </c>
      <c r="K16" s="23" t="s">
        <v>501</v>
      </c>
      <c r="AG16" s="23" t="s">
        <v>119</v>
      </c>
      <c r="BJ16" s="23" t="s">
        <v>119</v>
      </c>
    </row>
    <row r="17" spans="1:62" ht="60" hidden="1">
      <c r="A17" s="23" t="s">
        <v>501</v>
      </c>
      <c r="B17" s="23" t="s">
        <v>1799</v>
      </c>
      <c r="C17" s="24" t="s">
        <v>1800</v>
      </c>
      <c r="D17" s="24" t="s">
        <v>1801</v>
      </c>
      <c r="E17" s="23" t="s">
        <v>89</v>
      </c>
      <c r="F17" s="24" t="s">
        <v>1802</v>
      </c>
      <c r="G17" s="234" t="s">
        <v>73</v>
      </c>
      <c r="H17" s="23" t="s">
        <v>74</v>
      </c>
      <c r="I17" s="23" t="s">
        <v>74</v>
      </c>
      <c r="J17" s="170" t="s">
        <v>75</v>
      </c>
      <c r="K17" s="23" t="s">
        <v>501</v>
      </c>
      <c r="AH17" s="526" t="s">
        <v>119</v>
      </c>
      <c r="BJ17" s="23" t="s">
        <v>119</v>
      </c>
    </row>
    <row r="18" spans="1:62" ht="75" hidden="1">
      <c r="A18" s="23" t="s">
        <v>501</v>
      </c>
      <c r="B18" s="23" t="s">
        <v>1803</v>
      </c>
      <c r="C18" s="24" t="s">
        <v>1804</v>
      </c>
      <c r="D18" s="24" t="s">
        <v>1805</v>
      </c>
      <c r="E18" s="23" t="s">
        <v>89</v>
      </c>
      <c r="F18" s="24" t="s">
        <v>1806</v>
      </c>
      <c r="G18" s="234" t="s">
        <v>83</v>
      </c>
      <c r="H18" s="23" t="s">
        <v>99</v>
      </c>
      <c r="I18" s="23" t="s">
        <v>164</v>
      </c>
      <c r="J18" s="170" t="s">
        <v>84</v>
      </c>
      <c r="K18" s="23" t="s">
        <v>501</v>
      </c>
      <c r="Z18" s="23" t="s">
        <v>85</v>
      </c>
      <c r="AA18" s="23" t="s">
        <v>85</v>
      </c>
      <c r="AG18" s="23" t="s">
        <v>119</v>
      </c>
      <c r="AH18" s="23" t="s">
        <v>119</v>
      </c>
      <c r="BJ18" s="23" t="s">
        <v>119</v>
      </c>
    </row>
    <row r="19" spans="1:62" ht="80.25" hidden="1" customHeight="1">
      <c r="A19" s="23" t="s">
        <v>501</v>
      </c>
      <c r="B19" s="23" t="s">
        <v>1807</v>
      </c>
      <c r="C19" s="24" t="s">
        <v>1808</v>
      </c>
      <c r="D19" s="24" t="s">
        <v>1809</v>
      </c>
      <c r="E19" s="23" t="s">
        <v>89</v>
      </c>
      <c r="F19" s="24" t="s">
        <v>1810</v>
      </c>
      <c r="G19" s="234" t="s">
        <v>83</v>
      </c>
      <c r="H19" s="23" t="s">
        <v>99</v>
      </c>
      <c r="I19" s="23" t="s">
        <v>164</v>
      </c>
      <c r="J19" s="170" t="s">
        <v>84</v>
      </c>
      <c r="K19" s="23" t="s">
        <v>501</v>
      </c>
      <c r="Z19" s="23" t="s">
        <v>85</v>
      </c>
      <c r="AA19" s="23" t="s">
        <v>85</v>
      </c>
      <c r="AC19" s="23" t="s">
        <v>85</v>
      </c>
      <c r="AG19" s="23" t="s">
        <v>119</v>
      </c>
      <c r="AH19" s="23" t="s">
        <v>119</v>
      </c>
    </row>
    <row r="27" spans="1:62" ht="15">
      <c r="B27" s="23" t="s">
        <v>1811</v>
      </c>
    </row>
  </sheetData>
  <autoFilter ref="A3:BK19" xr:uid="{807CB7E8-6DC7-4C00-8CF5-77D6076613A9}">
    <filterColumn colId="59">
      <filters>
        <filter val="M"/>
        <filter val="S"/>
      </filters>
    </filterColumn>
  </autoFilter>
  <customSheetViews>
    <customSheetView guid="{B44FAAB8-1398-4FF6-84E3-95F16EE53712}" scale="80" filter="1" showAutoFilter="1" hiddenColumns="1">
      <pane xSplit="2" ySplit="3" topLeftCell="G4" activePane="bottomRight" state="frozen"/>
      <selection pane="bottomRight" activeCell="R6" sqref="R6"/>
      <pageMargins left="0" right="0" top="0" bottom="0" header="0" footer="0"/>
      <autoFilter ref="A3:BJ19" xr:uid="{4B5DA848-5760-4C04-9204-3C0F08DBD8D2}">
        <filterColumn colId="8">
          <filters>
            <filter val="Q2"/>
          </filters>
        </filterColumn>
        <filterColumn colId="17">
          <customFilters>
            <customFilter operator="notEqual" val=" "/>
          </customFilters>
        </filterColumn>
      </autoFilter>
    </customSheetView>
  </customSheetViews>
  <mergeCells count="7">
    <mergeCell ref="BF1:BI1"/>
    <mergeCell ref="L1:Q1"/>
    <mergeCell ref="R1:AF1"/>
    <mergeCell ref="AG1:AI1"/>
    <mergeCell ref="AL1:AT1"/>
    <mergeCell ref="AU1:AY1"/>
    <mergeCell ref="AZ1:BE1"/>
  </mergeCells>
  <conditionalFormatting sqref="S4:AA6">
    <cfRule type="containsText" dxfId="0" priority="1" operator="containsText" text="X">
      <formula>NOT(ISERROR(SEARCH("X",S4)))</formula>
    </cfRule>
  </conditionalFormatting>
  <hyperlinks>
    <hyperlink ref="B9" r:id="rId1" display="https://confluence.safeway.com/pages/viewpage.action?pageId=95478143" xr:uid="{B989030B-00FF-4934-873A-8F6E7C29C0C7}"/>
  </hyperlinks>
  <pageMargins left="0" right="0" top="0" bottom="0" header="0" footer="0"/>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67159-DC3C-4CB4-9E9E-081AE214AB71}">
  <dimension ref="A1:BI5"/>
  <sheetViews>
    <sheetView zoomScale="80" zoomScaleNormal="80" workbookViewId="0">
      <pane xSplit="5" ySplit="2" topLeftCell="S3" activePane="bottomRight" state="frozen"/>
      <selection pane="bottomRight" activeCell="A3" sqref="A3"/>
      <selection pane="bottomLeft" activeCell="A3" sqref="A3"/>
      <selection pane="topRight" activeCell="F1" sqref="F1"/>
    </sheetView>
  </sheetViews>
  <sheetFormatPr defaultColWidth="8.85546875" defaultRowHeight="14.45"/>
  <cols>
    <col min="1" max="1" width="18" bestFit="1" customWidth="1"/>
    <col min="2" max="2" width="22" customWidth="1"/>
    <col min="3" max="3" width="27.140625" customWidth="1"/>
    <col min="4" max="4" width="33.42578125" customWidth="1"/>
    <col min="5" max="5" width="21.42578125" customWidth="1"/>
    <col min="6" max="6" width="30.42578125" customWidth="1"/>
    <col min="7" max="9" width="11.140625" customWidth="1"/>
    <col min="10" max="11" width="11.85546875" customWidth="1"/>
    <col min="12" max="13" width="9.140625" bestFit="1" customWidth="1"/>
    <col min="14" max="14" width="9.140625" customWidth="1"/>
    <col min="15" max="20" width="9.140625" bestFit="1" customWidth="1"/>
    <col min="21" max="21" width="8.42578125" bestFit="1" customWidth="1"/>
    <col min="22" max="27" width="9.140625" bestFit="1" customWidth="1"/>
    <col min="28" max="28" width="6.140625" customWidth="1"/>
    <col min="29" max="29" width="9.140625" bestFit="1" customWidth="1"/>
    <col min="30" max="30" width="8.140625" customWidth="1"/>
    <col min="31" max="31" width="9.140625" bestFit="1" customWidth="1"/>
    <col min="32" max="32" width="9.140625" customWidth="1"/>
    <col min="33" max="36" width="9.140625" bestFit="1" customWidth="1"/>
    <col min="37" max="37" width="11.140625" customWidth="1"/>
    <col min="38" max="49" width="9.140625" bestFit="1" customWidth="1"/>
    <col min="50" max="50" width="11.140625" customWidth="1"/>
    <col min="51" max="51" width="10.140625" customWidth="1"/>
    <col min="52" max="55" width="9.140625" bestFit="1" customWidth="1"/>
    <col min="56" max="56" width="10.140625" customWidth="1"/>
  </cols>
  <sheetData>
    <row r="1" spans="1:61" ht="25.5" customHeight="1">
      <c r="A1" s="2"/>
      <c r="B1" s="2"/>
      <c r="C1" s="2"/>
      <c r="D1" s="2"/>
      <c r="E1" s="2"/>
      <c r="F1" s="2"/>
      <c r="G1" s="1"/>
      <c r="H1" s="3"/>
      <c r="I1" s="1"/>
      <c r="J1" s="1"/>
      <c r="K1" s="485"/>
      <c r="L1" s="1165" t="s">
        <v>504</v>
      </c>
      <c r="M1" s="1171"/>
      <c r="N1" s="1171"/>
      <c r="O1" s="1171"/>
      <c r="P1" s="1171"/>
      <c r="Q1" s="1171"/>
      <c r="R1" s="1166" t="s">
        <v>505</v>
      </c>
      <c r="S1" s="1166"/>
      <c r="T1" s="1166"/>
      <c r="U1" s="1166"/>
      <c r="V1" s="1166"/>
      <c r="W1" s="1166"/>
      <c r="X1" s="1166"/>
      <c r="Y1" s="1166"/>
      <c r="Z1" s="1166"/>
      <c r="AA1" s="1166"/>
      <c r="AB1" s="1166"/>
      <c r="AC1" s="1166"/>
      <c r="AD1" s="1166"/>
      <c r="AE1" s="1166"/>
      <c r="AF1" s="1216"/>
      <c r="AG1" s="1167" t="s">
        <v>506</v>
      </c>
      <c r="AH1" s="1217"/>
      <c r="AI1" s="1218"/>
      <c r="AJ1" s="1223" t="s">
        <v>35</v>
      </c>
      <c r="AK1" s="1172"/>
      <c r="AL1" s="1168" t="s">
        <v>66</v>
      </c>
      <c r="AM1" s="1219"/>
      <c r="AN1" s="1219"/>
      <c r="AO1" s="1219"/>
      <c r="AP1" s="1219"/>
      <c r="AQ1" s="1219"/>
      <c r="AR1" s="1219"/>
      <c r="AS1" s="1219"/>
      <c r="AT1" s="1220"/>
      <c r="AU1" s="1169" t="s">
        <v>500</v>
      </c>
      <c r="AV1" s="1169"/>
      <c r="AW1" s="1169"/>
      <c r="AX1" s="1169"/>
      <c r="AY1" s="1169"/>
      <c r="AZ1" s="1170" t="s">
        <v>507</v>
      </c>
      <c r="BA1" s="1221"/>
      <c r="BB1" s="1221"/>
      <c r="BC1" s="1222"/>
      <c r="BD1" s="1164" t="s">
        <v>502</v>
      </c>
      <c r="BE1" s="1164"/>
      <c r="BF1" s="1164"/>
      <c r="BG1" s="1164"/>
      <c r="BH1" s="1015" t="s">
        <v>508</v>
      </c>
      <c r="BI1" s="1015" t="s">
        <v>140</v>
      </c>
    </row>
    <row r="2" spans="1:61" ht="15">
      <c r="A2" s="2"/>
      <c r="B2" s="2"/>
      <c r="C2" s="2"/>
      <c r="D2" s="2"/>
      <c r="E2" s="2"/>
      <c r="F2" s="2"/>
      <c r="G2" s="1"/>
      <c r="H2" s="3"/>
      <c r="I2" s="1"/>
      <c r="J2" s="1"/>
      <c r="K2" s="1"/>
      <c r="L2" s="4"/>
      <c r="M2" s="4"/>
      <c r="N2" s="4"/>
      <c r="O2" s="4"/>
      <c r="P2" s="4"/>
      <c r="Q2" s="4"/>
      <c r="R2" s="5"/>
      <c r="S2" s="5"/>
      <c r="T2" s="5"/>
      <c r="U2" s="5"/>
      <c r="V2" s="5"/>
      <c r="W2" s="5"/>
      <c r="X2" s="5"/>
      <c r="Y2" s="5"/>
      <c r="Z2" s="5"/>
      <c r="AA2" s="6"/>
      <c r="AB2" s="5"/>
      <c r="AC2" s="5"/>
      <c r="AD2" s="5"/>
      <c r="AE2" s="5"/>
      <c r="AF2" s="5"/>
      <c r="AG2" s="19"/>
      <c r="AH2" s="19"/>
      <c r="AI2" s="19"/>
      <c r="AJ2" s="4"/>
      <c r="AK2" s="4"/>
      <c r="AL2" s="1017"/>
      <c r="AM2" s="1043"/>
      <c r="AN2" s="1043"/>
      <c r="AO2" s="1043"/>
      <c r="AP2" s="1043"/>
      <c r="AQ2" s="1043"/>
      <c r="AR2" s="1043"/>
      <c r="AS2" s="1043"/>
      <c r="AT2" s="1044"/>
      <c r="AU2" s="1018"/>
      <c r="AV2" s="1018"/>
      <c r="AW2" s="1018"/>
      <c r="AX2" s="1018"/>
      <c r="AY2" s="1018"/>
      <c r="AZ2" s="1019"/>
      <c r="BA2" s="1045"/>
      <c r="BB2" s="1045"/>
      <c r="BC2" s="1046"/>
      <c r="BD2" s="1015"/>
      <c r="BE2" s="1015"/>
      <c r="BF2" s="1015"/>
      <c r="BG2" s="1015"/>
      <c r="BH2" s="1015"/>
      <c r="BI2" s="1015"/>
    </row>
    <row r="3" spans="1:61" s="252" customFormat="1" ht="175.5" customHeight="1">
      <c r="A3" s="251" t="s">
        <v>0</v>
      </c>
      <c r="B3" s="251" t="s">
        <v>1</v>
      </c>
      <c r="C3" s="251" t="s">
        <v>2</v>
      </c>
      <c r="D3" s="251" t="s">
        <v>3</v>
      </c>
      <c r="E3" s="251" t="s">
        <v>4</v>
      </c>
      <c r="F3" s="251" t="s">
        <v>5</v>
      </c>
      <c r="G3" s="251" t="s">
        <v>7</v>
      </c>
      <c r="H3" s="251" t="s">
        <v>8</v>
      </c>
      <c r="I3" s="251" t="s">
        <v>9</v>
      </c>
      <c r="J3" s="251" t="s">
        <v>10</v>
      </c>
      <c r="K3" s="251" t="s">
        <v>11</v>
      </c>
      <c r="L3" s="253" t="s">
        <v>12</v>
      </c>
      <c r="M3" s="253" t="s">
        <v>13</v>
      </c>
      <c r="N3" s="253" t="s">
        <v>14</v>
      </c>
      <c r="O3" s="253" t="s">
        <v>15</v>
      </c>
      <c r="P3" s="253" t="s">
        <v>16</v>
      </c>
      <c r="Q3" s="253" t="s">
        <v>17</v>
      </c>
      <c r="R3" s="254" t="s">
        <v>18</v>
      </c>
      <c r="S3" s="254" t="s">
        <v>543</v>
      </c>
      <c r="T3" s="254" t="s">
        <v>20</v>
      </c>
      <c r="U3" s="254" t="s">
        <v>21</v>
      </c>
      <c r="V3" s="254" t="s">
        <v>22</v>
      </c>
      <c r="W3" s="254" t="s">
        <v>23</v>
      </c>
      <c r="X3" s="254" t="s">
        <v>24</v>
      </c>
      <c r="Y3" s="254" t="s">
        <v>25</v>
      </c>
      <c r="Z3" s="254" t="s">
        <v>26</v>
      </c>
      <c r="AA3" s="254" t="s">
        <v>27</v>
      </c>
      <c r="AB3" s="254" t="s">
        <v>28</v>
      </c>
      <c r="AC3" s="254" t="s">
        <v>29</v>
      </c>
      <c r="AD3" s="255" t="s">
        <v>14</v>
      </c>
      <c r="AE3" s="254" t="s">
        <v>30</v>
      </c>
      <c r="AF3" s="256" t="s">
        <v>31</v>
      </c>
      <c r="AG3" s="254" t="s">
        <v>32</v>
      </c>
      <c r="AH3" s="254" t="s">
        <v>33</v>
      </c>
      <c r="AI3" s="254" t="s">
        <v>34</v>
      </c>
      <c r="AJ3" s="566" t="s">
        <v>35</v>
      </c>
      <c r="AK3" s="566" t="s">
        <v>36</v>
      </c>
      <c r="AL3" s="257" t="s">
        <v>37</v>
      </c>
      <c r="AM3" s="257" t="s">
        <v>38</v>
      </c>
      <c r="AN3" s="257" t="s">
        <v>40</v>
      </c>
      <c r="AO3" s="257" t="s">
        <v>41</v>
      </c>
      <c r="AP3" s="257" t="s">
        <v>42</v>
      </c>
      <c r="AQ3" s="257" t="s">
        <v>43</v>
      </c>
      <c r="AR3" s="257" t="s">
        <v>44</v>
      </c>
      <c r="AS3" s="257" t="s">
        <v>45</v>
      </c>
      <c r="AT3" s="257" t="s">
        <v>46</v>
      </c>
      <c r="AU3" s="258" t="s">
        <v>47</v>
      </c>
      <c r="AV3" s="258" t="s">
        <v>48</v>
      </c>
      <c r="AW3" s="258" t="s">
        <v>49</v>
      </c>
      <c r="AX3" s="258" t="s">
        <v>50</v>
      </c>
      <c r="AY3" s="258" t="s">
        <v>51</v>
      </c>
      <c r="AZ3" s="259" t="s">
        <v>1812</v>
      </c>
      <c r="BA3" s="259" t="s">
        <v>54</v>
      </c>
      <c r="BB3" s="259" t="s">
        <v>55</v>
      </c>
      <c r="BC3" s="259" t="s">
        <v>57</v>
      </c>
      <c r="BD3" s="260" t="s">
        <v>58</v>
      </c>
      <c r="BE3" s="260" t="s">
        <v>59</v>
      </c>
      <c r="BF3" s="260" t="s">
        <v>60</v>
      </c>
      <c r="BG3" s="260" t="s">
        <v>61</v>
      </c>
      <c r="BH3" s="260" t="s">
        <v>62</v>
      </c>
      <c r="BI3" s="260"/>
    </row>
    <row r="4" spans="1:61" s="22" customFormat="1" ht="240">
      <c r="A4" s="22" t="s">
        <v>1813</v>
      </c>
      <c r="B4" s="22" t="s">
        <v>1814</v>
      </c>
      <c r="C4" s="22" t="s">
        <v>1815</v>
      </c>
      <c r="D4" s="22" t="s">
        <v>1816</v>
      </c>
      <c r="E4" s="22" t="s">
        <v>1817</v>
      </c>
      <c r="F4" s="22" t="s">
        <v>1818</v>
      </c>
      <c r="G4" s="22" t="s">
        <v>73</v>
      </c>
      <c r="H4" s="22" t="s">
        <v>74</v>
      </c>
      <c r="I4" s="22" t="s">
        <v>74</v>
      </c>
      <c r="J4" s="22" t="s">
        <v>75</v>
      </c>
      <c r="L4" s="874" t="s">
        <v>72</v>
      </c>
      <c r="M4" s="874" t="s">
        <v>78</v>
      </c>
      <c r="N4" s="874"/>
      <c r="S4" s="263" t="s">
        <v>85</v>
      </c>
      <c r="T4" s="875"/>
      <c r="U4" s="22" t="s">
        <v>85</v>
      </c>
      <c r="V4" s="876"/>
      <c r="Z4" s="22" t="s">
        <v>91</v>
      </c>
      <c r="AA4" s="22" t="s">
        <v>91</v>
      </c>
      <c r="AD4" s="22" t="s">
        <v>85</v>
      </c>
      <c r="AJ4" s="22" t="s">
        <v>78</v>
      </c>
      <c r="AN4" s="268" t="s">
        <v>1819</v>
      </c>
      <c r="AO4" s="268"/>
      <c r="AP4" s="22" t="s">
        <v>91</v>
      </c>
      <c r="AZ4" s="22" t="s">
        <v>85</v>
      </c>
      <c r="BA4" s="22" t="s">
        <v>72</v>
      </c>
      <c r="BB4" s="22" t="s">
        <v>85</v>
      </c>
      <c r="BC4" s="22" t="s">
        <v>85</v>
      </c>
    </row>
    <row r="5" spans="1:61" s="22" customFormat="1" ht="60">
      <c r="A5" s="22" t="s">
        <v>1813</v>
      </c>
      <c r="B5" s="22" t="s">
        <v>1820</v>
      </c>
      <c r="C5" s="22" t="s">
        <v>1821</v>
      </c>
      <c r="D5" s="22" t="s">
        <v>1822</v>
      </c>
      <c r="E5" s="22" t="s">
        <v>70</v>
      </c>
      <c r="F5" s="22" t="s">
        <v>1823</v>
      </c>
      <c r="G5" s="22" t="s">
        <v>73</v>
      </c>
      <c r="H5" s="22" t="s">
        <v>74</v>
      </c>
      <c r="I5" s="22" t="s">
        <v>74</v>
      </c>
      <c r="J5" s="22" t="s">
        <v>75</v>
      </c>
      <c r="S5" s="263"/>
      <c r="T5" s="875"/>
      <c r="AA5" s="22" t="s">
        <v>72</v>
      </c>
    </row>
  </sheetData>
  <autoFilter ref="A3:BI3" xr:uid="{52D67159-DC3C-4CB4-9E9E-081AE214AB71}"/>
  <customSheetViews>
    <customSheetView guid="{B44FAAB8-1398-4FF6-84E3-95F16EE53712}" scale="80" showAutoFilter="1" topLeftCell="E1">
      <selection activeCell="T8" sqref="T8"/>
      <pageMargins left="0" right="0" top="0" bottom="0" header="0" footer="0"/>
      <autoFilter ref="A3:BH5" xr:uid="{0C4DA795-801C-4DC1-9367-E8A87552C1A3}"/>
    </customSheetView>
  </customSheetViews>
  <mergeCells count="8">
    <mergeCell ref="BD1:BG1"/>
    <mergeCell ref="L1:Q1"/>
    <mergeCell ref="R1:AF1"/>
    <mergeCell ref="AG1:AI1"/>
    <mergeCell ref="AL1:AT1"/>
    <mergeCell ref="AU1:AY1"/>
    <mergeCell ref="AZ1:BC1"/>
    <mergeCell ref="AJ1:AK1"/>
  </mergeCells>
  <pageMargins left="0" right="0" top="0" bottom="0" header="0" footer="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0470E-7541-4D99-A694-BC9FD360113C}">
  <dimension ref="A1:BK13"/>
  <sheetViews>
    <sheetView topLeftCell="K12" zoomScaleNormal="60" workbookViewId="0">
      <selection activeCell="S4" sqref="S4"/>
    </sheetView>
  </sheetViews>
  <sheetFormatPr defaultColWidth="8.85546875" defaultRowHeight="14.45"/>
  <cols>
    <col min="1" max="1" width="8.85546875" customWidth="1"/>
    <col min="2" max="2" width="16.140625" customWidth="1"/>
    <col min="3" max="4" width="44.85546875" customWidth="1"/>
    <col min="5" max="5" width="13.140625" customWidth="1"/>
    <col min="6" max="6" width="30.42578125" customWidth="1"/>
    <col min="7" max="9" width="11.140625" customWidth="1"/>
    <col min="10" max="11" width="11.85546875" customWidth="1"/>
    <col min="12" max="20" width="9.140625" customWidth="1"/>
    <col min="21" max="21" width="8.42578125" customWidth="1"/>
    <col min="22" max="27" width="9.140625" customWidth="1"/>
    <col min="28" max="28" width="6.140625" customWidth="1"/>
    <col min="29" max="29" width="9.140625" bestFit="1" customWidth="1"/>
    <col min="30" max="30" width="8.140625" customWidth="1"/>
    <col min="31" max="31" width="9.140625" bestFit="1" customWidth="1"/>
    <col min="32" max="32" width="9.140625" customWidth="1"/>
    <col min="33" max="36" width="9.140625" bestFit="1" customWidth="1"/>
    <col min="37" max="37" width="11.140625" customWidth="1"/>
    <col min="38" max="41" width="9.140625" bestFit="1" customWidth="1"/>
    <col min="42" max="42" width="10.140625" customWidth="1"/>
    <col min="43" max="49" width="9.140625" bestFit="1" customWidth="1"/>
    <col min="50" max="50" width="11.140625" customWidth="1"/>
    <col min="51" max="51" width="10.140625" customWidth="1"/>
    <col min="52" max="52" width="9.140625" bestFit="1" customWidth="1"/>
    <col min="53" max="53" width="9.140625" customWidth="1"/>
    <col min="54" max="55" width="9.140625" bestFit="1" customWidth="1"/>
    <col min="56" max="56" width="9.140625" customWidth="1"/>
    <col min="57" max="57" width="9.140625" bestFit="1" customWidth="1"/>
    <col min="58" max="58" width="10.140625" customWidth="1"/>
  </cols>
  <sheetData>
    <row r="1" spans="1:63" ht="25.5" customHeight="1">
      <c r="A1" s="2"/>
      <c r="B1" s="2"/>
      <c r="C1" s="2"/>
      <c r="D1" s="2"/>
      <c r="E1" s="2"/>
      <c r="F1" s="2"/>
      <c r="G1" s="1"/>
      <c r="H1" s="3"/>
      <c r="I1" s="1"/>
      <c r="J1" s="1"/>
      <c r="K1" s="485"/>
      <c r="L1" s="1165" t="s">
        <v>504</v>
      </c>
      <c r="M1" s="1171"/>
      <c r="N1" s="1171"/>
      <c r="O1" s="1171"/>
      <c r="P1" s="1171"/>
      <c r="Q1" s="1171"/>
      <c r="R1" s="1166" t="s">
        <v>505</v>
      </c>
      <c r="S1" s="1166"/>
      <c r="T1" s="1166"/>
      <c r="U1" s="1166"/>
      <c r="V1" s="1166"/>
      <c r="W1" s="1166"/>
      <c r="X1" s="1166"/>
      <c r="Y1" s="1166"/>
      <c r="Z1" s="1166"/>
      <c r="AA1" s="1166"/>
      <c r="AB1" s="1166"/>
      <c r="AC1" s="1166"/>
      <c r="AD1" s="1166"/>
      <c r="AE1" s="1166"/>
      <c r="AF1" s="1216"/>
      <c r="AG1" s="1167" t="s">
        <v>506</v>
      </c>
      <c r="AH1" s="1217"/>
      <c r="AI1" s="1218"/>
      <c r="AJ1" s="34" t="s">
        <v>35</v>
      </c>
      <c r="AK1" s="1016" t="s">
        <v>36</v>
      </c>
      <c r="AL1" s="1168" t="s">
        <v>66</v>
      </c>
      <c r="AM1" s="1219"/>
      <c r="AN1" s="1219"/>
      <c r="AO1" s="1219"/>
      <c r="AP1" s="1219"/>
      <c r="AQ1" s="1219"/>
      <c r="AR1" s="1219"/>
      <c r="AS1" s="1219"/>
      <c r="AT1" s="1220"/>
      <c r="AU1" s="1169" t="s">
        <v>500</v>
      </c>
      <c r="AV1" s="1169"/>
      <c r="AW1" s="1169"/>
      <c r="AX1" s="1169"/>
      <c r="AY1" s="1169"/>
      <c r="AZ1" s="1170" t="s">
        <v>507</v>
      </c>
      <c r="BA1" s="1221"/>
      <c r="BB1" s="1221"/>
      <c r="BC1" s="1221"/>
      <c r="BD1" s="1221"/>
      <c r="BE1" s="1222"/>
      <c r="BF1" s="1164" t="s">
        <v>502</v>
      </c>
      <c r="BG1" s="1164"/>
      <c r="BH1" s="1164"/>
      <c r="BI1" s="1164"/>
      <c r="BJ1" s="1015" t="s">
        <v>508</v>
      </c>
      <c r="BK1" s="1015" t="s">
        <v>140</v>
      </c>
    </row>
    <row r="2" spans="1:63" ht="15">
      <c r="A2" s="2"/>
      <c r="B2" s="2"/>
      <c r="C2" s="2"/>
      <c r="D2" s="2"/>
      <c r="E2" s="2"/>
      <c r="F2" s="2"/>
      <c r="G2" s="1"/>
      <c r="H2" s="3"/>
      <c r="I2" s="1"/>
      <c r="J2" s="1"/>
      <c r="K2" s="1"/>
      <c r="L2" s="4"/>
      <c r="M2" s="4"/>
      <c r="N2" s="4"/>
      <c r="O2" s="4"/>
      <c r="P2" s="4"/>
      <c r="Q2" s="4"/>
      <c r="R2" s="5"/>
      <c r="S2" s="5"/>
      <c r="T2" s="5"/>
      <c r="U2" s="5"/>
      <c r="V2" s="5"/>
      <c r="W2" s="5"/>
      <c r="X2" s="5"/>
      <c r="Y2" s="5"/>
      <c r="Z2" s="5"/>
      <c r="AA2" s="40"/>
      <c r="AB2" s="5"/>
      <c r="AC2" s="5"/>
      <c r="AD2" s="5"/>
      <c r="AE2" s="5"/>
      <c r="AF2" s="5"/>
      <c r="AG2" s="19"/>
      <c r="AH2" s="19"/>
      <c r="AI2" s="19"/>
      <c r="AJ2" s="5"/>
      <c r="AK2" s="5"/>
      <c r="AL2" s="1017"/>
      <c r="AM2" s="1043"/>
      <c r="AN2" s="1043"/>
      <c r="AO2" s="1043"/>
      <c r="AP2" s="1043"/>
      <c r="AQ2" s="1043"/>
      <c r="AR2" s="1043"/>
      <c r="AS2" s="1043"/>
      <c r="AT2" s="1044"/>
      <c r="AU2" s="1018"/>
      <c r="AV2" s="1018"/>
      <c r="AW2" s="1018"/>
      <c r="AX2" s="1018"/>
      <c r="AY2" s="1018"/>
      <c r="AZ2" s="1019"/>
      <c r="BA2" s="1045"/>
      <c r="BB2" s="1045"/>
      <c r="BC2" s="1045"/>
      <c r="BD2" s="1045"/>
      <c r="BE2" s="1046"/>
      <c r="BF2" s="1015"/>
      <c r="BG2" s="1015"/>
      <c r="BH2" s="1015"/>
      <c r="BI2" s="1015"/>
      <c r="BJ2" s="1015"/>
      <c r="BK2" s="1015"/>
    </row>
    <row r="3" spans="1:63" ht="69.75" customHeight="1">
      <c r="A3" s="1015" t="s">
        <v>0</v>
      </c>
      <c r="B3" s="1015" t="s">
        <v>1</v>
      </c>
      <c r="C3" s="1015" t="s">
        <v>2</v>
      </c>
      <c r="D3" s="1015" t="s">
        <v>3</v>
      </c>
      <c r="E3" s="1015" t="s">
        <v>4</v>
      </c>
      <c r="F3" s="1015" t="s">
        <v>5</v>
      </c>
      <c r="G3" s="1015" t="s">
        <v>7</v>
      </c>
      <c r="H3" s="1015" t="s">
        <v>8</v>
      </c>
      <c r="I3" s="1015" t="s">
        <v>9</v>
      </c>
      <c r="J3" s="1015" t="s">
        <v>10</v>
      </c>
      <c r="K3" s="1015" t="s">
        <v>11</v>
      </c>
      <c r="L3" s="35" t="s">
        <v>12</v>
      </c>
      <c r="M3" s="35" t="s">
        <v>13</v>
      </c>
      <c r="N3" s="35" t="s">
        <v>14</v>
      </c>
      <c r="O3" s="35" t="s">
        <v>15</v>
      </c>
      <c r="P3" s="35" t="s">
        <v>16</v>
      </c>
      <c r="Q3" s="35" t="s">
        <v>17</v>
      </c>
      <c r="R3" s="9" t="s">
        <v>18</v>
      </c>
      <c r="S3" s="9" t="s">
        <v>543</v>
      </c>
      <c r="T3" s="9" t="s">
        <v>20</v>
      </c>
      <c r="U3" s="9" t="s">
        <v>21</v>
      </c>
      <c r="V3" s="9" t="s">
        <v>22</v>
      </c>
      <c r="W3" s="9" t="s">
        <v>23</v>
      </c>
      <c r="X3" s="9" t="s">
        <v>24</v>
      </c>
      <c r="Y3" s="9" t="s">
        <v>25</v>
      </c>
      <c r="Z3" s="9" t="s">
        <v>26</v>
      </c>
      <c r="AA3" s="8" t="s">
        <v>27</v>
      </c>
      <c r="AB3" s="9" t="s">
        <v>28</v>
      </c>
      <c r="AC3" s="9" t="s">
        <v>29</v>
      </c>
      <c r="AD3" s="9" t="s">
        <v>14</v>
      </c>
      <c r="AE3" s="9" t="s">
        <v>30</v>
      </c>
      <c r="AF3" s="9" t="s">
        <v>31</v>
      </c>
      <c r="AG3" s="9" t="s">
        <v>32</v>
      </c>
      <c r="AH3" s="9" t="s">
        <v>33</v>
      </c>
      <c r="AI3" s="9" t="s">
        <v>34</v>
      </c>
      <c r="AJ3" s="9" t="s">
        <v>35</v>
      </c>
      <c r="AK3" s="9" t="s">
        <v>36</v>
      </c>
      <c r="AL3" s="36" t="s">
        <v>37</v>
      </c>
      <c r="AM3" s="36" t="s">
        <v>38</v>
      </c>
      <c r="AN3" s="36" t="s">
        <v>40</v>
      </c>
      <c r="AO3" s="36" t="s">
        <v>41</v>
      </c>
      <c r="AP3" s="36" t="s">
        <v>42</v>
      </c>
      <c r="AQ3" s="36" t="s">
        <v>43</v>
      </c>
      <c r="AR3" s="36" t="s">
        <v>44</v>
      </c>
      <c r="AS3" s="36" t="s">
        <v>45</v>
      </c>
      <c r="AT3" s="36" t="s">
        <v>46</v>
      </c>
      <c r="AU3" s="37" t="s">
        <v>47</v>
      </c>
      <c r="AV3" s="37" t="s">
        <v>48</v>
      </c>
      <c r="AW3" s="37" t="s">
        <v>49</v>
      </c>
      <c r="AX3" s="37" t="s">
        <v>50</v>
      </c>
      <c r="AY3" s="37" t="s">
        <v>51</v>
      </c>
      <c r="AZ3" s="38" t="s">
        <v>52</v>
      </c>
      <c r="BA3" s="38" t="s">
        <v>53</v>
      </c>
      <c r="BB3" s="38" t="s">
        <v>54</v>
      </c>
      <c r="BC3" s="38" t="s">
        <v>55</v>
      </c>
      <c r="BD3" s="38" t="s">
        <v>1155</v>
      </c>
      <c r="BE3" s="38" t="s">
        <v>57</v>
      </c>
      <c r="BF3" s="39" t="s">
        <v>58</v>
      </c>
      <c r="BG3" s="39" t="s">
        <v>59</v>
      </c>
      <c r="BH3" s="39" t="s">
        <v>60</v>
      </c>
      <c r="BI3" s="39" t="s">
        <v>61</v>
      </c>
      <c r="BJ3" s="39" t="s">
        <v>62</v>
      </c>
      <c r="BK3" s="39"/>
    </row>
    <row r="4" spans="1:63" ht="267.75">
      <c r="A4" s="48" t="s">
        <v>35</v>
      </c>
      <c r="B4" s="49" t="s">
        <v>1824</v>
      </c>
      <c r="C4" s="49" t="s">
        <v>1825</v>
      </c>
      <c r="D4" s="49" t="s">
        <v>1826</v>
      </c>
      <c r="E4" s="50" t="s">
        <v>1397</v>
      </c>
      <c r="F4" s="51" t="s">
        <v>1827</v>
      </c>
      <c r="G4" s="50" t="s">
        <v>73</v>
      </c>
      <c r="H4" s="50" t="s">
        <v>74</v>
      </c>
      <c r="I4" s="50" t="s">
        <v>1828</v>
      </c>
      <c r="J4" s="50" t="s">
        <v>75</v>
      </c>
      <c r="K4" s="50" t="s">
        <v>35</v>
      </c>
      <c r="L4" s="674" t="s">
        <v>77</v>
      </c>
      <c r="M4" s="674" t="s">
        <v>77</v>
      </c>
      <c r="N4" s="953"/>
      <c r="O4" s="50" t="s">
        <v>822</v>
      </c>
      <c r="P4" s="50" t="s">
        <v>822</v>
      </c>
      <c r="Q4" s="50" t="s">
        <v>822</v>
      </c>
      <c r="R4" s="50" t="s">
        <v>822</v>
      </c>
      <c r="S4" s="50"/>
      <c r="T4" s="574" t="s">
        <v>668</v>
      </c>
      <c r="U4" s="50" t="s">
        <v>822</v>
      </c>
      <c r="V4" s="50" t="s">
        <v>822</v>
      </c>
      <c r="W4" s="50" t="s">
        <v>822</v>
      </c>
      <c r="X4" s="50" t="s">
        <v>822</v>
      </c>
      <c r="Y4" s="50" t="s">
        <v>822</v>
      </c>
      <c r="Z4" s="50" t="s">
        <v>78</v>
      </c>
      <c r="AA4" s="50" t="s">
        <v>91</v>
      </c>
      <c r="AB4" s="50" t="s">
        <v>822</v>
      </c>
      <c r="AC4" s="50" t="s">
        <v>822</v>
      </c>
      <c r="AD4" s="50" t="s">
        <v>1278</v>
      </c>
      <c r="AE4" s="50" t="s">
        <v>78</v>
      </c>
      <c r="AF4" s="50" t="s">
        <v>822</v>
      </c>
      <c r="AG4" s="50" t="s">
        <v>822</v>
      </c>
      <c r="AH4" s="50" t="s">
        <v>822</v>
      </c>
      <c r="AI4" s="50" t="s">
        <v>822</v>
      </c>
      <c r="AJ4" s="50" t="s">
        <v>822</v>
      </c>
      <c r="AK4" s="50" t="s">
        <v>119</v>
      </c>
      <c r="AL4" s="947" t="s">
        <v>1278</v>
      </c>
      <c r="AM4" s="50" t="s">
        <v>822</v>
      </c>
      <c r="AN4" s="50" t="s">
        <v>822</v>
      </c>
      <c r="AO4" s="50" t="s">
        <v>822</v>
      </c>
      <c r="AP4" s="50" t="s">
        <v>822</v>
      </c>
      <c r="AQ4" s="50" t="s">
        <v>78</v>
      </c>
      <c r="AR4" s="50" t="s">
        <v>822</v>
      </c>
      <c r="AS4" s="50" t="s">
        <v>822</v>
      </c>
      <c r="AT4" s="50" t="s">
        <v>77</v>
      </c>
      <c r="AU4" s="50" t="s">
        <v>78</v>
      </c>
      <c r="AV4" s="50" t="s">
        <v>822</v>
      </c>
      <c r="AW4" s="50" t="s">
        <v>78</v>
      </c>
      <c r="AX4" s="50" t="s">
        <v>822</v>
      </c>
      <c r="AY4" s="50"/>
      <c r="AZ4" s="50" t="s">
        <v>78</v>
      </c>
      <c r="BA4" s="50"/>
      <c r="BB4" s="50" t="s">
        <v>78</v>
      </c>
      <c r="BC4" s="50" t="s">
        <v>78</v>
      </c>
      <c r="BD4" s="50"/>
      <c r="BE4" s="50"/>
      <c r="BF4" s="50" t="s">
        <v>72</v>
      </c>
      <c r="BG4" s="50" t="s">
        <v>822</v>
      </c>
      <c r="BH4" s="50" t="s">
        <v>72</v>
      </c>
      <c r="BI4" s="50" t="s">
        <v>822</v>
      </c>
      <c r="BJ4" s="50" t="s">
        <v>822</v>
      </c>
      <c r="BK4" s="50" t="s">
        <v>1829</v>
      </c>
    </row>
    <row r="5" spans="1:63" ht="153">
      <c r="A5" s="52" t="s">
        <v>35</v>
      </c>
      <c r="B5" s="53" t="s">
        <v>1830</v>
      </c>
      <c r="C5" s="53" t="s">
        <v>1831</v>
      </c>
      <c r="D5" s="53" t="s">
        <v>1832</v>
      </c>
      <c r="E5" s="54" t="s">
        <v>1397</v>
      </c>
      <c r="F5" s="55" t="s">
        <v>1833</v>
      </c>
      <c r="G5" s="54" t="s">
        <v>83</v>
      </c>
      <c r="H5" s="54" t="s">
        <v>99</v>
      </c>
      <c r="I5" s="54" t="s">
        <v>1834</v>
      </c>
      <c r="J5" s="54" t="s">
        <v>84</v>
      </c>
      <c r="K5" s="54" t="s">
        <v>35</v>
      </c>
      <c r="L5" s="54" t="s">
        <v>119</v>
      </c>
      <c r="M5" s="54" t="s">
        <v>119</v>
      </c>
      <c r="N5" s="54"/>
      <c r="O5" s="54" t="s">
        <v>822</v>
      </c>
      <c r="P5" s="54" t="s">
        <v>822</v>
      </c>
      <c r="Q5" s="54" t="s">
        <v>822</v>
      </c>
      <c r="R5" s="54" t="s">
        <v>822</v>
      </c>
      <c r="S5" s="54"/>
      <c r="T5" s="574" t="s">
        <v>668</v>
      </c>
      <c r="U5" s="54" t="s">
        <v>822</v>
      </c>
      <c r="V5" s="54" t="s">
        <v>822</v>
      </c>
      <c r="W5" s="54" t="s">
        <v>822</v>
      </c>
      <c r="X5" s="54" t="s">
        <v>822</v>
      </c>
      <c r="Y5" s="54" t="s">
        <v>822</v>
      </c>
      <c r="Z5" s="54" t="s">
        <v>119</v>
      </c>
      <c r="AA5" s="54" t="s">
        <v>119</v>
      </c>
      <c r="AB5" s="54" t="s">
        <v>822</v>
      </c>
      <c r="AC5" s="54" t="s">
        <v>822</v>
      </c>
      <c r="AD5" s="54" t="s">
        <v>119</v>
      </c>
      <c r="AE5" s="54" t="s">
        <v>119</v>
      </c>
      <c r="AF5" s="54" t="s">
        <v>822</v>
      </c>
      <c r="AG5" s="54" t="s">
        <v>822</v>
      </c>
      <c r="AH5" s="54" t="s">
        <v>822</v>
      </c>
      <c r="AI5" s="54" t="s">
        <v>822</v>
      </c>
      <c r="AJ5" s="54" t="s">
        <v>822</v>
      </c>
      <c r="AK5" s="54" t="s">
        <v>119</v>
      </c>
      <c r="AL5" s="54" t="s">
        <v>119</v>
      </c>
      <c r="AM5" s="54" t="s">
        <v>822</v>
      </c>
      <c r="AN5" s="54" t="s">
        <v>822</v>
      </c>
      <c r="AO5" s="54" t="s">
        <v>822</v>
      </c>
      <c r="AP5" s="54" t="s">
        <v>822</v>
      </c>
      <c r="AQ5" s="54" t="s">
        <v>119</v>
      </c>
      <c r="AR5" s="54" t="s">
        <v>822</v>
      </c>
      <c r="AS5" s="54" t="s">
        <v>822</v>
      </c>
      <c r="AT5" s="54" t="s">
        <v>119</v>
      </c>
      <c r="AU5" s="54" t="s">
        <v>119</v>
      </c>
      <c r="AV5" s="54" t="s">
        <v>822</v>
      </c>
      <c r="AW5" s="54" t="s">
        <v>119</v>
      </c>
      <c r="AX5" s="54" t="s">
        <v>822</v>
      </c>
      <c r="AY5" s="54" t="s">
        <v>822</v>
      </c>
      <c r="AZ5" s="54" t="s">
        <v>119</v>
      </c>
      <c r="BA5" s="54"/>
      <c r="BB5" s="54" t="s">
        <v>72</v>
      </c>
      <c r="BC5" s="54" t="s">
        <v>822</v>
      </c>
      <c r="BD5" s="54"/>
      <c r="BE5" s="54" t="s">
        <v>119</v>
      </c>
      <c r="BF5" s="54" t="s">
        <v>119</v>
      </c>
      <c r="BG5" s="54" t="s">
        <v>822</v>
      </c>
      <c r="BH5" s="54" t="s">
        <v>72</v>
      </c>
      <c r="BI5" s="54" t="s">
        <v>822</v>
      </c>
      <c r="BJ5" s="54" t="s">
        <v>822</v>
      </c>
      <c r="BK5" s="54" t="s">
        <v>1829</v>
      </c>
    </row>
    <row r="6" spans="1:63" ht="89.25">
      <c r="A6" s="52" t="s">
        <v>35</v>
      </c>
      <c r="B6" s="53" t="s">
        <v>1835</v>
      </c>
      <c r="C6" s="53" t="s">
        <v>1836</v>
      </c>
      <c r="D6" s="53" t="s">
        <v>1837</v>
      </c>
      <c r="E6" s="54" t="s">
        <v>89</v>
      </c>
      <c r="F6" s="55" t="s">
        <v>1838</v>
      </c>
      <c r="G6" s="54" t="s">
        <v>83</v>
      </c>
      <c r="H6" s="54" t="s">
        <v>99</v>
      </c>
      <c r="I6" s="54" t="s">
        <v>1834</v>
      </c>
      <c r="J6" s="54" t="s">
        <v>84</v>
      </c>
      <c r="K6" s="54" t="s">
        <v>35</v>
      </c>
      <c r="L6" s="54" t="s">
        <v>119</v>
      </c>
      <c r="M6" s="54" t="s">
        <v>119</v>
      </c>
      <c r="N6" s="54"/>
      <c r="O6" s="54" t="s">
        <v>822</v>
      </c>
      <c r="P6" s="54" t="s">
        <v>822</v>
      </c>
      <c r="Q6" s="54" t="s">
        <v>822</v>
      </c>
      <c r="R6" s="54" t="s">
        <v>822</v>
      </c>
      <c r="S6" s="54"/>
      <c r="T6" s="574" t="s">
        <v>668</v>
      </c>
      <c r="U6" s="54" t="s">
        <v>822</v>
      </c>
      <c r="V6" s="54" t="s">
        <v>822</v>
      </c>
      <c r="W6" s="54" t="s">
        <v>822</v>
      </c>
      <c r="X6" s="54" t="s">
        <v>822</v>
      </c>
      <c r="Y6" s="54" t="s">
        <v>822</v>
      </c>
      <c r="Z6" s="54" t="s">
        <v>119</v>
      </c>
      <c r="AA6" s="54" t="s">
        <v>119</v>
      </c>
      <c r="AB6" s="54" t="s">
        <v>822</v>
      </c>
      <c r="AC6" s="54" t="s">
        <v>822</v>
      </c>
      <c r="AD6" s="54" t="s">
        <v>119</v>
      </c>
      <c r="AE6" s="54" t="s">
        <v>119</v>
      </c>
      <c r="AF6" s="54" t="s">
        <v>822</v>
      </c>
      <c r="AG6" s="54" t="s">
        <v>822</v>
      </c>
      <c r="AH6" s="54" t="s">
        <v>822</v>
      </c>
      <c r="AI6" s="54" t="s">
        <v>822</v>
      </c>
      <c r="AJ6" s="54" t="s">
        <v>822</v>
      </c>
      <c r="AK6" s="54" t="s">
        <v>119</v>
      </c>
      <c r="AL6" s="54" t="s">
        <v>119</v>
      </c>
      <c r="AM6" s="54" t="s">
        <v>822</v>
      </c>
      <c r="AN6" s="54" t="s">
        <v>822</v>
      </c>
      <c r="AO6" s="54" t="s">
        <v>822</v>
      </c>
      <c r="AP6" s="54" t="s">
        <v>822</v>
      </c>
      <c r="AQ6" s="54" t="s">
        <v>119</v>
      </c>
      <c r="AR6" s="54" t="s">
        <v>822</v>
      </c>
      <c r="AS6" s="54" t="s">
        <v>822</v>
      </c>
      <c r="AT6" s="54" t="s">
        <v>119</v>
      </c>
      <c r="AU6" s="54" t="s">
        <v>119</v>
      </c>
      <c r="AV6" s="54" t="s">
        <v>822</v>
      </c>
      <c r="AW6" s="54" t="s">
        <v>119</v>
      </c>
      <c r="AX6" s="54" t="s">
        <v>822</v>
      </c>
      <c r="AY6" s="54" t="s">
        <v>822</v>
      </c>
      <c r="AZ6" s="54" t="s">
        <v>119</v>
      </c>
      <c r="BA6" s="54"/>
      <c r="BB6" s="54" t="s">
        <v>72</v>
      </c>
      <c r="BC6" s="54" t="s">
        <v>822</v>
      </c>
      <c r="BD6" s="54"/>
      <c r="BE6" s="54" t="s">
        <v>119</v>
      </c>
      <c r="BF6" s="54" t="s">
        <v>119</v>
      </c>
      <c r="BG6" s="54" t="s">
        <v>822</v>
      </c>
      <c r="BH6" s="54" t="s">
        <v>77</v>
      </c>
      <c r="BI6" s="54" t="s">
        <v>822</v>
      </c>
      <c r="BJ6" s="54" t="s">
        <v>822</v>
      </c>
      <c r="BK6" s="54" t="s">
        <v>822</v>
      </c>
    </row>
    <row r="7" spans="1:63" ht="102">
      <c r="A7" s="52" t="s">
        <v>35</v>
      </c>
      <c r="B7" s="53" t="s">
        <v>1839</v>
      </c>
      <c r="C7" s="53" t="s">
        <v>1840</v>
      </c>
      <c r="D7" s="53" t="s">
        <v>1841</v>
      </c>
      <c r="E7" s="54" t="s">
        <v>116</v>
      </c>
      <c r="F7" s="55" t="s">
        <v>1842</v>
      </c>
      <c r="G7" s="54" t="s">
        <v>83</v>
      </c>
      <c r="H7" s="54" t="s">
        <v>99</v>
      </c>
      <c r="I7" s="54" t="s">
        <v>164</v>
      </c>
      <c r="J7" s="54" t="s">
        <v>84</v>
      </c>
      <c r="K7" s="54" t="s">
        <v>35</v>
      </c>
      <c r="L7" s="54" t="s">
        <v>822</v>
      </c>
      <c r="M7" s="54" t="s">
        <v>822</v>
      </c>
      <c r="N7" s="54"/>
      <c r="O7" s="54" t="s">
        <v>822</v>
      </c>
      <c r="P7" s="54" t="s">
        <v>822</v>
      </c>
      <c r="Q7" s="54" t="s">
        <v>822</v>
      </c>
      <c r="R7" s="54" t="s">
        <v>822</v>
      </c>
      <c r="S7" s="54" t="s">
        <v>822</v>
      </c>
      <c r="T7" s="54" t="s">
        <v>822</v>
      </c>
      <c r="U7" s="54" t="s">
        <v>822</v>
      </c>
      <c r="V7" s="54" t="s">
        <v>822</v>
      </c>
      <c r="W7" s="54" t="s">
        <v>822</v>
      </c>
      <c r="X7" s="54" t="s">
        <v>822</v>
      </c>
      <c r="Y7" s="54" t="s">
        <v>822</v>
      </c>
      <c r="Z7" s="54" t="s">
        <v>822</v>
      </c>
      <c r="AA7" s="54" t="s">
        <v>822</v>
      </c>
      <c r="AB7" s="54" t="s">
        <v>822</v>
      </c>
      <c r="AC7" s="54" t="s">
        <v>822</v>
      </c>
      <c r="AD7" s="54" t="s">
        <v>822</v>
      </c>
      <c r="AE7" s="54" t="s">
        <v>822</v>
      </c>
      <c r="AF7" s="54" t="s">
        <v>822</v>
      </c>
      <c r="AG7" s="54" t="s">
        <v>822</v>
      </c>
      <c r="AH7" s="54" t="s">
        <v>822</v>
      </c>
      <c r="AI7" s="54" t="s">
        <v>822</v>
      </c>
      <c r="AJ7" s="54" t="s">
        <v>822</v>
      </c>
      <c r="AK7" s="54" t="s">
        <v>119</v>
      </c>
      <c r="AL7" s="54" t="s">
        <v>822</v>
      </c>
      <c r="AM7" s="54" t="s">
        <v>822</v>
      </c>
      <c r="AN7" s="54" t="s">
        <v>822</v>
      </c>
      <c r="AO7" s="54" t="s">
        <v>822</v>
      </c>
      <c r="AP7" s="54" t="s">
        <v>822</v>
      </c>
      <c r="AQ7" s="54" t="s">
        <v>822</v>
      </c>
      <c r="AR7" s="54" t="s">
        <v>822</v>
      </c>
      <c r="AS7" s="54" t="s">
        <v>822</v>
      </c>
      <c r="AT7" s="54" t="s">
        <v>822</v>
      </c>
      <c r="AU7" s="54" t="s">
        <v>822</v>
      </c>
      <c r="AV7" s="54" t="s">
        <v>822</v>
      </c>
      <c r="AW7" s="54" t="s">
        <v>822</v>
      </c>
      <c r="AX7" s="54" t="s">
        <v>822</v>
      </c>
      <c r="AY7" s="54" t="s">
        <v>822</v>
      </c>
      <c r="AZ7" s="54" t="s">
        <v>822</v>
      </c>
      <c r="BA7" s="54"/>
      <c r="BB7" s="54" t="s">
        <v>822</v>
      </c>
      <c r="BC7" s="54" t="s">
        <v>822</v>
      </c>
      <c r="BD7" s="54"/>
      <c r="BE7" s="54" t="s">
        <v>822</v>
      </c>
      <c r="BF7" s="54" t="s">
        <v>822</v>
      </c>
      <c r="BG7" s="54" t="s">
        <v>822</v>
      </c>
      <c r="BH7" s="54" t="s">
        <v>822</v>
      </c>
      <c r="BI7" s="54" t="s">
        <v>822</v>
      </c>
      <c r="BJ7" s="54" t="s">
        <v>119</v>
      </c>
      <c r="BK7" s="54" t="s">
        <v>822</v>
      </c>
    </row>
    <row r="8" spans="1:63" ht="189" customHeight="1">
      <c r="A8" s="52" t="s">
        <v>35</v>
      </c>
      <c r="B8" s="53" t="s">
        <v>1843</v>
      </c>
      <c r="C8" s="53" t="s">
        <v>1844</v>
      </c>
      <c r="D8" s="53" t="s">
        <v>1845</v>
      </c>
      <c r="E8" s="54" t="s">
        <v>89</v>
      </c>
      <c r="F8" s="55" t="s">
        <v>1846</v>
      </c>
      <c r="G8" s="54" t="s">
        <v>73</v>
      </c>
      <c r="H8" s="54" t="s">
        <v>74</v>
      </c>
      <c r="I8" s="54" t="s">
        <v>1847</v>
      </c>
      <c r="J8" s="54" t="s">
        <v>75</v>
      </c>
      <c r="K8" s="54" t="s">
        <v>35</v>
      </c>
      <c r="L8" s="873" t="s">
        <v>78</v>
      </c>
      <c r="M8" s="873" t="s">
        <v>78</v>
      </c>
      <c r="N8" s="873"/>
      <c r="O8" s="54" t="s">
        <v>822</v>
      </c>
      <c r="P8" s="54" t="s">
        <v>822</v>
      </c>
      <c r="Q8" s="54" t="s">
        <v>822</v>
      </c>
      <c r="R8" s="54" t="s">
        <v>822</v>
      </c>
      <c r="S8" s="54" t="s">
        <v>822</v>
      </c>
      <c r="T8" s="54" t="s">
        <v>822</v>
      </c>
      <c r="U8" s="54" t="s">
        <v>822</v>
      </c>
      <c r="V8" s="54" t="s">
        <v>822</v>
      </c>
      <c r="W8" s="54" t="s">
        <v>822</v>
      </c>
      <c r="X8" s="54" t="s">
        <v>822</v>
      </c>
      <c r="Y8" s="54" t="s">
        <v>822</v>
      </c>
      <c r="Z8" s="54" t="s">
        <v>127</v>
      </c>
      <c r="AA8" s="54" t="s">
        <v>822</v>
      </c>
      <c r="AB8" s="54" t="s">
        <v>119</v>
      </c>
      <c r="AC8" s="54" t="s">
        <v>119</v>
      </c>
      <c r="AD8" s="54" t="s">
        <v>119</v>
      </c>
      <c r="AE8" s="54" t="s">
        <v>119</v>
      </c>
      <c r="AF8" s="54" t="s">
        <v>822</v>
      </c>
      <c r="AG8" s="54" t="s">
        <v>823</v>
      </c>
      <c r="AH8" s="54" t="s">
        <v>119</v>
      </c>
      <c r="AI8" s="54" t="s">
        <v>119</v>
      </c>
      <c r="AJ8" s="54" t="s">
        <v>822</v>
      </c>
      <c r="AK8" s="54" t="s">
        <v>822</v>
      </c>
      <c r="AL8" s="54" t="s">
        <v>119</v>
      </c>
      <c r="AM8" s="581" t="s">
        <v>119</v>
      </c>
      <c r="AN8" s="54" t="s">
        <v>822</v>
      </c>
      <c r="AO8" s="54" t="s">
        <v>822</v>
      </c>
      <c r="AP8" s="54" t="s">
        <v>822</v>
      </c>
      <c r="AQ8" s="54" t="s">
        <v>119</v>
      </c>
      <c r="AR8" s="54" t="s">
        <v>822</v>
      </c>
      <c r="AS8" s="54" t="s">
        <v>822</v>
      </c>
      <c r="AT8" s="54" t="s">
        <v>119</v>
      </c>
      <c r="AU8" s="54" t="s">
        <v>822</v>
      </c>
      <c r="AV8" s="54" t="s">
        <v>822</v>
      </c>
      <c r="AW8" s="54" t="s">
        <v>822</v>
      </c>
      <c r="AX8" s="54" t="s">
        <v>822</v>
      </c>
      <c r="AY8" s="54" t="s">
        <v>822</v>
      </c>
      <c r="AZ8" s="54" t="s">
        <v>119</v>
      </c>
      <c r="BA8" s="54"/>
      <c r="BB8" s="54" t="s">
        <v>72</v>
      </c>
      <c r="BC8" s="54" t="s">
        <v>119</v>
      </c>
      <c r="BD8" s="54"/>
      <c r="BE8" s="54" t="s">
        <v>119</v>
      </c>
      <c r="BF8" s="54" t="s">
        <v>119</v>
      </c>
      <c r="BG8" s="54" t="s">
        <v>822</v>
      </c>
      <c r="BH8" s="54" t="s">
        <v>72</v>
      </c>
      <c r="BI8" s="54" t="s">
        <v>822</v>
      </c>
      <c r="BJ8" s="54" t="s">
        <v>119</v>
      </c>
      <c r="BK8" s="54" t="s">
        <v>822</v>
      </c>
    </row>
    <row r="9" spans="1:63" ht="89.25">
      <c r="A9" s="52" t="s">
        <v>35</v>
      </c>
      <c r="B9" s="53" t="s">
        <v>1848</v>
      </c>
      <c r="C9" s="53" t="s">
        <v>1849</v>
      </c>
      <c r="D9" s="53" t="s">
        <v>1850</v>
      </c>
      <c r="E9" s="54" t="s">
        <v>89</v>
      </c>
      <c r="F9" s="55" t="s">
        <v>1846</v>
      </c>
      <c r="G9" s="54" t="s">
        <v>83</v>
      </c>
      <c r="H9" s="54" t="s">
        <v>99</v>
      </c>
      <c r="I9" s="54" t="s">
        <v>1851</v>
      </c>
      <c r="J9" s="54" t="s">
        <v>84</v>
      </c>
      <c r="K9" s="54" t="s">
        <v>35</v>
      </c>
      <c r="L9" s="54" t="s">
        <v>119</v>
      </c>
      <c r="M9" s="54" t="s">
        <v>119</v>
      </c>
      <c r="N9" s="54"/>
      <c r="O9" s="54" t="s">
        <v>822</v>
      </c>
      <c r="P9" s="54" t="s">
        <v>822</v>
      </c>
      <c r="Q9" s="54" t="s">
        <v>822</v>
      </c>
      <c r="R9" s="54" t="s">
        <v>822</v>
      </c>
      <c r="S9" s="54" t="s">
        <v>822</v>
      </c>
      <c r="T9" s="54" t="s">
        <v>822</v>
      </c>
      <c r="U9" s="54" t="s">
        <v>822</v>
      </c>
      <c r="V9" s="54" t="s">
        <v>822</v>
      </c>
      <c r="W9" s="54" t="s">
        <v>822</v>
      </c>
      <c r="X9" s="54" t="s">
        <v>822</v>
      </c>
      <c r="Y9" s="54" t="s">
        <v>822</v>
      </c>
      <c r="Z9" s="54" t="s">
        <v>822</v>
      </c>
      <c r="AA9" s="54" t="s">
        <v>119</v>
      </c>
      <c r="AB9" s="54" t="s">
        <v>119</v>
      </c>
      <c r="AC9" s="54" t="s">
        <v>822</v>
      </c>
      <c r="AD9" s="54" t="s">
        <v>119</v>
      </c>
      <c r="AE9" s="54" t="s">
        <v>119</v>
      </c>
      <c r="AF9" s="54" t="s">
        <v>822</v>
      </c>
      <c r="AG9" s="54" t="s">
        <v>822</v>
      </c>
      <c r="AH9" s="54" t="s">
        <v>119</v>
      </c>
      <c r="AI9" s="54" t="s">
        <v>119</v>
      </c>
      <c r="AJ9" s="54" t="s">
        <v>822</v>
      </c>
      <c r="AK9" s="54" t="s">
        <v>822</v>
      </c>
      <c r="AL9" s="54" t="s">
        <v>119</v>
      </c>
      <c r="AM9" s="581" t="s">
        <v>119</v>
      </c>
      <c r="AN9" s="54" t="s">
        <v>822</v>
      </c>
      <c r="AO9" s="54" t="s">
        <v>822</v>
      </c>
      <c r="AP9" s="54" t="s">
        <v>822</v>
      </c>
      <c r="AQ9" s="54" t="s">
        <v>119</v>
      </c>
      <c r="AR9" s="54" t="s">
        <v>822</v>
      </c>
      <c r="AS9" s="54" t="s">
        <v>822</v>
      </c>
      <c r="AT9" s="54" t="s">
        <v>119</v>
      </c>
      <c r="AU9" s="54" t="s">
        <v>822</v>
      </c>
      <c r="AV9" s="54" t="s">
        <v>822</v>
      </c>
      <c r="AW9" s="54" t="s">
        <v>822</v>
      </c>
      <c r="AX9" s="54" t="s">
        <v>822</v>
      </c>
      <c r="AY9" s="54" t="s">
        <v>822</v>
      </c>
      <c r="AZ9" s="54" t="s">
        <v>119</v>
      </c>
      <c r="BA9" s="54"/>
      <c r="BB9" s="54" t="s">
        <v>72</v>
      </c>
      <c r="BC9" s="54" t="s">
        <v>119</v>
      </c>
      <c r="BD9" s="54"/>
      <c r="BE9" s="54" t="s">
        <v>119</v>
      </c>
      <c r="BF9" s="54" t="s">
        <v>119</v>
      </c>
      <c r="BG9" s="54" t="s">
        <v>822</v>
      </c>
      <c r="BH9" s="54" t="s">
        <v>78</v>
      </c>
      <c r="BI9" s="54" t="s">
        <v>822</v>
      </c>
      <c r="BJ9" s="54" t="s">
        <v>822</v>
      </c>
      <c r="BK9" s="54" t="s">
        <v>822</v>
      </c>
    </row>
    <row r="10" spans="1:63" ht="102">
      <c r="A10" s="52" t="s">
        <v>35</v>
      </c>
      <c r="B10" s="53" t="s">
        <v>1852</v>
      </c>
      <c r="C10" s="53" t="s">
        <v>1853</v>
      </c>
      <c r="D10" s="53" t="s">
        <v>1854</v>
      </c>
      <c r="E10" s="54" t="s">
        <v>89</v>
      </c>
      <c r="F10" s="55" t="s">
        <v>1846</v>
      </c>
      <c r="G10" s="54" t="s">
        <v>288</v>
      </c>
      <c r="H10" s="54" t="s">
        <v>99</v>
      </c>
      <c r="I10" s="54" t="s">
        <v>99</v>
      </c>
      <c r="J10" s="54" t="s">
        <v>84</v>
      </c>
      <c r="K10" s="54" t="s">
        <v>1855</v>
      </c>
      <c r="L10" s="41" t="s">
        <v>822</v>
      </c>
      <c r="M10" s="41" t="s">
        <v>822</v>
      </c>
      <c r="N10" s="41"/>
      <c r="O10" s="41" t="s">
        <v>822</v>
      </c>
      <c r="P10" s="41" t="s">
        <v>822</v>
      </c>
      <c r="Q10" s="41" t="s">
        <v>822</v>
      </c>
      <c r="R10" s="41" t="s">
        <v>822</v>
      </c>
      <c r="S10" s="41" t="s">
        <v>822</v>
      </c>
      <c r="T10" s="41" t="s">
        <v>822</v>
      </c>
      <c r="U10" s="41" t="s">
        <v>822</v>
      </c>
      <c r="V10" s="41" t="s">
        <v>822</v>
      </c>
      <c r="W10" s="41" t="s">
        <v>822</v>
      </c>
      <c r="X10" s="41" t="s">
        <v>822</v>
      </c>
      <c r="Y10" s="41" t="s">
        <v>822</v>
      </c>
      <c r="Z10" s="41" t="s">
        <v>822</v>
      </c>
      <c r="AA10" s="41" t="s">
        <v>822</v>
      </c>
      <c r="AB10" s="41" t="s">
        <v>822</v>
      </c>
      <c r="AC10" s="41" t="s">
        <v>119</v>
      </c>
      <c r="AD10" s="41" t="s">
        <v>822</v>
      </c>
      <c r="AE10" s="41" t="s">
        <v>822</v>
      </c>
      <c r="AF10" s="41" t="s">
        <v>822</v>
      </c>
      <c r="AG10" s="41" t="s">
        <v>822</v>
      </c>
      <c r="AH10" s="41" t="s">
        <v>822</v>
      </c>
      <c r="AI10" s="41" t="s">
        <v>822</v>
      </c>
      <c r="AJ10" s="41" t="s">
        <v>822</v>
      </c>
      <c r="AK10" s="41" t="s">
        <v>822</v>
      </c>
      <c r="AL10" s="41" t="s">
        <v>822</v>
      </c>
      <c r="AM10" s="41" t="s">
        <v>822</v>
      </c>
      <c r="AN10" s="41" t="s">
        <v>822</v>
      </c>
      <c r="AO10" s="41" t="s">
        <v>822</v>
      </c>
      <c r="AP10" s="41" t="s">
        <v>822</v>
      </c>
      <c r="AQ10" s="41" t="s">
        <v>822</v>
      </c>
      <c r="AR10" s="41" t="s">
        <v>822</v>
      </c>
      <c r="AS10" s="41" t="s">
        <v>822</v>
      </c>
      <c r="AT10" s="41" t="s">
        <v>822</v>
      </c>
      <c r="AU10" s="41" t="s">
        <v>822</v>
      </c>
      <c r="AV10" s="41" t="s">
        <v>822</v>
      </c>
      <c r="AW10" s="41" t="s">
        <v>822</v>
      </c>
      <c r="AX10" s="41" t="s">
        <v>822</v>
      </c>
      <c r="AY10" s="41" t="s">
        <v>822</v>
      </c>
      <c r="AZ10" s="41" t="s">
        <v>822</v>
      </c>
      <c r="BA10" s="41"/>
      <c r="BB10" s="41" t="s">
        <v>822</v>
      </c>
      <c r="BC10" s="41" t="s">
        <v>822</v>
      </c>
      <c r="BD10" s="41"/>
      <c r="BE10" s="41" t="s">
        <v>822</v>
      </c>
      <c r="BF10" s="41" t="s">
        <v>119</v>
      </c>
      <c r="BG10" s="41" t="s">
        <v>822</v>
      </c>
      <c r="BH10" s="41" t="s">
        <v>822</v>
      </c>
      <c r="BI10" s="41" t="s">
        <v>822</v>
      </c>
      <c r="BJ10" s="41" t="s">
        <v>822</v>
      </c>
      <c r="BK10" s="41" t="s">
        <v>822</v>
      </c>
    </row>
    <row r="11" spans="1:63" ht="63.75">
      <c r="A11" s="52" t="s">
        <v>35</v>
      </c>
      <c r="B11" s="53" t="s">
        <v>1856</v>
      </c>
      <c r="C11" s="53" t="s">
        <v>1857</v>
      </c>
      <c r="D11" s="53" t="s">
        <v>1858</v>
      </c>
      <c r="E11" s="54" t="s">
        <v>89</v>
      </c>
      <c r="F11" s="55" t="s">
        <v>1859</v>
      </c>
      <c r="G11" s="54" t="s">
        <v>73</v>
      </c>
      <c r="H11" s="54" t="s">
        <v>74</v>
      </c>
      <c r="I11" s="54" t="s">
        <v>1860</v>
      </c>
      <c r="J11" s="54" t="s">
        <v>75</v>
      </c>
      <c r="K11" s="54" t="s">
        <v>1855</v>
      </c>
      <c r="L11" s="41" t="s">
        <v>822</v>
      </c>
      <c r="M11" s="41" t="s">
        <v>822</v>
      </c>
      <c r="N11" s="41"/>
      <c r="O11" s="41" t="s">
        <v>822</v>
      </c>
      <c r="P11" s="41" t="s">
        <v>822</v>
      </c>
      <c r="Q11" s="41" t="s">
        <v>822</v>
      </c>
      <c r="R11" s="41" t="s">
        <v>822</v>
      </c>
      <c r="S11" s="41" t="s">
        <v>822</v>
      </c>
      <c r="T11" s="41" t="s">
        <v>822</v>
      </c>
      <c r="U11" s="41" t="s">
        <v>822</v>
      </c>
      <c r="V11" s="41" t="s">
        <v>822</v>
      </c>
      <c r="W11" s="41" t="s">
        <v>822</v>
      </c>
      <c r="X11" s="41" t="s">
        <v>822</v>
      </c>
      <c r="Y11" s="41" t="s">
        <v>822</v>
      </c>
      <c r="Z11" s="41" t="s">
        <v>822</v>
      </c>
      <c r="AA11" s="41" t="s">
        <v>822</v>
      </c>
      <c r="AB11" s="41" t="s">
        <v>822</v>
      </c>
      <c r="AC11" s="41" t="s">
        <v>822</v>
      </c>
      <c r="AD11" s="41" t="s">
        <v>822</v>
      </c>
      <c r="AE11" s="41" t="s">
        <v>822</v>
      </c>
      <c r="AF11" s="41" t="s">
        <v>822</v>
      </c>
      <c r="AG11" s="41" t="s">
        <v>822</v>
      </c>
      <c r="AH11" s="41" t="s">
        <v>822</v>
      </c>
      <c r="AI11" s="41" t="s">
        <v>822</v>
      </c>
      <c r="AJ11" s="41" t="s">
        <v>822</v>
      </c>
      <c r="AK11" s="41" t="s">
        <v>119</v>
      </c>
      <c r="AL11" s="41" t="s">
        <v>822</v>
      </c>
      <c r="AM11" s="41" t="s">
        <v>822</v>
      </c>
      <c r="AN11" s="41" t="s">
        <v>822</v>
      </c>
      <c r="AO11" s="41" t="s">
        <v>822</v>
      </c>
      <c r="AP11" s="41" t="s">
        <v>822</v>
      </c>
      <c r="AQ11" s="41" t="s">
        <v>822</v>
      </c>
      <c r="AR11" s="41" t="s">
        <v>822</v>
      </c>
      <c r="AS11" s="41" t="s">
        <v>822</v>
      </c>
      <c r="AT11" s="41" t="s">
        <v>822</v>
      </c>
      <c r="AU11" s="41" t="s">
        <v>822</v>
      </c>
      <c r="AV11" s="41" t="s">
        <v>822</v>
      </c>
      <c r="AW11" s="41" t="s">
        <v>822</v>
      </c>
      <c r="AX11" s="41" t="s">
        <v>822</v>
      </c>
      <c r="AY11" s="41" t="s">
        <v>822</v>
      </c>
      <c r="AZ11" s="41" t="s">
        <v>822</v>
      </c>
      <c r="BA11" s="41"/>
      <c r="BB11" s="41" t="s">
        <v>822</v>
      </c>
      <c r="BC11" s="41" t="s">
        <v>822</v>
      </c>
      <c r="BD11" s="41"/>
      <c r="BE11" s="41" t="s">
        <v>822</v>
      </c>
      <c r="BF11" s="41" t="s">
        <v>822</v>
      </c>
      <c r="BG11" s="41" t="s">
        <v>822</v>
      </c>
      <c r="BH11" s="41" t="s">
        <v>822</v>
      </c>
      <c r="BI11" s="41" t="s">
        <v>822</v>
      </c>
      <c r="BJ11" s="41" t="s">
        <v>119</v>
      </c>
      <c r="BK11" s="41" t="s">
        <v>822</v>
      </c>
    </row>
    <row r="12" spans="1:63" ht="63.75">
      <c r="A12" s="52" t="s">
        <v>35</v>
      </c>
      <c r="B12" s="53" t="s">
        <v>1861</v>
      </c>
      <c r="C12" s="53" t="s">
        <v>1862</v>
      </c>
      <c r="D12" s="53" t="s">
        <v>1863</v>
      </c>
      <c r="E12" s="54" t="s">
        <v>116</v>
      </c>
      <c r="F12" s="55" t="s">
        <v>1864</v>
      </c>
      <c r="G12" s="54" t="s">
        <v>288</v>
      </c>
      <c r="H12" s="54" t="s">
        <v>164</v>
      </c>
      <c r="I12" s="54" t="s">
        <v>1865</v>
      </c>
      <c r="J12" s="54" t="s">
        <v>84</v>
      </c>
      <c r="K12" s="54" t="s">
        <v>1866</v>
      </c>
      <c r="L12" s="41" t="s">
        <v>119</v>
      </c>
      <c r="M12" s="41" t="s">
        <v>119</v>
      </c>
      <c r="N12" s="41"/>
      <c r="O12" s="41" t="s">
        <v>822</v>
      </c>
      <c r="P12" s="41" t="s">
        <v>822</v>
      </c>
      <c r="Q12" s="41" t="s">
        <v>822</v>
      </c>
      <c r="R12" s="41" t="s">
        <v>822</v>
      </c>
      <c r="S12" s="41" t="s">
        <v>822</v>
      </c>
      <c r="T12" s="41" t="s">
        <v>822</v>
      </c>
      <c r="U12" s="41" t="s">
        <v>822</v>
      </c>
      <c r="V12" s="41" t="s">
        <v>822</v>
      </c>
      <c r="W12" s="41" t="s">
        <v>822</v>
      </c>
      <c r="X12" s="41" t="s">
        <v>822</v>
      </c>
      <c r="Y12" s="41" t="s">
        <v>822</v>
      </c>
      <c r="Z12" s="41" t="s">
        <v>119</v>
      </c>
      <c r="AA12" s="41" t="s">
        <v>119</v>
      </c>
      <c r="AB12" s="41" t="s">
        <v>822</v>
      </c>
      <c r="AC12" s="41" t="s">
        <v>822</v>
      </c>
      <c r="AD12" s="41" t="s">
        <v>119</v>
      </c>
      <c r="AE12" s="41" t="s">
        <v>119</v>
      </c>
      <c r="AF12" s="41" t="s">
        <v>822</v>
      </c>
      <c r="AG12" s="41" t="s">
        <v>822</v>
      </c>
      <c r="AH12" s="41" t="s">
        <v>822</v>
      </c>
      <c r="AI12" s="41" t="s">
        <v>822</v>
      </c>
      <c r="AJ12" s="41" t="s">
        <v>822</v>
      </c>
      <c r="AK12" s="41" t="s">
        <v>119</v>
      </c>
      <c r="AL12" s="41" t="s">
        <v>119</v>
      </c>
      <c r="AM12" s="41" t="s">
        <v>822</v>
      </c>
      <c r="AN12" s="41" t="s">
        <v>822</v>
      </c>
      <c r="AO12" s="41" t="s">
        <v>822</v>
      </c>
      <c r="AP12" s="41" t="s">
        <v>822</v>
      </c>
      <c r="AQ12" s="41" t="s">
        <v>119</v>
      </c>
      <c r="AR12" s="41" t="s">
        <v>822</v>
      </c>
      <c r="AS12" s="41" t="s">
        <v>822</v>
      </c>
      <c r="AT12" s="41" t="s">
        <v>119</v>
      </c>
      <c r="AU12" s="41" t="s">
        <v>822</v>
      </c>
      <c r="AV12" s="41" t="s">
        <v>822</v>
      </c>
      <c r="AW12" s="41" t="s">
        <v>822</v>
      </c>
      <c r="AX12" s="41" t="s">
        <v>822</v>
      </c>
      <c r="AY12" s="41" t="s">
        <v>822</v>
      </c>
      <c r="AZ12" s="41" t="s">
        <v>119</v>
      </c>
      <c r="BA12" s="41"/>
      <c r="BB12" s="41" t="s">
        <v>72</v>
      </c>
      <c r="BC12" s="41" t="s">
        <v>119</v>
      </c>
      <c r="BD12" s="41"/>
      <c r="BE12" s="41" t="s">
        <v>119</v>
      </c>
      <c r="BF12" s="41" t="s">
        <v>119</v>
      </c>
      <c r="BG12" s="41" t="s">
        <v>822</v>
      </c>
      <c r="BH12" s="41" t="s">
        <v>77</v>
      </c>
      <c r="BI12" s="41" t="s">
        <v>822</v>
      </c>
      <c r="BJ12" s="41" t="s">
        <v>822</v>
      </c>
      <c r="BK12" s="1004" t="s">
        <v>1867</v>
      </c>
    </row>
    <row r="13" spans="1:63" ht="76.5">
      <c r="A13" s="56" t="s">
        <v>1868</v>
      </c>
      <c r="B13" s="57" t="s">
        <v>1869</v>
      </c>
      <c r="C13" s="57" t="s">
        <v>1870</v>
      </c>
      <c r="D13" s="57" t="s">
        <v>1871</v>
      </c>
      <c r="E13" s="58" t="s">
        <v>116</v>
      </c>
      <c r="F13" s="59" t="s">
        <v>1872</v>
      </c>
      <c r="G13" s="58" t="s">
        <v>83</v>
      </c>
      <c r="H13" s="58" t="s">
        <v>164</v>
      </c>
      <c r="I13" s="58" t="s">
        <v>1865</v>
      </c>
      <c r="J13" s="58" t="s">
        <v>84</v>
      </c>
      <c r="K13" s="58" t="s">
        <v>1866</v>
      </c>
      <c r="L13" s="42" t="s">
        <v>119</v>
      </c>
      <c r="M13" s="42" t="s">
        <v>119</v>
      </c>
      <c r="N13" s="42"/>
      <c r="O13" s="42" t="s">
        <v>822</v>
      </c>
      <c r="P13" s="42" t="s">
        <v>822</v>
      </c>
      <c r="Q13" s="42" t="s">
        <v>822</v>
      </c>
      <c r="R13" s="42" t="s">
        <v>822</v>
      </c>
      <c r="S13" s="42" t="s">
        <v>822</v>
      </c>
      <c r="T13" s="42" t="s">
        <v>822</v>
      </c>
      <c r="U13" s="42" t="s">
        <v>822</v>
      </c>
      <c r="V13" s="42" t="s">
        <v>822</v>
      </c>
      <c r="W13" s="42" t="s">
        <v>822</v>
      </c>
      <c r="X13" s="42" t="s">
        <v>822</v>
      </c>
      <c r="Y13" s="42" t="s">
        <v>822</v>
      </c>
      <c r="Z13" s="42" t="s">
        <v>119</v>
      </c>
      <c r="AA13" s="42" t="s">
        <v>119</v>
      </c>
      <c r="AB13" s="42" t="s">
        <v>822</v>
      </c>
      <c r="AC13" s="42" t="s">
        <v>822</v>
      </c>
      <c r="AD13" s="42" t="s">
        <v>119</v>
      </c>
      <c r="AE13" s="42" t="s">
        <v>119</v>
      </c>
      <c r="AF13" s="42" t="s">
        <v>822</v>
      </c>
      <c r="AG13" s="42" t="s">
        <v>822</v>
      </c>
      <c r="AH13" s="42" t="s">
        <v>119</v>
      </c>
      <c r="AI13" s="42" t="s">
        <v>119</v>
      </c>
      <c r="AJ13" s="42" t="s">
        <v>822</v>
      </c>
      <c r="AK13" s="42" t="s">
        <v>822</v>
      </c>
      <c r="AL13" s="42" t="s">
        <v>119</v>
      </c>
      <c r="AM13" s="42" t="s">
        <v>822</v>
      </c>
      <c r="AN13" s="42" t="s">
        <v>822</v>
      </c>
      <c r="AO13" s="42" t="s">
        <v>822</v>
      </c>
      <c r="AP13" s="42" t="s">
        <v>822</v>
      </c>
      <c r="AQ13" s="42" t="s">
        <v>119</v>
      </c>
      <c r="AR13" s="42" t="s">
        <v>822</v>
      </c>
      <c r="AS13" s="42" t="s">
        <v>822</v>
      </c>
      <c r="AT13" s="42" t="s">
        <v>119</v>
      </c>
      <c r="AU13" s="42" t="s">
        <v>822</v>
      </c>
      <c r="AV13" s="42" t="s">
        <v>119</v>
      </c>
      <c r="AW13" s="42" t="s">
        <v>822</v>
      </c>
      <c r="AX13" s="42" t="s">
        <v>822</v>
      </c>
      <c r="AY13" s="42" t="s">
        <v>822</v>
      </c>
      <c r="AZ13" s="42" t="s">
        <v>119</v>
      </c>
      <c r="BA13" s="42"/>
      <c r="BB13" s="42" t="s">
        <v>72</v>
      </c>
      <c r="BC13" s="42" t="s">
        <v>119</v>
      </c>
      <c r="BD13" s="42"/>
      <c r="BE13" s="42" t="s">
        <v>119</v>
      </c>
      <c r="BF13" s="42" t="s">
        <v>119</v>
      </c>
      <c r="BG13" s="42" t="s">
        <v>822</v>
      </c>
      <c r="BH13" s="42" t="s">
        <v>78</v>
      </c>
      <c r="BI13" s="42" t="s">
        <v>822</v>
      </c>
      <c r="BJ13" s="42" t="s">
        <v>822</v>
      </c>
      <c r="BK13" s="43" t="s">
        <v>822</v>
      </c>
    </row>
  </sheetData>
  <autoFilter ref="A3:BK13" xr:uid="{1D00470E-7541-4D99-A694-BC9FD360113C}"/>
  <customSheetViews>
    <customSheetView guid="{B44FAAB8-1398-4FF6-84E3-95F16EE53712}" filter="1" showAutoFilter="1">
      <pane xSplit="3" ySplit="12" topLeftCell="D14" activePane="bottomRight" state="frozen"/>
      <selection pane="bottomRight" activeCell="B4" sqref="B4"/>
      <pageMargins left="0" right="0" top="0" bottom="0" header="0" footer="0"/>
      <autoFilter ref="AM1:AM13" xr:uid="{3EEA1114-B12E-4D14-B10B-177E6C0B3187}">
        <filterColumn colId="0">
          <filters>
            <filter val="Acupick"/>
          </filters>
        </filterColumn>
      </autoFilter>
    </customSheetView>
  </customSheetViews>
  <mergeCells count="7">
    <mergeCell ref="BF1:BI1"/>
    <mergeCell ref="L1:Q1"/>
    <mergeCell ref="R1:AF1"/>
    <mergeCell ref="AG1:AI1"/>
    <mergeCell ref="AL1:AT1"/>
    <mergeCell ref="AU1:AY1"/>
    <mergeCell ref="AZ1:BE1"/>
  </mergeCells>
  <pageMargins left="0" right="0" top="0" bottom="0" header="0" footer="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
  <sheetViews>
    <sheetView workbookViewId="0">
      <selection activeCell="A3" sqref="A3:XFD3"/>
    </sheetView>
  </sheetViews>
  <sheetFormatPr defaultColWidth="8.85546875" defaultRowHeight="14.45"/>
  <cols>
    <col min="1" max="1" width="13.42578125" customWidth="1"/>
    <col min="2" max="2" width="33.140625" customWidth="1"/>
    <col min="3" max="4" width="44.85546875" customWidth="1"/>
    <col min="5" max="5" width="13.42578125" customWidth="1"/>
    <col min="6" max="6" width="30.42578125" customWidth="1"/>
    <col min="7" max="9" width="11.140625" customWidth="1"/>
    <col min="10" max="11" width="11.85546875" customWidth="1"/>
    <col min="21" max="21" width="8.42578125" bestFit="1" customWidth="1"/>
    <col min="28" max="28" width="6.140625" customWidth="1"/>
    <col min="30" max="30" width="8.140625" customWidth="1"/>
    <col min="32" max="32" width="9.140625" customWidth="1"/>
    <col min="37" max="37" width="11.140625" customWidth="1"/>
    <col min="50" max="50" width="11.140625" customWidth="1"/>
    <col min="51" max="51" width="10.140625" customWidth="1"/>
    <col min="56" max="56" width="10.140625" customWidth="1"/>
  </cols>
  <sheetData>
    <row r="1" spans="1:61" ht="25.5" customHeight="1">
      <c r="A1" s="2"/>
      <c r="B1" s="2"/>
      <c r="C1" s="2"/>
      <c r="D1" s="2"/>
      <c r="E1" s="2"/>
      <c r="F1" s="2"/>
      <c r="G1" s="1"/>
      <c r="H1" s="3"/>
      <c r="I1" s="1"/>
      <c r="J1" s="1"/>
      <c r="K1" s="485"/>
      <c r="L1" s="1165" t="s">
        <v>504</v>
      </c>
      <c r="M1" s="1171"/>
      <c r="N1" s="1171"/>
      <c r="O1" s="1171"/>
      <c r="P1" s="1171"/>
      <c r="Q1" s="1171"/>
      <c r="R1" s="1166" t="s">
        <v>505</v>
      </c>
      <c r="S1" s="1166"/>
      <c r="T1" s="1166"/>
      <c r="U1" s="1166"/>
      <c r="V1" s="1166"/>
      <c r="W1" s="1166"/>
      <c r="X1" s="1166"/>
      <c r="Y1" s="1166"/>
      <c r="Z1" s="1166"/>
      <c r="AA1" s="1166"/>
      <c r="AB1" s="1166"/>
      <c r="AC1" s="1166"/>
      <c r="AD1" s="1166"/>
      <c r="AE1" s="1166"/>
      <c r="AF1" s="1216"/>
      <c r="AG1" s="1167" t="s">
        <v>506</v>
      </c>
      <c r="AH1" s="1217"/>
      <c r="AI1" s="1218"/>
      <c r="AJ1" s="18" t="s">
        <v>35</v>
      </c>
      <c r="AK1" s="1042" t="s">
        <v>36</v>
      </c>
      <c r="AL1" s="1168" t="s">
        <v>66</v>
      </c>
      <c r="AM1" s="1219"/>
      <c r="AN1" s="1219"/>
      <c r="AO1" s="1219"/>
      <c r="AP1" s="1219"/>
      <c r="AQ1" s="1219"/>
      <c r="AR1" s="1219"/>
      <c r="AS1" s="1219"/>
      <c r="AT1" s="1220"/>
      <c r="AU1" s="1169" t="s">
        <v>500</v>
      </c>
      <c r="AV1" s="1169"/>
      <c r="AW1" s="1169"/>
      <c r="AX1" s="1169"/>
      <c r="AY1" s="1169"/>
      <c r="AZ1" s="1170" t="s">
        <v>507</v>
      </c>
      <c r="BA1" s="1221"/>
      <c r="BB1" s="1221"/>
      <c r="BC1" s="1222"/>
      <c r="BD1" s="1164" t="s">
        <v>502</v>
      </c>
      <c r="BE1" s="1164"/>
      <c r="BF1" s="1164"/>
      <c r="BG1" s="1164"/>
      <c r="BH1" s="1015" t="s">
        <v>508</v>
      </c>
      <c r="BI1" s="1015" t="s">
        <v>140</v>
      </c>
    </row>
    <row r="2" spans="1:61" ht="15">
      <c r="A2" s="2"/>
      <c r="B2" s="2"/>
      <c r="C2" s="2"/>
      <c r="D2" s="2"/>
      <c r="E2" s="2"/>
      <c r="F2" s="2"/>
      <c r="G2" s="1"/>
      <c r="H2" s="3"/>
      <c r="I2" s="1"/>
      <c r="J2" s="1"/>
      <c r="K2" s="1"/>
      <c r="L2" s="4"/>
      <c r="M2" s="4"/>
      <c r="N2" s="4"/>
      <c r="O2" s="4"/>
      <c r="P2" s="4"/>
      <c r="Q2" s="4"/>
      <c r="R2" s="5"/>
      <c r="S2" s="5"/>
      <c r="T2" s="5"/>
      <c r="U2" s="5"/>
      <c r="V2" s="5"/>
      <c r="W2" s="5"/>
      <c r="X2" s="5"/>
      <c r="Y2" s="5"/>
      <c r="Z2" s="5"/>
      <c r="AA2" s="6"/>
      <c r="AB2" s="5"/>
      <c r="AC2" s="5"/>
      <c r="AD2" s="5"/>
      <c r="AE2" s="5"/>
      <c r="AF2" s="5"/>
      <c r="AG2" s="19"/>
      <c r="AH2" s="19"/>
      <c r="AI2" s="19"/>
      <c r="AJ2" s="5"/>
      <c r="AK2" s="5"/>
      <c r="AL2" s="1017"/>
      <c r="AM2" s="1043"/>
      <c r="AN2" s="1043"/>
      <c r="AO2" s="1043"/>
      <c r="AP2" s="1043"/>
      <c r="AQ2" s="1043"/>
      <c r="AR2" s="1043"/>
      <c r="AS2" s="1043"/>
      <c r="AT2" s="1044"/>
      <c r="AU2" s="1018"/>
      <c r="AV2" s="1018"/>
      <c r="AW2" s="1018"/>
      <c r="AX2" s="1018"/>
      <c r="AY2" s="1018"/>
      <c r="AZ2" s="1019"/>
      <c r="BA2" s="1045"/>
      <c r="BB2" s="1045"/>
      <c r="BC2" s="1046"/>
      <c r="BD2" s="1015"/>
      <c r="BE2" s="1015"/>
      <c r="BF2" s="1015"/>
      <c r="BG2" s="1015"/>
      <c r="BH2" s="1015"/>
      <c r="BI2" s="1015"/>
    </row>
    <row r="3" spans="1:61" ht="69.75" customHeight="1">
      <c r="A3" s="1015" t="s">
        <v>0</v>
      </c>
      <c r="B3" s="1015" t="s">
        <v>1</v>
      </c>
      <c r="C3" s="1015" t="s">
        <v>2</v>
      </c>
      <c r="D3" s="1015" t="s">
        <v>3</v>
      </c>
      <c r="E3" s="1015" t="s">
        <v>4</v>
      </c>
      <c r="F3" s="1015" t="s">
        <v>5</v>
      </c>
      <c r="G3" s="1015" t="s">
        <v>7</v>
      </c>
      <c r="H3" s="1015" t="s">
        <v>8</v>
      </c>
      <c r="I3" s="1015" t="s">
        <v>9</v>
      </c>
      <c r="J3" s="1015" t="s">
        <v>10</v>
      </c>
      <c r="K3" s="1015" t="s">
        <v>11</v>
      </c>
      <c r="L3" s="7" t="s">
        <v>12</v>
      </c>
      <c r="M3" s="7" t="s">
        <v>13</v>
      </c>
      <c r="N3" s="7" t="s">
        <v>14</v>
      </c>
      <c r="O3" s="7" t="s">
        <v>15</v>
      </c>
      <c r="P3" s="7" t="s">
        <v>16</v>
      </c>
      <c r="Q3" s="7" t="s">
        <v>17</v>
      </c>
      <c r="R3" s="8" t="s">
        <v>18</v>
      </c>
      <c r="S3" s="8" t="s">
        <v>543</v>
      </c>
      <c r="T3" s="8" t="s">
        <v>20</v>
      </c>
      <c r="U3" s="8" t="s">
        <v>21</v>
      </c>
      <c r="V3" s="8" t="s">
        <v>22</v>
      </c>
      <c r="W3" s="8" t="s">
        <v>23</v>
      </c>
      <c r="X3" s="8" t="s">
        <v>24</v>
      </c>
      <c r="Y3" s="8" t="s">
        <v>25</v>
      </c>
      <c r="Z3" s="8" t="s">
        <v>26</v>
      </c>
      <c r="AA3" s="8" t="s">
        <v>27</v>
      </c>
      <c r="AB3" s="8" t="s">
        <v>28</v>
      </c>
      <c r="AC3" s="8" t="s">
        <v>29</v>
      </c>
      <c r="AD3" s="9" t="s">
        <v>14</v>
      </c>
      <c r="AE3" s="8" t="s">
        <v>30</v>
      </c>
      <c r="AF3" s="17" t="s">
        <v>31</v>
      </c>
      <c r="AG3" s="8" t="s">
        <v>32</v>
      </c>
      <c r="AH3" s="8" t="s">
        <v>33</v>
      </c>
      <c r="AI3" s="8" t="s">
        <v>34</v>
      </c>
      <c r="AJ3" s="8" t="s">
        <v>35</v>
      </c>
      <c r="AK3" s="8" t="s">
        <v>36</v>
      </c>
      <c r="AL3" s="10" t="s">
        <v>37</v>
      </c>
      <c r="AM3" s="10" t="s">
        <v>38</v>
      </c>
      <c r="AN3" s="10" t="s">
        <v>40</v>
      </c>
      <c r="AO3" s="10" t="s">
        <v>41</v>
      </c>
      <c r="AP3" s="10" t="s">
        <v>42</v>
      </c>
      <c r="AQ3" s="10" t="s">
        <v>43</v>
      </c>
      <c r="AR3" s="10" t="s">
        <v>44</v>
      </c>
      <c r="AS3" s="10" t="s">
        <v>45</v>
      </c>
      <c r="AT3" s="10" t="s">
        <v>46</v>
      </c>
      <c r="AU3" s="11" t="s">
        <v>47</v>
      </c>
      <c r="AV3" s="11" t="s">
        <v>48</v>
      </c>
      <c r="AW3" s="11" t="s">
        <v>49</v>
      </c>
      <c r="AX3" s="11" t="s">
        <v>50</v>
      </c>
      <c r="AY3" s="11" t="s">
        <v>51</v>
      </c>
      <c r="AZ3" s="12" t="s">
        <v>1812</v>
      </c>
      <c r="BA3" s="12" t="s">
        <v>54</v>
      </c>
      <c r="BB3" s="12" t="s">
        <v>55</v>
      </c>
      <c r="BC3" s="12" t="s">
        <v>57</v>
      </c>
      <c r="BD3" s="13" t="s">
        <v>58</v>
      </c>
      <c r="BE3" s="13" t="s">
        <v>59</v>
      </c>
      <c r="BF3" s="13" t="s">
        <v>60</v>
      </c>
      <c r="BG3" s="13" t="s">
        <v>61</v>
      </c>
      <c r="BH3" s="13" t="s">
        <v>62</v>
      </c>
      <c r="BI3" s="13"/>
    </row>
  </sheetData>
  <customSheetViews>
    <customSheetView guid="{B44FAAB8-1398-4FF6-84E3-95F16EE53712}" showAutoFilter="1">
      <selection activeCell="B4" sqref="B4"/>
      <pageMargins left="0" right="0" top="0" bottom="0" header="0" footer="0"/>
      <autoFilter ref="A1:BH3" xr:uid="{5D182F90-7877-45E1-A8E8-B1C21B560101}">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1" showButton="0"/>
        <filterColumn colId="32"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5" showButton="0"/>
        <filterColumn colId="46" showButton="0"/>
        <filterColumn colId="47" showButton="0"/>
        <filterColumn colId="48" showButton="0"/>
        <filterColumn colId="50" showButton="0"/>
        <filterColumn colId="51" showButton="0"/>
        <filterColumn colId="52" showButton="0"/>
        <filterColumn colId="54" showButton="0"/>
        <filterColumn colId="55" showButton="0"/>
        <filterColumn colId="56" showButton="0"/>
      </autoFilter>
    </customSheetView>
  </customSheetViews>
  <mergeCells count="7">
    <mergeCell ref="BD1:BG1"/>
    <mergeCell ref="AG1:AI1"/>
    <mergeCell ref="R1:AF1"/>
    <mergeCell ref="L1:Q1"/>
    <mergeCell ref="AL1:AT1"/>
    <mergeCell ref="AU1:AY1"/>
    <mergeCell ref="AZ1:BC1"/>
  </mergeCells>
  <pageMargins left="0" right="0" top="0" bottom="0" header="0" footer="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CDE29-EDB0-C747-BAD7-A53505971639}">
  <sheetPr filterMode="1"/>
  <dimension ref="A1:CK208"/>
  <sheetViews>
    <sheetView zoomScale="80" zoomScaleNormal="80" workbookViewId="0">
      <pane xSplit="2" ySplit="3" topLeftCell="D66" activePane="bottomRight" state="frozen"/>
      <selection pane="bottomRight" activeCell="D70" sqref="D70"/>
      <selection pane="bottomLeft" activeCell="A4" sqref="A4"/>
      <selection pane="topRight" activeCell="C1" sqref="C1"/>
    </sheetView>
  </sheetViews>
  <sheetFormatPr defaultColWidth="8.85546875" defaultRowHeight="14.45" outlineLevelRow="1" outlineLevelCol="1"/>
  <cols>
    <col min="1" max="1" width="13.42578125" style="24" customWidth="1"/>
    <col min="2" max="2" width="22" style="24" customWidth="1"/>
    <col min="3" max="3" width="37.42578125" style="24" customWidth="1"/>
    <col min="4" max="4" width="44.85546875" style="24" customWidth="1" outlineLevel="1"/>
    <col min="5" max="5" width="15.42578125" style="24" customWidth="1" outlineLevel="1"/>
    <col min="6" max="6" width="40.42578125" style="24" customWidth="1" outlineLevel="1"/>
    <col min="7" max="9" width="11.140625" style="23" customWidth="1"/>
    <col min="10" max="10" width="11.85546875" style="23" customWidth="1"/>
    <col min="11" max="11" width="16.42578125" style="24" bestFit="1" customWidth="1"/>
    <col min="12" max="13" width="8.85546875" style="23"/>
    <col min="14" max="14" width="8.85546875" style="23" customWidth="1"/>
    <col min="15" max="19" width="8.85546875" style="23"/>
    <col min="20" max="20" width="8.85546875" style="23" customWidth="1"/>
    <col min="21" max="21" width="8.42578125" style="23" customWidth="1"/>
    <col min="22" max="22" width="8.85546875" style="23" customWidth="1"/>
    <col min="23" max="27" width="8.85546875" style="23"/>
    <col min="28" max="28" width="6.140625" style="23" customWidth="1"/>
    <col min="29" max="29" width="8.85546875" style="23"/>
    <col min="30" max="30" width="8.140625" style="23" customWidth="1"/>
    <col min="31" max="36" width="8.85546875" style="23"/>
    <col min="37" max="37" width="11.140625" style="23" customWidth="1"/>
    <col min="38" max="49" width="8.85546875" style="23" outlineLevel="1"/>
    <col min="50" max="50" width="11.140625" style="23" customWidth="1" outlineLevel="1"/>
    <col min="51" max="51" width="10.140625" style="23" customWidth="1" outlineLevel="1"/>
    <col min="52" max="57" width="8.85546875" style="23" outlineLevel="1"/>
    <col min="58" max="58" width="10.140625" style="23" customWidth="1"/>
    <col min="59" max="62" width="8.85546875" style="23"/>
    <col min="63" max="63" width="27.42578125" style="23" customWidth="1"/>
    <col min="64" max="65" width="8.85546875" style="23"/>
    <col min="66" max="66" width="8.85546875" style="24" bestFit="1" customWidth="1"/>
    <col min="67" max="67" width="8.85546875" style="23" bestFit="1" customWidth="1"/>
    <col min="68" max="74" width="8.85546875" style="23"/>
    <col min="75" max="75" width="8.85546875" style="23" bestFit="1" customWidth="1"/>
    <col min="76" max="16384" width="8.85546875" style="23"/>
  </cols>
  <sheetData>
    <row r="1" spans="1:66" ht="15" outlineLevel="1">
      <c r="A1" s="2"/>
      <c r="B1" s="2"/>
      <c r="C1" s="2"/>
      <c r="D1" s="2"/>
      <c r="E1" s="2"/>
      <c r="F1" s="2"/>
      <c r="G1" s="1"/>
      <c r="H1" s="1"/>
      <c r="I1" s="1"/>
      <c r="J1" s="1"/>
      <c r="K1" s="485"/>
      <c r="L1" s="1165" t="s">
        <v>504</v>
      </c>
      <c r="M1" s="1165"/>
      <c r="N1" s="1165"/>
      <c r="O1" s="1165"/>
      <c r="P1" s="1165"/>
      <c r="Q1" s="1165"/>
      <c r="R1" s="1166" t="s">
        <v>505</v>
      </c>
      <c r="S1" s="1166"/>
      <c r="T1" s="1166"/>
      <c r="U1" s="1166"/>
      <c r="V1" s="1166"/>
      <c r="W1" s="1166"/>
      <c r="X1" s="1166"/>
      <c r="Y1" s="1166"/>
      <c r="Z1" s="1166"/>
      <c r="AA1" s="1166"/>
      <c r="AB1" s="1166"/>
      <c r="AC1" s="1166"/>
      <c r="AD1" s="1166"/>
      <c r="AE1" s="1166"/>
      <c r="AF1" s="1166"/>
      <c r="AG1" s="1167" t="s">
        <v>506</v>
      </c>
      <c r="AH1" s="1167"/>
      <c r="AI1" s="1167"/>
      <c r="AJ1" s="1171" t="s">
        <v>35</v>
      </c>
      <c r="AK1" s="1172"/>
      <c r="AL1" s="1168" t="s">
        <v>66</v>
      </c>
      <c r="AM1" s="1168"/>
      <c r="AN1" s="1168"/>
      <c r="AO1" s="1168"/>
      <c r="AP1" s="1168"/>
      <c r="AQ1" s="1168"/>
      <c r="AR1" s="1168"/>
      <c r="AS1" s="1168"/>
      <c r="AT1" s="1168"/>
      <c r="AU1" s="1169" t="s">
        <v>500</v>
      </c>
      <c r="AV1" s="1169"/>
      <c r="AW1" s="1169"/>
      <c r="AX1" s="1169"/>
      <c r="AY1" s="1169"/>
      <c r="AZ1" s="1170" t="s">
        <v>507</v>
      </c>
      <c r="BA1" s="1170"/>
      <c r="BB1" s="1170"/>
      <c r="BC1" s="1170"/>
      <c r="BD1" s="1170"/>
      <c r="BE1" s="1170"/>
      <c r="BF1" s="1164" t="s">
        <v>502</v>
      </c>
      <c r="BG1" s="1164"/>
      <c r="BH1" s="1164"/>
      <c r="BI1" s="1164"/>
      <c r="BJ1" s="1015" t="s">
        <v>508</v>
      </c>
      <c r="BK1" s="1015" t="s">
        <v>140</v>
      </c>
    </row>
    <row r="2" spans="1:66" ht="15" hidden="1">
      <c r="A2" s="2"/>
      <c r="B2" s="2"/>
      <c r="C2" s="2"/>
      <c r="D2" s="2"/>
      <c r="E2" s="2"/>
      <c r="F2" s="2"/>
      <c r="G2" s="1"/>
      <c r="H2" s="1"/>
      <c r="I2" s="1"/>
      <c r="J2" s="1"/>
      <c r="K2" s="1"/>
      <c r="L2" s="4"/>
      <c r="M2" s="4"/>
      <c r="N2" s="4"/>
      <c r="O2" s="4"/>
      <c r="P2" s="4"/>
      <c r="Q2" s="4"/>
      <c r="R2" s="5"/>
      <c r="S2" s="5"/>
      <c r="T2" s="5"/>
      <c r="U2" s="5"/>
      <c r="V2" s="5"/>
      <c r="W2" s="5"/>
      <c r="X2" s="5"/>
      <c r="Y2" s="5"/>
      <c r="Z2" s="5"/>
      <c r="AA2" s="40"/>
      <c r="AB2" s="5"/>
      <c r="AC2" s="5"/>
      <c r="AD2" s="5"/>
      <c r="AE2" s="5"/>
      <c r="AF2" s="5"/>
      <c r="AG2" s="19"/>
      <c r="AH2" s="19"/>
      <c r="AI2" s="19"/>
      <c r="AJ2" s="4"/>
      <c r="AK2" s="4"/>
      <c r="AL2" s="1017"/>
      <c r="AM2" s="1043"/>
      <c r="AN2" s="1043"/>
      <c r="AO2" s="1043"/>
      <c r="AP2" s="1043"/>
      <c r="AQ2" s="1043"/>
      <c r="AR2" s="1043"/>
      <c r="AS2" s="1043"/>
      <c r="AT2" s="1044"/>
      <c r="AU2" s="1018"/>
      <c r="AV2" s="1018"/>
      <c r="AW2" s="1018"/>
      <c r="AX2" s="1018"/>
      <c r="AY2" s="1018"/>
      <c r="AZ2" s="1019"/>
      <c r="BA2" s="1045"/>
      <c r="BB2" s="1045"/>
      <c r="BC2" s="1045"/>
      <c r="BD2" s="1045"/>
      <c r="BE2" s="1046"/>
      <c r="BF2" s="1015"/>
      <c r="BG2" s="1015"/>
      <c r="BH2" s="1015"/>
      <c r="BI2" s="1015"/>
      <c r="BJ2" s="1015"/>
      <c r="BK2" s="1015"/>
      <c r="BN2" s="23"/>
    </row>
    <row r="3" spans="1:66" ht="84" customHeight="1">
      <c r="A3" s="1015" t="s">
        <v>0</v>
      </c>
      <c r="B3" s="1015" t="s">
        <v>1</v>
      </c>
      <c r="C3" s="1015" t="s">
        <v>2</v>
      </c>
      <c r="D3" s="1015" t="s">
        <v>3</v>
      </c>
      <c r="E3" s="1015" t="s">
        <v>4</v>
      </c>
      <c r="F3" s="1015" t="s">
        <v>5</v>
      </c>
      <c r="G3" s="1015" t="s">
        <v>7</v>
      </c>
      <c r="H3" s="1015" t="s">
        <v>8</v>
      </c>
      <c r="I3" s="1015" t="s">
        <v>9</v>
      </c>
      <c r="J3" s="1015" t="s">
        <v>10</v>
      </c>
      <c r="K3" s="1015" t="s">
        <v>11</v>
      </c>
      <c r="L3" s="7" t="s">
        <v>12</v>
      </c>
      <c r="M3" s="7" t="s">
        <v>13</v>
      </c>
      <c r="N3" s="7" t="s">
        <v>14</v>
      </c>
      <c r="O3" s="7" t="s">
        <v>15</v>
      </c>
      <c r="P3" s="7" t="s">
        <v>16</v>
      </c>
      <c r="Q3" s="7" t="s">
        <v>17</v>
      </c>
      <c r="R3" s="8" t="s">
        <v>18</v>
      </c>
      <c r="S3" s="473" t="s">
        <v>19</v>
      </c>
      <c r="T3" s="8" t="s">
        <v>20</v>
      </c>
      <c r="U3" s="8" t="s">
        <v>21</v>
      </c>
      <c r="V3" s="8" t="s">
        <v>22</v>
      </c>
      <c r="W3" s="8" t="s">
        <v>23</v>
      </c>
      <c r="X3" s="8" t="s">
        <v>24</v>
      </c>
      <c r="Y3" s="8" t="s">
        <v>25</v>
      </c>
      <c r="Z3" s="8" t="s">
        <v>26</v>
      </c>
      <c r="AA3" s="8" t="s">
        <v>27</v>
      </c>
      <c r="AB3" s="8" t="s">
        <v>28</v>
      </c>
      <c r="AC3" s="8" t="s">
        <v>29</v>
      </c>
      <c r="AD3" s="9" t="s">
        <v>14</v>
      </c>
      <c r="AE3" s="8" t="s">
        <v>30</v>
      </c>
      <c r="AF3" s="17" t="s">
        <v>31</v>
      </c>
      <c r="AG3" s="8" t="s">
        <v>32</v>
      </c>
      <c r="AH3" s="8" t="s">
        <v>33</v>
      </c>
      <c r="AI3" s="8" t="s">
        <v>34</v>
      </c>
      <c r="AJ3" s="568" t="s">
        <v>35</v>
      </c>
      <c r="AK3" s="568" t="s">
        <v>36</v>
      </c>
      <c r="AL3" s="10" t="s">
        <v>37</v>
      </c>
      <c r="AM3" s="10" t="s">
        <v>38</v>
      </c>
      <c r="AN3" s="10" t="s">
        <v>40</v>
      </c>
      <c r="AO3" s="10" t="s">
        <v>41</v>
      </c>
      <c r="AP3" s="10" t="s">
        <v>42</v>
      </c>
      <c r="AQ3" s="10" t="s">
        <v>43</v>
      </c>
      <c r="AR3" s="10" t="s">
        <v>44</v>
      </c>
      <c r="AS3" s="10" t="s">
        <v>45</v>
      </c>
      <c r="AT3" s="10" t="s">
        <v>46</v>
      </c>
      <c r="AU3" s="11" t="s">
        <v>47</v>
      </c>
      <c r="AV3" s="11" t="s">
        <v>48</v>
      </c>
      <c r="AW3" s="11" t="s">
        <v>49</v>
      </c>
      <c r="AX3" s="11" t="s">
        <v>50</v>
      </c>
      <c r="AY3" s="11" t="s">
        <v>51</v>
      </c>
      <c r="AZ3" s="12" t="s">
        <v>52</v>
      </c>
      <c r="BA3" s="12" t="s">
        <v>53</v>
      </c>
      <c r="BB3" s="12" t="s">
        <v>54</v>
      </c>
      <c r="BC3" s="12" t="s">
        <v>55</v>
      </c>
      <c r="BD3" s="12" t="s">
        <v>1155</v>
      </c>
      <c r="BE3" s="12" t="s">
        <v>57</v>
      </c>
      <c r="BF3" s="13" t="s">
        <v>58</v>
      </c>
      <c r="BG3" s="13" t="s">
        <v>59</v>
      </c>
      <c r="BH3" s="13" t="s">
        <v>60</v>
      </c>
      <c r="BI3" s="13" t="s">
        <v>61</v>
      </c>
      <c r="BJ3" s="13" t="s">
        <v>62</v>
      </c>
      <c r="BK3" s="13"/>
      <c r="BL3" s="23" t="s">
        <v>1873</v>
      </c>
    </row>
    <row r="4" spans="1:66" s="45" customFormat="1" ht="45" hidden="1">
      <c r="A4" s="46" t="s">
        <v>504</v>
      </c>
      <c r="B4" s="46" t="s">
        <v>1874</v>
      </c>
      <c r="C4" s="46" t="s">
        <v>1875</v>
      </c>
      <c r="D4" s="46" t="s">
        <v>1876</v>
      </c>
      <c r="E4" s="46" t="s">
        <v>70</v>
      </c>
      <c r="F4" s="46" t="s">
        <v>1877</v>
      </c>
      <c r="BG4" s="45" t="s">
        <v>85</v>
      </c>
      <c r="BL4" s="45">
        <f t="shared" ref="BL4:BL28" si="0">COUNTIF(R4:BK4,"&lt;&gt;")</f>
        <v>1</v>
      </c>
    </row>
    <row r="5" spans="1:66" ht="45" hidden="1" outlineLevel="1">
      <c r="A5" s="24" t="s">
        <v>504</v>
      </c>
      <c r="B5" s="24" t="s">
        <v>1878</v>
      </c>
      <c r="C5" s="24" t="s">
        <v>1875</v>
      </c>
      <c r="D5" s="24" t="s">
        <v>1876</v>
      </c>
      <c r="E5" s="24" t="s">
        <v>70</v>
      </c>
      <c r="F5" s="24" t="s">
        <v>1877</v>
      </c>
      <c r="G5" s="23" t="s">
        <v>73</v>
      </c>
      <c r="H5" s="23" t="s">
        <v>74</v>
      </c>
      <c r="I5" s="23" t="s">
        <v>74</v>
      </c>
      <c r="J5" s="23" t="s">
        <v>75</v>
      </c>
      <c r="K5" s="24" t="s">
        <v>500</v>
      </c>
      <c r="L5" s="23" t="s">
        <v>78</v>
      </c>
      <c r="BG5" s="23" t="s">
        <v>85</v>
      </c>
      <c r="BL5" s="45">
        <f t="shared" si="0"/>
        <v>1</v>
      </c>
      <c r="BN5" s="23"/>
    </row>
    <row r="6" spans="1:66" ht="45" hidden="1" outlineLevel="1">
      <c r="A6" s="24" t="s">
        <v>504</v>
      </c>
      <c r="B6" s="24" t="s">
        <v>1879</v>
      </c>
      <c r="C6" s="24" t="s">
        <v>1875</v>
      </c>
      <c r="D6" s="24" t="s">
        <v>1876</v>
      </c>
      <c r="E6" s="24" t="s">
        <v>70</v>
      </c>
      <c r="F6" s="24" t="s">
        <v>1877</v>
      </c>
      <c r="G6" s="23" t="s">
        <v>73</v>
      </c>
      <c r="H6" s="23" t="s">
        <v>74</v>
      </c>
      <c r="I6" s="23" t="s">
        <v>74</v>
      </c>
      <c r="J6" s="23" t="s">
        <v>75</v>
      </c>
      <c r="K6" s="24" t="s">
        <v>500</v>
      </c>
      <c r="L6" s="23" t="s">
        <v>78</v>
      </c>
      <c r="BG6" s="23" t="s">
        <v>85</v>
      </c>
      <c r="BL6" s="45">
        <f t="shared" si="0"/>
        <v>1</v>
      </c>
      <c r="BN6" s="23"/>
    </row>
    <row r="7" spans="1:66" ht="45" hidden="1" outlineLevel="1">
      <c r="A7" s="24" t="s">
        <v>504</v>
      </c>
      <c r="B7" s="24" t="s">
        <v>1880</v>
      </c>
      <c r="C7" s="24" t="s">
        <v>1875</v>
      </c>
      <c r="D7" s="24" t="s">
        <v>1881</v>
      </c>
      <c r="E7" s="24" t="s">
        <v>70</v>
      </c>
      <c r="F7" s="24" t="s">
        <v>1877</v>
      </c>
      <c r="G7" s="23" t="s">
        <v>73</v>
      </c>
      <c r="H7" s="23" t="s">
        <v>99</v>
      </c>
      <c r="I7" s="23" t="s">
        <v>99</v>
      </c>
      <c r="J7" s="23" t="s">
        <v>84</v>
      </c>
      <c r="K7" s="23" t="s">
        <v>500</v>
      </c>
      <c r="L7" s="23" t="s">
        <v>78</v>
      </c>
      <c r="BG7" s="23" t="s">
        <v>85</v>
      </c>
      <c r="BL7" s="45">
        <f t="shared" si="0"/>
        <v>1</v>
      </c>
      <c r="BN7" s="23"/>
    </row>
    <row r="8" spans="1:66" ht="210" hidden="1" outlineLevel="1">
      <c r="A8" s="24" t="s">
        <v>504</v>
      </c>
      <c r="B8" s="24" t="s">
        <v>1882</v>
      </c>
      <c r="C8" s="24" t="s">
        <v>1883</v>
      </c>
      <c r="D8" s="24" t="s">
        <v>1881</v>
      </c>
      <c r="E8" s="24" t="s">
        <v>70</v>
      </c>
      <c r="F8" s="24" t="s">
        <v>1884</v>
      </c>
      <c r="G8" s="23" t="s">
        <v>73</v>
      </c>
      <c r="H8" s="23" t="s">
        <v>164</v>
      </c>
      <c r="I8" s="23" t="s">
        <v>164</v>
      </c>
      <c r="J8" s="23" t="s">
        <v>84</v>
      </c>
      <c r="K8" s="23" t="s">
        <v>500</v>
      </c>
      <c r="L8" s="23" t="s">
        <v>78</v>
      </c>
      <c r="BG8" s="23" t="s">
        <v>85</v>
      </c>
      <c r="BL8" s="45">
        <f t="shared" si="0"/>
        <v>1</v>
      </c>
      <c r="BN8" s="23"/>
    </row>
    <row r="9" spans="1:66" ht="30" hidden="1" outlineLevel="1">
      <c r="A9" s="24" t="s">
        <v>504</v>
      </c>
      <c r="B9" s="24" t="s">
        <v>1885</v>
      </c>
      <c r="C9" s="24" t="s">
        <v>1875</v>
      </c>
      <c r="D9" s="24" t="s">
        <v>1881</v>
      </c>
      <c r="E9" s="24" t="s">
        <v>89</v>
      </c>
      <c r="F9" s="24" t="s">
        <v>1886</v>
      </c>
      <c r="G9" s="23" t="s">
        <v>83</v>
      </c>
      <c r="H9" s="23" t="s">
        <v>99</v>
      </c>
      <c r="I9" s="23" t="s">
        <v>99</v>
      </c>
      <c r="J9" s="23" t="s">
        <v>84</v>
      </c>
      <c r="K9" s="23" t="s">
        <v>500</v>
      </c>
      <c r="L9" s="23" t="s">
        <v>78</v>
      </c>
      <c r="BG9" s="23" t="s">
        <v>85</v>
      </c>
      <c r="BL9" s="45">
        <f t="shared" si="0"/>
        <v>1</v>
      </c>
      <c r="BN9" s="23"/>
    </row>
    <row r="10" spans="1:66" ht="45" hidden="1" outlineLevel="1">
      <c r="A10" s="24" t="s">
        <v>504</v>
      </c>
      <c r="B10" s="24" t="s">
        <v>1887</v>
      </c>
      <c r="C10" s="24" t="s">
        <v>1875</v>
      </c>
      <c r="D10" s="24" t="s">
        <v>1876</v>
      </c>
      <c r="E10" s="24" t="s">
        <v>70</v>
      </c>
      <c r="F10" s="24" t="s">
        <v>1877</v>
      </c>
      <c r="G10" s="23" t="s">
        <v>73</v>
      </c>
      <c r="H10" s="23" t="s">
        <v>74</v>
      </c>
      <c r="I10" s="23" t="s">
        <v>74</v>
      </c>
      <c r="J10" s="23" t="s">
        <v>75</v>
      </c>
      <c r="K10" s="24" t="s">
        <v>500</v>
      </c>
      <c r="L10" s="23" t="s">
        <v>78</v>
      </c>
      <c r="BG10" s="23" t="s">
        <v>85</v>
      </c>
      <c r="BL10" s="45">
        <f t="shared" si="0"/>
        <v>1</v>
      </c>
      <c r="BN10" s="23"/>
    </row>
    <row r="11" spans="1:66" ht="30" hidden="1" outlineLevel="1">
      <c r="A11" s="24" t="s">
        <v>504</v>
      </c>
      <c r="B11" s="24" t="s">
        <v>1888</v>
      </c>
      <c r="C11" s="24" t="s">
        <v>1889</v>
      </c>
      <c r="D11" s="24" t="s">
        <v>1881</v>
      </c>
      <c r="E11" s="24" t="s">
        <v>70</v>
      </c>
      <c r="F11" s="24" t="s">
        <v>1890</v>
      </c>
      <c r="G11" s="23" t="s">
        <v>73</v>
      </c>
      <c r="H11" s="23" t="s">
        <v>74</v>
      </c>
      <c r="I11" s="23" t="s">
        <v>74</v>
      </c>
      <c r="J11" s="23" t="s">
        <v>75</v>
      </c>
      <c r="K11" s="24" t="s">
        <v>500</v>
      </c>
      <c r="L11" s="23" t="s">
        <v>78</v>
      </c>
      <c r="BG11" s="23" t="s">
        <v>85</v>
      </c>
      <c r="BL11" s="45">
        <f t="shared" si="0"/>
        <v>1</v>
      </c>
      <c r="BN11" s="23"/>
    </row>
    <row r="12" spans="1:66" s="45" customFormat="1" ht="30" hidden="1" collapsed="1">
      <c r="A12" s="46" t="s">
        <v>504</v>
      </c>
      <c r="B12" s="46" t="s">
        <v>1891</v>
      </c>
      <c r="C12" s="46" t="s">
        <v>1892</v>
      </c>
      <c r="D12" s="46" t="s">
        <v>1881</v>
      </c>
      <c r="E12" s="46" t="s">
        <v>89</v>
      </c>
      <c r="F12" s="46" t="s">
        <v>1884</v>
      </c>
      <c r="K12" s="46"/>
      <c r="BG12" s="45" t="s">
        <v>85</v>
      </c>
      <c r="BL12" s="45">
        <f t="shared" si="0"/>
        <v>1</v>
      </c>
    </row>
    <row r="13" spans="1:66" ht="45" hidden="1" outlineLevel="1">
      <c r="A13" s="24" t="s">
        <v>504</v>
      </c>
      <c r="B13" s="24" t="s">
        <v>1893</v>
      </c>
      <c r="C13" s="24" t="s">
        <v>1892</v>
      </c>
      <c r="D13" s="24" t="s">
        <v>1881</v>
      </c>
      <c r="E13" s="24" t="s">
        <v>89</v>
      </c>
      <c r="F13" s="24" t="s">
        <v>1884</v>
      </c>
      <c r="G13" s="23" t="s">
        <v>73</v>
      </c>
      <c r="H13" s="23" t="s">
        <v>74</v>
      </c>
      <c r="I13" s="23" t="s">
        <v>74</v>
      </c>
      <c r="J13" s="23" t="s">
        <v>75</v>
      </c>
      <c r="K13" s="24" t="s">
        <v>504</v>
      </c>
      <c r="L13" s="23" t="s">
        <v>78</v>
      </c>
      <c r="BG13" s="23" t="s">
        <v>85</v>
      </c>
      <c r="BL13" s="45">
        <f t="shared" si="0"/>
        <v>1</v>
      </c>
      <c r="BN13" s="23"/>
    </row>
    <row r="14" spans="1:66" ht="45" hidden="1" outlineLevel="1">
      <c r="A14" s="24" t="s">
        <v>504</v>
      </c>
      <c r="B14" s="24" t="s">
        <v>1894</v>
      </c>
      <c r="C14" s="24" t="s">
        <v>1892</v>
      </c>
      <c r="D14" s="24" t="s">
        <v>1881</v>
      </c>
      <c r="E14" s="24" t="s">
        <v>89</v>
      </c>
      <c r="F14" s="24" t="s">
        <v>1884</v>
      </c>
      <c r="G14" s="23" t="s">
        <v>83</v>
      </c>
      <c r="H14" s="23" t="s">
        <v>99</v>
      </c>
      <c r="I14" s="23" t="s">
        <v>99</v>
      </c>
      <c r="J14" s="23" t="s">
        <v>84</v>
      </c>
      <c r="K14" s="23" t="s">
        <v>504</v>
      </c>
      <c r="L14" s="23" t="s">
        <v>78</v>
      </c>
      <c r="BG14" s="23" t="s">
        <v>85</v>
      </c>
      <c r="BL14" s="45">
        <f t="shared" si="0"/>
        <v>1</v>
      </c>
      <c r="BN14" s="23"/>
    </row>
    <row r="15" spans="1:66" ht="45" hidden="1" outlineLevel="1">
      <c r="A15" s="24" t="s">
        <v>504</v>
      </c>
      <c r="B15" s="24" t="s">
        <v>1895</v>
      </c>
      <c r="C15" s="24" t="s">
        <v>1896</v>
      </c>
      <c r="D15" s="24" t="s">
        <v>1881</v>
      </c>
      <c r="E15" s="24" t="s">
        <v>70</v>
      </c>
      <c r="F15" s="24" t="s">
        <v>1886</v>
      </c>
      <c r="G15" s="23" t="s">
        <v>83</v>
      </c>
      <c r="H15" s="23" t="s">
        <v>99</v>
      </c>
      <c r="I15" s="23" t="s">
        <v>99</v>
      </c>
      <c r="J15" s="23" t="s">
        <v>84</v>
      </c>
      <c r="K15" s="23" t="s">
        <v>504</v>
      </c>
      <c r="L15" s="23" t="s">
        <v>78</v>
      </c>
      <c r="BG15" s="23" t="s">
        <v>85</v>
      </c>
      <c r="BL15" s="45">
        <f t="shared" si="0"/>
        <v>1</v>
      </c>
      <c r="BN15" s="23"/>
    </row>
    <row r="16" spans="1:66" ht="30" hidden="1" outlineLevel="1">
      <c r="A16" s="24" t="s">
        <v>504</v>
      </c>
      <c r="B16" s="24" t="s">
        <v>1897</v>
      </c>
      <c r="C16" s="24" t="s">
        <v>1896</v>
      </c>
      <c r="D16" s="24" t="s">
        <v>1881</v>
      </c>
      <c r="E16" s="24" t="s">
        <v>70</v>
      </c>
      <c r="F16" s="24" t="s">
        <v>1886</v>
      </c>
      <c r="G16" s="23" t="s">
        <v>83</v>
      </c>
      <c r="H16" s="23" t="s">
        <v>99</v>
      </c>
      <c r="I16" s="23" t="s">
        <v>99</v>
      </c>
      <c r="J16" s="23" t="s">
        <v>84</v>
      </c>
      <c r="K16" s="23" t="s">
        <v>504</v>
      </c>
      <c r="L16" s="23" t="s">
        <v>78</v>
      </c>
      <c r="BG16" s="23" t="s">
        <v>85</v>
      </c>
      <c r="BL16" s="45">
        <f t="shared" si="0"/>
        <v>1</v>
      </c>
      <c r="BN16" s="23"/>
    </row>
    <row r="17" spans="1:66" s="45" customFormat="1" ht="45" hidden="1" collapsed="1">
      <c r="A17" s="46" t="s">
        <v>504</v>
      </c>
      <c r="B17" s="46" t="s">
        <v>1898</v>
      </c>
      <c r="C17" s="46" t="s">
        <v>1899</v>
      </c>
      <c r="D17" s="46" t="s">
        <v>1900</v>
      </c>
      <c r="E17" s="46" t="s">
        <v>89</v>
      </c>
      <c r="F17" s="46" t="s">
        <v>1877</v>
      </c>
      <c r="K17" s="46"/>
      <c r="BG17" s="45" t="s">
        <v>85</v>
      </c>
      <c r="BL17" s="45">
        <f t="shared" si="0"/>
        <v>1</v>
      </c>
    </row>
    <row r="18" spans="1:66" ht="45" hidden="1" outlineLevel="1">
      <c r="A18" s="24" t="s">
        <v>504</v>
      </c>
      <c r="B18" s="24" t="s">
        <v>1901</v>
      </c>
      <c r="C18" s="24" t="s">
        <v>1902</v>
      </c>
      <c r="D18" s="24" t="s">
        <v>1900</v>
      </c>
      <c r="E18" s="24" t="s">
        <v>89</v>
      </c>
      <c r="F18" s="24" t="s">
        <v>1877</v>
      </c>
      <c r="G18" s="23" t="s">
        <v>73</v>
      </c>
      <c r="H18" s="23" t="s">
        <v>74</v>
      </c>
      <c r="I18" s="23" t="s">
        <v>74</v>
      </c>
      <c r="J18" s="23" t="s">
        <v>75</v>
      </c>
      <c r="K18" s="24" t="s">
        <v>1903</v>
      </c>
      <c r="L18" s="23" t="s">
        <v>78</v>
      </c>
      <c r="BG18" s="23" t="s">
        <v>85</v>
      </c>
      <c r="BL18" s="45">
        <f t="shared" si="0"/>
        <v>1</v>
      </c>
      <c r="BN18" s="23"/>
    </row>
    <row r="19" spans="1:66" ht="45" hidden="1" outlineLevel="1">
      <c r="A19" s="24" t="s">
        <v>504</v>
      </c>
      <c r="B19" s="24" t="s">
        <v>1904</v>
      </c>
      <c r="C19" s="24" t="s">
        <v>1896</v>
      </c>
      <c r="D19" s="24" t="s">
        <v>1881</v>
      </c>
      <c r="E19" s="24" t="s">
        <v>70</v>
      </c>
      <c r="F19" s="24" t="s">
        <v>1886</v>
      </c>
      <c r="G19" s="23" t="s">
        <v>83</v>
      </c>
      <c r="H19" s="23" t="s">
        <v>99</v>
      </c>
      <c r="I19" s="23" t="s">
        <v>99</v>
      </c>
      <c r="J19" s="23" t="s">
        <v>84</v>
      </c>
      <c r="K19" s="23" t="s">
        <v>504</v>
      </c>
      <c r="L19" s="23" t="s">
        <v>78</v>
      </c>
      <c r="BG19" s="23" t="s">
        <v>85</v>
      </c>
      <c r="BL19" s="45">
        <f t="shared" si="0"/>
        <v>1</v>
      </c>
      <c r="BN19" s="23"/>
    </row>
    <row r="20" spans="1:66" ht="60" hidden="1" outlineLevel="1">
      <c r="A20" s="24" t="s">
        <v>504</v>
      </c>
      <c r="B20" s="24" t="s">
        <v>1905</v>
      </c>
      <c r="C20" s="24" t="s">
        <v>1906</v>
      </c>
      <c r="D20" s="24" t="s">
        <v>1881</v>
      </c>
      <c r="E20" s="24" t="s">
        <v>70</v>
      </c>
      <c r="F20" s="24" t="s">
        <v>1877</v>
      </c>
      <c r="G20" s="23" t="s">
        <v>83</v>
      </c>
      <c r="H20" s="23" t="s">
        <v>99</v>
      </c>
      <c r="I20" s="23" t="s">
        <v>99</v>
      </c>
      <c r="J20" s="23" t="s">
        <v>84</v>
      </c>
      <c r="K20" s="23" t="s">
        <v>1903</v>
      </c>
      <c r="L20" s="23" t="s">
        <v>78</v>
      </c>
      <c r="BG20" s="23" t="s">
        <v>85</v>
      </c>
      <c r="BL20" s="45">
        <f t="shared" si="0"/>
        <v>1</v>
      </c>
      <c r="BN20" s="23"/>
    </row>
    <row r="21" spans="1:66" ht="77.25" hidden="1" customHeight="1" outlineLevel="1">
      <c r="A21" s="24" t="s">
        <v>504</v>
      </c>
      <c r="B21" s="24" t="s">
        <v>1907</v>
      </c>
      <c r="C21" s="24" t="s">
        <v>1902</v>
      </c>
      <c r="D21" s="24" t="s">
        <v>1900</v>
      </c>
      <c r="E21" s="24" t="s">
        <v>89</v>
      </c>
      <c r="F21" s="24" t="s">
        <v>1890</v>
      </c>
      <c r="G21" s="23" t="s">
        <v>83</v>
      </c>
      <c r="H21" s="23" t="s">
        <v>74</v>
      </c>
      <c r="I21" s="23" t="s">
        <v>74</v>
      </c>
      <c r="J21" s="23" t="s">
        <v>84</v>
      </c>
      <c r="K21" s="24" t="s">
        <v>1903</v>
      </c>
      <c r="L21" s="23" t="s">
        <v>78</v>
      </c>
      <c r="BG21" s="23" t="s">
        <v>85</v>
      </c>
      <c r="BL21" s="45">
        <f t="shared" si="0"/>
        <v>1</v>
      </c>
      <c r="BN21" s="23"/>
    </row>
    <row r="22" spans="1:66" ht="45" hidden="1" outlineLevel="1">
      <c r="A22" s="24" t="s">
        <v>504</v>
      </c>
      <c r="B22" s="24" t="s">
        <v>1908</v>
      </c>
      <c r="C22" s="24" t="s">
        <v>1909</v>
      </c>
      <c r="D22" s="24" t="s">
        <v>1881</v>
      </c>
      <c r="E22" s="24" t="s">
        <v>70</v>
      </c>
      <c r="F22" s="24" t="s">
        <v>1877</v>
      </c>
      <c r="G22" s="23" t="s">
        <v>73</v>
      </c>
      <c r="H22" s="23" t="s">
        <v>99</v>
      </c>
      <c r="I22" s="23" t="s">
        <v>99</v>
      </c>
      <c r="J22" s="23" t="s">
        <v>84</v>
      </c>
      <c r="K22" s="23" t="s">
        <v>1903</v>
      </c>
      <c r="L22" s="23" t="s">
        <v>78</v>
      </c>
      <c r="BG22" s="23" t="s">
        <v>85</v>
      </c>
      <c r="BL22" s="45">
        <f t="shared" si="0"/>
        <v>1</v>
      </c>
      <c r="BN22" s="23"/>
    </row>
    <row r="23" spans="1:66" ht="105" hidden="1" collapsed="1">
      <c r="A23" s="24" t="s">
        <v>504</v>
      </c>
      <c r="B23" s="24" t="s">
        <v>1910</v>
      </c>
      <c r="C23" s="24" t="s">
        <v>1911</v>
      </c>
      <c r="D23" s="24" t="s">
        <v>1912</v>
      </c>
      <c r="E23" s="24" t="s">
        <v>89</v>
      </c>
      <c r="F23" s="24" t="s">
        <v>1913</v>
      </c>
      <c r="G23" s="23" t="s">
        <v>73</v>
      </c>
      <c r="H23" s="23" t="s">
        <v>74</v>
      </c>
      <c r="I23" s="232" t="s">
        <v>74</v>
      </c>
      <c r="J23" s="23" t="s">
        <v>75</v>
      </c>
      <c r="K23" s="24" t="s">
        <v>1460</v>
      </c>
      <c r="O23" s="23" t="s">
        <v>77</v>
      </c>
      <c r="P23" s="170" t="s">
        <v>72</v>
      </c>
      <c r="BF23" s="170" t="s">
        <v>72</v>
      </c>
      <c r="BL23" s="45">
        <f t="shared" si="0"/>
        <v>1</v>
      </c>
    </row>
    <row r="24" spans="1:66" ht="75" hidden="1">
      <c r="A24" s="24" t="s">
        <v>504</v>
      </c>
      <c r="B24" s="24" t="s">
        <v>1914</v>
      </c>
      <c r="C24" s="24" t="s">
        <v>1915</v>
      </c>
      <c r="D24" s="24" t="s">
        <v>1916</v>
      </c>
      <c r="E24" s="24" t="s">
        <v>116</v>
      </c>
      <c r="F24" s="24" t="s">
        <v>1917</v>
      </c>
      <c r="G24" s="23" t="s">
        <v>73</v>
      </c>
      <c r="H24" s="23" t="s">
        <v>74</v>
      </c>
      <c r="I24" s="232" t="s">
        <v>99</v>
      </c>
      <c r="J24" s="23" t="s">
        <v>75</v>
      </c>
      <c r="K24" s="23" t="s">
        <v>1460</v>
      </c>
      <c r="P24" s="170" t="s">
        <v>91</v>
      </c>
      <c r="BF24" s="170" t="s">
        <v>119</v>
      </c>
      <c r="BL24" s="45">
        <f t="shared" si="0"/>
        <v>1</v>
      </c>
    </row>
    <row r="25" spans="1:66" ht="75" hidden="1">
      <c r="A25" s="24" t="s">
        <v>504</v>
      </c>
      <c r="B25" s="24" t="s">
        <v>1918</v>
      </c>
      <c r="C25" s="24" t="s">
        <v>1919</v>
      </c>
      <c r="D25" s="24" t="s">
        <v>1916</v>
      </c>
      <c r="E25" s="24" t="s">
        <v>116</v>
      </c>
      <c r="F25" s="24" t="s">
        <v>1920</v>
      </c>
      <c r="G25" s="23" t="s">
        <v>83</v>
      </c>
      <c r="H25" s="23" t="s">
        <v>164</v>
      </c>
      <c r="I25" s="25" t="s">
        <v>164</v>
      </c>
      <c r="J25" s="23" t="s">
        <v>84</v>
      </c>
      <c r="K25" s="23" t="s">
        <v>1460</v>
      </c>
      <c r="P25" s="170" t="s">
        <v>77</v>
      </c>
      <c r="BL25" s="45">
        <f t="shared" si="0"/>
        <v>0</v>
      </c>
    </row>
    <row r="26" spans="1:66" ht="60" hidden="1">
      <c r="A26" s="24" t="s">
        <v>504</v>
      </c>
      <c r="B26" s="24" t="s">
        <v>1921</v>
      </c>
      <c r="C26" s="24" t="s">
        <v>1922</v>
      </c>
      <c r="D26" s="24" t="s">
        <v>1916</v>
      </c>
      <c r="E26" s="24" t="s">
        <v>116</v>
      </c>
      <c r="F26" s="24" t="s">
        <v>1920</v>
      </c>
      <c r="G26" s="23" t="s">
        <v>83</v>
      </c>
      <c r="H26" s="23" t="s">
        <v>164</v>
      </c>
      <c r="I26" s="25" t="s">
        <v>164</v>
      </c>
      <c r="K26" s="23" t="s">
        <v>1460</v>
      </c>
      <c r="O26" s="23" t="s">
        <v>77</v>
      </c>
      <c r="P26" s="170"/>
      <c r="BL26" s="45">
        <f t="shared" si="0"/>
        <v>0</v>
      </c>
    </row>
    <row r="27" spans="1:66" ht="75" hidden="1">
      <c r="A27" s="24" t="s">
        <v>504</v>
      </c>
      <c r="B27" s="24" t="s">
        <v>1923</v>
      </c>
      <c r="C27" s="24" t="s">
        <v>1924</v>
      </c>
      <c r="D27" s="24" t="s">
        <v>1916</v>
      </c>
      <c r="E27" s="24" t="s">
        <v>116</v>
      </c>
      <c r="F27" s="24" t="s">
        <v>1925</v>
      </c>
      <c r="G27" s="23" t="s">
        <v>83</v>
      </c>
      <c r="I27" s="232" t="s">
        <v>1402</v>
      </c>
      <c r="K27" s="23" t="s">
        <v>1460</v>
      </c>
      <c r="P27" s="170" t="s">
        <v>78</v>
      </c>
      <c r="BL27" s="45">
        <f t="shared" si="0"/>
        <v>0</v>
      </c>
    </row>
    <row r="28" spans="1:66" ht="75" hidden="1">
      <c r="A28" s="24" t="s">
        <v>504</v>
      </c>
      <c r="B28" s="24" t="s">
        <v>1926</v>
      </c>
      <c r="C28" s="24" t="s">
        <v>1927</v>
      </c>
      <c r="D28" s="24" t="s">
        <v>1928</v>
      </c>
      <c r="E28" s="24" t="s">
        <v>116</v>
      </c>
      <c r="F28" s="24" t="s">
        <v>1929</v>
      </c>
      <c r="G28" s="23" t="s">
        <v>73</v>
      </c>
      <c r="H28" s="23" t="s">
        <v>99</v>
      </c>
      <c r="I28" s="23" t="s">
        <v>164</v>
      </c>
      <c r="K28" s="23" t="s">
        <v>1460</v>
      </c>
      <c r="L28" s="23" t="s">
        <v>85</v>
      </c>
      <c r="P28" s="170" t="s">
        <v>127</v>
      </c>
      <c r="AH28" s="23" t="s">
        <v>85</v>
      </c>
      <c r="BF28" s="277" t="s">
        <v>77</v>
      </c>
      <c r="BL28" s="45">
        <f t="shared" si="0"/>
        <v>2</v>
      </c>
    </row>
    <row r="29" spans="1:66" ht="60" hidden="1">
      <c r="A29" s="24" t="s">
        <v>504</v>
      </c>
      <c r="B29" s="683" t="s">
        <v>1930</v>
      </c>
      <c r="C29" s="24" t="s">
        <v>1931</v>
      </c>
      <c r="D29" s="24" t="s">
        <v>1912</v>
      </c>
      <c r="E29" s="24" t="s">
        <v>89</v>
      </c>
      <c r="F29" s="24" t="s">
        <v>1932</v>
      </c>
      <c r="G29" s="23" t="s">
        <v>83</v>
      </c>
      <c r="H29" s="23" t="s">
        <v>74</v>
      </c>
      <c r="I29" s="25" t="s">
        <v>99</v>
      </c>
      <c r="K29" s="23" t="s">
        <v>1460</v>
      </c>
      <c r="P29" s="170" t="s">
        <v>119</v>
      </c>
      <c r="BF29" s="170"/>
      <c r="BL29" s="45"/>
    </row>
    <row r="30" spans="1:66" ht="60" hidden="1">
      <c r="A30" s="24" t="s">
        <v>504</v>
      </c>
      <c r="B30" s="683" t="s">
        <v>1933</v>
      </c>
      <c r="C30" s="690" t="s">
        <v>1934</v>
      </c>
      <c r="D30" s="24" t="s">
        <v>1912</v>
      </c>
      <c r="E30" s="24" t="s">
        <v>89</v>
      </c>
      <c r="F30" s="24" t="s">
        <v>1912</v>
      </c>
      <c r="G30" s="23" t="s">
        <v>73</v>
      </c>
      <c r="H30" s="23" t="s">
        <v>99</v>
      </c>
      <c r="I30" s="25" t="s">
        <v>164</v>
      </c>
      <c r="K30" s="23" t="s">
        <v>1460</v>
      </c>
      <c r="P30" s="498" t="s">
        <v>119</v>
      </c>
      <c r="BF30" s="170"/>
      <c r="BL30" s="45"/>
    </row>
    <row r="31" spans="1:66" ht="90" hidden="1">
      <c r="A31" s="24" t="s">
        <v>504</v>
      </c>
      <c r="B31" s="24" t="s">
        <v>1935</v>
      </c>
      <c r="C31" s="24" t="s">
        <v>1936</v>
      </c>
      <c r="D31" s="24" t="s">
        <v>1937</v>
      </c>
      <c r="E31" s="24" t="s">
        <v>89</v>
      </c>
      <c r="F31" s="24" t="s">
        <v>1938</v>
      </c>
      <c r="G31" s="23" t="s">
        <v>288</v>
      </c>
      <c r="H31" s="23" t="s">
        <v>99</v>
      </c>
      <c r="I31" s="23" t="s">
        <v>164</v>
      </c>
      <c r="K31" s="23" t="s">
        <v>1460</v>
      </c>
      <c r="L31" s="23" t="s">
        <v>85</v>
      </c>
      <c r="N31" s="23" t="s">
        <v>78</v>
      </c>
      <c r="P31" s="498" t="s">
        <v>78</v>
      </c>
      <c r="BF31" s="277"/>
      <c r="BL31" s="45">
        <f>COUNTIF(R31:BK31,"&lt;&gt;")</f>
        <v>0</v>
      </c>
    </row>
    <row r="32" spans="1:66" ht="105" hidden="1">
      <c r="A32" s="24" t="s">
        <v>504</v>
      </c>
      <c r="B32" s="24" t="s">
        <v>1939</v>
      </c>
      <c r="C32" s="24" t="s">
        <v>1940</v>
      </c>
      <c r="D32" s="24" t="s">
        <v>1941</v>
      </c>
      <c r="E32" s="24" t="s">
        <v>89</v>
      </c>
      <c r="F32" s="24" t="s">
        <v>1942</v>
      </c>
      <c r="G32" s="23" t="s">
        <v>83</v>
      </c>
      <c r="H32" s="23" t="s">
        <v>164</v>
      </c>
      <c r="I32" s="23" t="s">
        <v>164</v>
      </c>
      <c r="K32" s="23" t="s">
        <v>1460</v>
      </c>
      <c r="P32" s="170" t="s">
        <v>127</v>
      </c>
      <c r="BL32" s="45">
        <f>COUNTIF(R32:BK32,"&lt;&gt;")</f>
        <v>0</v>
      </c>
    </row>
    <row r="33" spans="1:64" ht="105" hidden="1">
      <c r="A33" s="44" t="s">
        <v>504</v>
      </c>
      <c r="B33" s="713" t="s">
        <v>1943</v>
      </c>
      <c r="C33" s="24" t="s">
        <v>1944</v>
      </c>
      <c r="D33" s="24" t="s">
        <v>1912</v>
      </c>
      <c r="E33" s="24" t="s">
        <v>89</v>
      </c>
      <c r="F33" s="24" t="s">
        <v>1945</v>
      </c>
      <c r="G33" s="23" t="s">
        <v>73</v>
      </c>
      <c r="I33" s="23" t="s">
        <v>99</v>
      </c>
      <c r="K33" s="23" t="s">
        <v>1460</v>
      </c>
      <c r="N33" s="23" t="s">
        <v>91</v>
      </c>
      <c r="P33" s="170"/>
      <c r="BF33" s="170"/>
      <c r="BL33" s="45">
        <f>COUNTIF(R33:BK33,"&lt;&gt;")</f>
        <v>0</v>
      </c>
    </row>
    <row r="34" spans="1:64" ht="60" hidden="1">
      <c r="A34" s="24" t="s">
        <v>504</v>
      </c>
      <c r="B34" s="683" t="s">
        <v>1946</v>
      </c>
      <c r="C34" s="690" t="s">
        <v>1947</v>
      </c>
      <c r="D34" s="24" t="s">
        <v>1912</v>
      </c>
      <c r="E34" s="24" t="s">
        <v>89</v>
      </c>
      <c r="F34" s="24" t="s">
        <v>1912</v>
      </c>
      <c r="G34" s="23" t="s">
        <v>73</v>
      </c>
      <c r="H34" s="23" t="s">
        <v>74</v>
      </c>
      <c r="I34" s="25" t="s">
        <v>74</v>
      </c>
      <c r="J34" s="23" t="s">
        <v>75</v>
      </c>
      <c r="K34" s="23" t="s">
        <v>1460</v>
      </c>
      <c r="P34" s="498"/>
      <c r="BF34" s="170"/>
      <c r="BL34" s="45"/>
    </row>
    <row r="35" spans="1:64" ht="75" hidden="1">
      <c r="A35" s="24" t="s">
        <v>504</v>
      </c>
      <c r="B35" s="24" t="s">
        <v>1948</v>
      </c>
      <c r="C35" s="24" t="s">
        <v>1949</v>
      </c>
      <c r="D35" s="24" t="s">
        <v>1912</v>
      </c>
      <c r="E35" s="24" t="s">
        <v>89</v>
      </c>
      <c r="F35" s="24" t="s">
        <v>1932</v>
      </c>
      <c r="G35" s="23" t="s">
        <v>73</v>
      </c>
      <c r="H35" s="23" t="s">
        <v>74</v>
      </c>
      <c r="I35" s="25" t="s">
        <v>74</v>
      </c>
      <c r="J35" s="23" t="s">
        <v>75</v>
      </c>
      <c r="K35" s="24" t="s">
        <v>1460</v>
      </c>
      <c r="P35" s="170" t="s">
        <v>91</v>
      </c>
      <c r="BF35" s="277" t="s">
        <v>77</v>
      </c>
      <c r="BL35" s="45">
        <f t="shared" ref="BL35:BL52" si="1">COUNTIF(R35:BK35,"&lt;&gt;")</f>
        <v>1</v>
      </c>
    </row>
    <row r="36" spans="1:64" ht="60" hidden="1">
      <c r="A36" s="24" t="s">
        <v>504</v>
      </c>
      <c r="B36" s="24" t="s">
        <v>1950</v>
      </c>
      <c r="C36" s="24" t="s">
        <v>1951</v>
      </c>
      <c r="D36" s="24" t="s">
        <v>1912</v>
      </c>
      <c r="E36" s="24" t="s">
        <v>1742</v>
      </c>
      <c r="F36" s="24" t="s">
        <v>1952</v>
      </c>
      <c r="G36" s="23" t="s">
        <v>73</v>
      </c>
      <c r="H36" s="23" t="s">
        <v>74</v>
      </c>
      <c r="I36" s="23" t="s">
        <v>99</v>
      </c>
      <c r="K36" s="23" t="s">
        <v>1460</v>
      </c>
      <c r="L36" s="170" t="s">
        <v>85</v>
      </c>
      <c r="P36" s="170" t="s">
        <v>127</v>
      </c>
      <c r="BF36" s="170"/>
      <c r="BL36" s="45">
        <f t="shared" si="1"/>
        <v>0</v>
      </c>
    </row>
    <row r="37" spans="1:64" ht="90" hidden="1">
      <c r="A37" s="24" t="s">
        <v>504</v>
      </c>
      <c r="B37" s="26" t="s">
        <v>1953</v>
      </c>
      <c r="C37" s="24" t="s">
        <v>1954</v>
      </c>
      <c r="D37" s="24" t="s">
        <v>1937</v>
      </c>
      <c r="E37" s="24" t="s">
        <v>89</v>
      </c>
      <c r="F37" s="24" t="s">
        <v>1955</v>
      </c>
      <c r="G37" s="23" t="s">
        <v>83</v>
      </c>
      <c r="H37" s="23" t="s">
        <v>74</v>
      </c>
      <c r="I37" s="23" t="s">
        <v>164</v>
      </c>
      <c r="K37" s="23" t="s">
        <v>1460</v>
      </c>
      <c r="P37" s="170" t="s">
        <v>127</v>
      </c>
      <c r="BF37" s="170"/>
      <c r="BL37" s="45">
        <f t="shared" si="1"/>
        <v>0</v>
      </c>
    </row>
    <row r="38" spans="1:64" ht="60" hidden="1">
      <c r="A38" s="44" t="s">
        <v>504</v>
      </c>
      <c r="B38" s="235" t="s">
        <v>1956</v>
      </c>
      <c r="C38" s="24" t="s">
        <v>1957</v>
      </c>
      <c r="D38" s="24" t="s">
        <v>1958</v>
      </c>
      <c r="E38" s="24" t="s">
        <v>89</v>
      </c>
      <c r="F38" s="24" t="s">
        <v>1959</v>
      </c>
      <c r="G38" s="24" t="s">
        <v>83</v>
      </c>
      <c r="H38" s="24" t="s">
        <v>99</v>
      </c>
      <c r="I38" s="24" t="s">
        <v>99</v>
      </c>
      <c r="J38" s="24" t="s">
        <v>75</v>
      </c>
      <c r="K38" s="24" t="s">
        <v>1460</v>
      </c>
      <c r="L38" s="234"/>
      <c r="M38" s="234"/>
      <c r="N38" s="234"/>
      <c r="O38" s="234"/>
      <c r="P38" s="234" t="s">
        <v>77</v>
      </c>
      <c r="Q38" s="234"/>
      <c r="R38" s="234"/>
      <c r="S38" s="234" t="s">
        <v>119</v>
      </c>
      <c r="T38" s="572" t="s">
        <v>72</v>
      </c>
      <c r="U38" s="234" t="s">
        <v>119</v>
      </c>
      <c r="V38" s="234"/>
      <c r="W38" s="234"/>
      <c r="X38" s="234"/>
      <c r="Y38" s="234"/>
      <c r="Z38" s="234"/>
      <c r="AA38" s="234"/>
      <c r="AB38" s="234"/>
      <c r="AC38" s="234"/>
      <c r="AD38" s="234" t="s">
        <v>78</v>
      </c>
      <c r="AF38" s="234"/>
      <c r="AG38" s="234"/>
      <c r="AH38" s="234"/>
      <c r="AI38" s="234"/>
      <c r="AJ38" s="234"/>
      <c r="AK38" s="234"/>
      <c r="AL38" s="234"/>
      <c r="AM38" s="234"/>
      <c r="AN38" s="234"/>
      <c r="AO38" s="234"/>
      <c r="AP38" s="234"/>
      <c r="AQ38" s="234"/>
      <c r="AR38" s="234"/>
      <c r="AS38" s="234"/>
      <c r="AT38" s="234"/>
      <c r="AU38" s="234"/>
      <c r="AV38" s="234"/>
      <c r="AW38" s="234"/>
      <c r="AX38" s="234"/>
      <c r="AY38" s="234"/>
      <c r="AZ38" s="234"/>
      <c r="BA38" s="234"/>
      <c r="BB38" s="234"/>
      <c r="BC38" s="234"/>
      <c r="BD38" s="234"/>
      <c r="BE38" s="234"/>
      <c r="BF38" s="234" t="s">
        <v>78</v>
      </c>
      <c r="BG38" s="234"/>
      <c r="BH38" s="234"/>
      <c r="BI38" s="234"/>
      <c r="BJ38" s="234"/>
      <c r="BK38" s="234"/>
      <c r="BL38" s="45">
        <f t="shared" si="1"/>
        <v>5</v>
      </c>
    </row>
    <row r="39" spans="1:64" ht="60" hidden="1">
      <c r="A39" s="44" t="s">
        <v>504</v>
      </c>
      <c r="B39" s="235" t="s">
        <v>1960</v>
      </c>
      <c r="C39" s="24" t="s">
        <v>1961</v>
      </c>
      <c r="D39" s="24" t="s">
        <v>1958</v>
      </c>
      <c r="E39" s="24" t="s">
        <v>89</v>
      </c>
      <c r="F39" s="24" t="s">
        <v>1959</v>
      </c>
      <c r="G39" s="24" t="s">
        <v>83</v>
      </c>
      <c r="H39" s="24" t="s">
        <v>74</v>
      </c>
      <c r="I39" s="25" t="s">
        <v>74</v>
      </c>
      <c r="J39" s="24" t="s">
        <v>75</v>
      </c>
      <c r="K39" s="24" t="s">
        <v>1460</v>
      </c>
      <c r="L39" s="234"/>
      <c r="M39" s="234"/>
      <c r="N39" s="234"/>
      <c r="O39" s="234"/>
      <c r="P39" s="234" t="s">
        <v>77</v>
      </c>
      <c r="Q39" s="234"/>
      <c r="R39" s="234"/>
      <c r="S39" s="234" t="s">
        <v>119</v>
      </c>
      <c r="T39" s="234"/>
      <c r="U39" s="234"/>
      <c r="V39" s="234"/>
      <c r="W39" s="234"/>
      <c r="X39" s="234" t="s">
        <v>85</v>
      </c>
      <c r="Y39" s="234" t="s">
        <v>78</v>
      </c>
      <c r="Z39" s="234"/>
      <c r="AA39" s="234"/>
      <c r="AB39" s="234"/>
      <c r="AC39" s="234"/>
      <c r="AD39" s="686" t="s">
        <v>78</v>
      </c>
      <c r="AE39" s="234"/>
      <c r="AF39" s="234"/>
      <c r="AG39" s="234"/>
      <c r="AH39" s="234"/>
      <c r="AI39" s="234"/>
      <c r="AJ39" s="234"/>
      <c r="AK39" s="234"/>
      <c r="AL39" s="234"/>
      <c r="AM39" s="234"/>
      <c r="AN39" s="234"/>
      <c r="AO39" s="234"/>
      <c r="AP39" s="234"/>
      <c r="AQ39" s="234"/>
      <c r="AR39" s="234"/>
      <c r="AS39" s="234"/>
      <c r="AT39" s="234"/>
      <c r="AU39" s="234"/>
      <c r="AV39" s="234"/>
      <c r="AW39" s="234"/>
      <c r="AX39" s="234"/>
      <c r="AY39" s="234"/>
      <c r="AZ39" s="234"/>
      <c r="BA39" s="234"/>
      <c r="BB39" s="234"/>
      <c r="BC39" s="234"/>
      <c r="BD39" s="234"/>
      <c r="BE39" s="234"/>
      <c r="BF39" s="234"/>
      <c r="BG39" s="234"/>
      <c r="BH39" s="234"/>
      <c r="BI39" s="234"/>
      <c r="BJ39" s="234"/>
      <c r="BK39" s="234"/>
      <c r="BL39" s="45">
        <f t="shared" si="1"/>
        <v>4</v>
      </c>
    </row>
    <row r="40" spans="1:64" ht="60" hidden="1">
      <c r="A40" s="44" t="s">
        <v>504</v>
      </c>
      <c r="B40" s="235" t="s">
        <v>1962</v>
      </c>
      <c r="C40" s="24" t="s">
        <v>1963</v>
      </c>
      <c r="D40" s="24" t="s">
        <v>1958</v>
      </c>
      <c r="E40" s="24" t="s">
        <v>89</v>
      </c>
      <c r="F40" s="233" t="s">
        <v>1964</v>
      </c>
      <c r="G40" s="24" t="s">
        <v>73</v>
      </c>
      <c r="H40" s="24" t="s">
        <v>74</v>
      </c>
      <c r="I40" s="24" t="s">
        <v>99</v>
      </c>
      <c r="J40" s="24" t="s">
        <v>75</v>
      </c>
      <c r="K40" s="24" t="s">
        <v>1460</v>
      </c>
      <c r="L40"/>
      <c r="M40"/>
      <c r="N40"/>
      <c r="O40"/>
      <c r="P40" s="234" t="s">
        <v>77</v>
      </c>
      <c r="Q40"/>
      <c r="R40"/>
      <c r="S40" s="234" t="s">
        <v>119</v>
      </c>
      <c r="T40" s="234"/>
      <c r="U40" s="234"/>
      <c r="V40" s="234" t="s">
        <v>72</v>
      </c>
      <c r="W40"/>
      <c r="X40" s="170" t="s">
        <v>85</v>
      </c>
      <c r="Y40"/>
      <c r="Z40"/>
      <c r="AA40" s="234"/>
      <c r="AB40"/>
      <c r="AC40"/>
      <c r="AD40" s="170" t="s">
        <v>78</v>
      </c>
      <c r="AE40"/>
      <c r="AF40"/>
      <c r="AG40"/>
      <c r="AH40"/>
      <c r="AI40"/>
      <c r="AJ40"/>
      <c r="AK40"/>
      <c r="AL40"/>
      <c r="AM40"/>
      <c r="AN40"/>
      <c r="AO40"/>
      <c r="AP40"/>
      <c r="AQ40"/>
      <c r="AR40"/>
      <c r="AS40"/>
      <c r="AT40"/>
      <c r="AU40"/>
      <c r="AV40"/>
      <c r="AW40"/>
      <c r="AX40"/>
      <c r="AY40"/>
      <c r="AZ40"/>
      <c r="BA40"/>
      <c r="BB40"/>
      <c r="BC40"/>
      <c r="BD40"/>
      <c r="BE40"/>
      <c r="BF40" s="234"/>
      <c r="BG40"/>
      <c r="BH40" s="234"/>
      <c r="BI40"/>
      <c r="BJ40"/>
      <c r="BK40"/>
      <c r="BL40" s="45">
        <f t="shared" si="1"/>
        <v>4</v>
      </c>
    </row>
    <row r="41" spans="1:64" ht="75" hidden="1">
      <c r="A41" s="44" t="s">
        <v>504</v>
      </c>
      <c r="B41" s="235" t="s">
        <v>1965</v>
      </c>
      <c r="C41" s="24" t="s">
        <v>1966</v>
      </c>
      <c r="D41" s="24" t="s">
        <v>1958</v>
      </c>
      <c r="E41" s="24" t="s">
        <v>89</v>
      </c>
      <c r="F41" s="233" t="s">
        <v>1967</v>
      </c>
      <c r="G41" s="24" t="s">
        <v>73</v>
      </c>
      <c r="H41" s="24" t="s">
        <v>74</v>
      </c>
      <c r="I41" s="24" t="s">
        <v>99</v>
      </c>
      <c r="J41" s="24" t="s">
        <v>75</v>
      </c>
      <c r="K41" s="24" t="s">
        <v>1460</v>
      </c>
      <c r="L41"/>
      <c r="M41"/>
      <c r="N41"/>
      <c r="O41"/>
      <c r="P41" s="234" t="s">
        <v>77</v>
      </c>
      <c r="Q41"/>
      <c r="R41"/>
      <c r="S41" s="234" t="s">
        <v>119</v>
      </c>
      <c r="T41" s="572"/>
      <c r="U41" s="234"/>
      <c r="V41" s="234" t="s">
        <v>72</v>
      </c>
      <c r="W41"/>
      <c r="X41"/>
      <c r="Y41"/>
      <c r="Z41" t="s">
        <v>1968</v>
      </c>
      <c r="AA41" s="234"/>
      <c r="AB41"/>
      <c r="AC41"/>
      <c r="AD41" s="170" t="s">
        <v>78</v>
      </c>
      <c r="AE41"/>
      <c r="AF41"/>
      <c r="AG41"/>
      <c r="AH41"/>
      <c r="AI41"/>
      <c r="AJ41"/>
      <c r="AK41"/>
      <c r="AL41"/>
      <c r="AM41"/>
      <c r="AN41"/>
      <c r="AO41"/>
      <c r="AP41"/>
      <c r="AQ41"/>
      <c r="AR41"/>
      <c r="AS41"/>
      <c r="AT41"/>
      <c r="AU41"/>
      <c r="AV41"/>
      <c r="AW41"/>
      <c r="AX41"/>
      <c r="AY41"/>
      <c r="AZ41"/>
      <c r="BA41"/>
      <c r="BB41"/>
      <c r="BC41"/>
      <c r="BD41"/>
      <c r="BE41"/>
      <c r="BF41" s="234"/>
      <c r="BG41"/>
      <c r="BH41" s="234"/>
      <c r="BI41"/>
      <c r="BJ41"/>
      <c r="BK41"/>
      <c r="BL41" s="45">
        <f t="shared" si="1"/>
        <v>4</v>
      </c>
    </row>
    <row r="42" spans="1:64" ht="60" hidden="1">
      <c r="A42" s="44" t="s">
        <v>504</v>
      </c>
      <c r="B42" s="235" t="s">
        <v>1969</v>
      </c>
      <c r="C42" s="24" t="s">
        <v>1970</v>
      </c>
      <c r="D42" s="24" t="s">
        <v>1958</v>
      </c>
      <c r="E42" s="24" t="s">
        <v>89</v>
      </c>
      <c r="F42" s="24" t="s">
        <v>1971</v>
      </c>
      <c r="G42" s="24" t="s">
        <v>73</v>
      </c>
      <c r="H42" s="24" t="s">
        <v>74</v>
      </c>
      <c r="I42" s="24" t="s">
        <v>74</v>
      </c>
      <c r="J42" s="24" t="s">
        <v>75</v>
      </c>
      <c r="K42" s="24" t="s">
        <v>1460</v>
      </c>
      <c r="L42" s="234"/>
      <c r="M42" s="234"/>
      <c r="N42" s="234"/>
      <c r="O42" s="234"/>
      <c r="P42" s="234" t="s">
        <v>77</v>
      </c>
      <c r="Q42" s="234"/>
      <c r="R42" s="234"/>
      <c r="S42" s="234" t="s">
        <v>119</v>
      </c>
      <c r="T42" s="572"/>
      <c r="U42" s="234"/>
      <c r="V42" s="234" t="s">
        <v>72</v>
      </c>
      <c r="W42" s="234"/>
      <c r="X42" s="234" t="s">
        <v>85</v>
      </c>
      <c r="Y42" s="234" t="s">
        <v>78</v>
      </c>
      <c r="Z42" s="234"/>
      <c r="AA42" s="234"/>
      <c r="AB42" s="234"/>
      <c r="AC42" s="234"/>
      <c r="AD42" s="234" t="s">
        <v>78</v>
      </c>
      <c r="AE42" s="234"/>
      <c r="AF42" s="234"/>
      <c r="AG42" s="234"/>
      <c r="AH42" s="234"/>
      <c r="AI42" s="234"/>
      <c r="AJ42" s="234"/>
      <c r="AK42" s="234"/>
      <c r="AL42" s="234"/>
      <c r="AM42" s="234"/>
      <c r="AN42" s="234"/>
      <c r="AO42" s="234"/>
      <c r="AP42" s="234"/>
      <c r="AQ42" s="234"/>
      <c r="AR42" s="234"/>
      <c r="AS42" s="234"/>
      <c r="AT42" s="234"/>
      <c r="AU42" s="234"/>
      <c r="AV42" s="234"/>
      <c r="AW42" s="234"/>
      <c r="AX42" s="234"/>
      <c r="AY42" s="234"/>
      <c r="AZ42" s="234"/>
      <c r="BA42" s="234"/>
      <c r="BB42" s="234"/>
      <c r="BC42" s="234"/>
      <c r="BD42" s="234"/>
      <c r="BE42" s="234"/>
      <c r="BF42" s="234"/>
      <c r="BG42" s="234"/>
      <c r="BH42" s="234"/>
      <c r="BI42" s="234"/>
      <c r="BJ42" s="234"/>
      <c r="BK42" s="234"/>
      <c r="BL42" s="45">
        <f t="shared" si="1"/>
        <v>5</v>
      </c>
    </row>
    <row r="43" spans="1:64" ht="60" hidden="1">
      <c r="A43" s="44" t="s">
        <v>504</v>
      </c>
      <c r="B43" s="235" t="s">
        <v>1972</v>
      </c>
      <c r="C43" s="24" t="s">
        <v>1973</v>
      </c>
      <c r="D43" s="24" t="s">
        <v>1958</v>
      </c>
      <c r="E43" s="24" t="s">
        <v>89</v>
      </c>
      <c r="F43" s="24" t="s">
        <v>1974</v>
      </c>
      <c r="G43" s="24" t="s">
        <v>83</v>
      </c>
      <c r="H43" s="24" t="s">
        <v>74</v>
      </c>
      <c r="I43" s="24" t="s">
        <v>74</v>
      </c>
      <c r="J43" s="24" t="s">
        <v>75</v>
      </c>
      <c r="K43" s="24" t="s">
        <v>1460</v>
      </c>
      <c r="L43" s="234"/>
      <c r="M43" s="234"/>
      <c r="N43" s="234"/>
      <c r="O43" s="234"/>
      <c r="P43" s="234" t="s">
        <v>77</v>
      </c>
      <c r="Q43" s="234"/>
      <c r="R43" s="234"/>
      <c r="S43" s="234" t="s">
        <v>119</v>
      </c>
      <c r="T43" s="572"/>
      <c r="U43" s="234"/>
      <c r="V43" s="234"/>
      <c r="W43" s="234"/>
      <c r="X43" s="234" t="s">
        <v>85</v>
      </c>
      <c r="Y43" s="234" t="s">
        <v>78</v>
      </c>
      <c r="Z43" s="234"/>
      <c r="AA43" s="234"/>
      <c r="AB43" s="234"/>
      <c r="AC43" s="234"/>
      <c r="AD43" s="234" t="s">
        <v>78</v>
      </c>
      <c r="AE43" s="234"/>
      <c r="AF43" s="234"/>
      <c r="AG43" s="234"/>
      <c r="AH43" s="234"/>
      <c r="AI43" s="234"/>
      <c r="AJ43" s="234"/>
      <c r="AK43" s="234"/>
      <c r="AL43" s="234"/>
      <c r="AM43" s="234"/>
      <c r="AN43" s="234"/>
      <c r="AO43" s="234"/>
      <c r="AP43" s="234"/>
      <c r="AQ43" s="234"/>
      <c r="AR43" s="234"/>
      <c r="AS43" s="234"/>
      <c r="AT43" s="234"/>
      <c r="AU43" s="234"/>
      <c r="AV43" s="234"/>
      <c r="AW43" s="234"/>
      <c r="AX43" s="234"/>
      <c r="AY43" s="234"/>
      <c r="AZ43" s="234"/>
      <c r="BA43" s="234"/>
      <c r="BB43" s="234"/>
      <c r="BC43" s="234"/>
      <c r="BD43" s="234"/>
      <c r="BE43" s="234"/>
      <c r="BF43" s="234"/>
      <c r="BG43" s="234"/>
      <c r="BH43" s="234"/>
      <c r="BI43" s="234"/>
      <c r="BJ43" s="234"/>
      <c r="BK43" s="234"/>
      <c r="BL43" s="45">
        <f t="shared" si="1"/>
        <v>4</v>
      </c>
    </row>
    <row r="44" spans="1:64" ht="75" hidden="1">
      <c r="A44" s="44" t="s">
        <v>504</v>
      </c>
      <c r="B44" s="713" t="s">
        <v>1975</v>
      </c>
      <c r="C44" s="26" t="s">
        <v>1976</v>
      </c>
      <c r="D44" s="24" t="s">
        <v>1977</v>
      </c>
      <c r="E44" s="24" t="s">
        <v>89</v>
      </c>
      <c r="F44" s="24" t="s">
        <v>1978</v>
      </c>
      <c r="G44" s="23" t="s">
        <v>73</v>
      </c>
      <c r="H44" s="27" t="s">
        <v>74</v>
      </c>
      <c r="I44" s="27" t="s">
        <v>74</v>
      </c>
      <c r="J44" s="23" t="s">
        <v>75</v>
      </c>
      <c r="K44" s="24" t="s">
        <v>1460</v>
      </c>
      <c r="P44" s="234" t="s">
        <v>77</v>
      </c>
      <c r="T44" s="170"/>
      <c r="X44" s="170" t="s">
        <v>85</v>
      </c>
      <c r="AA44" s="170" t="s">
        <v>85</v>
      </c>
      <c r="BF44" s="234" t="s">
        <v>78</v>
      </c>
      <c r="BH44" s="234"/>
      <c r="BL44" s="45">
        <f t="shared" si="1"/>
        <v>3</v>
      </c>
    </row>
    <row r="45" spans="1:64" ht="60" hidden="1">
      <c r="A45" s="44" t="s">
        <v>504</v>
      </c>
      <c r="B45" s="914" t="s">
        <v>1979</v>
      </c>
      <c r="C45" s="24" t="s">
        <v>1980</v>
      </c>
      <c r="D45" s="24" t="s">
        <v>1958</v>
      </c>
      <c r="E45" s="24" t="s">
        <v>89</v>
      </c>
      <c r="F45" s="24" t="s">
        <v>1981</v>
      </c>
      <c r="G45" s="24" t="s">
        <v>73</v>
      </c>
      <c r="H45" s="24" t="s">
        <v>99</v>
      </c>
      <c r="I45" s="970" t="s">
        <v>99</v>
      </c>
      <c r="J45" s="24" t="s">
        <v>75</v>
      </c>
      <c r="K45" s="24" t="s">
        <v>1460</v>
      </c>
      <c r="L45"/>
      <c r="M45"/>
      <c r="N45"/>
      <c r="O45"/>
      <c r="P45" s="234" t="s">
        <v>77</v>
      </c>
      <c r="Q45" s="234"/>
      <c r="R45" s="234"/>
      <c r="S45" s="234" t="s">
        <v>119</v>
      </c>
      <c r="T45" s="572" t="s">
        <v>72</v>
      </c>
      <c r="U45" s="234"/>
      <c r="V45" s="234" t="s">
        <v>72</v>
      </c>
      <c r="W45" s="234"/>
      <c r="X45" s="234"/>
      <c r="Y45" s="234"/>
      <c r="Z45" s="234"/>
      <c r="AA45" s="234" t="s">
        <v>72</v>
      </c>
      <c r="AB45" s="234"/>
      <c r="AC45" s="234"/>
      <c r="AD45" s="234" t="s">
        <v>78</v>
      </c>
      <c r="AE45"/>
      <c r="AF45"/>
      <c r="AG45"/>
      <c r="AH45"/>
      <c r="AI45"/>
      <c r="AJ45"/>
      <c r="AK45"/>
      <c r="AL45"/>
      <c r="AM45"/>
      <c r="AN45"/>
      <c r="AO45"/>
      <c r="AP45"/>
      <c r="AQ45"/>
      <c r="AR45"/>
      <c r="AS45"/>
      <c r="AT45"/>
      <c r="AU45"/>
      <c r="AV45"/>
      <c r="AW45"/>
      <c r="AX45"/>
      <c r="AY45"/>
      <c r="AZ45"/>
      <c r="BA45"/>
      <c r="BB45"/>
      <c r="BC45"/>
      <c r="BD45"/>
      <c r="BE45"/>
      <c r="BF45" s="496"/>
      <c r="BG45"/>
      <c r="BH45" s="234"/>
      <c r="BI45"/>
      <c r="BJ45"/>
      <c r="BK45"/>
      <c r="BL45" s="45">
        <f t="shared" si="1"/>
        <v>5</v>
      </c>
    </row>
    <row r="46" spans="1:64" ht="75" hidden="1">
      <c r="A46" s="44" t="s">
        <v>504</v>
      </c>
      <c r="B46" s="973" t="s">
        <v>1982</v>
      </c>
      <c r="C46" s="24" t="s">
        <v>1983</v>
      </c>
      <c r="D46" s="24" t="s">
        <v>1958</v>
      </c>
      <c r="E46" s="24" t="s">
        <v>89</v>
      </c>
      <c r="F46" s="24" t="s">
        <v>1981</v>
      </c>
      <c r="G46" s="24" t="s">
        <v>73</v>
      </c>
      <c r="H46" s="24" t="s">
        <v>99</v>
      </c>
      <c r="I46" s="683" t="s">
        <v>99</v>
      </c>
      <c r="J46" s="24" t="s">
        <v>75</v>
      </c>
      <c r="K46" s="24" t="s">
        <v>1460</v>
      </c>
      <c r="L46"/>
      <c r="M46"/>
      <c r="N46"/>
      <c r="O46"/>
      <c r="P46" s="234" t="s">
        <v>77</v>
      </c>
      <c r="Q46" s="234"/>
      <c r="R46" s="234"/>
      <c r="S46" s="234" t="s">
        <v>119</v>
      </c>
      <c r="T46" s="234" t="s">
        <v>85</v>
      </c>
      <c r="U46" s="234"/>
      <c r="V46" s="234"/>
      <c r="W46" s="234"/>
      <c r="X46" s="234"/>
      <c r="Y46" s="234"/>
      <c r="Z46" s="234"/>
      <c r="AA46" s="234" t="s">
        <v>72</v>
      </c>
      <c r="AB46" s="234"/>
      <c r="AC46" s="234"/>
      <c r="AD46" s="234" t="s">
        <v>78</v>
      </c>
      <c r="AE46"/>
      <c r="AF46"/>
      <c r="AG46"/>
      <c r="AH46"/>
      <c r="AI46"/>
      <c r="AJ46"/>
      <c r="AK46"/>
      <c r="AL46"/>
      <c r="AM46"/>
      <c r="AN46"/>
      <c r="AO46"/>
      <c r="AP46"/>
      <c r="AQ46"/>
      <c r="AR46"/>
      <c r="AS46"/>
      <c r="AT46"/>
      <c r="AU46"/>
      <c r="AV46" s="234"/>
      <c r="AW46"/>
      <c r="AX46" s="170" t="s">
        <v>77</v>
      </c>
      <c r="AY46"/>
      <c r="AZ46"/>
      <c r="BA46"/>
      <c r="BB46"/>
      <c r="BC46"/>
      <c r="BD46"/>
      <c r="BE46"/>
      <c r="BF46" s="496"/>
      <c r="BG46"/>
      <c r="BH46" s="234"/>
      <c r="BI46"/>
      <c r="BJ46"/>
      <c r="BK46"/>
      <c r="BL46" s="45">
        <f>COUNTIF(R46:BK46,"&lt;&gt;")</f>
        <v>5</v>
      </c>
    </row>
    <row r="47" spans="1:64" ht="60" hidden="1">
      <c r="A47" s="44" t="s">
        <v>504</v>
      </c>
      <c r="B47" s="973" t="s">
        <v>1984</v>
      </c>
      <c r="C47" s="24" t="s">
        <v>1985</v>
      </c>
      <c r="D47" s="24" t="s">
        <v>1958</v>
      </c>
      <c r="E47" s="24" t="s">
        <v>89</v>
      </c>
      <c r="F47" s="24" t="s">
        <v>1986</v>
      </c>
      <c r="G47" s="24" t="s">
        <v>73</v>
      </c>
      <c r="H47" s="24" t="s">
        <v>99</v>
      </c>
      <c r="I47" s="683" t="s">
        <v>99</v>
      </c>
      <c r="J47" s="24" t="s">
        <v>75</v>
      </c>
      <c r="K47" s="24" t="s">
        <v>1460</v>
      </c>
      <c r="L47"/>
      <c r="M47"/>
      <c r="N47"/>
      <c r="O47"/>
      <c r="P47" s="234" t="s">
        <v>77</v>
      </c>
      <c r="Q47" s="234"/>
      <c r="R47" s="234"/>
      <c r="S47" s="234" t="s">
        <v>119</v>
      </c>
      <c r="T47" s="572" t="s">
        <v>1987</v>
      </c>
      <c r="U47" s="234"/>
      <c r="V47" s="234"/>
      <c r="W47" s="234"/>
      <c r="X47" s="234" t="s">
        <v>119</v>
      </c>
      <c r="Y47" s="234"/>
      <c r="Z47" s="234"/>
      <c r="AA47" s="234"/>
      <c r="AB47" s="234"/>
      <c r="AC47" s="234"/>
      <c r="AD47" s="234" t="s">
        <v>78</v>
      </c>
      <c r="AE47"/>
      <c r="AF47"/>
      <c r="AG47"/>
      <c r="AH47"/>
      <c r="AI47"/>
      <c r="AJ47"/>
      <c r="AK47"/>
      <c r="AL47"/>
      <c r="AM47"/>
      <c r="AN47"/>
      <c r="AO47"/>
      <c r="AP47"/>
      <c r="AQ47"/>
      <c r="AR47"/>
      <c r="AS47"/>
      <c r="AT47"/>
      <c r="AU47"/>
      <c r="AV47"/>
      <c r="AW47"/>
      <c r="AX47"/>
      <c r="AY47"/>
      <c r="AZ47"/>
      <c r="BA47"/>
      <c r="BB47"/>
      <c r="BC47"/>
      <c r="BD47"/>
      <c r="BE47"/>
      <c r="BF47" s="496"/>
      <c r="BG47"/>
      <c r="BH47" s="234"/>
      <c r="BI47"/>
      <c r="BJ47"/>
      <c r="BK47"/>
      <c r="BL47" s="45">
        <f>COUNTIF(R47:BK47,"&lt;&gt;")</f>
        <v>4</v>
      </c>
    </row>
    <row r="48" spans="1:64" ht="60" hidden="1">
      <c r="A48" s="44" t="s">
        <v>504</v>
      </c>
      <c r="B48" s="973" t="s">
        <v>1988</v>
      </c>
      <c r="C48" s="24" t="s">
        <v>1989</v>
      </c>
      <c r="D48" s="24" t="s">
        <v>1958</v>
      </c>
      <c r="E48" s="24" t="s">
        <v>89</v>
      </c>
      <c r="F48" s="24" t="s">
        <v>1959</v>
      </c>
      <c r="G48" s="24" t="s">
        <v>83</v>
      </c>
      <c r="H48" s="24" t="s">
        <v>99</v>
      </c>
      <c r="I48" s="683" t="s">
        <v>99</v>
      </c>
      <c r="J48" s="24" t="s">
        <v>75</v>
      </c>
      <c r="K48" s="24" t="s">
        <v>1460</v>
      </c>
      <c r="L48" s="234"/>
      <c r="M48" s="234"/>
      <c r="N48" s="234"/>
      <c r="O48" s="234"/>
      <c r="P48" s="234" t="s">
        <v>77</v>
      </c>
      <c r="Q48" s="234"/>
      <c r="R48" s="234"/>
      <c r="S48" s="234" t="s">
        <v>119</v>
      </c>
      <c r="T48" s="572" t="s">
        <v>72</v>
      </c>
      <c r="U48" s="234"/>
      <c r="V48" s="234"/>
      <c r="W48" s="234"/>
      <c r="X48" s="234"/>
      <c r="Y48" s="234"/>
      <c r="Z48" s="234"/>
      <c r="AA48" s="234" t="s">
        <v>72</v>
      </c>
      <c r="AB48" s="234"/>
      <c r="AC48" s="234"/>
      <c r="AD48" s="234" t="s">
        <v>78</v>
      </c>
      <c r="AE48" s="234"/>
      <c r="AF48" s="234"/>
      <c r="AG48" s="234"/>
      <c r="AH48" s="234"/>
      <c r="AI48" s="234"/>
      <c r="AJ48" s="234"/>
      <c r="AK48" s="234"/>
      <c r="AL48" s="234"/>
      <c r="AM48" s="234"/>
      <c r="AN48" s="234"/>
      <c r="AO48" s="234"/>
      <c r="AP48" s="234"/>
      <c r="AQ48" s="234"/>
      <c r="AR48" s="234"/>
      <c r="AS48" s="234"/>
      <c r="AT48" s="234"/>
      <c r="AU48" s="234"/>
      <c r="AV48" s="234"/>
      <c r="AW48" s="234"/>
      <c r="AX48" s="234" t="s">
        <v>668</v>
      </c>
      <c r="AY48" s="234"/>
      <c r="AZ48" s="234"/>
      <c r="BA48" s="234"/>
      <c r="BB48" s="234"/>
      <c r="BC48" s="234"/>
      <c r="BD48" s="234"/>
      <c r="BE48" s="234"/>
      <c r="BF48" s="496"/>
      <c r="BG48" s="234"/>
      <c r="BH48" s="234"/>
      <c r="BI48" s="234"/>
      <c r="BJ48" s="234"/>
      <c r="BK48" s="234"/>
      <c r="BL48" s="45">
        <f>COUNTIF(R48:BK48,"&lt;&gt;")</f>
        <v>5</v>
      </c>
    </row>
    <row r="49" spans="1:64" ht="60" hidden="1">
      <c r="A49" s="44" t="s">
        <v>504</v>
      </c>
      <c r="B49" s="973" t="s">
        <v>1990</v>
      </c>
      <c r="C49" s="24" t="s">
        <v>1991</v>
      </c>
      <c r="D49" s="24" t="s">
        <v>1958</v>
      </c>
      <c r="E49" s="24" t="s">
        <v>89</v>
      </c>
      <c r="F49" s="24" t="s">
        <v>1992</v>
      </c>
      <c r="G49" s="24" t="s">
        <v>83</v>
      </c>
      <c r="H49" s="24" t="s">
        <v>99</v>
      </c>
      <c r="I49" s="683" t="s">
        <v>99</v>
      </c>
      <c r="J49" s="24" t="s">
        <v>75</v>
      </c>
      <c r="K49" s="24" t="s">
        <v>1460</v>
      </c>
      <c r="L49" s="234"/>
      <c r="M49" s="234"/>
      <c r="N49" s="234"/>
      <c r="O49" s="234"/>
      <c r="P49" s="234" t="s">
        <v>77</v>
      </c>
      <c r="Q49" s="234"/>
      <c r="R49" s="234"/>
      <c r="S49" s="234" t="s">
        <v>119</v>
      </c>
      <c r="T49" s="572" t="s">
        <v>72</v>
      </c>
      <c r="U49" s="234"/>
      <c r="V49" s="234"/>
      <c r="W49" s="234"/>
      <c r="X49" s="234"/>
      <c r="Y49" s="234"/>
      <c r="Z49" s="234"/>
      <c r="AA49" s="234" t="s">
        <v>72</v>
      </c>
      <c r="AB49" s="234"/>
      <c r="AC49" s="234"/>
      <c r="AD49" s="234" t="s">
        <v>78</v>
      </c>
      <c r="AE49" s="234"/>
      <c r="AF49" s="234"/>
      <c r="AG49" s="234"/>
      <c r="AH49" s="234"/>
      <c r="AI49" s="234"/>
      <c r="AJ49" s="234"/>
      <c r="AK49" s="234"/>
      <c r="AL49" s="234"/>
      <c r="AM49" s="234"/>
      <c r="AN49" s="234"/>
      <c r="AO49" s="234"/>
      <c r="AP49" s="234"/>
      <c r="AQ49" s="234"/>
      <c r="AR49" s="234"/>
      <c r="AS49" s="234"/>
      <c r="AT49" s="234"/>
      <c r="AU49" s="234"/>
      <c r="AV49" s="234"/>
      <c r="AW49" s="234"/>
      <c r="AX49" s="234" t="s">
        <v>668</v>
      </c>
      <c r="AY49" s="234"/>
      <c r="AZ49" s="234"/>
      <c r="BA49" s="234"/>
      <c r="BB49" s="234"/>
      <c r="BC49" s="234"/>
      <c r="BD49" s="234"/>
      <c r="BE49" s="234"/>
      <c r="BF49" s="496"/>
      <c r="BG49" s="234"/>
      <c r="BH49" s="234"/>
      <c r="BI49" s="234"/>
      <c r="BJ49" s="234"/>
      <c r="BK49" s="234"/>
      <c r="BL49" s="45">
        <f>COUNTIF(R49:BK49,"&lt;&gt;")</f>
        <v>5</v>
      </c>
    </row>
    <row r="50" spans="1:64" ht="60" hidden="1">
      <c r="A50" s="44" t="s">
        <v>504</v>
      </c>
      <c r="B50" s="973" t="s">
        <v>1993</v>
      </c>
      <c r="C50" s="24" t="s">
        <v>1994</v>
      </c>
      <c r="D50" s="24" t="s">
        <v>1958</v>
      </c>
      <c r="E50" s="24" t="s">
        <v>89</v>
      </c>
      <c r="F50" s="24" t="s">
        <v>1959</v>
      </c>
      <c r="G50" s="24" t="s">
        <v>83</v>
      </c>
      <c r="H50" s="24" t="s">
        <v>99</v>
      </c>
      <c r="I50" s="683" t="s">
        <v>99</v>
      </c>
      <c r="J50" s="24" t="s">
        <v>75</v>
      </c>
      <c r="K50" s="24" t="s">
        <v>1460</v>
      </c>
      <c r="L50" s="234"/>
      <c r="M50" s="234"/>
      <c r="N50" s="234"/>
      <c r="O50" s="234"/>
      <c r="P50" s="234" t="s">
        <v>77</v>
      </c>
      <c r="Q50" s="234"/>
      <c r="R50" s="234"/>
      <c r="S50" s="234" t="s">
        <v>119</v>
      </c>
      <c r="T50" s="572" t="s">
        <v>72</v>
      </c>
      <c r="U50" s="234"/>
      <c r="V50" s="234"/>
      <c r="W50" s="234"/>
      <c r="X50" s="234" t="s">
        <v>119</v>
      </c>
      <c r="Y50" s="234"/>
      <c r="Z50" s="234"/>
      <c r="AA50" s="234" t="s">
        <v>72</v>
      </c>
      <c r="AB50" s="234"/>
      <c r="AC50" s="234"/>
      <c r="AD50" s="234" t="s">
        <v>78</v>
      </c>
      <c r="AE50" s="234"/>
      <c r="AF50" s="234"/>
      <c r="AG50" s="234"/>
      <c r="AH50" s="234"/>
      <c r="AI50" s="234"/>
      <c r="AJ50" s="234"/>
      <c r="AK50" s="234"/>
      <c r="AL50" s="234"/>
      <c r="AM50" s="234"/>
      <c r="AN50" s="234"/>
      <c r="AO50" s="234"/>
      <c r="AP50" s="234"/>
      <c r="AQ50" s="234"/>
      <c r="AR50" s="234"/>
      <c r="AS50" s="234"/>
      <c r="AT50" s="234"/>
      <c r="AU50" s="234"/>
      <c r="AV50" s="234"/>
      <c r="AW50" s="234"/>
      <c r="AX50" s="234" t="s">
        <v>668</v>
      </c>
      <c r="AY50" s="234"/>
      <c r="AZ50" s="234"/>
      <c r="BA50" s="234"/>
      <c r="BB50" s="234"/>
      <c r="BC50" s="234"/>
      <c r="BD50" s="234"/>
      <c r="BE50" s="234"/>
      <c r="BF50" s="496"/>
      <c r="BG50" s="234"/>
      <c r="BH50" s="234"/>
      <c r="BI50" s="234"/>
      <c r="BJ50" s="234"/>
      <c r="BK50" s="234"/>
      <c r="BL50" s="23">
        <f>COUNTIF(R50:BK50,"&lt;&gt;")</f>
        <v>6</v>
      </c>
    </row>
    <row r="51" spans="1:64" ht="75" hidden="1">
      <c r="A51" s="44" t="s">
        <v>504</v>
      </c>
      <c r="B51" s="914" t="s">
        <v>1995</v>
      </c>
      <c r="C51" s="24" t="s">
        <v>1996</v>
      </c>
      <c r="D51" s="24" t="s">
        <v>1958</v>
      </c>
      <c r="E51" s="24" t="s">
        <v>89</v>
      </c>
      <c r="F51" s="24" t="s">
        <v>1992</v>
      </c>
      <c r="G51" s="24" t="s">
        <v>73</v>
      </c>
      <c r="H51" s="24" t="s">
        <v>99</v>
      </c>
      <c r="I51" s="24" t="s">
        <v>99</v>
      </c>
      <c r="J51" s="24" t="s">
        <v>75</v>
      </c>
      <c r="K51" s="24" t="s">
        <v>1460</v>
      </c>
      <c r="L51" s="234"/>
      <c r="M51" s="234"/>
      <c r="N51" s="234"/>
      <c r="O51" s="234"/>
      <c r="P51" s="234" t="s">
        <v>77</v>
      </c>
      <c r="Q51" s="234"/>
      <c r="R51" s="234"/>
      <c r="S51" s="234" t="s">
        <v>119</v>
      </c>
      <c r="T51" s="572" t="s">
        <v>72</v>
      </c>
      <c r="U51" s="234" t="s">
        <v>119</v>
      </c>
      <c r="V51" s="234"/>
      <c r="W51" s="234"/>
      <c r="X51" s="234"/>
      <c r="Y51" s="234"/>
      <c r="Z51" s="234"/>
      <c r="AA51" s="234" t="s">
        <v>119</v>
      </c>
      <c r="AB51" s="234"/>
      <c r="AC51" s="234"/>
      <c r="AD51" s="234" t="s">
        <v>78</v>
      </c>
      <c r="AE51" s="234"/>
      <c r="AF51" s="234"/>
      <c r="AG51" s="234"/>
      <c r="AH51" s="234"/>
      <c r="AI51" s="234"/>
      <c r="AJ51" s="234"/>
      <c r="AK51" s="234"/>
      <c r="AL51" s="234"/>
      <c r="AM51" s="234"/>
      <c r="AN51" s="234"/>
      <c r="AO51" s="234"/>
      <c r="AP51" s="234"/>
      <c r="AQ51" s="234"/>
      <c r="AR51" s="234"/>
      <c r="AS51" s="234"/>
      <c r="AT51" s="234"/>
      <c r="AU51" s="234"/>
      <c r="AV51" s="234"/>
      <c r="AW51" s="234"/>
      <c r="AX51" s="234" t="s">
        <v>668</v>
      </c>
      <c r="AY51" s="234"/>
      <c r="AZ51" s="234"/>
      <c r="BA51" s="234"/>
      <c r="BB51" s="234"/>
      <c r="BC51" s="234"/>
      <c r="BD51" s="234"/>
      <c r="BE51" s="234"/>
      <c r="BF51" s="496"/>
      <c r="BG51" s="234"/>
      <c r="BH51" s="234"/>
      <c r="BI51" s="234"/>
      <c r="BJ51" s="234"/>
      <c r="BK51" s="234"/>
      <c r="BL51" s="45">
        <f t="shared" si="1"/>
        <v>6</v>
      </c>
    </row>
    <row r="52" spans="1:64" ht="60" hidden="1">
      <c r="A52" s="44" t="s">
        <v>504</v>
      </c>
      <c r="B52" s="914" t="s">
        <v>1997</v>
      </c>
      <c r="C52" s="24" t="s">
        <v>1998</v>
      </c>
      <c r="D52" s="24" t="s">
        <v>1958</v>
      </c>
      <c r="E52" s="24" t="s">
        <v>89</v>
      </c>
      <c r="F52" s="24" t="s">
        <v>1999</v>
      </c>
      <c r="G52" s="24" t="s">
        <v>83</v>
      </c>
      <c r="H52" s="24" t="s">
        <v>99</v>
      </c>
      <c r="I52" s="970" t="s">
        <v>99</v>
      </c>
      <c r="J52" s="24" t="s">
        <v>75</v>
      </c>
      <c r="K52" s="24" t="s">
        <v>1460</v>
      </c>
      <c r="L52" s="234"/>
      <c r="M52" s="234"/>
      <c r="N52" s="234"/>
      <c r="O52" s="234"/>
      <c r="P52" s="234" t="s">
        <v>77</v>
      </c>
      <c r="Q52" s="234"/>
      <c r="R52" s="234"/>
      <c r="S52" s="234" t="s">
        <v>119</v>
      </c>
      <c r="T52" s="572" t="s">
        <v>91</v>
      </c>
      <c r="U52" s="234"/>
      <c r="V52" s="234"/>
      <c r="W52" s="234"/>
      <c r="X52" s="234" t="s">
        <v>119</v>
      </c>
      <c r="Y52" s="234"/>
      <c r="Z52" s="234"/>
      <c r="AA52" s="234" t="s">
        <v>72</v>
      </c>
      <c r="AB52" s="234"/>
      <c r="AC52" s="234"/>
      <c r="AD52" s="234" t="s">
        <v>78</v>
      </c>
      <c r="AE52" s="234"/>
      <c r="AF52" s="234"/>
      <c r="AG52" s="234"/>
      <c r="AH52" s="234"/>
      <c r="AI52" s="234"/>
      <c r="AJ52" s="234"/>
      <c r="AK52" s="234"/>
      <c r="AL52" s="234"/>
      <c r="AM52" s="234"/>
      <c r="AN52" s="234"/>
      <c r="AO52" s="234"/>
      <c r="AP52" s="234"/>
      <c r="AQ52" s="234"/>
      <c r="AR52" s="234"/>
      <c r="AS52" s="234"/>
      <c r="AT52" s="234"/>
      <c r="AU52" s="234"/>
      <c r="AV52" s="234"/>
      <c r="AW52" s="234"/>
      <c r="AX52" s="234" t="s">
        <v>668</v>
      </c>
      <c r="AY52" s="234"/>
      <c r="AZ52" s="234"/>
      <c r="BA52" s="234"/>
      <c r="BB52" s="234"/>
      <c r="BC52" s="234"/>
      <c r="BD52" s="234"/>
      <c r="BE52" s="234"/>
      <c r="BF52" s="496"/>
      <c r="BG52" s="234"/>
      <c r="BH52" s="234"/>
      <c r="BI52" s="234"/>
      <c r="BJ52" s="234"/>
      <c r="BK52" s="234"/>
      <c r="BL52" s="45">
        <f t="shared" si="1"/>
        <v>6</v>
      </c>
    </row>
    <row r="53" spans="1:64" ht="75" hidden="1">
      <c r="A53" s="44" t="s">
        <v>504</v>
      </c>
      <c r="B53" s="973" t="s">
        <v>2000</v>
      </c>
      <c r="C53" s="24" t="s">
        <v>2001</v>
      </c>
      <c r="D53" s="24" t="s">
        <v>1958</v>
      </c>
      <c r="E53" s="24" t="s">
        <v>89</v>
      </c>
      <c r="F53" s="24" t="s">
        <v>1974</v>
      </c>
      <c r="G53" s="24" t="s">
        <v>73</v>
      </c>
      <c r="H53" s="24" t="s">
        <v>99</v>
      </c>
      <c r="I53" s="683" t="s">
        <v>99</v>
      </c>
      <c r="J53" s="24" t="s">
        <v>75</v>
      </c>
      <c r="K53" s="24" t="s">
        <v>1460</v>
      </c>
      <c r="L53" s="234"/>
      <c r="M53" s="234"/>
      <c r="N53" s="234"/>
      <c r="O53" s="234"/>
      <c r="P53" s="234" t="s">
        <v>77</v>
      </c>
      <c r="Q53" s="234"/>
      <c r="R53" s="234"/>
      <c r="S53" s="234" t="s">
        <v>119</v>
      </c>
      <c r="T53" s="572"/>
      <c r="U53" s="234"/>
      <c r="V53" s="234" t="s">
        <v>72</v>
      </c>
      <c r="W53" s="234"/>
      <c r="X53" s="234"/>
      <c r="Y53" s="234"/>
      <c r="Z53" s="234"/>
      <c r="AA53" s="234"/>
      <c r="AB53" s="234"/>
      <c r="AC53" s="234"/>
      <c r="AD53" s="234" t="s">
        <v>78</v>
      </c>
      <c r="AE53" s="234"/>
      <c r="AF53" s="234"/>
      <c r="AG53" s="234"/>
      <c r="AH53" s="234"/>
      <c r="AI53" s="234"/>
      <c r="AJ53" s="234"/>
      <c r="AK53" s="234"/>
      <c r="AL53" s="234"/>
      <c r="AM53" s="234"/>
      <c r="AN53" s="234"/>
      <c r="AO53" s="234"/>
      <c r="AP53" s="234"/>
      <c r="AQ53" s="234"/>
      <c r="AR53" s="234"/>
      <c r="AS53" s="234"/>
      <c r="AT53" s="234"/>
      <c r="AU53" s="234"/>
      <c r="AV53" s="234"/>
      <c r="AW53" s="234"/>
      <c r="AX53" s="234" t="s">
        <v>668</v>
      </c>
      <c r="AY53" s="234"/>
      <c r="AZ53" s="234"/>
      <c r="BA53" s="234"/>
      <c r="BB53" s="234"/>
      <c r="BC53" s="234"/>
      <c r="BD53" s="234"/>
      <c r="BE53" s="234"/>
      <c r="BF53" s="496"/>
      <c r="BG53" s="234"/>
      <c r="BH53" s="234"/>
      <c r="BI53" s="234"/>
      <c r="BJ53" s="234"/>
      <c r="BK53" s="234"/>
      <c r="BL53" s="45">
        <f>COUNTIF(R53:BK53,"&lt;&gt;")</f>
        <v>4</v>
      </c>
    </row>
    <row r="54" spans="1:64" ht="105" hidden="1">
      <c r="A54" s="44" t="s">
        <v>504</v>
      </c>
      <c r="B54" s="713" t="s">
        <v>2002</v>
      </c>
      <c r="C54" s="24" t="s">
        <v>2003</v>
      </c>
      <c r="D54" s="24" t="s">
        <v>1937</v>
      </c>
      <c r="E54" s="24" t="s">
        <v>89</v>
      </c>
      <c r="F54" s="24" t="s">
        <v>2004</v>
      </c>
      <c r="G54" s="23" t="s">
        <v>288</v>
      </c>
      <c r="I54" s="30" t="s">
        <v>164</v>
      </c>
      <c r="J54" s="23" t="s">
        <v>823</v>
      </c>
      <c r="K54" s="23" t="s">
        <v>1460</v>
      </c>
      <c r="P54" s="170" t="s">
        <v>77</v>
      </c>
      <c r="BF54" s="234" t="s">
        <v>78</v>
      </c>
      <c r="BH54" s="234"/>
      <c r="BL54" s="45"/>
    </row>
    <row r="55" spans="1:64" ht="105" hidden="1">
      <c r="A55" s="44" t="s">
        <v>504</v>
      </c>
      <c r="B55" s="713" t="s">
        <v>2005</v>
      </c>
      <c r="C55" s="24" t="s">
        <v>2006</v>
      </c>
      <c r="D55" s="24" t="s">
        <v>2007</v>
      </c>
      <c r="E55" s="24" t="s">
        <v>89</v>
      </c>
      <c r="F55" s="24" t="s">
        <v>2008</v>
      </c>
      <c r="G55" s="23" t="s">
        <v>73</v>
      </c>
      <c r="H55" s="23" t="s">
        <v>74</v>
      </c>
      <c r="I55" s="27" t="s">
        <v>74</v>
      </c>
      <c r="J55" s="23" t="s">
        <v>75</v>
      </c>
      <c r="K55" s="23" t="s">
        <v>1460</v>
      </c>
      <c r="P55" s="170" t="s">
        <v>77</v>
      </c>
      <c r="BF55" s="234" t="s">
        <v>78</v>
      </c>
      <c r="BH55" s="234"/>
      <c r="BL55" s="23">
        <f t="shared" ref="BL55:BL63" si="2">COUNTIF(R55:BK55,"&lt;&gt;")</f>
        <v>1</v>
      </c>
    </row>
    <row r="56" spans="1:64" ht="60" hidden="1">
      <c r="A56" s="44" t="s">
        <v>504</v>
      </c>
      <c r="B56" s="235" t="s">
        <v>2009</v>
      </c>
      <c r="C56" s="24" t="s">
        <v>2010</v>
      </c>
      <c r="D56" s="24" t="s">
        <v>1958</v>
      </c>
      <c r="E56" s="24" t="s">
        <v>89</v>
      </c>
      <c r="F56" s="24" t="s">
        <v>2011</v>
      </c>
      <c r="G56" s="24" t="s">
        <v>83</v>
      </c>
      <c r="H56" s="24" t="s">
        <v>99</v>
      </c>
      <c r="I56" s="24" t="s">
        <v>99</v>
      </c>
      <c r="J56" s="24" t="s">
        <v>75</v>
      </c>
      <c r="K56" s="24" t="s">
        <v>1460</v>
      </c>
      <c r="L56" s="234"/>
      <c r="M56" s="234"/>
      <c r="N56" s="234"/>
      <c r="O56" s="234"/>
      <c r="P56" s="170" t="s">
        <v>77</v>
      </c>
      <c r="Q56" s="234"/>
      <c r="R56" s="234"/>
      <c r="S56" s="234" t="s">
        <v>119</v>
      </c>
      <c r="T56" s="572"/>
      <c r="U56" s="234"/>
      <c r="V56" s="234" t="s">
        <v>72</v>
      </c>
      <c r="W56" s="234"/>
      <c r="X56" s="234"/>
      <c r="Y56" s="234"/>
      <c r="Z56" s="234"/>
      <c r="AA56" s="234"/>
      <c r="AB56" s="234"/>
      <c r="AC56" s="234"/>
      <c r="AD56" s="234" t="s">
        <v>72</v>
      </c>
      <c r="AE56" s="234"/>
      <c r="AF56" s="234"/>
      <c r="AG56" s="234"/>
      <c r="AH56" s="234"/>
      <c r="AI56" s="234"/>
      <c r="AJ56" s="234"/>
      <c r="AK56" s="234"/>
      <c r="AL56" s="234"/>
      <c r="AM56" s="234"/>
      <c r="AN56" s="234"/>
      <c r="AO56" s="234"/>
      <c r="AP56" s="234"/>
      <c r="AQ56" s="234"/>
      <c r="AR56" s="234"/>
      <c r="AS56" s="234"/>
      <c r="AT56" s="234"/>
      <c r="AU56" s="234"/>
      <c r="AV56" s="234"/>
      <c r="AW56" s="234"/>
      <c r="AX56" s="234"/>
      <c r="AY56" s="234"/>
      <c r="AZ56" s="234"/>
      <c r="BA56" s="234"/>
      <c r="BB56" s="234"/>
      <c r="BC56" s="234"/>
      <c r="BD56" s="234"/>
      <c r="BE56" s="234"/>
      <c r="BF56" s="234"/>
      <c r="BG56" s="234"/>
      <c r="BH56" s="234"/>
      <c r="BI56" s="234"/>
      <c r="BJ56" s="234"/>
      <c r="BK56" s="234"/>
      <c r="BL56" s="45">
        <f t="shared" si="2"/>
        <v>3</v>
      </c>
    </row>
    <row r="57" spans="1:64" ht="45" hidden="1">
      <c r="A57" s="44" t="s">
        <v>504</v>
      </c>
      <c r="B57" s="235" t="s">
        <v>2012</v>
      </c>
      <c r="C57" s="24" t="s">
        <v>1957</v>
      </c>
      <c r="D57" s="24" t="s">
        <v>1958</v>
      </c>
      <c r="E57" s="24" t="s">
        <v>89</v>
      </c>
      <c r="F57" s="24" t="s">
        <v>1971</v>
      </c>
      <c r="G57" s="24" t="s">
        <v>83</v>
      </c>
      <c r="H57" s="24" t="s">
        <v>99</v>
      </c>
      <c r="I57" s="24" t="s">
        <v>99</v>
      </c>
      <c r="J57" s="24" t="s">
        <v>75</v>
      </c>
      <c r="K57" s="24" t="s">
        <v>1460</v>
      </c>
      <c r="L57" s="234"/>
      <c r="M57" s="234"/>
      <c r="N57" s="234"/>
      <c r="O57" s="234"/>
      <c r="P57" s="170" t="s">
        <v>77</v>
      </c>
      <c r="Q57" s="234"/>
      <c r="R57" s="234"/>
      <c r="S57" s="234" t="s">
        <v>119</v>
      </c>
      <c r="T57" s="572"/>
      <c r="U57" s="234"/>
      <c r="V57" s="234"/>
      <c r="W57" s="234"/>
      <c r="X57" s="234"/>
      <c r="Y57" s="234"/>
      <c r="Z57" s="234"/>
      <c r="AA57" s="234"/>
      <c r="AB57" s="234"/>
      <c r="AC57" s="234"/>
      <c r="AD57" s="234" t="s">
        <v>78</v>
      </c>
      <c r="AE57" s="234"/>
      <c r="AF57" s="234"/>
      <c r="AG57" s="234"/>
      <c r="AH57" s="234"/>
      <c r="AI57" s="234"/>
      <c r="AJ57" s="234"/>
      <c r="AK57" s="234"/>
      <c r="AL57" s="234"/>
      <c r="AM57" s="234"/>
      <c r="AN57" s="234"/>
      <c r="AO57" s="234"/>
      <c r="AP57" s="234"/>
      <c r="AQ57" s="234"/>
      <c r="AR57" s="234"/>
      <c r="AS57" s="234"/>
      <c r="AT57" s="234"/>
      <c r="AU57" s="234"/>
      <c r="AV57" s="234"/>
      <c r="AW57" s="234"/>
      <c r="AX57" s="234" t="s">
        <v>77</v>
      </c>
      <c r="AY57" s="234"/>
      <c r="AZ57" s="234"/>
      <c r="BA57" s="234"/>
      <c r="BB57" s="234"/>
      <c r="BC57" s="234"/>
      <c r="BD57" s="234"/>
      <c r="BE57" s="234"/>
      <c r="BF57" s="234"/>
      <c r="BG57" s="234"/>
      <c r="BH57" s="234"/>
      <c r="BI57" s="234"/>
      <c r="BJ57" s="234"/>
      <c r="BK57" s="234"/>
      <c r="BL57" s="45">
        <f t="shared" si="2"/>
        <v>3</v>
      </c>
    </row>
    <row r="58" spans="1:64" ht="60" hidden="1">
      <c r="A58" s="44" t="s">
        <v>504</v>
      </c>
      <c r="B58" s="235" t="s">
        <v>2013</v>
      </c>
      <c r="C58" s="24" t="s">
        <v>1957</v>
      </c>
      <c r="D58" s="24" t="s">
        <v>1958</v>
      </c>
      <c r="E58" s="24" t="s">
        <v>89</v>
      </c>
      <c r="F58" s="24" t="s">
        <v>1959</v>
      </c>
      <c r="G58" s="24" t="s">
        <v>83</v>
      </c>
      <c r="H58" s="24" t="s">
        <v>99</v>
      </c>
      <c r="I58" s="24" t="s">
        <v>99</v>
      </c>
      <c r="J58" s="24" t="s">
        <v>75</v>
      </c>
      <c r="K58" s="24" t="s">
        <v>1460</v>
      </c>
      <c r="L58" s="234"/>
      <c r="M58" s="234"/>
      <c r="N58" s="234"/>
      <c r="O58" s="234"/>
      <c r="P58" s="170" t="s">
        <v>77</v>
      </c>
      <c r="Q58" s="234"/>
      <c r="R58" s="234"/>
      <c r="S58" s="234" t="s">
        <v>119</v>
      </c>
      <c r="T58" s="572"/>
      <c r="U58" s="234"/>
      <c r="V58" s="234"/>
      <c r="W58" s="234"/>
      <c r="X58" s="234"/>
      <c r="Y58" s="234"/>
      <c r="Z58" s="234"/>
      <c r="AA58" s="234"/>
      <c r="AB58" s="234"/>
      <c r="AC58" s="234"/>
      <c r="AD58" s="234" t="s">
        <v>78</v>
      </c>
      <c r="AE58" s="234"/>
      <c r="AF58" s="234"/>
      <c r="AG58" s="234"/>
      <c r="AH58" s="234"/>
      <c r="AI58" s="234"/>
      <c r="AJ58" s="234"/>
      <c r="AK58" s="234"/>
      <c r="AL58" s="234"/>
      <c r="AM58" s="234"/>
      <c r="AN58" s="234"/>
      <c r="AO58" s="234"/>
      <c r="AP58" s="234"/>
      <c r="AQ58" s="234"/>
      <c r="AR58" s="234"/>
      <c r="AS58" s="234"/>
      <c r="AT58" s="234"/>
      <c r="AU58" s="234"/>
      <c r="AV58" s="234"/>
      <c r="AW58" s="234"/>
      <c r="AX58" s="234"/>
      <c r="AY58" s="234"/>
      <c r="AZ58" s="234"/>
      <c r="BA58" s="234"/>
      <c r="BB58" s="234"/>
      <c r="BC58" s="234"/>
      <c r="BD58" s="234"/>
      <c r="BE58" s="234"/>
      <c r="BF58" s="234"/>
      <c r="BG58" s="234"/>
      <c r="BH58" s="234"/>
      <c r="BI58" s="234"/>
      <c r="BJ58" s="234"/>
      <c r="BK58" s="234"/>
      <c r="BL58" s="45">
        <f t="shared" si="2"/>
        <v>2</v>
      </c>
    </row>
    <row r="59" spans="1:64" ht="60" hidden="1">
      <c r="A59" s="44" t="s">
        <v>504</v>
      </c>
      <c r="B59" s="235" t="s">
        <v>2014</v>
      </c>
      <c r="C59" s="24" t="s">
        <v>1957</v>
      </c>
      <c r="D59" s="24" t="s">
        <v>1958</v>
      </c>
      <c r="E59" s="24" t="s">
        <v>89</v>
      </c>
      <c r="F59" s="24" t="s">
        <v>1971</v>
      </c>
      <c r="G59" s="24" t="s">
        <v>83</v>
      </c>
      <c r="H59" s="24" t="s">
        <v>99</v>
      </c>
      <c r="I59" s="24" t="s">
        <v>99</v>
      </c>
      <c r="J59" s="24" t="s">
        <v>75</v>
      </c>
      <c r="K59" s="24" t="s">
        <v>1460</v>
      </c>
      <c r="L59" s="234"/>
      <c r="M59" s="234"/>
      <c r="N59" s="234"/>
      <c r="O59" s="234"/>
      <c r="P59" s="170" t="s">
        <v>77</v>
      </c>
      <c r="Q59" s="234"/>
      <c r="R59" s="234"/>
      <c r="S59" s="234" t="s">
        <v>119</v>
      </c>
      <c r="T59" s="572"/>
      <c r="U59" s="234"/>
      <c r="V59" s="234"/>
      <c r="W59" s="234"/>
      <c r="X59" s="234" t="s">
        <v>119</v>
      </c>
      <c r="Y59" s="234"/>
      <c r="Z59" s="234"/>
      <c r="AA59" s="234"/>
      <c r="AB59" s="234"/>
      <c r="AC59" s="234"/>
      <c r="AD59" s="234" t="s">
        <v>78</v>
      </c>
      <c r="AE59" s="234"/>
      <c r="AF59" s="234"/>
      <c r="AG59" s="234"/>
      <c r="AH59" s="234"/>
      <c r="AI59" s="234"/>
      <c r="AJ59" s="234"/>
      <c r="AK59" s="234"/>
      <c r="AL59" s="234"/>
      <c r="AM59" s="234"/>
      <c r="AN59" s="234"/>
      <c r="AO59" s="234"/>
      <c r="AP59" s="234"/>
      <c r="AQ59" s="234"/>
      <c r="AR59" s="234"/>
      <c r="AS59" s="234"/>
      <c r="AT59" s="234"/>
      <c r="AU59" s="234"/>
      <c r="AV59" s="234"/>
      <c r="AW59" s="234"/>
      <c r="AX59" s="234"/>
      <c r="AY59" s="234"/>
      <c r="AZ59" s="234"/>
      <c r="BA59" s="234"/>
      <c r="BB59" s="234"/>
      <c r="BC59" s="234"/>
      <c r="BD59" s="234"/>
      <c r="BE59" s="234"/>
      <c r="BF59" s="234"/>
      <c r="BG59" s="234"/>
      <c r="BH59" s="234"/>
      <c r="BI59" s="234"/>
      <c r="BJ59" s="234"/>
      <c r="BK59" s="234"/>
      <c r="BL59" s="45">
        <f t="shared" si="2"/>
        <v>3</v>
      </c>
    </row>
    <row r="60" spans="1:64" ht="60" hidden="1">
      <c r="A60" s="44" t="s">
        <v>504</v>
      </c>
      <c r="B60" s="971" t="s">
        <v>2015</v>
      </c>
      <c r="C60" s="24" t="s">
        <v>2016</v>
      </c>
      <c r="D60" s="24" t="s">
        <v>1916</v>
      </c>
      <c r="E60" s="24" t="s">
        <v>116</v>
      </c>
      <c r="F60" s="24" t="s">
        <v>2017</v>
      </c>
      <c r="G60" s="23" t="s">
        <v>73</v>
      </c>
      <c r="H60" s="23" t="s">
        <v>74</v>
      </c>
      <c r="I60" s="25" t="s">
        <v>74</v>
      </c>
      <c r="J60" s="23" t="s">
        <v>75</v>
      </c>
      <c r="K60" s="23" t="s">
        <v>1460</v>
      </c>
      <c r="M60" s="170"/>
      <c r="N60" s="170" t="s">
        <v>78</v>
      </c>
      <c r="P60" s="170" t="s">
        <v>77</v>
      </c>
      <c r="T60" s="170" t="s">
        <v>85</v>
      </c>
      <c r="BF60" s="234"/>
      <c r="BH60" s="234"/>
      <c r="BL60" s="23">
        <f t="shared" si="2"/>
        <v>1</v>
      </c>
    </row>
    <row r="61" spans="1:64" ht="60" hidden="1">
      <c r="A61" s="44" t="s">
        <v>504</v>
      </c>
      <c r="B61" s="974" t="s">
        <v>2018</v>
      </c>
      <c r="C61" s="24" t="s">
        <v>2019</v>
      </c>
      <c r="D61" s="24" t="s">
        <v>1958</v>
      </c>
      <c r="E61" s="24" t="s">
        <v>89</v>
      </c>
      <c r="F61" s="24" t="s">
        <v>2020</v>
      </c>
      <c r="G61" s="24" t="s">
        <v>73</v>
      </c>
      <c r="H61" s="24" t="s">
        <v>74</v>
      </c>
      <c r="I61" s="683" t="s">
        <v>74</v>
      </c>
      <c r="J61" s="24" t="s">
        <v>75</v>
      </c>
      <c r="K61" s="24" t="s">
        <v>1460</v>
      </c>
      <c r="L61" s="234"/>
      <c r="M61" s="234"/>
      <c r="N61" s="234"/>
      <c r="O61" s="234"/>
      <c r="P61" s="234" t="s">
        <v>77</v>
      </c>
      <c r="Q61" s="234"/>
      <c r="R61" s="234"/>
      <c r="S61" s="234" t="s">
        <v>119</v>
      </c>
      <c r="T61" s="572"/>
      <c r="U61" s="234"/>
      <c r="V61" s="234"/>
      <c r="W61" s="234"/>
      <c r="X61" s="234" t="s">
        <v>85</v>
      </c>
      <c r="Y61" s="234"/>
      <c r="Z61" s="234"/>
      <c r="AA61" s="234" t="s">
        <v>72</v>
      </c>
      <c r="AB61" s="234"/>
      <c r="AC61" s="234"/>
      <c r="AD61" s="234"/>
      <c r="AE61" s="234"/>
      <c r="AF61" s="234"/>
      <c r="AG61" s="234"/>
      <c r="AH61" s="234"/>
      <c r="AI61" s="234"/>
      <c r="AJ61" s="234"/>
      <c r="AK61" s="234"/>
      <c r="AL61" s="234"/>
      <c r="AM61" s="234"/>
      <c r="AN61" s="234"/>
      <c r="AO61" s="234"/>
      <c r="AP61" s="234"/>
      <c r="AQ61" s="234"/>
      <c r="AR61" s="234"/>
      <c r="AS61" s="234"/>
      <c r="AT61" s="234"/>
      <c r="AU61" s="234"/>
      <c r="AV61" s="234"/>
      <c r="AW61" s="234"/>
      <c r="AX61" s="234"/>
      <c r="AY61" s="234"/>
      <c r="AZ61" s="234"/>
      <c r="BA61" s="234"/>
      <c r="BB61" s="234"/>
      <c r="BC61" s="234"/>
      <c r="BD61" s="234"/>
      <c r="BE61" s="234"/>
      <c r="BF61" s="234"/>
      <c r="BG61" s="234"/>
      <c r="BH61" s="234"/>
      <c r="BI61" s="234"/>
      <c r="BJ61" s="234"/>
      <c r="BK61" s="234"/>
      <c r="BL61" s="45">
        <f>COUNTIF(R61:BK61,"&lt;&gt;")</f>
        <v>3</v>
      </c>
    </row>
    <row r="62" spans="1:64" ht="60" hidden="1">
      <c r="A62" s="44" t="s">
        <v>504</v>
      </c>
      <c r="B62" s="235" t="s">
        <v>2021</v>
      </c>
      <c r="C62" s="24" t="s">
        <v>2019</v>
      </c>
      <c r="D62" s="24" t="s">
        <v>1958</v>
      </c>
      <c r="E62" s="24" t="s">
        <v>89</v>
      </c>
      <c r="F62" s="24" t="s">
        <v>2020</v>
      </c>
      <c r="G62" s="24" t="s">
        <v>73</v>
      </c>
      <c r="H62" s="24" t="s">
        <v>74</v>
      </c>
      <c r="I62" s="495" t="s">
        <v>74</v>
      </c>
      <c r="J62" s="24" t="s">
        <v>75</v>
      </c>
      <c r="K62" s="24" t="s">
        <v>1460</v>
      </c>
      <c r="L62" s="234"/>
      <c r="M62" s="234"/>
      <c r="N62" s="234"/>
      <c r="O62" s="234"/>
      <c r="P62" s="234" t="s">
        <v>77</v>
      </c>
      <c r="Q62" s="234"/>
      <c r="R62" s="234"/>
      <c r="S62" s="234" t="s">
        <v>119</v>
      </c>
      <c r="T62" s="572"/>
      <c r="U62" s="234"/>
      <c r="V62" s="234"/>
      <c r="W62" s="234"/>
      <c r="X62" s="234" t="s">
        <v>85</v>
      </c>
      <c r="Y62" s="234"/>
      <c r="Z62" s="234"/>
      <c r="AA62" s="234"/>
      <c r="AB62" s="234"/>
      <c r="AC62" s="234"/>
      <c r="AD62" s="234"/>
      <c r="AE62" s="234"/>
      <c r="AF62" s="234"/>
      <c r="AG62" s="234"/>
      <c r="AH62" s="234"/>
      <c r="AI62" s="234"/>
      <c r="AJ62" s="234"/>
      <c r="AK62" s="234"/>
      <c r="AL62" s="234"/>
      <c r="AM62" s="234"/>
      <c r="AN62" s="234"/>
      <c r="AO62" s="234"/>
      <c r="AP62" s="234"/>
      <c r="AQ62" s="234"/>
      <c r="AR62" s="234"/>
      <c r="AS62" s="234"/>
      <c r="AT62" s="234"/>
      <c r="AU62" s="234"/>
      <c r="AV62" s="234"/>
      <c r="AW62" s="234"/>
      <c r="AX62" s="234"/>
      <c r="AY62" s="234"/>
      <c r="AZ62" s="234"/>
      <c r="BA62" s="234"/>
      <c r="BB62" s="234"/>
      <c r="BC62" s="234"/>
      <c r="BD62" s="234"/>
      <c r="BE62" s="234"/>
      <c r="BF62" s="234"/>
      <c r="BG62" s="234"/>
      <c r="BH62" s="234"/>
      <c r="BI62" s="234"/>
      <c r="BJ62" s="234"/>
      <c r="BK62" s="234"/>
      <c r="BL62" s="45">
        <f t="shared" si="2"/>
        <v>2</v>
      </c>
    </row>
    <row r="63" spans="1:64" ht="90" hidden="1">
      <c r="A63" s="44" t="s">
        <v>504</v>
      </c>
      <c r="B63" s="713" t="s">
        <v>2022</v>
      </c>
      <c r="C63" s="29" t="s">
        <v>2023</v>
      </c>
      <c r="D63" s="24" t="s">
        <v>1912</v>
      </c>
      <c r="E63" s="24" t="s">
        <v>89</v>
      </c>
      <c r="F63" s="24" t="s">
        <v>2024</v>
      </c>
      <c r="G63" s="23" t="s">
        <v>73</v>
      </c>
      <c r="H63" s="23" t="s">
        <v>74</v>
      </c>
      <c r="I63" s="27" t="s">
        <v>74</v>
      </c>
      <c r="J63" s="23" t="s">
        <v>75</v>
      </c>
      <c r="K63" s="24" t="s">
        <v>1460</v>
      </c>
      <c r="P63" s="170" t="s">
        <v>77</v>
      </c>
      <c r="BF63" s="234"/>
      <c r="BH63" s="234"/>
      <c r="BL63" s="45">
        <f t="shared" si="2"/>
        <v>0</v>
      </c>
    </row>
    <row r="64" spans="1:64" ht="60" hidden="1">
      <c r="A64" s="44" t="s">
        <v>504</v>
      </c>
      <c r="B64" s="235" t="s">
        <v>2025</v>
      </c>
      <c r="C64" s="24" t="s">
        <v>2026</v>
      </c>
      <c r="D64" s="24" t="s">
        <v>1958</v>
      </c>
      <c r="E64" s="24" t="s">
        <v>89</v>
      </c>
      <c r="F64" s="24" t="s">
        <v>2027</v>
      </c>
      <c r="G64" s="24" t="s">
        <v>73</v>
      </c>
      <c r="H64" s="24" t="s">
        <v>74</v>
      </c>
      <c r="I64" s="27" t="s">
        <v>74</v>
      </c>
      <c r="J64" s="24" t="s">
        <v>75</v>
      </c>
      <c r="K64" s="24" t="s">
        <v>1460</v>
      </c>
      <c r="L64" s="234"/>
      <c r="M64" s="234"/>
      <c r="N64" s="234"/>
      <c r="O64" s="234"/>
      <c r="P64" s="170" t="s">
        <v>77</v>
      </c>
      <c r="Q64" s="234"/>
      <c r="R64" s="234"/>
      <c r="S64" s="234" t="s">
        <v>119</v>
      </c>
      <c r="T64" s="572"/>
      <c r="U64" s="234"/>
      <c r="V64" s="234" t="s">
        <v>72</v>
      </c>
      <c r="W64" s="234"/>
      <c r="X64" s="234" t="s">
        <v>119</v>
      </c>
      <c r="Y64" s="234"/>
      <c r="Z64" s="234"/>
      <c r="AA64" s="234"/>
      <c r="AB64" s="234"/>
      <c r="AC64" s="234"/>
      <c r="AD64" s="234" t="s">
        <v>119</v>
      </c>
      <c r="AE64" s="234"/>
      <c r="AF64" s="234"/>
      <c r="AG64" s="234"/>
      <c r="AH64" s="234"/>
      <c r="AI64" s="234"/>
      <c r="AJ64" s="234"/>
      <c r="AK64" s="234"/>
      <c r="AL64" s="234"/>
      <c r="AM64" s="234"/>
      <c r="AN64" s="234"/>
      <c r="AO64" s="234"/>
      <c r="AP64" s="234"/>
      <c r="AQ64" s="234"/>
      <c r="AR64" s="234"/>
      <c r="AS64" s="234"/>
      <c r="AT64" s="234"/>
      <c r="AU64" s="234"/>
      <c r="AV64" s="234"/>
      <c r="AW64" s="234"/>
      <c r="AX64" s="234"/>
      <c r="AY64" s="234"/>
      <c r="AZ64" s="234"/>
      <c r="BA64" s="234"/>
      <c r="BB64" s="234"/>
      <c r="BC64" s="234"/>
      <c r="BD64" s="234"/>
      <c r="BE64" s="234"/>
      <c r="BF64" s="234"/>
      <c r="BG64" s="234"/>
      <c r="BH64" s="234"/>
      <c r="BI64" s="234"/>
      <c r="BJ64" s="234"/>
      <c r="BK64" s="234"/>
      <c r="BL64" s="45"/>
    </row>
    <row r="65" spans="1:89" ht="60" hidden="1">
      <c r="A65" s="44" t="s">
        <v>504</v>
      </c>
      <c r="B65" s="235" t="s">
        <v>2028</v>
      </c>
      <c r="C65" s="24" t="s">
        <v>2029</v>
      </c>
      <c r="D65" s="24" t="s">
        <v>1958</v>
      </c>
      <c r="E65" s="24" t="s">
        <v>89</v>
      </c>
      <c r="F65" s="24" t="s">
        <v>1986</v>
      </c>
      <c r="G65" s="24" t="s">
        <v>73</v>
      </c>
      <c r="H65" s="24" t="s">
        <v>74</v>
      </c>
      <c r="I65" s="27" t="s">
        <v>74</v>
      </c>
      <c r="J65" s="24" t="s">
        <v>75</v>
      </c>
      <c r="K65" s="24" t="s">
        <v>1460</v>
      </c>
      <c r="L65" s="234"/>
      <c r="M65" s="234"/>
      <c r="N65" s="234"/>
      <c r="O65" s="234"/>
      <c r="P65" s="170" t="s">
        <v>77</v>
      </c>
      <c r="Q65" s="234"/>
      <c r="R65" s="234"/>
      <c r="S65" s="234" t="s">
        <v>119</v>
      </c>
      <c r="T65" s="572"/>
      <c r="U65" s="234"/>
      <c r="V65" s="234"/>
      <c r="W65" s="234"/>
      <c r="X65" s="234"/>
      <c r="Y65" s="234"/>
      <c r="Z65" s="234"/>
      <c r="AA65" s="234"/>
      <c r="AB65" s="234"/>
      <c r="AC65" s="234"/>
      <c r="AD65" s="234" t="s">
        <v>119</v>
      </c>
      <c r="AE65" s="234"/>
      <c r="AF65" s="234"/>
      <c r="AG65" s="234"/>
      <c r="AH65" s="234"/>
      <c r="AI65" s="234"/>
      <c r="AJ65" s="234"/>
      <c r="AK65" s="234"/>
      <c r="AL65" s="234"/>
      <c r="AM65" s="234"/>
      <c r="AN65" s="234"/>
      <c r="AO65" s="234"/>
      <c r="AP65" s="234"/>
      <c r="AQ65" s="234"/>
      <c r="AR65" s="234"/>
      <c r="AS65" s="234"/>
      <c r="AT65" s="234"/>
      <c r="AU65" s="234"/>
      <c r="AV65" s="234"/>
      <c r="AW65" s="234"/>
      <c r="AX65" s="234" t="s">
        <v>78</v>
      </c>
      <c r="AY65" s="234"/>
      <c r="AZ65" s="234"/>
      <c r="BA65" s="234"/>
      <c r="BB65" s="234"/>
      <c r="BC65" s="234"/>
      <c r="BD65" s="234"/>
      <c r="BE65" s="234"/>
      <c r="BF65" s="234" t="s">
        <v>78</v>
      </c>
      <c r="BG65" s="234"/>
      <c r="BH65" s="234"/>
      <c r="BI65" s="234"/>
      <c r="BJ65" s="234"/>
      <c r="BK65" s="234"/>
      <c r="BL65" s="45">
        <f t="shared" ref="BL65:BL85" si="3">COUNTIF(R65:BK65,"&lt;&gt;")</f>
        <v>4</v>
      </c>
    </row>
    <row r="66" spans="1:89" ht="75" hidden="1">
      <c r="A66" s="44" t="s">
        <v>504</v>
      </c>
      <c r="B66" s="235" t="s">
        <v>2030</v>
      </c>
      <c r="C66" s="24" t="s">
        <v>2031</v>
      </c>
      <c r="D66" s="24" t="s">
        <v>1958</v>
      </c>
      <c r="E66" s="24" t="s">
        <v>89</v>
      </c>
      <c r="F66" s="24" t="s">
        <v>2011</v>
      </c>
      <c r="G66" s="24" t="s">
        <v>83</v>
      </c>
      <c r="H66" s="24" t="s">
        <v>74</v>
      </c>
      <c r="I66" s="27" t="s">
        <v>74</v>
      </c>
      <c r="J66" s="24" t="s">
        <v>75</v>
      </c>
      <c r="K66" s="24" t="s">
        <v>1460</v>
      </c>
      <c r="L66" s="234"/>
      <c r="M66" s="234"/>
      <c r="N66" s="234"/>
      <c r="O66" s="234"/>
      <c r="P66" s="170" t="s">
        <v>77</v>
      </c>
      <c r="Q66" s="234"/>
      <c r="R66" s="234"/>
      <c r="S66" s="234" t="s">
        <v>119</v>
      </c>
      <c r="T66" s="572"/>
      <c r="U66" s="234"/>
      <c r="V66" s="234"/>
      <c r="W66" s="234"/>
      <c r="X66" s="234"/>
      <c r="Y66" s="234"/>
      <c r="Z66" s="234" t="s">
        <v>2032</v>
      </c>
      <c r="AA66" s="234"/>
      <c r="AB66" s="234"/>
      <c r="AC66" s="234"/>
      <c r="AD66" s="234" t="s">
        <v>119</v>
      </c>
      <c r="AE66" s="234"/>
      <c r="AF66" s="234"/>
      <c r="AG66" s="234"/>
      <c r="AH66" s="234"/>
      <c r="AI66" s="234"/>
      <c r="AJ66" s="234"/>
      <c r="AK66" s="234"/>
      <c r="AL66" s="234"/>
      <c r="AM66" s="234"/>
      <c r="AN66" s="234"/>
      <c r="AO66" s="234"/>
      <c r="AP66" s="234"/>
      <c r="AQ66" s="234"/>
      <c r="AR66" s="234"/>
      <c r="AS66" s="234"/>
      <c r="AT66" s="234"/>
      <c r="AU66" s="234"/>
      <c r="AV66" s="234"/>
      <c r="AW66" s="234"/>
      <c r="AX66" s="234"/>
      <c r="AY66" s="234"/>
      <c r="AZ66" s="234"/>
      <c r="BA66" s="234"/>
      <c r="BB66" s="234"/>
      <c r="BC66" s="234"/>
      <c r="BD66" s="234"/>
      <c r="BE66" s="234"/>
      <c r="BF66" s="234"/>
      <c r="BG66" s="234"/>
      <c r="BH66" s="234"/>
      <c r="BI66" s="234"/>
      <c r="BJ66" s="234"/>
      <c r="BK66" s="234"/>
      <c r="BL66" s="45">
        <f t="shared" si="3"/>
        <v>3</v>
      </c>
    </row>
    <row r="67" spans="1:89" ht="60" hidden="1">
      <c r="A67" s="44" t="s">
        <v>504</v>
      </c>
      <c r="B67" s="235" t="s">
        <v>2033</v>
      </c>
      <c r="C67" s="24" t="s">
        <v>2034</v>
      </c>
      <c r="D67" s="24" t="s">
        <v>1958</v>
      </c>
      <c r="E67" s="24" t="s">
        <v>89</v>
      </c>
      <c r="F67" s="24" t="s">
        <v>2011</v>
      </c>
      <c r="G67" s="24" t="s">
        <v>83</v>
      </c>
      <c r="H67" s="24" t="s">
        <v>74</v>
      </c>
      <c r="I67" s="27" t="s">
        <v>74</v>
      </c>
      <c r="J67" s="24" t="s">
        <v>75</v>
      </c>
      <c r="K67" s="24" t="s">
        <v>1460</v>
      </c>
      <c r="L67" s="234"/>
      <c r="M67" s="234"/>
      <c r="N67" s="234"/>
      <c r="O67" s="234"/>
      <c r="P67" s="170" t="s">
        <v>77</v>
      </c>
      <c r="Q67" s="234"/>
      <c r="R67" s="234"/>
      <c r="S67" s="234" t="s">
        <v>119</v>
      </c>
      <c r="T67" s="572"/>
      <c r="U67" s="234"/>
      <c r="V67" s="234"/>
      <c r="W67" s="234"/>
      <c r="X67" s="234"/>
      <c r="Y67" s="234"/>
      <c r="Z67" s="234"/>
      <c r="AA67" s="234"/>
      <c r="AB67" s="234"/>
      <c r="AC67" s="234"/>
      <c r="AD67" s="234" t="s">
        <v>119</v>
      </c>
      <c r="AE67" s="234"/>
      <c r="AF67" s="234"/>
      <c r="AG67" s="234"/>
      <c r="AH67" s="234"/>
      <c r="AI67" s="234"/>
      <c r="AJ67" s="234"/>
      <c r="AK67" s="234"/>
      <c r="AL67" s="234"/>
      <c r="AM67" s="234"/>
      <c r="AN67" s="234"/>
      <c r="AO67" s="234"/>
      <c r="AP67" s="234"/>
      <c r="AQ67" s="234"/>
      <c r="AR67" s="234"/>
      <c r="AS67" s="234"/>
      <c r="AT67" s="234"/>
      <c r="AU67" s="234"/>
      <c r="AV67" s="234"/>
      <c r="AW67" s="234"/>
      <c r="AX67" s="234"/>
      <c r="AY67" s="234"/>
      <c r="AZ67" s="234"/>
      <c r="BA67" s="234"/>
      <c r="BB67" s="234"/>
      <c r="BC67" s="234"/>
      <c r="BD67" s="234"/>
      <c r="BE67" s="234"/>
      <c r="BF67" s="234"/>
      <c r="BG67" s="234"/>
      <c r="BH67" s="234"/>
      <c r="BI67" s="234"/>
      <c r="BJ67" s="234"/>
      <c r="BK67" s="234"/>
      <c r="BL67" s="45">
        <f t="shared" si="3"/>
        <v>2</v>
      </c>
    </row>
    <row r="68" spans="1:89" ht="60" hidden="1">
      <c r="A68" s="44" t="s">
        <v>504</v>
      </c>
      <c r="B68" s="235" t="s">
        <v>2035</v>
      </c>
      <c r="C68" s="24" t="s">
        <v>2036</v>
      </c>
      <c r="D68" s="24" t="s">
        <v>1958</v>
      </c>
      <c r="E68" s="24" t="s">
        <v>89</v>
      </c>
      <c r="F68" s="24" t="s">
        <v>1974</v>
      </c>
      <c r="G68" s="24" t="s">
        <v>83</v>
      </c>
      <c r="H68" s="24" t="s">
        <v>74</v>
      </c>
      <c r="I68" s="27" t="s">
        <v>74</v>
      </c>
      <c r="J68" s="24" t="s">
        <v>75</v>
      </c>
      <c r="K68" s="24" t="s">
        <v>1460</v>
      </c>
      <c r="L68" s="234"/>
      <c r="M68" s="234"/>
      <c r="N68" s="234"/>
      <c r="O68" s="234"/>
      <c r="P68" s="170" t="s">
        <v>77</v>
      </c>
      <c r="Q68" s="234"/>
      <c r="R68" s="234"/>
      <c r="S68" s="234" t="s">
        <v>119</v>
      </c>
      <c r="T68" s="572"/>
      <c r="U68" s="234"/>
      <c r="V68" s="234"/>
      <c r="W68" s="234"/>
      <c r="X68" s="234"/>
      <c r="Y68" s="234"/>
      <c r="Z68" s="234"/>
      <c r="AA68" s="234"/>
      <c r="AB68" s="234"/>
      <c r="AC68" s="234"/>
      <c r="AD68" s="234"/>
      <c r="AE68" s="234"/>
      <c r="AF68" s="234"/>
      <c r="AG68" s="234"/>
      <c r="AH68" s="234"/>
      <c r="AI68" s="234"/>
      <c r="AJ68" s="234"/>
      <c r="AK68" s="234"/>
      <c r="AL68" s="234"/>
      <c r="AM68" s="234"/>
      <c r="AN68" s="234"/>
      <c r="AO68" s="234"/>
      <c r="AP68" s="234"/>
      <c r="AQ68" s="234"/>
      <c r="AR68" s="234"/>
      <c r="AS68" s="234"/>
      <c r="AT68" s="234"/>
      <c r="AU68" s="234"/>
      <c r="AV68" s="234"/>
      <c r="AW68" s="234"/>
      <c r="AX68" s="234"/>
      <c r="AY68" s="234"/>
      <c r="AZ68" s="234"/>
      <c r="BA68" s="234"/>
      <c r="BB68" s="234"/>
      <c r="BC68" s="234"/>
      <c r="BD68" s="234"/>
      <c r="BE68" s="234"/>
      <c r="BF68" s="234"/>
      <c r="BG68" s="234"/>
      <c r="BH68" s="234"/>
      <c r="BI68" s="234"/>
      <c r="BJ68" s="234"/>
      <c r="BK68" s="234"/>
      <c r="BL68" s="45">
        <f t="shared" si="3"/>
        <v>1</v>
      </c>
    </row>
    <row r="69" spans="1:89" ht="75" hidden="1">
      <c r="A69" s="44" t="s">
        <v>504</v>
      </c>
      <c r="B69" s="235" t="s">
        <v>2037</v>
      </c>
      <c r="C69" s="24" t="s">
        <v>2038</v>
      </c>
      <c r="D69" s="24" t="s">
        <v>1958</v>
      </c>
      <c r="E69" s="24" t="s">
        <v>89</v>
      </c>
      <c r="F69" s="233" t="s">
        <v>1986</v>
      </c>
      <c r="G69" s="24" t="s">
        <v>73</v>
      </c>
      <c r="H69" s="24" t="s">
        <v>74</v>
      </c>
      <c r="I69" s="24" t="s">
        <v>99</v>
      </c>
      <c r="J69" s="24" t="s">
        <v>75</v>
      </c>
      <c r="K69" s="24" t="s">
        <v>1460</v>
      </c>
      <c r="L69"/>
      <c r="M69"/>
      <c r="N69"/>
      <c r="O69"/>
      <c r="P69" s="170" t="s">
        <v>77</v>
      </c>
      <c r="Q69"/>
      <c r="R69"/>
      <c r="S69" s="234" t="s">
        <v>119</v>
      </c>
      <c r="T69" s="572"/>
      <c r="U69" s="234"/>
      <c r="V69" s="234"/>
      <c r="W69"/>
      <c r="X69"/>
      <c r="Y69"/>
      <c r="Z69"/>
      <c r="AA69" s="234"/>
      <c r="AB69"/>
      <c r="AC69"/>
      <c r="AD69"/>
      <c r="AE69"/>
      <c r="AF69"/>
      <c r="AG69"/>
      <c r="AH69"/>
      <c r="AI69"/>
      <c r="AJ69"/>
      <c r="AK69"/>
      <c r="AL69"/>
      <c r="AM69"/>
      <c r="AN69"/>
      <c r="AO69"/>
      <c r="AP69"/>
      <c r="AQ69"/>
      <c r="AR69"/>
      <c r="AS69"/>
      <c r="AT69"/>
      <c r="AU69"/>
      <c r="AV69"/>
      <c r="AW69"/>
      <c r="AX69"/>
      <c r="AY69"/>
      <c r="AZ69"/>
      <c r="BA69"/>
      <c r="BB69"/>
      <c r="BC69"/>
      <c r="BD69"/>
      <c r="BE69"/>
      <c r="BF69" s="234"/>
      <c r="BG69"/>
      <c r="BH69" s="234"/>
      <c r="BI69"/>
      <c r="BJ69"/>
      <c r="BK69"/>
      <c r="BL69" s="45">
        <f t="shared" si="3"/>
        <v>1</v>
      </c>
    </row>
    <row r="70" spans="1:89" ht="75" hidden="1">
      <c r="A70" s="44" t="s">
        <v>504</v>
      </c>
      <c r="B70" s="235" t="s">
        <v>2039</v>
      </c>
      <c r="C70" s="24" t="s">
        <v>2040</v>
      </c>
      <c r="D70" s="24" t="s">
        <v>1958</v>
      </c>
      <c r="E70" s="24" t="s">
        <v>89</v>
      </c>
      <c r="F70" s="233" t="s">
        <v>1967</v>
      </c>
      <c r="G70" s="24" t="s">
        <v>73</v>
      </c>
      <c r="H70" s="24" t="s">
        <v>74</v>
      </c>
      <c r="I70" s="24" t="s">
        <v>99</v>
      </c>
      <c r="J70" s="24" t="s">
        <v>75</v>
      </c>
      <c r="K70" s="24" t="s">
        <v>1460</v>
      </c>
      <c r="L70"/>
      <c r="M70"/>
      <c r="N70"/>
      <c r="O70"/>
      <c r="P70" s="170" t="s">
        <v>77</v>
      </c>
      <c r="Q70"/>
      <c r="R70"/>
      <c r="S70" s="234" t="s">
        <v>119</v>
      </c>
      <c r="T70" s="572"/>
      <c r="U70" s="234"/>
      <c r="V70" s="234"/>
      <c r="W70"/>
      <c r="X70"/>
      <c r="Y70"/>
      <c r="Z70" s="170" t="s">
        <v>2041</v>
      </c>
      <c r="AA70" s="234"/>
      <c r="AB70"/>
      <c r="AC70"/>
      <c r="AD70"/>
      <c r="AE70"/>
      <c r="AF70"/>
      <c r="AG70"/>
      <c r="AH70"/>
      <c r="AI70"/>
      <c r="AJ70"/>
      <c r="AK70"/>
      <c r="AL70"/>
      <c r="AM70"/>
      <c r="AN70"/>
      <c r="AO70"/>
      <c r="AP70"/>
      <c r="AQ70"/>
      <c r="AR70"/>
      <c r="AS70"/>
      <c r="AT70"/>
      <c r="AU70"/>
      <c r="AV70"/>
      <c r="AW70"/>
      <c r="AX70"/>
      <c r="AY70"/>
      <c r="AZ70"/>
      <c r="BA70"/>
      <c r="BB70"/>
      <c r="BC70"/>
      <c r="BD70"/>
      <c r="BE70"/>
      <c r="BF70" s="234"/>
      <c r="BG70"/>
      <c r="BH70" s="234"/>
      <c r="BI70"/>
      <c r="BJ70"/>
      <c r="BK70"/>
      <c r="BL70" s="45">
        <f t="shared" si="3"/>
        <v>2</v>
      </c>
    </row>
    <row r="71" spans="1:89" ht="75" hidden="1">
      <c r="A71" s="44" t="s">
        <v>504</v>
      </c>
      <c r="B71" s="235" t="s">
        <v>2042</v>
      </c>
      <c r="C71" s="24" t="s">
        <v>2043</v>
      </c>
      <c r="D71" s="24" t="s">
        <v>1958</v>
      </c>
      <c r="E71" s="24" t="s">
        <v>89</v>
      </c>
      <c r="F71" s="233" t="s">
        <v>1967</v>
      </c>
      <c r="G71" s="24" t="s">
        <v>73</v>
      </c>
      <c r="H71" s="24" t="s">
        <v>74</v>
      </c>
      <c r="I71" s="24" t="s">
        <v>99</v>
      </c>
      <c r="J71" s="24" t="s">
        <v>75</v>
      </c>
      <c r="K71" s="24" t="s">
        <v>1460</v>
      </c>
      <c r="L71"/>
      <c r="M71"/>
      <c r="N71"/>
      <c r="O71"/>
      <c r="P71" s="170" t="s">
        <v>77</v>
      </c>
      <c r="Q71"/>
      <c r="R71"/>
      <c r="S71" s="234" t="s">
        <v>119</v>
      </c>
      <c r="T71" s="572"/>
      <c r="U71" s="234"/>
      <c r="V71" s="234"/>
      <c r="W71"/>
      <c r="X71" s="170" t="s">
        <v>119</v>
      </c>
      <c r="Y71"/>
      <c r="Z71"/>
      <c r="AA71" s="234"/>
      <c r="AB71"/>
      <c r="AC71"/>
      <c r="AD71"/>
      <c r="AE71"/>
      <c r="AF71"/>
      <c r="AG71"/>
      <c r="AH71"/>
      <c r="AI71"/>
      <c r="AJ71"/>
      <c r="AK71"/>
      <c r="AL71"/>
      <c r="AM71"/>
      <c r="AN71"/>
      <c r="AO71"/>
      <c r="AP71"/>
      <c r="AQ71"/>
      <c r="AR71"/>
      <c r="AS71"/>
      <c r="AT71"/>
      <c r="AU71"/>
      <c r="AV71"/>
      <c r="AW71"/>
      <c r="AX71"/>
      <c r="AY71"/>
      <c r="AZ71"/>
      <c r="BA71"/>
      <c r="BB71"/>
      <c r="BC71"/>
      <c r="BD71"/>
      <c r="BE71"/>
      <c r="BF71" s="234"/>
      <c r="BG71"/>
      <c r="BH71" s="234"/>
      <c r="BI71"/>
      <c r="BJ71"/>
      <c r="BK71"/>
      <c r="BL71" s="45">
        <f t="shared" si="3"/>
        <v>2</v>
      </c>
      <c r="BM71" s="45"/>
      <c r="BN71" s="46"/>
      <c r="BO71" s="45"/>
      <c r="BP71" s="45"/>
      <c r="BQ71" s="45"/>
      <c r="BR71" s="45"/>
      <c r="BS71" s="45"/>
      <c r="BT71" s="45"/>
      <c r="BU71" s="45"/>
      <c r="BV71" s="45"/>
      <c r="BW71" s="45"/>
      <c r="BX71" s="45"/>
      <c r="BY71" s="45"/>
      <c r="BZ71" s="45"/>
      <c r="CA71" s="45"/>
      <c r="CB71" s="45"/>
      <c r="CC71" s="45"/>
      <c r="CD71" s="45"/>
      <c r="CE71" s="45"/>
      <c r="CF71" s="45"/>
      <c r="CG71" s="45"/>
      <c r="CH71" s="45"/>
      <c r="CI71" s="45"/>
      <c r="CJ71" s="45"/>
      <c r="CK71" s="45"/>
    </row>
    <row r="72" spans="1:89" ht="60" hidden="1">
      <c r="A72" s="44" t="s">
        <v>504</v>
      </c>
      <c r="B72" s="235" t="s">
        <v>2044</v>
      </c>
      <c r="C72" s="24" t="s">
        <v>2045</v>
      </c>
      <c r="D72" s="24" t="s">
        <v>1958</v>
      </c>
      <c r="E72" s="24" t="s">
        <v>89</v>
      </c>
      <c r="F72" s="24" t="s">
        <v>1992</v>
      </c>
      <c r="G72" s="24" t="s">
        <v>83</v>
      </c>
      <c r="H72" s="24" t="s">
        <v>74</v>
      </c>
      <c r="I72" s="24" t="s">
        <v>74</v>
      </c>
      <c r="J72" s="24" t="s">
        <v>75</v>
      </c>
      <c r="K72" s="24" t="s">
        <v>1460</v>
      </c>
      <c r="L72" s="234"/>
      <c r="M72" s="234"/>
      <c r="N72" s="234"/>
      <c r="O72" s="234"/>
      <c r="P72" s="170" t="s">
        <v>77</v>
      </c>
      <c r="Q72" s="234"/>
      <c r="R72" s="234"/>
      <c r="S72" s="234" t="s">
        <v>119</v>
      </c>
      <c r="T72" s="572"/>
      <c r="U72" s="234"/>
      <c r="V72" s="234"/>
      <c r="W72" s="234"/>
      <c r="X72" s="234" t="s">
        <v>85</v>
      </c>
      <c r="Y72" s="234"/>
      <c r="Z72" s="234"/>
      <c r="AA72" s="234"/>
      <c r="AB72" s="234"/>
      <c r="AC72" s="234"/>
      <c r="AD72" s="234" t="s">
        <v>78</v>
      </c>
      <c r="AE72" s="234"/>
      <c r="AF72" s="234"/>
      <c r="AG72" s="234"/>
      <c r="AH72" s="234"/>
      <c r="AI72" s="234"/>
      <c r="AJ72" s="234"/>
      <c r="AK72" s="234"/>
      <c r="AL72" s="234"/>
      <c r="AM72" s="234"/>
      <c r="AN72" s="234"/>
      <c r="AO72" s="234"/>
      <c r="AP72" s="234"/>
      <c r="AQ72" s="234"/>
      <c r="AR72" s="234"/>
      <c r="AS72" s="234"/>
      <c r="AT72" s="234"/>
      <c r="AU72" s="234"/>
      <c r="AV72" s="234"/>
      <c r="AW72" s="234"/>
      <c r="AX72" s="234"/>
      <c r="AY72" s="234"/>
      <c r="AZ72" s="234"/>
      <c r="BA72" s="234"/>
      <c r="BB72" s="234"/>
      <c r="BC72" s="234"/>
      <c r="BD72" s="234"/>
      <c r="BE72" s="234"/>
      <c r="BF72" s="234"/>
      <c r="BG72" s="234"/>
      <c r="BH72" s="234"/>
      <c r="BI72" s="234"/>
      <c r="BJ72" s="234"/>
      <c r="BK72" s="234"/>
      <c r="BL72" s="45">
        <f t="shared" si="3"/>
        <v>3</v>
      </c>
    </row>
    <row r="73" spans="1:89" s="45" customFormat="1" ht="75" hidden="1">
      <c r="A73" s="44" t="s">
        <v>504</v>
      </c>
      <c r="B73" s="235" t="s">
        <v>2046</v>
      </c>
      <c r="C73" s="24" t="s">
        <v>2047</v>
      </c>
      <c r="D73" s="24" t="s">
        <v>1958</v>
      </c>
      <c r="E73" s="24" t="s">
        <v>89</v>
      </c>
      <c r="F73" s="24" t="s">
        <v>1959</v>
      </c>
      <c r="G73" s="24" t="s">
        <v>83</v>
      </c>
      <c r="H73" s="24" t="s">
        <v>74</v>
      </c>
      <c r="I73" s="24" t="s">
        <v>74</v>
      </c>
      <c r="J73" s="24" t="s">
        <v>75</v>
      </c>
      <c r="K73" s="24" t="s">
        <v>1460</v>
      </c>
      <c r="L73" s="234"/>
      <c r="M73" s="234"/>
      <c r="N73" s="234"/>
      <c r="O73" s="234"/>
      <c r="P73" s="234" t="s">
        <v>77</v>
      </c>
      <c r="Q73" s="234"/>
      <c r="R73" s="234"/>
      <c r="S73" s="234" t="s">
        <v>119</v>
      </c>
      <c r="T73" s="572"/>
      <c r="U73" s="234"/>
      <c r="V73" s="234"/>
      <c r="W73" s="234"/>
      <c r="X73" s="234" t="s">
        <v>85</v>
      </c>
      <c r="Y73" s="234"/>
      <c r="Z73" s="234"/>
      <c r="AA73" s="234"/>
      <c r="AB73" s="234"/>
      <c r="AC73" s="234"/>
      <c r="AD73" s="234" t="s">
        <v>119</v>
      </c>
      <c r="AE73" s="234"/>
      <c r="AF73" s="234"/>
      <c r="AG73" s="234"/>
      <c r="AH73" s="234"/>
      <c r="AI73" s="234"/>
      <c r="AJ73" s="234"/>
      <c r="AK73" s="234"/>
      <c r="AL73" s="234"/>
      <c r="AM73" s="234"/>
      <c r="AN73" s="234"/>
      <c r="AO73" s="234"/>
      <c r="AP73" s="234"/>
      <c r="AQ73" s="234"/>
      <c r="AR73" s="234"/>
      <c r="AS73" s="234"/>
      <c r="AT73" s="234"/>
      <c r="AU73" s="234"/>
      <c r="AV73" s="234"/>
      <c r="AW73" s="234"/>
      <c r="AX73" s="234"/>
      <c r="AY73" s="234"/>
      <c r="AZ73" s="234"/>
      <c r="BA73" s="234"/>
      <c r="BB73" s="234"/>
      <c r="BC73" s="234"/>
      <c r="BD73" s="234"/>
      <c r="BE73" s="234"/>
      <c r="BF73" s="234"/>
      <c r="BG73" s="234"/>
      <c r="BH73" s="234"/>
      <c r="BI73" s="234"/>
      <c r="BJ73" s="234"/>
      <c r="BK73" s="234"/>
      <c r="BL73" s="45">
        <f t="shared" si="3"/>
        <v>3</v>
      </c>
      <c r="BM73" s="23"/>
      <c r="BN73" s="24"/>
      <c r="BO73" s="23"/>
      <c r="BP73" s="23"/>
      <c r="BQ73" s="23"/>
      <c r="BR73" s="23"/>
      <c r="BS73" s="23"/>
      <c r="BT73" s="23"/>
      <c r="BU73" s="23"/>
      <c r="BV73" s="23"/>
      <c r="BW73" s="23"/>
      <c r="BX73" s="23"/>
      <c r="BY73" s="23"/>
      <c r="BZ73" s="23"/>
      <c r="CA73" s="23"/>
      <c r="CB73" s="23"/>
      <c r="CC73" s="23"/>
      <c r="CD73" s="23"/>
      <c r="CE73" s="23"/>
      <c r="CF73" s="23"/>
      <c r="CG73" s="23"/>
      <c r="CH73" s="23"/>
      <c r="CI73" s="23"/>
      <c r="CJ73" s="23"/>
      <c r="CK73" s="23"/>
    </row>
    <row r="74" spans="1:89" ht="60" hidden="1">
      <c r="A74" s="44" t="s">
        <v>504</v>
      </c>
      <c r="B74" s="235" t="s">
        <v>2048</v>
      </c>
      <c r="C74" s="24" t="s">
        <v>2049</v>
      </c>
      <c r="D74" s="24" t="s">
        <v>1958</v>
      </c>
      <c r="E74" s="24" t="s">
        <v>89</v>
      </c>
      <c r="F74" s="24" t="s">
        <v>1959</v>
      </c>
      <c r="G74" s="24" t="s">
        <v>83</v>
      </c>
      <c r="H74" s="24" t="s">
        <v>74</v>
      </c>
      <c r="I74" s="27" t="s">
        <v>74</v>
      </c>
      <c r="J74" s="24" t="s">
        <v>75</v>
      </c>
      <c r="K74" s="24" t="s">
        <v>1460</v>
      </c>
      <c r="L74" s="234"/>
      <c r="M74" s="234"/>
      <c r="N74" s="234"/>
      <c r="O74" s="234"/>
      <c r="P74" s="170" t="s">
        <v>77</v>
      </c>
      <c r="Q74" s="234"/>
      <c r="R74" s="234"/>
      <c r="S74" s="234" t="s">
        <v>119</v>
      </c>
      <c r="T74" s="572"/>
      <c r="U74" s="234"/>
      <c r="V74" s="234"/>
      <c r="W74" s="234"/>
      <c r="X74" s="234"/>
      <c r="Y74" s="234"/>
      <c r="Z74" s="234"/>
      <c r="AA74" s="234"/>
      <c r="AB74" s="234"/>
      <c r="AC74" s="234"/>
      <c r="AD74" s="234" t="s">
        <v>78</v>
      </c>
      <c r="AE74" s="234"/>
      <c r="AF74" s="234"/>
      <c r="AG74" s="234"/>
      <c r="AH74" s="234"/>
      <c r="AI74" s="234"/>
      <c r="AJ74" s="234"/>
      <c r="AK74" s="234"/>
      <c r="AL74" s="234"/>
      <c r="AM74" s="234"/>
      <c r="AN74" s="234"/>
      <c r="AO74" s="234"/>
      <c r="AP74" s="234"/>
      <c r="AQ74" s="234"/>
      <c r="AR74" s="234"/>
      <c r="AS74" s="234"/>
      <c r="AT74" s="234"/>
      <c r="AU74" s="234"/>
      <c r="AV74" s="234"/>
      <c r="AW74" s="234"/>
      <c r="AX74" s="234"/>
      <c r="AY74" s="234"/>
      <c r="AZ74" s="234"/>
      <c r="BA74" s="234"/>
      <c r="BB74" s="234"/>
      <c r="BC74" s="234"/>
      <c r="BD74" s="234"/>
      <c r="BE74" s="234"/>
      <c r="BF74" s="234"/>
      <c r="BG74" s="234"/>
      <c r="BH74" s="234"/>
      <c r="BI74" s="234"/>
      <c r="BJ74" s="234"/>
      <c r="BK74" s="234"/>
      <c r="BL74" s="45">
        <f t="shared" si="3"/>
        <v>2</v>
      </c>
    </row>
    <row r="75" spans="1:89" ht="60" hidden="1">
      <c r="A75" s="44" t="s">
        <v>504</v>
      </c>
      <c r="B75" s="235" t="s">
        <v>2050</v>
      </c>
      <c r="C75" s="24" t="s">
        <v>2051</v>
      </c>
      <c r="D75" s="24" t="s">
        <v>1958</v>
      </c>
      <c r="E75" s="24" t="s">
        <v>89</v>
      </c>
      <c r="F75" s="24" t="s">
        <v>2020</v>
      </c>
      <c r="G75" s="24" t="s">
        <v>73</v>
      </c>
      <c r="H75" s="24" t="s">
        <v>74</v>
      </c>
      <c r="I75" s="27" t="s">
        <v>74</v>
      </c>
      <c r="J75" s="24" t="s">
        <v>75</v>
      </c>
      <c r="K75" s="24" t="s">
        <v>1460</v>
      </c>
      <c r="L75" s="234"/>
      <c r="M75" s="234"/>
      <c r="N75" s="234"/>
      <c r="O75" s="234"/>
      <c r="P75" s="170" t="s">
        <v>77</v>
      </c>
      <c r="Q75" s="234"/>
      <c r="R75" s="234"/>
      <c r="S75" s="234" t="s">
        <v>119</v>
      </c>
      <c r="T75" s="572"/>
      <c r="U75" s="234"/>
      <c r="V75" s="234" t="s">
        <v>72</v>
      </c>
      <c r="W75" s="234"/>
      <c r="X75" s="234" t="s">
        <v>85</v>
      </c>
      <c r="Y75" s="234"/>
      <c r="Z75" s="234"/>
      <c r="AA75" s="234"/>
      <c r="AB75" s="234"/>
      <c r="AC75" s="234"/>
      <c r="AD75" s="234" t="s">
        <v>78</v>
      </c>
      <c r="AE75" s="234"/>
      <c r="AF75" s="234"/>
      <c r="AG75" s="234"/>
      <c r="AH75" s="234"/>
      <c r="AI75" s="234"/>
      <c r="AJ75" s="234"/>
      <c r="AK75" s="234"/>
      <c r="AL75" s="234"/>
      <c r="AM75" s="234"/>
      <c r="AN75" s="234"/>
      <c r="AO75" s="234"/>
      <c r="AP75" s="234"/>
      <c r="AQ75" s="234"/>
      <c r="AR75" s="234"/>
      <c r="AS75" s="234"/>
      <c r="AT75" s="234"/>
      <c r="AU75" s="234"/>
      <c r="AV75" s="234"/>
      <c r="AW75" s="234"/>
      <c r="AX75" s="234"/>
      <c r="AY75" s="234"/>
      <c r="AZ75" s="234"/>
      <c r="BA75" s="234"/>
      <c r="BB75" s="234"/>
      <c r="BC75" s="234"/>
      <c r="BD75" s="234"/>
      <c r="BE75" s="234"/>
      <c r="BF75" s="234"/>
      <c r="BG75" s="234"/>
      <c r="BH75" s="234"/>
      <c r="BI75" s="234"/>
      <c r="BJ75" s="234"/>
      <c r="BK75" s="234"/>
      <c r="BL75" s="45">
        <f t="shared" si="3"/>
        <v>4</v>
      </c>
    </row>
    <row r="76" spans="1:89" ht="60" hidden="1">
      <c r="A76" s="44" t="s">
        <v>504</v>
      </c>
      <c r="B76" s="235" t="s">
        <v>2052</v>
      </c>
      <c r="C76" s="24" t="s">
        <v>2053</v>
      </c>
      <c r="D76" s="24" t="s">
        <v>2054</v>
      </c>
      <c r="E76" s="24" t="s">
        <v>89</v>
      </c>
      <c r="F76" s="24" t="s">
        <v>2055</v>
      </c>
      <c r="G76" s="24" t="s">
        <v>73</v>
      </c>
      <c r="H76" s="24" t="s">
        <v>74</v>
      </c>
      <c r="I76" s="24" t="s">
        <v>74</v>
      </c>
      <c r="J76" s="24" t="s">
        <v>75</v>
      </c>
      <c r="K76" s="24" t="s">
        <v>1460</v>
      </c>
      <c r="L76" s="234"/>
      <c r="M76" s="234"/>
      <c r="N76" s="234"/>
      <c r="O76" s="234"/>
      <c r="P76" s="234" t="s">
        <v>77</v>
      </c>
      <c r="Q76" s="234"/>
      <c r="R76" s="234"/>
      <c r="S76" s="234" t="s">
        <v>119</v>
      </c>
      <c r="T76" s="572"/>
      <c r="U76" s="234"/>
      <c r="V76" s="234" t="s">
        <v>72</v>
      </c>
      <c r="W76" s="234"/>
      <c r="X76" s="234" t="s">
        <v>85</v>
      </c>
      <c r="Y76" s="234"/>
      <c r="Z76" s="234"/>
      <c r="AA76" s="234"/>
      <c r="AB76" s="234"/>
      <c r="AC76" s="234"/>
      <c r="AD76" s="234"/>
      <c r="AE76" s="234"/>
      <c r="AF76" s="234"/>
      <c r="AG76" s="234"/>
      <c r="AH76" s="234"/>
      <c r="AI76" s="234"/>
      <c r="AJ76" s="234"/>
      <c r="AK76" s="234"/>
      <c r="AL76" s="234"/>
      <c r="AM76" s="234"/>
      <c r="AN76" s="234"/>
      <c r="AO76" s="234"/>
      <c r="AP76" s="234"/>
      <c r="AQ76" s="234"/>
      <c r="AR76" s="234"/>
      <c r="AS76" s="234"/>
      <c r="AT76" s="234"/>
      <c r="AU76" s="234"/>
      <c r="AV76" s="234"/>
      <c r="AW76" s="234"/>
      <c r="AX76" s="234"/>
      <c r="AY76" s="234"/>
      <c r="AZ76" s="234"/>
      <c r="BA76" s="234"/>
      <c r="BB76" s="234"/>
      <c r="BC76" s="234"/>
      <c r="BD76" s="234"/>
      <c r="BE76" s="234"/>
      <c r="BF76" s="234"/>
      <c r="BG76" s="234"/>
      <c r="BH76" s="234"/>
      <c r="BI76" s="234"/>
      <c r="BJ76" s="234"/>
      <c r="BK76" s="234"/>
      <c r="BL76" s="45">
        <f t="shared" si="3"/>
        <v>3</v>
      </c>
    </row>
    <row r="77" spans="1:89" ht="75" hidden="1">
      <c r="A77" s="44" t="s">
        <v>504</v>
      </c>
      <c r="B77" s="713" t="s">
        <v>2056</v>
      </c>
      <c r="C77" s="24" t="s">
        <v>2057</v>
      </c>
      <c r="D77" s="24" t="s">
        <v>1912</v>
      </c>
      <c r="E77" s="24" t="s">
        <v>89</v>
      </c>
      <c r="F77" s="24" t="s">
        <v>2058</v>
      </c>
      <c r="G77" s="23" t="s">
        <v>73</v>
      </c>
      <c r="I77" s="23" t="s">
        <v>164</v>
      </c>
      <c r="K77" s="23" t="s">
        <v>500</v>
      </c>
      <c r="BF77" s="234"/>
      <c r="BH77" s="234"/>
      <c r="BL77" s="45">
        <f t="shared" si="3"/>
        <v>0</v>
      </c>
    </row>
    <row r="78" spans="1:89" ht="60" hidden="1">
      <c r="A78" s="44" t="s">
        <v>504</v>
      </c>
      <c r="B78" s="713" t="s">
        <v>2059</v>
      </c>
      <c r="C78" s="24" t="s">
        <v>2060</v>
      </c>
      <c r="D78" s="24" t="s">
        <v>1912</v>
      </c>
      <c r="E78" s="24" t="s">
        <v>89</v>
      </c>
      <c r="F78" s="24" t="s">
        <v>2058</v>
      </c>
      <c r="G78" s="23" t="s">
        <v>73</v>
      </c>
      <c r="I78" s="23" t="s">
        <v>164</v>
      </c>
      <c r="K78" s="23" t="s">
        <v>1903</v>
      </c>
      <c r="BF78" s="234"/>
      <c r="BH78" s="234"/>
      <c r="BL78" s="45">
        <f t="shared" si="3"/>
        <v>0</v>
      </c>
    </row>
    <row r="79" spans="1:89" ht="75" hidden="1">
      <c r="A79" s="44" t="s">
        <v>504</v>
      </c>
      <c r="B79" s="713" t="s">
        <v>2061</v>
      </c>
      <c r="C79" s="24" t="s">
        <v>2062</v>
      </c>
      <c r="D79" s="24" t="s">
        <v>1912</v>
      </c>
      <c r="E79" s="24" t="s">
        <v>89</v>
      </c>
      <c r="F79" s="24" t="s">
        <v>2063</v>
      </c>
      <c r="G79" s="23" t="s">
        <v>73</v>
      </c>
      <c r="I79" s="23" t="s">
        <v>164</v>
      </c>
      <c r="K79" s="23" t="s">
        <v>2064</v>
      </c>
      <c r="BF79" s="234"/>
      <c r="BH79" s="234"/>
      <c r="BL79" s="45">
        <f t="shared" si="3"/>
        <v>0</v>
      </c>
    </row>
    <row r="80" spans="1:89" ht="60" hidden="1">
      <c r="A80" s="44" t="s">
        <v>504</v>
      </c>
      <c r="B80" s="713" t="s">
        <v>2065</v>
      </c>
      <c r="C80" s="24" t="s">
        <v>2066</v>
      </c>
      <c r="D80" s="24" t="s">
        <v>1912</v>
      </c>
      <c r="E80" s="24" t="s">
        <v>89</v>
      </c>
      <c r="F80" s="24" t="s">
        <v>2058</v>
      </c>
      <c r="G80" s="23" t="s">
        <v>73</v>
      </c>
      <c r="I80" s="23" t="s">
        <v>164</v>
      </c>
      <c r="K80" s="23" t="s">
        <v>500</v>
      </c>
      <c r="BF80" s="234"/>
      <c r="BH80" s="234"/>
      <c r="BL80" s="45">
        <f t="shared" si="3"/>
        <v>0</v>
      </c>
    </row>
    <row r="81" spans="1:66" ht="60" hidden="1">
      <c r="A81" s="44" t="s">
        <v>504</v>
      </c>
      <c r="B81" s="713" t="s">
        <v>2067</v>
      </c>
      <c r="C81" s="24" t="s">
        <v>2068</v>
      </c>
      <c r="D81" s="24" t="s">
        <v>1912</v>
      </c>
      <c r="E81" s="24" t="s">
        <v>89</v>
      </c>
      <c r="F81" s="24" t="s">
        <v>1932</v>
      </c>
      <c r="G81" s="23" t="s">
        <v>83</v>
      </c>
      <c r="H81" s="23" t="s">
        <v>74</v>
      </c>
      <c r="I81" s="25" t="s">
        <v>99</v>
      </c>
      <c r="K81" s="23" t="s">
        <v>1460</v>
      </c>
      <c r="M81" s="170"/>
      <c r="N81" s="170" t="s">
        <v>72</v>
      </c>
      <c r="P81" s="23" t="s">
        <v>72</v>
      </c>
      <c r="BL81" s="45">
        <f t="shared" si="3"/>
        <v>0</v>
      </c>
    </row>
    <row r="82" spans="1:66" ht="90" hidden="1">
      <c r="A82" s="44" t="s">
        <v>504</v>
      </c>
      <c r="B82" s="713" t="s">
        <v>2069</v>
      </c>
      <c r="C82" s="24" t="s">
        <v>2070</v>
      </c>
      <c r="D82" s="24" t="s">
        <v>1912</v>
      </c>
      <c r="E82" s="24" t="s">
        <v>1742</v>
      </c>
      <c r="F82" s="24" t="s">
        <v>2071</v>
      </c>
      <c r="G82" s="23" t="s">
        <v>288</v>
      </c>
      <c r="I82" s="23" t="s">
        <v>164</v>
      </c>
      <c r="K82" s="23" t="s">
        <v>1460</v>
      </c>
      <c r="M82" s="170"/>
      <c r="N82" s="170" t="s">
        <v>91</v>
      </c>
      <c r="BF82" s="170"/>
      <c r="BL82" s="45">
        <f t="shared" si="3"/>
        <v>0</v>
      </c>
    </row>
    <row r="83" spans="1:66" s="45" customFormat="1" ht="90" hidden="1">
      <c r="A83" s="24" t="s">
        <v>504</v>
      </c>
      <c r="B83" s="683" t="s">
        <v>2072</v>
      </c>
      <c r="C83" s="24" t="s">
        <v>2073</v>
      </c>
      <c r="D83" s="24" t="s">
        <v>1912</v>
      </c>
      <c r="E83" s="24" t="s">
        <v>89</v>
      </c>
      <c r="F83" s="24" t="s">
        <v>2071</v>
      </c>
      <c r="G83" s="23" t="s">
        <v>83</v>
      </c>
      <c r="H83" s="23"/>
      <c r="I83" s="23" t="s">
        <v>1402</v>
      </c>
      <c r="J83" s="23" t="s">
        <v>84</v>
      </c>
      <c r="K83" s="23" t="s">
        <v>1460</v>
      </c>
      <c r="L83" s="23"/>
      <c r="M83" s="23"/>
      <c r="N83" s="23"/>
      <c r="O83" s="23"/>
      <c r="P83" s="23" t="s">
        <v>77</v>
      </c>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45">
        <f t="shared" si="3"/>
        <v>0</v>
      </c>
      <c r="BN83" s="46"/>
    </row>
    <row r="84" spans="1:66" s="45" customFormat="1" ht="90" hidden="1">
      <c r="A84" s="24" t="s">
        <v>504</v>
      </c>
      <c r="B84" s="683" t="s">
        <v>2074</v>
      </c>
      <c r="C84" s="24" t="s">
        <v>2075</v>
      </c>
      <c r="D84" s="24" t="s">
        <v>1912</v>
      </c>
      <c r="E84" s="24" t="s">
        <v>89</v>
      </c>
      <c r="F84" s="24" t="s">
        <v>2071</v>
      </c>
      <c r="G84" s="23" t="s">
        <v>83</v>
      </c>
      <c r="H84" s="23"/>
      <c r="I84" s="23" t="s">
        <v>164</v>
      </c>
      <c r="J84" s="23" t="s">
        <v>84</v>
      </c>
      <c r="K84" s="23" t="s">
        <v>1460</v>
      </c>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N84" s="46"/>
    </row>
    <row r="85" spans="1:66" ht="75" hidden="1">
      <c r="A85" s="24" t="s">
        <v>504</v>
      </c>
      <c r="B85" s="24" t="s">
        <v>2076</v>
      </c>
      <c r="C85" s="24" t="s">
        <v>2077</v>
      </c>
      <c r="D85" s="24" t="s">
        <v>2078</v>
      </c>
      <c r="E85" s="24" t="s">
        <v>116</v>
      </c>
      <c r="F85" s="24" t="s">
        <v>2079</v>
      </c>
      <c r="G85" s="23" t="s">
        <v>83</v>
      </c>
      <c r="H85" s="23" t="s">
        <v>74</v>
      </c>
      <c r="I85" s="23" t="s">
        <v>99</v>
      </c>
      <c r="K85" s="23" t="s">
        <v>2080</v>
      </c>
      <c r="AL85" s="918" t="s">
        <v>91</v>
      </c>
      <c r="BL85" s="45">
        <f t="shared" si="3"/>
        <v>1</v>
      </c>
      <c r="BN85" s="23"/>
    </row>
    <row r="86" spans="1:66" ht="30" hidden="1">
      <c r="A86" s="46" t="s">
        <v>504</v>
      </c>
      <c r="B86" s="46" t="s">
        <v>2081</v>
      </c>
      <c r="K86" s="23"/>
      <c r="BL86" s="45"/>
      <c r="BN86" s="23"/>
    </row>
    <row r="87" spans="1:66" ht="30" hidden="1">
      <c r="A87" s="46" t="s">
        <v>504</v>
      </c>
      <c r="B87" s="46" t="s">
        <v>2082</v>
      </c>
      <c r="C87" s="46"/>
      <c r="D87" s="46"/>
      <c r="E87" s="46"/>
      <c r="F87" s="46"/>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6"/>
      <c r="BL87" s="45">
        <f t="shared" ref="BL87:BL93" si="4">COUNTIF(R87:BK87,"&lt;&gt;")</f>
        <v>0</v>
      </c>
      <c r="BN87" s="23"/>
    </row>
    <row r="88" spans="1:66" ht="90" hidden="1">
      <c r="A88" s="44" t="s">
        <v>504</v>
      </c>
      <c r="B88" s="24" t="s">
        <v>2083</v>
      </c>
      <c r="C88" s="24" t="s">
        <v>2084</v>
      </c>
      <c r="D88" s="24" t="s">
        <v>2085</v>
      </c>
      <c r="E88" s="24" t="s">
        <v>70</v>
      </c>
      <c r="F88" s="24" t="s">
        <v>2086</v>
      </c>
      <c r="G88" s="23" t="s">
        <v>83</v>
      </c>
      <c r="H88" s="23" t="s">
        <v>74</v>
      </c>
      <c r="I88" s="23" t="s">
        <v>74</v>
      </c>
      <c r="J88" s="23" t="s">
        <v>75</v>
      </c>
      <c r="K88" s="24" t="s">
        <v>504</v>
      </c>
      <c r="O88" s="23" t="s">
        <v>91</v>
      </c>
      <c r="BL88" s="45">
        <f t="shared" si="4"/>
        <v>0</v>
      </c>
      <c r="BN88" s="23"/>
    </row>
    <row r="89" spans="1:66" ht="150" hidden="1" customHeight="1" outlineLevel="1">
      <c r="A89" s="24" t="s">
        <v>504</v>
      </c>
      <c r="B89" s="24" t="s">
        <v>2087</v>
      </c>
      <c r="C89" s="24" t="s">
        <v>2088</v>
      </c>
      <c r="D89" s="24" t="s">
        <v>2089</v>
      </c>
      <c r="E89" s="24" t="s">
        <v>89</v>
      </c>
      <c r="F89" s="24" t="s">
        <v>2086</v>
      </c>
      <c r="G89" s="23" t="s">
        <v>73</v>
      </c>
      <c r="H89" s="23" t="s">
        <v>74</v>
      </c>
      <c r="I89" s="23" t="s">
        <v>74</v>
      </c>
      <c r="J89" s="23" t="s">
        <v>75</v>
      </c>
      <c r="K89" s="24" t="s">
        <v>504</v>
      </c>
      <c r="BL89" s="45">
        <f t="shared" si="4"/>
        <v>0</v>
      </c>
      <c r="BN89" s="23"/>
    </row>
    <row r="90" spans="1:66" ht="150" hidden="1" customHeight="1" outlineLevel="1">
      <c r="A90" s="44" t="s">
        <v>504</v>
      </c>
      <c r="B90" s="24" t="s">
        <v>2090</v>
      </c>
      <c r="C90" s="24" t="s">
        <v>2091</v>
      </c>
      <c r="D90" s="24" t="s">
        <v>2092</v>
      </c>
      <c r="E90" s="24" t="s">
        <v>70</v>
      </c>
      <c r="F90" s="24" t="s">
        <v>2093</v>
      </c>
      <c r="G90" s="23" t="s">
        <v>73</v>
      </c>
      <c r="H90" s="23" t="s">
        <v>74</v>
      </c>
      <c r="I90" s="23" t="s">
        <v>74</v>
      </c>
      <c r="J90" s="23" t="s">
        <v>75</v>
      </c>
      <c r="K90" s="24" t="s">
        <v>504</v>
      </c>
      <c r="AA90" s="23" t="s">
        <v>72</v>
      </c>
      <c r="BL90" s="45">
        <f t="shared" si="4"/>
        <v>1</v>
      </c>
      <c r="BN90" s="23"/>
    </row>
    <row r="91" spans="1:66" ht="120" hidden="1" outlineLevel="1" collapsed="1">
      <c r="A91" s="24" t="s">
        <v>504</v>
      </c>
      <c r="B91" s="24" t="s">
        <v>2094</v>
      </c>
      <c r="C91" s="24" t="s">
        <v>2095</v>
      </c>
      <c r="D91" s="24" t="s">
        <v>2096</v>
      </c>
      <c r="E91" s="24" t="s">
        <v>89</v>
      </c>
      <c r="F91" s="24" t="s">
        <v>2097</v>
      </c>
      <c r="G91" s="23" t="s">
        <v>73</v>
      </c>
      <c r="H91" s="23" t="s">
        <v>74</v>
      </c>
      <c r="I91" s="23" t="s">
        <v>74</v>
      </c>
      <c r="J91" s="23" t="s">
        <v>75</v>
      </c>
      <c r="K91" s="24" t="s">
        <v>504</v>
      </c>
      <c r="BF91" s="277" t="s">
        <v>91</v>
      </c>
      <c r="BL91" s="45">
        <f t="shared" si="4"/>
        <v>1</v>
      </c>
      <c r="BN91" s="23"/>
    </row>
    <row r="92" spans="1:66" ht="105" hidden="1" outlineLevel="1">
      <c r="A92" s="44" t="s">
        <v>504</v>
      </c>
      <c r="B92" s="24" t="s">
        <v>2098</v>
      </c>
      <c r="C92" s="24" t="s">
        <v>2099</v>
      </c>
      <c r="D92" s="24" t="s">
        <v>2100</v>
      </c>
      <c r="E92" s="24" t="s">
        <v>89</v>
      </c>
      <c r="F92" s="24" t="s">
        <v>2101</v>
      </c>
      <c r="G92" s="23" t="s">
        <v>83</v>
      </c>
      <c r="H92" s="23" t="s">
        <v>74</v>
      </c>
      <c r="I92" s="23" t="s">
        <v>74</v>
      </c>
      <c r="J92" s="23" t="s">
        <v>75</v>
      </c>
      <c r="K92" s="24" t="s">
        <v>504</v>
      </c>
      <c r="T92" s="573" t="s">
        <v>91</v>
      </c>
      <c r="BH92" s="23" t="s">
        <v>77</v>
      </c>
      <c r="BL92" s="45">
        <f t="shared" si="4"/>
        <v>2</v>
      </c>
      <c r="BN92" s="23"/>
    </row>
    <row r="93" spans="1:66" ht="60" hidden="1" outlineLevel="1">
      <c r="A93" s="24" t="s">
        <v>504</v>
      </c>
      <c r="B93" s="24" t="s">
        <v>2102</v>
      </c>
      <c r="C93" s="24" t="s">
        <v>2103</v>
      </c>
      <c r="D93" s="24" t="s">
        <v>2104</v>
      </c>
      <c r="E93" s="24" t="s">
        <v>89</v>
      </c>
      <c r="F93" s="24" t="s">
        <v>2105</v>
      </c>
      <c r="G93" s="23" t="s">
        <v>288</v>
      </c>
      <c r="H93" s="23" t="s">
        <v>873</v>
      </c>
      <c r="I93" s="23" t="s">
        <v>74</v>
      </c>
      <c r="J93" s="23" t="s">
        <v>75</v>
      </c>
      <c r="K93" s="24" t="s">
        <v>504</v>
      </c>
      <c r="BL93" s="45">
        <f t="shared" si="4"/>
        <v>0</v>
      </c>
      <c r="BN93" s="23"/>
    </row>
    <row r="94" spans="1:66" ht="45" hidden="1" outlineLevel="1">
      <c r="A94" s="24" t="s">
        <v>504</v>
      </c>
      <c r="B94" s="24" t="s">
        <v>2106</v>
      </c>
      <c r="C94" s="24" t="s">
        <v>2107</v>
      </c>
      <c r="D94" s="24" t="s">
        <v>2108</v>
      </c>
      <c r="E94" s="24" t="s">
        <v>70</v>
      </c>
      <c r="F94" s="24" t="s">
        <v>2093</v>
      </c>
      <c r="G94" s="23" t="s">
        <v>73</v>
      </c>
      <c r="H94" s="23" t="s">
        <v>74</v>
      </c>
      <c r="I94" s="23" t="s">
        <v>74</v>
      </c>
      <c r="J94" s="23" t="s">
        <v>75</v>
      </c>
      <c r="K94" s="24" t="s">
        <v>504</v>
      </c>
      <c r="T94" s="23" t="s">
        <v>85</v>
      </c>
      <c r="BH94" s="23" t="s">
        <v>85</v>
      </c>
      <c r="BL94" s="45"/>
      <c r="BN94" s="23"/>
    </row>
    <row r="95" spans="1:66" ht="60" hidden="1" collapsed="1">
      <c r="A95" s="44" t="s">
        <v>504</v>
      </c>
      <c r="B95" s="24" t="s">
        <v>2109</v>
      </c>
      <c r="C95" s="24" t="s">
        <v>2110</v>
      </c>
      <c r="D95" s="24" t="s">
        <v>2111</v>
      </c>
      <c r="E95" s="24" t="s">
        <v>89</v>
      </c>
      <c r="F95" s="24" t="s">
        <v>2112</v>
      </c>
      <c r="G95" s="23" t="s">
        <v>83</v>
      </c>
      <c r="H95" s="23" t="s">
        <v>74</v>
      </c>
      <c r="I95" s="23" t="s">
        <v>74</v>
      </c>
      <c r="J95" s="23" t="s">
        <v>75</v>
      </c>
      <c r="K95" s="24" t="s">
        <v>504</v>
      </c>
      <c r="L95" s="23" t="s">
        <v>78</v>
      </c>
      <c r="BL95" s="45">
        <f t="shared" ref="BL95:BL138" si="5">COUNTIF(R95:BK95,"&lt;&gt;")</f>
        <v>0</v>
      </c>
      <c r="BN95" s="23"/>
    </row>
    <row r="96" spans="1:66" s="24" customFormat="1" ht="90" outlineLevel="1">
      <c r="A96" s="24" t="s">
        <v>504</v>
      </c>
      <c r="B96" s="24" t="s">
        <v>2113</v>
      </c>
      <c r="C96" s="24" t="s">
        <v>2114</v>
      </c>
      <c r="D96" s="24" t="s">
        <v>2115</v>
      </c>
      <c r="E96" s="24" t="s">
        <v>89</v>
      </c>
      <c r="F96" s="24" t="s">
        <v>2116</v>
      </c>
      <c r="G96" s="23" t="s">
        <v>83</v>
      </c>
      <c r="H96" s="23" t="s">
        <v>99</v>
      </c>
      <c r="I96" s="23" t="s">
        <v>99</v>
      </c>
      <c r="J96" s="23" t="s">
        <v>84</v>
      </c>
      <c r="K96" s="23" t="s">
        <v>504</v>
      </c>
      <c r="L96" s="23" t="s">
        <v>77</v>
      </c>
      <c r="M96" s="23" t="s">
        <v>2117</v>
      </c>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4" t="s">
        <v>2118</v>
      </c>
      <c r="BL96" s="45">
        <f t="shared" si="5"/>
        <v>1</v>
      </c>
    </row>
    <row r="97" spans="1:89" s="24" customFormat="1" ht="270" outlineLevel="1">
      <c r="A97" s="24" t="s">
        <v>504</v>
      </c>
      <c r="B97" s="24" t="s">
        <v>2119</v>
      </c>
      <c r="C97" s="24" t="s">
        <v>2120</v>
      </c>
      <c r="D97" s="24" t="s">
        <v>2121</v>
      </c>
      <c r="E97" s="24" t="s">
        <v>89</v>
      </c>
      <c r="F97" s="24" t="s">
        <v>2122</v>
      </c>
      <c r="G97" s="23" t="s">
        <v>73</v>
      </c>
      <c r="H97" s="23" t="s">
        <v>873</v>
      </c>
      <c r="I97" s="23" t="s">
        <v>873</v>
      </c>
      <c r="J97" s="23" t="s">
        <v>75</v>
      </c>
      <c r="K97" s="24" t="s">
        <v>504</v>
      </c>
      <c r="L97" s="23" t="s">
        <v>78</v>
      </c>
      <c r="M97" s="23" t="s">
        <v>78</v>
      </c>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c r="BK97" s="24" t="s">
        <v>2123</v>
      </c>
      <c r="BL97" s="45">
        <f t="shared" si="5"/>
        <v>1</v>
      </c>
    </row>
    <row r="98" spans="1:89" s="24" customFormat="1" ht="75" outlineLevel="1">
      <c r="A98" s="24" t="s">
        <v>504</v>
      </c>
      <c r="B98" s="24" t="s">
        <v>2124</v>
      </c>
      <c r="C98" s="24" t="s">
        <v>2125</v>
      </c>
      <c r="D98" s="24" t="s">
        <v>2126</v>
      </c>
      <c r="E98" s="24" t="s">
        <v>89</v>
      </c>
      <c r="F98" s="24" t="s">
        <v>2122</v>
      </c>
      <c r="G98" s="23" t="s">
        <v>73</v>
      </c>
      <c r="H98" s="23" t="s">
        <v>873</v>
      </c>
      <c r="I98" s="23" t="s">
        <v>99</v>
      </c>
      <c r="J98" s="23" t="s">
        <v>75</v>
      </c>
      <c r="K98" s="23" t="s">
        <v>504</v>
      </c>
      <c r="L98" s="526" t="s">
        <v>78</v>
      </c>
      <c r="M98" s="23" t="s">
        <v>78</v>
      </c>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4" t="s">
        <v>2127</v>
      </c>
      <c r="BL98" s="45">
        <f t="shared" si="5"/>
        <v>1</v>
      </c>
    </row>
    <row r="99" spans="1:89" s="24" customFormat="1" ht="60" outlineLevel="1">
      <c r="A99" s="24" t="s">
        <v>504</v>
      </c>
      <c r="B99" s="495" t="s">
        <v>2128</v>
      </c>
      <c r="C99" s="24" t="s">
        <v>2129</v>
      </c>
      <c r="D99" s="24" t="s">
        <v>2115</v>
      </c>
      <c r="E99" s="24" t="s">
        <v>89</v>
      </c>
      <c r="F99" s="24" t="s">
        <v>2130</v>
      </c>
      <c r="G99" s="23" t="s">
        <v>73</v>
      </c>
      <c r="H99" s="23" t="s">
        <v>873</v>
      </c>
      <c r="I99" s="23" t="s">
        <v>873</v>
      </c>
      <c r="J99" s="23" t="s">
        <v>75</v>
      </c>
      <c r="K99" s="24" t="s">
        <v>504</v>
      </c>
      <c r="L99" s="23" t="s">
        <v>77</v>
      </c>
      <c r="M99" s="23" t="s">
        <v>2117</v>
      </c>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3"/>
      <c r="BI99" s="23"/>
      <c r="BJ99" s="23"/>
      <c r="BK99" s="23"/>
      <c r="BL99" s="45">
        <f t="shared" si="5"/>
        <v>0</v>
      </c>
    </row>
    <row r="100" spans="1:89" s="24" customFormat="1" ht="120" outlineLevel="1">
      <c r="A100" s="24" t="s">
        <v>504</v>
      </c>
      <c r="B100" s="24" t="s">
        <v>2131</v>
      </c>
      <c r="C100" s="24" t="s">
        <v>2132</v>
      </c>
      <c r="D100" s="24" t="s">
        <v>2133</v>
      </c>
      <c r="E100" s="24" t="s">
        <v>89</v>
      </c>
      <c r="F100" s="24" t="s">
        <v>2134</v>
      </c>
      <c r="G100" s="23" t="s">
        <v>73</v>
      </c>
      <c r="H100" s="23" t="s">
        <v>74</v>
      </c>
      <c r="I100" s="23" t="s">
        <v>74</v>
      </c>
      <c r="J100" s="23" t="s">
        <v>75</v>
      </c>
      <c r="K100" s="24" t="s">
        <v>504</v>
      </c>
      <c r="L100" s="23" t="s">
        <v>77</v>
      </c>
      <c r="M100" s="23" t="s">
        <v>77</v>
      </c>
      <c r="N100" s="23"/>
      <c r="O100" s="23"/>
      <c r="P100" s="23"/>
      <c r="Q100" s="23"/>
      <c r="R100" s="23"/>
      <c r="S100" s="28"/>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45">
        <f t="shared" si="5"/>
        <v>0</v>
      </c>
    </row>
    <row r="101" spans="1:89" s="489" customFormat="1" ht="75" outlineLevel="1">
      <c r="A101" s="24" t="s">
        <v>504</v>
      </c>
      <c r="B101" s="24" t="s">
        <v>2135</v>
      </c>
      <c r="C101" s="24" t="s">
        <v>2136</v>
      </c>
      <c r="D101" s="24" t="s">
        <v>2137</v>
      </c>
      <c r="E101" s="24" t="s">
        <v>89</v>
      </c>
      <c r="F101" s="146" t="s">
        <v>2138</v>
      </c>
      <c r="G101" s="23" t="s">
        <v>288</v>
      </c>
      <c r="H101" s="23" t="s">
        <v>99</v>
      </c>
      <c r="I101" s="23" t="s">
        <v>99</v>
      </c>
      <c r="J101" s="23" t="s">
        <v>84</v>
      </c>
      <c r="K101" s="23" t="s">
        <v>504</v>
      </c>
      <c r="L101" s="23" t="s">
        <v>77</v>
      </c>
      <c r="M101" s="23" t="s">
        <v>2117</v>
      </c>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45">
        <f t="shared" si="5"/>
        <v>0</v>
      </c>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row>
    <row r="102" spans="1:89" s="24" customFormat="1" ht="90" outlineLevel="1">
      <c r="A102" s="24" t="s">
        <v>504</v>
      </c>
      <c r="B102" s="24" t="s">
        <v>2139</v>
      </c>
      <c r="C102" s="24" t="s">
        <v>2140</v>
      </c>
      <c r="D102" s="24" t="s">
        <v>2141</v>
      </c>
      <c r="E102" s="24" t="s">
        <v>89</v>
      </c>
      <c r="F102" s="24" t="s">
        <v>2142</v>
      </c>
      <c r="G102" s="23" t="s">
        <v>73</v>
      </c>
      <c r="H102" s="23" t="s">
        <v>99</v>
      </c>
      <c r="I102" s="23" t="s">
        <v>99</v>
      </c>
      <c r="J102" s="23" t="s">
        <v>75</v>
      </c>
      <c r="K102" s="23" t="s">
        <v>504</v>
      </c>
      <c r="L102" s="526" t="s">
        <v>77</v>
      </c>
      <c r="M102" s="23" t="s">
        <v>78</v>
      </c>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t="s">
        <v>2143</v>
      </c>
      <c r="BL102" s="45">
        <f t="shared" si="5"/>
        <v>1</v>
      </c>
      <c r="BM102" s="23"/>
      <c r="BN102" s="23"/>
      <c r="BO102" s="23"/>
      <c r="BP102" s="23"/>
      <c r="BQ102" s="23"/>
      <c r="BR102" s="23"/>
      <c r="BS102" s="23"/>
      <c r="BT102" s="23"/>
      <c r="BU102" s="23"/>
      <c r="BV102" s="23"/>
      <c r="BW102" s="23"/>
      <c r="BX102" s="23"/>
      <c r="BY102" s="23"/>
      <c r="BZ102" s="23"/>
      <c r="CA102" s="23"/>
      <c r="CB102" s="23"/>
      <c r="CC102" s="23"/>
      <c r="CD102" s="23"/>
      <c r="CE102" s="23"/>
      <c r="CF102" s="23"/>
      <c r="CG102" s="23"/>
      <c r="CH102" s="23"/>
      <c r="CI102" s="23"/>
      <c r="CJ102" s="23"/>
      <c r="CK102" s="23"/>
    </row>
    <row r="103" spans="1:89" s="24" customFormat="1" ht="75" outlineLevel="1">
      <c r="A103" s="24" t="s">
        <v>504</v>
      </c>
      <c r="B103" s="24" t="s">
        <v>2144</v>
      </c>
      <c r="C103" s="24" t="s">
        <v>2145</v>
      </c>
      <c r="D103" s="24" t="s">
        <v>2141</v>
      </c>
      <c r="E103" s="24" t="s">
        <v>89</v>
      </c>
      <c r="F103" s="24" t="s">
        <v>2146</v>
      </c>
      <c r="G103" s="23" t="s">
        <v>73</v>
      </c>
      <c r="H103" s="23" t="s">
        <v>74</v>
      </c>
      <c r="I103" s="23" t="s">
        <v>74</v>
      </c>
      <c r="J103" s="23" t="s">
        <v>75</v>
      </c>
      <c r="K103" s="24" t="s">
        <v>504</v>
      </c>
      <c r="L103" s="23" t="s">
        <v>77</v>
      </c>
      <c r="M103" s="23" t="s">
        <v>78</v>
      </c>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t="s">
        <v>2143</v>
      </c>
      <c r="BL103" s="45">
        <f t="shared" si="5"/>
        <v>1</v>
      </c>
      <c r="BM103" s="23"/>
      <c r="BN103" s="23"/>
      <c r="BO103" s="23"/>
      <c r="BP103" s="23"/>
      <c r="BQ103" s="23"/>
      <c r="BR103" s="23"/>
      <c r="BS103" s="23"/>
      <c r="BT103" s="23"/>
      <c r="BU103" s="23"/>
      <c r="BV103" s="23"/>
      <c r="BW103" s="23"/>
      <c r="BX103" s="23"/>
      <c r="BY103" s="23"/>
      <c r="BZ103" s="23"/>
      <c r="CA103" s="23"/>
      <c r="CB103" s="23"/>
      <c r="CC103" s="23"/>
      <c r="CD103" s="23"/>
      <c r="CE103" s="23"/>
      <c r="CF103" s="23"/>
      <c r="CG103" s="23"/>
      <c r="CH103" s="23"/>
      <c r="CI103" s="23"/>
      <c r="CJ103" s="23"/>
      <c r="CK103" s="23"/>
    </row>
    <row r="104" spans="1:89" s="24" customFormat="1" ht="195" outlineLevel="1">
      <c r="A104" s="24" t="s">
        <v>504</v>
      </c>
      <c r="B104" s="24" t="s">
        <v>2147</v>
      </c>
      <c r="C104" s="24" t="s">
        <v>2148</v>
      </c>
      <c r="D104" s="24" t="s">
        <v>2149</v>
      </c>
      <c r="E104" s="24" t="s">
        <v>89</v>
      </c>
      <c r="F104" s="146" t="s">
        <v>2150</v>
      </c>
      <c r="G104" s="23" t="s">
        <v>73</v>
      </c>
      <c r="H104" s="23" t="s">
        <v>99</v>
      </c>
      <c r="I104" s="23" t="s">
        <v>522</v>
      </c>
      <c r="J104" s="23" t="s">
        <v>84</v>
      </c>
      <c r="K104" s="23" t="s">
        <v>504</v>
      </c>
      <c r="L104" s="526" t="s">
        <v>85</v>
      </c>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t="s">
        <v>72</v>
      </c>
      <c r="BG104" s="23" t="s">
        <v>85</v>
      </c>
      <c r="BH104" s="23"/>
      <c r="BI104" s="23"/>
      <c r="BJ104" s="23"/>
      <c r="BK104" s="23"/>
      <c r="BL104" s="45">
        <f t="shared" si="5"/>
        <v>2</v>
      </c>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row>
    <row r="105" spans="1:89" s="24" customFormat="1" ht="195">
      <c r="A105" s="493" t="s">
        <v>504</v>
      </c>
      <c r="B105" s="492" t="s">
        <v>2151</v>
      </c>
      <c r="C105" s="492" t="s">
        <v>2152</v>
      </c>
      <c r="D105" s="492" t="s">
        <v>2153</v>
      </c>
      <c r="E105" s="492" t="s">
        <v>1433</v>
      </c>
      <c r="F105" s="494" t="s">
        <v>2154</v>
      </c>
      <c r="G105" s="493"/>
      <c r="H105" s="493"/>
      <c r="I105" s="493"/>
      <c r="J105" s="493"/>
      <c r="K105" s="492"/>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145"/>
      <c r="AM105" s="45"/>
      <c r="AN105" s="145"/>
      <c r="AO105" s="145"/>
      <c r="AP105" s="145"/>
      <c r="AQ105" s="45"/>
      <c r="AR105" s="45"/>
      <c r="AS105" s="45"/>
      <c r="AT105" s="145"/>
      <c r="AU105" s="45"/>
      <c r="AV105" s="45"/>
      <c r="AW105" s="45"/>
      <c r="AX105" s="45"/>
      <c r="AY105" s="45"/>
      <c r="AZ105" s="45"/>
      <c r="BA105" s="45"/>
      <c r="BB105" s="45"/>
      <c r="BC105" s="45"/>
      <c r="BD105" s="45"/>
      <c r="BE105" s="45"/>
      <c r="BF105" s="45"/>
      <c r="BG105" s="45"/>
      <c r="BH105" s="45"/>
      <c r="BI105" s="45"/>
      <c r="BJ105" s="45"/>
      <c r="BK105" s="45"/>
      <c r="BL105" s="45">
        <f t="shared" si="5"/>
        <v>0</v>
      </c>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row>
    <row r="106" spans="1:89" s="24" customFormat="1" ht="90" outlineLevel="1">
      <c r="A106" s="24" t="s">
        <v>504</v>
      </c>
      <c r="B106" s="24" t="s">
        <v>2155</v>
      </c>
      <c r="C106" s="24" t="s">
        <v>2156</v>
      </c>
      <c r="D106" s="24" t="s">
        <v>2157</v>
      </c>
      <c r="E106" s="24" t="s">
        <v>1433</v>
      </c>
      <c r="F106" s="146" t="s">
        <v>2158</v>
      </c>
      <c r="G106" s="23" t="s">
        <v>73</v>
      </c>
      <c r="H106" s="23" t="s">
        <v>74</v>
      </c>
      <c r="I106" s="23" t="s">
        <v>931</v>
      </c>
      <c r="J106" s="23" t="s">
        <v>75</v>
      </c>
      <c r="K106" s="24" t="s">
        <v>504</v>
      </c>
      <c r="L106" s="23" t="s">
        <v>230</v>
      </c>
      <c r="M106" s="23" t="s">
        <v>230</v>
      </c>
      <c r="N106" s="23"/>
      <c r="O106" s="23"/>
      <c r="P106" s="23"/>
      <c r="Q106" s="23"/>
      <c r="R106" s="23"/>
      <c r="S106" s="28" t="s">
        <v>230</v>
      </c>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45">
        <f t="shared" si="5"/>
        <v>1</v>
      </c>
      <c r="BM106" s="23"/>
      <c r="BN106" s="23"/>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row>
    <row r="107" spans="1:89" s="24" customFormat="1" ht="150" outlineLevel="1">
      <c r="A107" s="24" t="s">
        <v>504</v>
      </c>
      <c r="B107" s="29" t="s">
        <v>2159</v>
      </c>
      <c r="C107" s="24" t="s">
        <v>2160</v>
      </c>
      <c r="D107" s="24" t="s">
        <v>2161</v>
      </c>
      <c r="E107" s="24" t="s">
        <v>116</v>
      </c>
      <c r="F107" s="146" t="s">
        <v>2162</v>
      </c>
      <c r="G107" s="23" t="s">
        <v>73</v>
      </c>
      <c r="H107" s="23"/>
      <c r="I107" s="23" t="s">
        <v>931</v>
      </c>
      <c r="J107" s="23" t="s">
        <v>84</v>
      </c>
      <c r="K107" s="24" t="s">
        <v>504</v>
      </c>
      <c r="L107" s="23" t="s">
        <v>78</v>
      </c>
      <c r="M107" s="23" t="s">
        <v>72</v>
      </c>
      <c r="N107" s="23"/>
      <c r="O107" s="23" t="s">
        <v>85</v>
      </c>
      <c r="P107" s="23"/>
      <c r="Q107" s="23"/>
      <c r="R107" s="23"/>
      <c r="S107" s="28" t="s">
        <v>85</v>
      </c>
      <c r="T107" s="23"/>
      <c r="U107" s="23"/>
      <c r="V107" s="23"/>
      <c r="W107" s="23"/>
      <c r="X107" s="23"/>
      <c r="Y107" s="23"/>
      <c r="Z107" s="23"/>
      <c r="AA107" s="23"/>
      <c r="AB107" s="23"/>
      <c r="AC107" s="23"/>
      <c r="AD107" s="23"/>
      <c r="AE107" s="23"/>
      <c r="AF107" s="23"/>
      <c r="AG107" s="23"/>
      <c r="AH107" s="23"/>
      <c r="AI107" s="23"/>
      <c r="AJ107" s="23"/>
      <c r="AK107" s="28" t="s">
        <v>85</v>
      </c>
      <c r="AL107" s="23"/>
      <c r="AM107" s="23"/>
      <c r="AN107" s="23"/>
      <c r="AO107" s="23"/>
      <c r="AP107" s="23"/>
      <c r="AQ107" s="23"/>
      <c r="AR107" s="23"/>
      <c r="AS107" s="23"/>
      <c r="AT107" s="23"/>
      <c r="AU107" s="28" t="s">
        <v>230</v>
      </c>
      <c r="AV107" s="23"/>
      <c r="AW107" s="23"/>
      <c r="AX107" s="23"/>
      <c r="AY107" s="23"/>
      <c r="AZ107" s="23"/>
      <c r="BA107" s="23"/>
      <c r="BB107" s="23"/>
      <c r="BC107" s="23"/>
      <c r="BD107" s="23"/>
      <c r="BE107" s="23"/>
      <c r="BF107" s="23"/>
      <c r="BG107" s="23"/>
      <c r="BH107" s="23"/>
      <c r="BI107" s="23"/>
      <c r="BJ107" s="23"/>
      <c r="BK107" s="23"/>
      <c r="BL107" s="45">
        <f t="shared" si="5"/>
        <v>3</v>
      </c>
      <c r="BM107" s="23"/>
      <c r="BN107" s="23"/>
      <c r="BO107" s="23"/>
      <c r="BP107" s="23"/>
      <c r="BQ107" s="23"/>
      <c r="BR107" s="23"/>
      <c r="BS107" s="23"/>
      <c r="BT107" s="23"/>
      <c r="BU107" s="23"/>
      <c r="BV107" s="23"/>
      <c r="BW107" s="23"/>
      <c r="BX107" s="23"/>
      <c r="BY107" s="23"/>
      <c r="BZ107" s="23"/>
      <c r="CA107" s="23"/>
      <c r="CB107" s="23"/>
      <c r="CC107" s="23"/>
      <c r="CD107" s="23"/>
      <c r="CE107" s="23"/>
      <c r="CF107" s="23"/>
      <c r="CG107" s="23"/>
      <c r="CH107" s="23"/>
      <c r="CI107" s="23"/>
      <c r="CJ107" s="23"/>
      <c r="CK107" s="23"/>
    </row>
    <row r="108" spans="1:89" ht="45" outlineLevel="1">
      <c r="A108" s="44" t="s">
        <v>504</v>
      </c>
      <c r="B108" s="24" t="s">
        <v>2163</v>
      </c>
      <c r="C108" s="24" t="s">
        <v>2164</v>
      </c>
      <c r="D108" s="24" t="s">
        <v>2153</v>
      </c>
      <c r="E108" s="24" t="s">
        <v>1433</v>
      </c>
      <c r="F108" s="146" t="s">
        <v>2154</v>
      </c>
      <c r="G108" s="23" t="s">
        <v>83</v>
      </c>
      <c r="H108" s="23" t="s">
        <v>910</v>
      </c>
      <c r="I108" s="23" t="s">
        <v>931</v>
      </c>
      <c r="J108" s="23" t="s">
        <v>75</v>
      </c>
      <c r="K108" s="24" t="s">
        <v>504</v>
      </c>
      <c r="L108" s="23" t="s">
        <v>230</v>
      </c>
      <c r="M108" s="23" t="s">
        <v>230</v>
      </c>
      <c r="AL108" s="28" t="s">
        <v>230</v>
      </c>
      <c r="AN108" s="28" t="s">
        <v>230</v>
      </c>
      <c r="AO108" s="28" t="s">
        <v>230</v>
      </c>
      <c r="AP108" s="28" t="s">
        <v>230</v>
      </c>
      <c r="AT108" s="28" t="s">
        <v>230</v>
      </c>
      <c r="BL108" s="45">
        <f t="shared" si="5"/>
        <v>5</v>
      </c>
      <c r="BN108" s="23"/>
    </row>
    <row r="109" spans="1:89" ht="60" outlineLevel="1">
      <c r="A109" s="44" t="s">
        <v>504</v>
      </c>
      <c r="B109" s="24" t="s">
        <v>2165</v>
      </c>
      <c r="C109" s="24" t="s">
        <v>2166</v>
      </c>
      <c r="D109" s="24" t="s">
        <v>2167</v>
      </c>
      <c r="E109" s="24" t="s">
        <v>89</v>
      </c>
      <c r="F109" s="24" t="s">
        <v>2168</v>
      </c>
      <c r="G109" s="23" t="s">
        <v>83</v>
      </c>
      <c r="H109" s="23" t="s">
        <v>99</v>
      </c>
      <c r="I109" s="23" t="s">
        <v>99</v>
      </c>
      <c r="J109" s="23" t="s">
        <v>75</v>
      </c>
      <c r="K109" s="23" t="s">
        <v>504</v>
      </c>
      <c r="L109" s="23" t="s">
        <v>230</v>
      </c>
      <c r="M109" s="23" t="s">
        <v>2117</v>
      </c>
      <c r="U109" s="28" t="s">
        <v>85</v>
      </c>
      <c r="AE109" s="28"/>
      <c r="BL109" s="45">
        <f t="shared" si="5"/>
        <v>1</v>
      </c>
      <c r="BN109" s="23"/>
    </row>
    <row r="110" spans="1:89" ht="90" hidden="1" outlineLevel="1">
      <c r="A110" s="495" t="s">
        <v>504</v>
      </c>
      <c r="B110" s="29" t="s">
        <v>2169</v>
      </c>
      <c r="C110" s="24" t="s">
        <v>2170</v>
      </c>
      <c r="D110" s="24" t="s">
        <v>2171</v>
      </c>
      <c r="E110" s="24" t="s">
        <v>70</v>
      </c>
      <c r="F110" s="146" t="s">
        <v>2172</v>
      </c>
      <c r="G110" s="23" t="s">
        <v>83</v>
      </c>
      <c r="I110" s="23" t="s">
        <v>99</v>
      </c>
      <c r="J110" s="23" t="s">
        <v>84</v>
      </c>
      <c r="K110" s="23" t="s">
        <v>504</v>
      </c>
      <c r="L110" s="23" t="s">
        <v>77</v>
      </c>
      <c r="M110" s="23" t="s">
        <v>77</v>
      </c>
      <c r="O110" s="23" t="s">
        <v>85</v>
      </c>
      <c r="S110" s="28" t="s">
        <v>85</v>
      </c>
      <c r="AK110" s="28" t="s">
        <v>85</v>
      </c>
      <c r="AU110" s="28" t="s">
        <v>85</v>
      </c>
      <c r="BL110" s="45">
        <f t="shared" si="5"/>
        <v>3</v>
      </c>
      <c r="BN110" s="23"/>
    </row>
    <row r="111" spans="1:89" ht="150" outlineLevel="1">
      <c r="A111" s="44" t="s">
        <v>504</v>
      </c>
      <c r="B111" s="24" t="s">
        <v>2173</v>
      </c>
      <c r="C111" s="24" t="s">
        <v>2174</v>
      </c>
      <c r="D111" s="24" t="s">
        <v>2175</v>
      </c>
      <c r="E111" s="24" t="s">
        <v>1433</v>
      </c>
      <c r="F111" s="146" t="s">
        <v>2176</v>
      </c>
      <c r="G111" s="23" t="s">
        <v>288</v>
      </c>
      <c r="H111" s="23" t="s">
        <v>910</v>
      </c>
      <c r="I111" s="23" t="s">
        <v>931</v>
      </c>
      <c r="J111" s="23" t="s">
        <v>75</v>
      </c>
      <c r="K111" s="24" t="s">
        <v>504</v>
      </c>
      <c r="L111" s="23" t="s">
        <v>230</v>
      </c>
      <c r="M111" s="23" t="s">
        <v>230</v>
      </c>
      <c r="AU111" s="28"/>
      <c r="AV111" s="28"/>
      <c r="AW111" s="28"/>
      <c r="BL111" s="45">
        <f t="shared" si="5"/>
        <v>0</v>
      </c>
      <c r="BN111" s="23"/>
    </row>
    <row r="112" spans="1:89" ht="90" outlineLevel="1">
      <c r="A112" s="24" t="s">
        <v>504</v>
      </c>
      <c r="B112" s="24" t="s">
        <v>2177</v>
      </c>
      <c r="C112" s="24" t="s">
        <v>2178</v>
      </c>
      <c r="D112" s="24" t="s">
        <v>2179</v>
      </c>
      <c r="E112" s="24" t="s">
        <v>1433</v>
      </c>
      <c r="F112" s="146" t="s">
        <v>2180</v>
      </c>
      <c r="G112" s="23" t="s">
        <v>288</v>
      </c>
      <c r="H112" s="23" t="s">
        <v>873</v>
      </c>
      <c r="I112" s="23" t="s">
        <v>931</v>
      </c>
      <c r="J112" s="23" t="s">
        <v>75</v>
      </c>
      <c r="K112" s="24" t="s">
        <v>504</v>
      </c>
      <c r="L112" s="526" t="s">
        <v>85</v>
      </c>
      <c r="S112" s="28" t="s">
        <v>85</v>
      </c>
      <c r="BL112" s="45">
        <f t="shared" si="5"/>
        <v>1</v>
      </c>
      <c r="BM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row>
    <row r="113" spans="1:89" ht="135">
      <c r="A113" s="24" t="s">
        <v>504</v>
      </c>
      <c r="B113" s="24" t="s">
        <v>2181</v>
      </c>
      <c r="C113" s="24" t="s">
        <v>2182</v>
      </c>
      <c r="D113" s="24" t="s">
        <v>2183</v>
      </c>
      <c r="E113" s="24" t="s">
        <v>89</v>
      </c>
      <c r="F113" s="24" t="s">
        <v>2184</v>
      </c>
      <c r="G113" s="23" t="s">
        <v>73</v>
      </c>
      <c r="H113" s="23" t="s">
        <v>931</v>
      </c>
      <c r="I113" s="23" t="s">
        <v>74</v>
      </c>
      <c r="J113" s="23" t="s">
        <v>75</v>
      </c>
      <c r="K113" s="24" t="s">
        <v>504</v>
      </c>
      <c r="L113" s="526" t="s">
        <v>85</v>
      </c>
      <c r="BL113" s="45">
        <f t="shared" si="5"/>
        <v>0</v>
      </c>
      <c r="BM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row>
    <row r="114" spans="1:89" s="31" customFormat="1" ht="120">
      <c r="A114" s="24" t="s">
        <v>504</v>
      </c>
      <c r="B114" s="24" t="s">
        <v>2185</v>
      </c>
      <c r="C114" s="32" t="s">
        <v>2186</v>
      </c>
      <c r="D114" s="32" t="s">
        <v>2187</v>
      </c>
      <c r="E114" s="24" t="s">
        <v>89</v>
      </c>
      <c r="F114" s="24" t="s">
        <v>2188</v>
      </c>
      <c r="G114" s="23" t="s">
        <v>73</v>
      </c>
      <c r="H114" s="23" t="s">
        <v>74</v>
      </c>
      <c r="I114" s="23" t="s">
        <v>74</v>
      </c>
      <c r="J114" s="23" t="s">
        <v>75</v>
      </c>
      <c r="K114" s="24" t="s">
        <v>504</v>
      </c>
      <c r="L114" s="23" t="s">
        <v>127</v>
      </c>
      <c r="M114" s="23" t="s">
        <v>91</v>
      </c>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525" t="s">
        <v>91</v>
      </c>
      <c r="AM114" s="23"/>
      <c r="AN114" s="23" t="s">
        <v>85</v>
      </c>
      <c r="AO114" s="23" t="s">
        <v>85</v>
      </c>
      <c r="AP114" s="23"/>
      <c r="AQ114" s="23"/>
      <c r="AR114" s="23"/>
      <c r="AS114" s="23"/>
      <c r="AT114" s="23" t="s">
        <v>85</v>
      </c>
      <c r="AU114" s="23"/>
      <c r="AV114" s="23"/>
      <c r="AW114" s="23"/>
      <c r="AX114" s="23"/>
      <c r="AY114" s="23"/>
      <c r="AZ114" s="23"/>
      <c r="BA114" s="23"/>
      <c r="BB114" s="23"/>
      <c r="BC114" s="23"/>
      <c r="BD114" s="23"/>
      <c r="BE114" s="23"/>
      <c r="BF114" s="23"/>
      <c r="BG114" s="23"/>
      <c r="BH114" s="23"/>
      <c r="BI114" s="23"/>
      <c r="BJ114" s="23"/>
      <c r="BK114" s="23" t="s">
        <v>14</v>
      </c>
      <c r="BL114" s="45">
        <f t="shared" si="5"/>
        <v>5</v>
      </c>
      <c r="BM114"/>
      <c r="BN114"/>
      <c r="BO114"/>
      <c r="BP114"/>
      <c r="BQ114"/>
      <c r="BR114"/>
      <c r="BS114"/>
      <c r="BT114"/>
      <c r="BU114"/>
      <c r="BV114"/>
      <c r="BW114"/>
      <c r="BX114"/>
      <c r="BY114"/>
      <c r="BZ114"/>
      <c r="CA114"/>
      <c r="CB114"/>
      <c r="CC114"/>
      <c r="CD114"/>
      <c r="CE114"/>
      <c r="CF114"/>
      <c r="CG114"/>
      <c r="CH114"/>
      <c r="CI114"/>
      <c r="CJ114"/>
      <c r="CK114"/>
    </row>
    <row r="115" spans="1:89" ht="105">
      <c r="A115" s="493" t="s">
        <v>504</v>
      </c>
      <c r="B115" s="492" t="s">
        <v>2189</v>
      </c>
      <c r="C115" s="494" t="s">
        <v>2190</v>
      </c>
      <c r="D115" s="492" t="s">
        <v>2191</v>
      </c>
      <c r="E115" s="492" t="s">
        <v>89</v>
      </c>
      <c r="F115" s="494" t="s">
        <v>2192</v>
      </c>
      <c r="G115" s="497"/>
      <c r="H115" s="497"/>
      <c r="I115" s="497"/>
      <c r="J115" s="497"/>
      <c r="K115" s="492"/>
      <c r="BL115" s="45">
        <f t="shared" si="5"/>
        <v>0</v>
      </c>
      <c r="BM115"/>
      <c r="BN115"/>
      <c r="BO115"/>
      <c r="BP115"/>
      <c r="BQ115"/>
      <c r="BR115"/>
      <c r="BS115"/>
      <c r="BT115"/>
      <c r="BU115"/>
      <c r="BV115"/>
      <c r="BW115"/>
      <c r="BX115"/>
      <c r="BY115"/>
      <c r="BZ115"/>
      <c r="CA115"/>
      <c r="CB115"/>
      <c r="CC115"/>
      <c r="CD115"/>
      <c r="CE115"/>
      <c r="CF115"/>
      <c r="CG115"/>
      <c r="CH115"/>
      <c r="CI115"/>
      <c r="CJ115"/>
      <c r="CK115"/>
    </row>
    <row r="116" spans="1:89" ht="105" outlineLevel="1">
      <c r="A116" s="24" t="s">
        <v>504</v>
      </c>
      <c r="B116" s="24" t="s">
        <v>2193</v>
      </c>
      <c r="C116" s="24" t="s">
        <v>2194</v>
      </c>
      <c r="D116" s="24" t="s">
        <v>2167</v>
      </c>
      <c r="E116" s="24" t="s">
        <v>89</v>
      </c>
      <c r="F116" s="146" t="s">
        <v>2192</v>
      </c>
      <c r="G116" s="23" t="s">
        <v>73</v>
      </c>
      <c r="H116" s="23" t="s">
        <v>910</v>
      </c>
      <c r="I116" s="23" t="s">
        <v>931</v>
      </c>
      <c r="J116" s="23" t="s">
        <v>75</v>
      </c>
      <c r="K116" s="24" t="s">
        <v>504</v>
      </c>
      <c r="L116" s="23" t="s">
        <v>72</v>
      </c>
      <c r="M116" s="23" t="s">
        <v>77</v>
      </c>
      <c r="AA116" s="23" t="s">
        <v>85</v>
      </c>
      <c r="BL116" s="45">
        <f t="shared" si="5"/>
        <v>1</v>
      </c>
      <c r="BM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row>
    <row r="117" spans="1:89" ht="120" customHeight="1" outlineLevel="1">
      <c r="A117" s="24" t="s">
        <v>504</v>
      </c>
      <c r="B117" s="24" t="s">
        <v>2195</v>
      </c>
      <c r="C117" s="24" t="s">
        <v>2196</v>
      </c>
      <c r="D117" s="24" t="s">
        <v>2197</v>
      </c>
      <c r="E117" s="24" t="s">
        <v>89</v>
      </c>
      <c r="F117" s="146" t="s">
        <v>2198</v>
      </c>
      <c r="G117" s="23" t="s">
        <v>83</v>
      </c>
      <c r="H117" s="23" t="s">
        <v>74</v>
      </c>
      <c r="I117" s="23" t="s">
        <v>74</v>
      </c>
      <c r="J117" s="23" t="s">
        <v>75</v>
      </c>
      <c r="K117" s="24" t="s">
        <v>504</v>
      </c>
      <c r="L117" s="23" t="s">
        <v>77</v>
      </c>
      <c r="M117" s="23" t="s">
        <v>77</v>
      </c>
      <c r="BL117" s="45">
        <f t="shared" si="5"/>
        <v>0</v>
      </c>
      <c r="BM117"/>
      <c r="BN117"/>
      <c r="BO117"/>
      <c r="BP117"/>
      <c r="BQ117"/>
      <c r="BR117"/>
      <c r="BS117"/>
      <c r="BT117"/>
      <c r="BU117"/>
      <c r="BV117"/>
      <c r="BW117"/>
      <c r="BX117"/>
      <c r="BY117"/>
      <c r="BZ117"/>
      <c r="CA117"/>
      <c r="CB117"/>
      <c r="CC117"/>
      <c r="CD117"/>
      <c r="CE117"/>
      <c r="CF117"/>
      <c r="CG117"/>
      <c r="CH117"/>
      <c r="CI117"/>
      <c r="CJ117"/>
      <c r="CK117"/>
    </row>
    <row r="118" spans="1:89" s="24" customFormat="1" ht="99" customHeight="1" outlineLevel="1">
      <c r="A118" s="24" t="s">
        <v>504</v>
      </c>
      <c r="B118" s="24" t="s">
        <v>2199</v>
      </c>
      <c r="C118" s="24" t="s">
        <v>2200</v>
      </c>
      <c r="D118" s="24" t="s">
        <v>2201</v>
      </c>
      <c r="E118" s="24" t="s">
        <v>89</v>
      </c>
      <c r="F118" s="146" t="s">
        <v>2202</v>
      </c>
      <c r="G118" s="23" t="s">
        <v>73</v>
      </c>
      <c r="H118" s="23" t="s">
        <v>873</v>
      </c>
      <c r="I118" s="23" t="s">
        <v>99</v>
      </c>
      <c r="J118" s="23" t="s">
        <v>84</v>
      </c>
      <c r="K118" s="23" t="s">
        <v>504</v>
      </c>
      <c r="L118" s="23" t="s">
        <v>72</v>
      </c>
      <c r="M118" s="23" t="s">
        <v>77</v>
      </c>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45">
        <f t="shared" si="5"/>
        <v>0</v>
      </c>
    </row>
    <row r="119" spans="1:89" s="24" customFormat="1" ht="165" outlineLevel="1">
      <c r="A119" s="24" t="s">
        <v>504</v>
      </c>
      <c r="B119" s="24" t="s">
        <v>2203</v>
      </c>
      <c r="C119" s="24" t="s">
        <v>2204</v>
      </c>
      <c r="D119" s="24" t="s">
        <v>2205</v>
      </c>
      <c r="E119" s="24" t="s">
        <v>89</v>
      </c>
      <c r="F119" s="146" t="s">
        <v>2206</v>
      </c>
      <c r="G119" s="23" t="s">
        <v>73</v>
      </c>
      <c r="H119" s="23" t="s">
        <v>99</v>
      </c>
      <c r="I119" s="23" t="s">
        <v>522</v>
      </c>
      <c r="J119" s="23" t="s">
        <v>84</v>
      </c>
      <c r="K119" s="23" t="s">
        <v>504</v>
      </c>
      <c r="L119" s="526" t="s">
        <v>85</v>
      </c>
      <c r="M119" s="526" t="s">
        <v>85</v>
      </c>
      <c r="N119" s="526"/>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45">
        <f t="shared" si="5"/>
        <v>0</v>
      </c>
    </row>
    <row r="120" spans="1:89" s="24" customFormat="1" ht="120" outlineLevel="1">
      <c r="A120" s="24" t="s">
        <v>504</v>
      </c>
      <c r="B120" s="24" t="s">
        <v>2207</v>
      </c>
      <c r="C120" s="24" t="s">
        <v>2208</v>
      </c>
      <c r="D120" s="24" t="s">
        <v>2209</v>
      </c>
      <c r="E120" s="24" t="s">
        <v>89</v>
      </c>
      <c r="F120" s="146" t="s">
        <v>2210</v>
      </c>
      <c r="G120" s="23" t="s">
        <v>73</v>
      </c>
      <c r="H120" s="23" t="s">
        <v>2211</v>
      </c>
      <c r="I120" s="23" t="s">
        <v>74</v>
      </c>
      <c r="J120" s="23" t="s">
        <v>75</v>
      </c>
      <c r="K120" s="24" t="s">
        <v>504</v>
      </c>
      <c r="L120" s="23" t="s">
        <v>77</v>
      </c>
      <c r="M120" s="23" t="s">
        <v>78</v>
      </c>
      <c r="N120" s="23"/>
      <c r="O120" s="23"/>
      <c r="P120" s="23"/>
      <c r="Q120" s="23"/>
      <c r="R120" s="23"/>
      <c r="S120" s="23"/>
      <c r="T120" s="23"/>
      <c r="U120" s="23"/>
      <c r="V120" s="23"/>
      <c r="W120" s="23"/>
      <c r="X120" s="23"/>
      <c r="Y120" s="23"/>
      <c r="Z120" s="23"/>
      <c r="AA120" s="23" t="s">
        <v>85</v>
      </c>
      <c r="AB120" s="23"/>
      <c r="AC120" s="23"/>
      <c r="AD120" s="23"/>
      <c r="AE120" s="23" t="s">
        <v>85</v>
      </c>
      <c r="AF120" s="23"/>
      <c r="AG120" s="23"/>
      <c r="AH120" s="23"/>
      <c r="AI120" s="23"/>
      <c r="AJ120" s="23"/>
      <c r="AK120" s="28"/>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45">
        <f t="shared" si="5"/>
        <v>2</v>
      </c>
    </row>
    <row r="121" spans="1:89" customFormat="1" ht="165">
      <c r="A121" s="495" t="s">
        <v>504</v>
      </c>
      <c r="B121" s="29" t="s">
        <v>2212</v>
      </c>
      <c r="C121" s="24" t="s">
        <v>2213</v>
      </c>
      <c r="D121" s="24" t="s">
        <v>2214</v>
      </c>
      <c r="E121" s="24" t="s">
        <v>70</v>
      </c>
      <c r="F121" s="146" t="s">
        <v>2215</v>
      </c>
      <c r="G121" s="23" t="s">
        <v>73</v>
      </c>
      <c r="H121" s="23" t="s">
        <v>831</v>
      </c>
      <c r="I121" s="23" t="s">
        <v>873</v>
      </c>
      <c r="J121" s="23" t="s">
        <v>75</v>
      </c>
      <c r="K121" s="24" t="s">
        <v>504</v>
      </c>
      <c r="L121" s="23" t="s">
        <v>72</v>
      </c>
      <c r="M121" s="23" t="s">
        <v>77</v>
      </c>
      <c r="N121" s="23"/>
      <c r="O121" s="23" t="s">
        <v>85</v>
      </c>
      <c r="P121" s="23"/>
      <c r="Q121" s="23"/>
      <c r="R121" s="23"/>
      <c r="S121" s="28" t="s">
        <v>85</v>
      </c>
      <c r="T121" s="23"/>
      <c r="U121" s="23"/>
      <c r="V121" s="23"/>
      <c r="W121" s="23"/>
      <c r="X121" s="23"/>
      <c r="Y121" s="23"/>
      <c r="Z121" s="23"/>
      <c r="AA121" s="23"/>
      <c r="AB121" s="23"/>
      <c r="AC121" s="23"/>
      <c r="AD121" s="23"/>
      <c r="AE121" s="23"/>
      <c r="AF121" s="23"/>
      <c r="AG121" s="23"/>
      <c r="AH121" s="23"/>
      <c r="AI121" s="23"/>
      <c r="AJ121" s="23"/>
      <c r="AK121" s="28" t="s">
        <v>85</v>
      </c>
      <c r="AL121" s="23"/>
      <c r="AM121" s="23"/>
      <c r="AN121" s="23"/>
      <c r="AO121" s="23"/>
      <c r="AP121" s="23"/>
      <c r="AQ121" s="23"/>
      <c r="AR121" s="23"/>
      <c r="AS121" s="23"/>
      <c r="AT121" s="23"/>
      <c r="AU121" s="23" t="s">
        <v>85</v>
      </c>
      <c r="AV121" s="23"/>
      <c r="AW121" s="23"/>
      <c r="AX121" s="23"/>
      <c r="AY121" s="23"/>
      <c r="AZ121" s="23"/>
      <c r="BA121" s="23"/>
      <c r="BB121" s="23"/>
      <c r="BC121" s="23"/>
      <c r="BD121" s="23"/>
      <c r="BE121" s="23"/>
      <c r="BF121" s="23"/>
      <c r="BG121" s="23"/>
      <c r="BH121" s="23"/>
      <c r="BI121" s="23"/>
      <c r="BJ121" s="23"/>
      <c r="BK121" s="23"/>
      <c r="BL121" s="45">
        <f t="shared" si="5"/>
        <v>3</v>
      </c>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row>
    <row r="122" spans="1:89" customFormat="1" ht="45">
      <c r="A122" s="24" t="s">
        <v>504</v>
      </c>
      <c r="B122" s="24" t="s">
        <v>2216</v>
      </c>
      <c r="C122" s="24" t="s">
        <v>2217</v>
      </c>
      <c r="D122" s="24" t="s">
        <v>2218</v>
      </c>
      <c r="E122" s="24" t="s">
        <v>89</v>
      </c>
      <c r="F122" s="146" t="s">
        <v>2202</v>
      </c>
      <c r="G122" s="23" t="s">
        <v>73</v>
      </c>
      <c r="H122" s="23" t="s">
        <v>831</v>
      </c>
      <c r="I122" s="23" t="s">
        <v>74</v>
      </c>
      <c r="J122" s="23" t="s">
        <v>75</v>
      </c>
      <c r="K122" s="24" t="s">
        <v>504</v>
      </c>
      <c r="L122" s="526" t="s">
        <v>230</v>
      </c>
      <c r="M122" s="526" t="s">
        <v>230</v>
      </c>
      <c r="N122" s="526"/>
      <c r="O122" s="23" t="s">
        <v>85</v>
      </c>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t="s">
        <v>85</v>
      </c>
      <c r="BI122" s="23"/>
      <c r="BJ122" s="23"/>
      <c r="BK122" s="23"/>
      <c r="BL122" s="45">
        <f t="shared" si="5"/>
        <v>1</v>
      </c>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row>
    <row r="123" spans="1:89" s="24" customFormat="1" ht="105">
      <c r="A123" s="24" t="s">
        <v>504</v>
      </c>
      <c r="B123" s="24" t="s">
        <v>2219</v>
      </c>
      <c r="C123" s="24" t="s">
        <v>2220</v>
      </c>
      <c r="D123" s="24" t="s">
        <v>2221</v>
      </c>
      <c r="E123" s="24" t="s">
        <v>89</v>
      </c>
      <c r="F123" s="146" t="s">
        <v>2222</v>
      </c>
      <c r="G123" s="23" t="s">
        <v>73</v>
      </c>
      <c r="H123" s="23" t="s">
        <v>873</v>
      </c>
      <c r="I123" s="23" t="s">
        <v>2223</v>
      </c>
      <c r="J123" s="23" t="s">
        <v>75</v>
      </c>
      <c r="K123" s="24" t="s">
        <v>504</v>
      </c>
      <c r="L123" s="23" t="s">
        <v>77</v>
      </c>
      <c r="M123" s="23" t="s">
        <v>77</v>
      </c>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t="s">
        <v>91</v>
      </c>
      <c r="BG123" s="23"/>
      <c r="BH123" s="23"/>
      <c r="BI123" s="23"/>
      <c r="BJ123" s="23"/>
      <c r="BK123" s="23"/>
      <c r="BL123" s="45">
        <f t="shared" si="5"/>
        <v>1</v>
      </c>
    </row>
    <row r="124" spans="1:89" customFormat="1" ht="90" hidden="1" outlineLevel="1">
      <c r="A124" s="24" t="s">
        <v>504</v>
      </c>
      <c r="B124" s="24" t="s">
        <v>2224</v>
      </c>
      <c r="C124" s="24" t="s">
        <v>2225</v>
      </c>
      <c r="D124" s="24" t="s">
        <v>2226</v>
      </c>
      <c r="E124" s="24" t="s">
        <v>116</v>
      </c>
      <c r="F124" s="24" t="s">
        <v>2227</v>
      </c>
      <c r="G124" s="23" t="s">
        <v>73</v>
      </c>
      <c r="H124" s="23" t="s">
        <v>74</v>
      </c>
      <c r="I124" s="23" t="s">
        <v>74</v>
      </c>
      <c r="J124" s="23" t="s">
        <v>75</v>
      </c>
      <c r="K124" s="24" t="s">
        <v>504</v>
      </c>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t="s">
        <v>85</v>
      </c>
      <c r="BG124" s="23"/>
      <c r="BH124" s="23"/>
      <c r="BI124" s="23"/>
      <c r="BJ124" s="23"/>
      <c r="BK124" s="23"/>
      <c r="BL124" s="45">
        <f t="shared" si="5"/>
        <v>1</v>
      </c>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row>
    <row r="125" spans="1:89" s="24" customFormat="1" ht="75" hidden="1" outlineLevel="1">
      <c r="A125" s="44" t="s">
        <v>504</v>
      </c>
      <c r="B125" s="24" t="s">
        <v>2228</v>
      </c>
      <c r="C125" s="24" t="s">
        <v>2229</v>
      </c>
      <c r="D125" s="24" t="s">
        <v>2230</v>
      </c>
      <c r="E125" s="24" t="s">
        <v>70</v>
      </c>
      <c r="F125" s="24" t="s">
        <v>2231</v>
      </c>
      <c r="G125" s="23" t="s">
        <v>73</v>
      </c>
      <c r="H125" s="23" t="s">
        <v>74</v>
      </c>
      <c r="I125" s="23" t="s">
        <v>74</v>
      </c>
      <c r="J125" s="23" t="s">
        <v>75</v>
      </c>
      <c r="K125" s="24" t="s">
        <v>504</v>
      </c>
      <c r="L125" s="23"/>
      <c r="M125" s="23"/>
      <c r="N125" s="23"/>
      <c r="O125" s="23"/>
      <c r="P125" s="23"/>
      <c r="Q125" s="23"/>
      <c r="R125" s="23"/>
      <c r="S125" s="23"/>
      <c r="T125" s="23"/>
      <c r="U125" s="23"/>
      <c r="V125" s="23"/>
      <c r="W125" s="23"/>
      <c r="X125" s="23"/>
      <c r="Y125" s="23"/>
      <c r="Z125" s="23"/>
      <c r="AA125" s="23" t="s">
        <v>78</v>
      </c>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t="s">
        <v>78</v>
      </c>
      <c r="BI125" s="23"/>
      <c r="BJ125" s="23"/>
      <c r="BK125" s="23"/>
      <c r="BL125" s="45">
        <f t="shared" si="5"/>
        <v>2</v>
      </c>
    </row>
    <row r="126" spans="1:89" s="24" customFormat="1" ht="60" hidden="1" outlineLevel="1">
      <c r="A126" s="24" t="s">
        <v>504</v>
      </c>
      <c r="B126" s="24" t="s">
        <v>2232</v>
      </c>
      <c r="C126" s="24" t="s">
        <v>2233</v>
      </c>
      <c r="D126" s="24" t="s">
        <v>2104</v>
      </c>
      <c r="E126" s="24" t="s">
        <v>70</v>
      </c>
      <c r="F126" s="24" t="s">
        <v>2093</v>
      </c>
      <c r="G126" s="23" t="s">
        <v>73</v>
      </c>
      <c r="H126" s="23" t="s">
        <v>931</v>
      </c>
      <c r="I126" s="23" t="s">
        <v>74</v>
      </c>
      <c r="J126" s="23" t="s">
        <v>75</v>
      </c>
      <c r="K126" s="24" t="s">
        <v>504</v>
      </c>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t="s">
        <v>72</v>
      </c>
      <c r="BI126" s="23"/>
      <c r="BJ126" s="23"/>
      <c r="BK126" s="23"/>
      <c r="BL126" s="45">
        <f t="shared" si="5"/>
        <v>1</v>
      </c>
    </row>
    <row r="127" spans="1:89" s="24" customFormat="1" ht="75" hidden="1" outlineLevel="1">
      <c r="A127" s="24" t="s">
        <v>504</v>
      </c>
      <c r="B127" s="24" t="s">
        <v>2234</v>
      </c>
      <c r="C127" s="24" t="s">
        <v>2235</v>
      </c>
      <c r="D127" s="24" t="s">
        <v>2236</v>
      </c>
      <c r="E127" s="24" t="s">
        <v>89</v>
      </c>
      <c r="F127" s="24" t="s">
        <v>2237</v>
      </c>
      <c r="G127" s="23" t="s">
        <v>73</v>
      </c>
      <c r="H127" s="23" t="s">
        <v>99</v>
      </c>
      <c r="I127" s="23" t="s">
        <v>99</v>
      </c>
      <c r="J127" s="23" t="s">
        <v>75</v>
      </c>
      <c r="K127" s="23" t="s">
        <v>504</v>
      </c>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t="s">
        <v>85</v>
      </c>
      <c r="BG127" s="23"/>
      <c r="BH127" s="23"/>
      <c r="BI127" s="23"/>
      <c r="BJ127" s="23"/>
      <c r="BK127" s="23"/>
      <c r="BL127" s="45">
        <f t="shared" si="5"/>
        <v>1</v>
      </c>
    </row>
    <row r="128" spans="1:89" s="24" customFormat="1" ht="60" hidden="1" outlineLevel="1">
      <c r="A128" s="24" t="s">
        <v>504</v>
      </c>
      <c r="B128" s="24" t="s">
        <v>2238</v>
      </c>
      <c r="C128" s="24" t="s">
        <v>2239</v>
      </c>
      <c r="D128" s="24" t="s">
        <v>2240</v>
      </c>
      <c r="E128" s="24" t="s">
        <v>89</v>
      </c>
      <c r="F128" s="24" t="s">
        <v>2231</v>
      </c>
      <c r="G128" s="23" t="s">
        <v>288</v>
      </c>
      <c r="H128" s="23" t="s">
        <v>931</v>
      </c>
      <c r="I128" s="23" t="s">
        <v>74</v>
      </c>
      <c r="J128" s="23" t="s">
        <v>75</v>
      </c>
      <c r="K128" s="24" t="s">
        <v>504</v>
      </c>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t="s">
        <v>85</v>
      </c>
      <c r="BG128" s="23"/>
      <c r="BH128" s="23" t="s">
        <v>77</v>
      </c>
      <c r="BI128" s="23"/>
      <c r="BJ128" s="23"/>
      <c r="BK128" s="23"/>
      <c r="BL128" s="45">
        <f t="shared" si="5"/>
        <v>2</v>
      </c>
    </row>
    <row r="129" spans="1:89" s="24" customFormat="1" ht="45" collapsed="1">
      <c r="A129" s="493" t="s">
        <v>504</v>
      </c>
      <c r="B129" s="492" t="s">
        <v>2241</v>
      </c>
      <c r="C129" s="492" t="s">
        <v>2242</v>
      </c>
      <c r="D129" s="492" t="s">
        <v>2115</v>
      </c>
      <c r="E129" s="492" t="s">
        <v>89</v>
      </c>
      <c r="F129" s="492" t="s">
        <v>2116</v>
      </c>
      <c r="G129" s="493"/>
      <c r="H129" s="493"/>
      <c r="I129" s="493"/>
      <c r="J129" s="493"/>
      <c r="K129" s="492"/>
      <c r="L129" s="491"/>
      <c r="M129" s="491"/>
      <c r="N129" s="491"/>
      <c r="O129" s="491"/>
      <c r="P129" s="491"/>
      <c r="Q129" s="491"/>
      <c r="R129" s="491"/>
      <c r="S129" s="491"/>
      <c r="T129" s="491"/>
      <c r="U129" s="491"/>
      <c r="V129" s="491"/>
      <c r="W129" s="491"/>
      <c r="X129" s="491"/>
      <c r="Y129" s="491"/>
      <c r="Z129" s="491"/>
      <c r="AA129" s="491"/>
      <c r="AB129" s="491"/>
      <c r="AC129" s="491"/>
      <c r="AD129" s="491"/>
      <c r="AE129" s="491"/>
      <c r="AF129" s="491"/>
      <c r="AG129" s="491"/>
      <c r="AH129" s="491"/>
      <c r="AI129" s="491"/>
      <c r="AJ129" s="491"/>
      <c r="AK129" s="491"/>
      <c r="AL129" s="491"/>
      <c r="AM129" s="491"/>
      <c r="AN129" s="491"/>
      <c r="AO129" s="491"/>
      <c r="AP129" s="491"/>
      <c r="AQ129" s="491"/>
      <c r="AR129" s="491"/>
      <c r="AS129" s="491"/>
      <c r="AT129" s="491"/>
      <c r="AU129" s="491"/>
      <c r="AV129" s="491"/>
      <c r="AW129" s="491"/>
      <c r="AX129" s="491"/>
      <c r="AY129" s="491"/>
      <c r="AZ129" s="491"/>
      <c r="BA129" s="491"/>
      <c r="BB129" s="491"/>
      <c r="BC129" s="491"/>
      <c r="BD129" s="491"/>
      <c r="BE129" s="491"/>
      <c r="BF129" s="491"/>
      <c r="BG129" s="491"/>
      <c r="BH129" s="491"/>
      <c r="BI129" s="491"/>
      <c r="BJ129" s="491"/>
      <c r="BK129" s="489"/>
      <c r="BL129" s="490">
        <f t="shared" si="5"/>
        <v>0</v>
      </c>
      <c r="BM129" s="489"/>
      <c r="BN129" s="489"/>
      <c r="BO129" s="489"/>
      <c r="BP129" s="489"/>
      <c r="BQ129" s="489"/>
      <c r="BR129" s="489"/>
      <c r="BS129" s="489"/>
      <c r="BT129" s="489"/>
      <c r="BU129" s="489"/>
      <c r="BV129" s="489"/>
      <c r="BW129" s="489"/>
      <c r="BX129" s="489"/>
      <c r="BY129" s="489"/>
      <c r="BZ129" s="489"/>
      <c r="CA129" s="489"/>
      <c r="CB129" s="489"/>
      <c r="CC129" s="489"/>
      <c r="CD129" s="489"/>
      <c r="CE129" s="489"/>
      <c r="CF129" s="489"/>
      <c r="CG129" s="489"/>
      <c r="CH129" s="489"/>
      <c r="CI129" s="489"/>
      <c r="CJ129" s="489"/>
      <c r="CK129" s="489"/>
    </row>
    <row r="130" spans="1:89" s="24" customFormat="1" ht="120" hidden="1">
      <c r="A130" s="24" t="s">
        <v>504</v>
      </c>
      <c r="B130" s="24" t="s">
        <v>2243</v>
      </c>
      <c r="C130" s="24" t="s">
        <v>2244</v>
      </c>
      <c r="D130" s="24" t="s">
        <v>2245</v>
      </c>
      <c r="E130" s="24" t="s">
        <v>116</v>
      </c>
      <c r="F130" s="24" t="s">
        <v>2246</v>
      </c>
      <c r="G130" s="23" t="s">
        <v>73</v>
      </c>
      <c r="H130" s="23" t="s">
        <v>74</v>
      </c>
      <c r="I130" s="23" t="s">
        <v>74</v>
      </c>
      <c r="J130" s="23" t="s">
        <v>75</v>
      </c>
      <c r="K130" s="24" t="s">
        <v>2080</v>
      </c>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t="s">
        <v>78</v>
      </c>
      <c r="BG130" s="23"/>
      <c r="BH130" s="23"/>
      <c r="BI130" s="23"/>
      <c r="BJ130" s="23"/>
      <c r="BK130" s="23" t="s">
        <v>2247</v>
      </c>
      <c r="BL130" s="45">
        <f t="shared" si="5"/>
        <v>2</v>
      </c>
    </row>
    <row r="131" spans="1:89" s="24" customFormat="1" ht="75" hidden="1">
      <c r="A131" s="24" t="s">
        <v>504</v>
      </c>
      <c r="B131" s="24" t="s">
        <v>2248</v>
      </c>
      <c r="C131" s="24" t="s">
        <v>2249</v>
      </c>
      <c r="D131" s="24" t="s">
        <v>2250</v>
      </c>
      <c r="E131" s="24" t="s">
        <v>116</v>
      </c>
      <c r="F131" s="24" t="s">
        <v>2251</v>
      </c>
      <c r="G131" s="23" t="s">
        <v>83</v>
      </c>
      <c r="H131" s="23" t="s">
        <v>74</v>
      </c>
      <c r="I131" s="23" t="s">
        <v>74</v>
      </c>
      <c r="J131" s="23" t="s">
        <v>75</v>
      </c>
      <c r="K131" s="24" t="s">
        <v>2080</v>
      </c>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t="s">
        <v>78</v>
      </c>
      <c r="BG131" s="23"/>
      <c r="BH131" s="23"/>
      <c r="BI131" s="23"/>
      <c r="BJ131" s="23"/>
      <c r="BK131" s="23" t="s">
        <v>2247</v>
      </c>
      <c r="BL131" s="45">
        <f t="shared" si="5"/>
        <v>2</v>
      </c>
    </row>
    <row r="132" spans="1:89" s="24" customFormat="1" ht="45" hidden="1">
      <c r="A132" s="24" t="s">
        <v>504</v>
      </c>
      <c r="B132" s="24" t="s">
        <v>2252</v>
      </c>
      <c r="C132" s="24" t="s">
        <v>2253</v>
      </c>
      <c r="D132" s="24" t="s">
        <v>2254</v>
      </c>
      <c r="E132" s="24" t="s">
        <v>116</v>
      </c>
      <c r="F132" s="24" t="s">
        <v>2255</v>
      </c>
      <c r="G132" s="23" t="s">
        <v>73</v>
      </c>
      <c r="H132" s="23" t="s">
        <v>74</v>
      </c>
      <c r="I132" s="23" t="s">
        <v>74</v>
      </c>
      <c r="J132" s="23" t="s">
        <v>75</v>
      </c>
      <c r="K132" s="24" t="s">
        <v>2080</v>
      </c>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t="s">
        <v>77</v>
      </c>
      <c r="BG132" s="23"/>
      <c r="BH132" s="23"/>
      <c r="BI132" s="23"/>
      <c r="BJ132" s="23"/>
      <c r="BK132" s="23" t="s">
        <v>2256</v>
      </c>
      <c r="BL132" s="45">
        <f t="shared" si="5"/>
        <v>2</v>
      </c>
    </row>
    <row r="133" spans="1:89" s="24" customFormat="1" ht="75" hidden="1">
      <c r="A133" s="24" t="s">
        <v>504</v>
      </c>
      <c r="B133" s="24" t="s">
        <v>2257</v>
      </c>
      <c r="C133" s="24" t="s">
        <v>2258</v>
      </c>
      <c r="D133" s="24" t="s">
        <v>2259</v>
      </c>
      <c r="E133" s="24" t="s">
        <v>116</v>
      </c>
      <c r="F133" s="24" t="s">
        <v>2260</v>
      </c>
      <c r="G133" s="23" t="s">
        <v>83</v>
      </c>
      <c r="H133" s="23" t="s">
        <v>164</v>
      </c>
      <c r="I133" s="23" t="s">
        <v>164</v>
      </c>
      <c r="J133" s="23" t="s">
        <v>75</v>
      </c>
      <c r="K133" s="23" t="s">
        <v>2080</v>
      </c>
      <c r="L133" s="23" t="s">
        <v>78</v>
      </c>
      <c r="M133" s="23"/>
      <c r="N133" s="23"/>
      <c r="O133" s="23" t="s">
        <v>78</v>
      </c>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t="s">
        <v>78</v>
      </c>
      <c r="AV133" s="23"/>
      <c r="AW133" s="23"/>
      <c r="AX133" s="23"/>
      <c r="AY133" s="23"/>
      <c r="AZ133" s="23"/>
      <c r="BA133" s="23"/>
      <c r="BB133" s="23"/>
      <c r="BC133" s="23"/>
      <c r="BD133" s="23"/>
      <c r="BE133" s="23"/>
      <c r="BF133" s="23" t="s">
        <v>78</v>
      </c>
      <c r="BG133" s="23"/>
      <c r="BH133" s="23"/>
      <c r="BI133" s="23"/>
      <c r="BJ133" s="23"/>
      <c r="BK133" s="23"/>
      <c r="BL133" s="45">
        <f t="shared" si="5"/>
        <v>2</v>
      </c>
    </row>
    <row r="134" spans="1:89" s="24" customFormat="1" ht="60" hidden="1">
      <c r="A134" s="24" t="s">
        <v>504</v>
      </c>
      <c r="B134" s="24" t="s">
        <v>2261</v>
      </c>
      <c r="C134" s="24" t="s">
        <v>2262</v>
      </c>
      <c r="D134" s="24" t="s">
        <v>2263</v>
      </c>
      <c r="E134" s="24" t="s">
        <v>116</v>
      </c>
      <c r="F134" s="24" t="s">
        <v>2264</v>
      </c>
      <c r="G134" s="23" t="s">
        <v>73</v>
      </c>
      <c r="H134" s="23" t="s">
        <v>74</v>
      </c>
      <c r="I134" s="23" t="s">
        <v>99</v>
      </c>
      <c r="J134" s="23" t="s">
        <v>75</v>
      </c>
      <c r="K134" s="23" t="s">
        <v>1903</v>
      </c>
      <c r="L134" s="23"/>
      <c r="M134" s="23"/>
      <c r="N134" s="23"/>
      <c r="O134" s="23"/>
      <c r="P134" s="23"/>
      <c r="Q134" s="23" t="s">
        <v>230</v>
      </c>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c r="BK134" s="23"/>
      <c r="BL134" s="45">
        <f t="shared" si="5"/>
        <v>0</v>
      </c>
    </row>
    <row r="135" spans="1:89" customFormat="1" ht="45" hidden="1">
      <c r="A135" s="24" t="s">
        <v>504</v>
      </c>
      <c r="B135" s="24" t="s">
        <v>2265</v>
      </c>
      <c r="C135" s="24" t="s">
        <v>2266</v>
      </c>
      <c r="D135" s="24" t="s">
        <v>2267</v>
      </c>
      <c r="E135" s="24" t="s">
        <v>116</v>
      </c>
      <c r="F135" s="24" t="s">
        <v>1890</v>
      </c>
      <c r="G135" s="23" t="s">
        <v>73</v>
      </c>
      <c r="H135" s="23" t="s">
        <v>74</v>
      </c>
      <c r="I135" s="23" t="s">
        <v>99</v>
      </c>
      <c r="J135" s="23" t="s">
        <v>75</v>
      </c>
      <c r="K135" s="23" t="s">
        <v>2080</v>
      </c>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t="s">
        <v>127</v>
      </c>
      <c r="BG135" s="23"/>
      <c r="BH135" s="23" t="s">
        <v>85</v>
      </c>
      <c r="BI135" s="23"/>
      <c r="BJ135" s="23"/>
      <c r="BK135" s="23" t="s">
        <v>2247</v>
      </c>
      <c r="BL135" s="45">
        <f t="shared" si="5"/>
        <v>3</v>
      </c>
    </row>
    <row r="136" spans="1:89" customFormat="1" ht="90" hidden="1">
      <c r="A136" s="24" t="s">
        <v>504</v>
      </c>
      <c r="B136" s="24" t="s">
        <v>2268</v>
      </c>
      <c r="C136" s="24" t="s">
        <v>2269</v>
      </c>
      <c r="D136" s="24" t="s">
        <v>2270</v>
      </c>
      <c r="E136" s="24" t="s">
        <v>116</v>
      </c>
      <c r="F136" s="24" t="s">
        <v>2271</v>
      </c>
      <c r="G136" s="23" t="s">
        <v>73</v>
      </c>
      <c r="H136" s="23" t="s">
        <v>99</v>
      </c>
      <c r="I136" s="23" t="s">
        <v>99</v>
      </c>
      <c r="J136" s="23" t="s">
        <v>75</v>
      </c>
      <c r="K136" s="23" t="s">
        <v>2080</v>
      </c>
      <c r="L136" s="23"/>
      <c r="M136" s="23"/>
      <c r="N136" s="23"/>
      <c r="O136" s="23"/>
      <c r="P136" s="23"/>
      <c r="Q136" s="23"/>
      <c r="R136" s="23"/>
      <c r="S136" s="23"/>
      <c r="T136" s="23"/>
      <c r="U136" s="23"/>
      <c r="V136" s="23"/>
      <c r="W136" s="23"/>
      <c r="X136" s="23"/>
      <c r="Y136" s="23"/>
      <c r="Z136" s="23"/>
      <c r="AA136" s="23"/>
      <c r="AB136" s="23"/>
      <c r="AC136" s="23"/>
      <c r="AD136" s="23"/>
      <c r="AE136" s="23"/>
      <c r="AF136" s="23" t="s">
        <v>72</v>
      </c>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t="s">
        <v>85</v>
      </c>
      <c r="BG136" s="23"/>
      <c r="BH136" s="23"/>
      <c r="BI136" s="23"/>
      <c r="BJ136" s="23"/>
      <c r="BK136" s="24" t="s">
        <v>2272</v>
      </c>
      <c r="BL136" s="45">
        <f t="shared" si="5"/>
        <v>3</v>
      </c>
    </row>
    <row r="137" spans="1:89" customFormat="1" ht="75" hidden="1">
      <c r="A137" s="24" t="s">
        <v>504</v>
      </c>
      <c r="B137" s="24" t="s">
        <v>2273</v>
      </c>
      <c r="C137" s="24" t="s">
        <v>2274</v>
      </c>
      <c r="D137" s="24" t="s">
        <v>2275</v>
      </c>
      <c r="E137" s="24" t="s">
        <v>116</v>
      </c>
      <c r="F137" s="24" t="s">
        <v>2276</v>
      </c>
      <c r="G137" s="23" t="s">
        <v>73</v>
      </c>
      <c r="H137" s="23" t="s">
        <v>74</v>
      </c>
      <c r="I137" s="23" t="s">
        <v>99</v>
      </c>
      <c r="J137" s="23" t="s">
        <v>75</v>
      </c>
      <c r="K137" s="23" t="s">
        <v>2080</v>
      </c>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t="s">
        <v>72</v>
      </c>
      <c r="AW137" s="23"/>
      <c r="AX137" s="23"/>
      <c r="AY137" s="23"/>
      <c r="AZ137" s="23"/>
      <c r="BA137" s="23"/>
      <c r="BB137" s="23"/>
      <c r="BC137" s="23"/>
      <c r="BD137" s="23"/>
      <c r="BE137" s="23"/>
      <c r="BF137" s="23"/>
      <c r="BG137" s="23"/>
      <c r="BH137" s="23"/>
      <c r="BI137" s="23"/>
      <c r="BJ137" s="23"/>
      <c r="BK137" s="23"/>
      <c r="BL137" s="45">
        <f t="shared" si="5"/>
        <v>1</v>
      </c>
    </row>
    <row r="138" spans="1:89" customFormat="1" ht="90" hidden="1">
      <c r="A138" s="24" t="s">
        <v>504</v>
      </c>
      <c r="B138" s="24" t="s">
        <v>2277</v>
      </c>
      <c r="C138" s="24" t="s">
        <v>2278</v>
      </c>
      <c r="D138" s="24" t="s">
        <v>2279</v>
      </c>
      <c r="E138" s="24" t="s">
        <v>116</v>
      </c>
      <c r="F138" s="24" t="s">
        <v>2280</v>
      </c>
      <c r="G138" s="23" t="s">
        <v>73</v>
      </c>
      <c r="H138" s="23" t="s">
        <v>74</v>
      </c>
      <c r="I138" s="23" t="s">
        <v>99</v>
      </c>
      <c r="J138" s="23" t="s">
        <v>75</v>
      </c>
      <c r="K138" s="23" t="s">
        <v>2080</v>
      </c>
      <c r="L138" s="23"/>
      <c r="M138" s="23"/>
      <c r="N138" s="23"/>
      <c r="O138" s="23" t="s">
        <v>85</v>
      </c>
      <c r="P138" s="23"/>
      <c r="Q138" s="23"/>
      <c r="R138" s="23"/>
      <c r="S138" s="23"/>
      <c r="T138" s="23"/>
      <c r="U138" s="23"/>
      <c r="V138" s="23"/>
      <c r="W138" s="23" t="s">
        <v>72</v>
      </c>
      <c r="X138" s="23" t="s">
        <v>72</v>
      </c>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45">
        <f t="shared" si="5"/>
        <v>2</v>
      </c>
    </row>
    <row r="141" spans="1:89" ht="15">
      <c r="BW141" s="14"/>
      <c r="BX141" s="14"/>
      <c r="BY141" s="14"/>
    </row>
    <row r="142" spans="1:89" ht="15">
      <c r="BW142" s="264"/>
      <c r="BX142" s="264"/>
      <c r="BY142" s="264"/>
    </row>
    <row r="143" spans="1:89" ht="15">
      <c r="BW143" s="627"/>
      <c r="BX143" s="627"/>
      <c r="BY143" s="627"/>
    </row>
    <row r="144" spans="1:89" ht="15">
      <c r="BW144" s="627"/>
      <c r="BX144" s="627"/>
      <c r="BY144" s="627"/>
    </row>
    <row r="145" spans="75:77" ht="15">
      <c r="BW145" s="627"/>
      <c r="BX145" s="627"/>
      <c r="BY145" s="627"/>
    </row>
    <row r="146" spans="75:77" ht="15">
      <c r="BW146" s="627"/>
      <c r="BX146" s="627"/>
      <c r="BY146" s="627"/>
    </row>
    <row r="147" spans="75:77" ht="15">
      <c r="BW147" s="627"/>
      <c r="BX147" s="627"/>
      <c r="BY147" s="627"/>
    </row>
    <row r="148" spans="75:77" ht="15">
      <c r="BW148" s="627"/>
      <c r="BX148" s="627"/>
      <c r="BY148" s="627"/>
    </row>
    <row r="149" spans="75:77" ht="15">
      <c r="BW149" t="s">
        <v>2281</v>
      </c>
      <c r="BX149"/>
      <c r="BY149"/>
    </row>
    <row r="150" spans="75:77" ht="15">
      <c r="BW150"/>
      <c r="BX150"/>
      <c r="BY150"/>
    </row>
    <row r="151" spans="75:77" ht="15">
      <c r="BW151"/>
      <c r="BX151"/>
      <c r="BY151"/>
    </row>
    <row r="152" spans="75:77" ht="15">
      <c r="BW152" s="627"/>
      <c r="BX152" s="627"/>
      <c r="BY152" s="627"/>
    </row>
    <row r="153" spans="75:77" ht="15">
      <c r="BW153" s="264"/>
      <c r="BX153" s="264"/>
      <c r="BY153" s="264"/>
    </row>
    <row r="154" spans="75:77" ht="15">
      <c r="BW154" s="14"/>
      <c r="BX154" s="14"/>
      <c r="BY154" s="14"/>
    </row>
    <row r="155" spans="75:77" ht="15">
      <c r="BW155" s="264"/>
      <c r="BX155" s="264"/>
      <c r="BY155" s="264"/>
    </row>
    <row r="156" spans="75:77" ht="15">
      <c r="BW156" s="264"/>
      <c r="BX156" s="264"/>
      <c r="BY156" s="264"/>
    </row>
    <row r="157" spans="75:77" ht="15">
      <c r="BW157" s="264"/>
      <c r="BX157" s="264"/>
      <c r="BY157" s="264"/>
    </row>
    <row r="158" spans="75:77" ht="15">
      <c r="BW158" s="264"/>
      <c r="BX158" s="264"/>
      <c r="BY158" s="264"/>
    </row>
    <row r="159" spans="75:77" ht="15">
      <c r="BW159" s="264"/>
      <c r="BX159" s="264"/>
      <c r="BY159" s="264"/>
    </row>
    <row r="160" spans="75:77" ht="15">
      <c r="BW160" s="264"/>
      <c r="BX160" s="264"/>
      <c r="BY160" s="264"/>
    </row>
    <row r="161" spans="75:77" ht="15">
      <c r="BW161" s="264"/>
      <c r="BX161" s="264"/>
      <c r="BY161" s="264"/>
    </row>
    <row r="162" spans="75:77" ht="15">
      <c r="BW162" s="14"/>
      <c r="BX162" s="14"/>
      <c r="BY162" s="14"/>
    </row>
    <row r="163" spans="75:77" ht="15">
      <c r="BW163" s="264"/>
      <c r="BX163" s="264"/>
      <c r="BY163" s="264"/>
    </row>
    <row r="164" spans="75:77" ht="15">
      <c r="BW164" s="264"/>
      <c r="BX164" s="264"/>
      <c r="BY164" s="264"/>
    </row>
    <row r="165" spans="75:77" ht="15">
      <c r="BW165" s="264"/>
      <c r="BX165" s="264"/>
      <c r="BY165" s="264"/>
    </row>
    <row r="166" spans="75:77" ht="15">
      <c r="BW166" s="264"/>
      <c r="BX166" s="264"/>
      <c r="BY166" s="264"/>
    </row>
    <row r="167" spans="75:77" ht="15">
      <c r="BW167" s="264"/>
      <c r="BX167" s="264"/>
      <c r="BY167" s="264"/>
    </row>
    <row r="168" spans="75:77" ht="15">
      <c r="BW168" s="264"/>
      <c r="BX168" s="264"/>
      <c r="BY168" s="264"/>
    </row>
    <row r="169" spans="75:77" ht="15">
      <c r="BW169" s="264"/>
      <c r="BX169" s="264"/>
      <c r="BY169" s="264"/>
    </row>
    <row r="170" spans="75:77" ht="15">
      <c r="BW170" s="14"/>
      <c r="BX170" s="14"/>
      <c r="BY170" s="14"/>
    </row>
    <row r="171" spans="75:77" ht="15">
      <c r="BW171" s="264"/>
      <c r="BX171" s="264"/>
      <c r="BY171" s="264"/>
    </row>
    <row r="172" spans="75:77" ht="15">
      <c r="BW172" s="264"/>
      <c r="BX172" s="264"/>
      <c r="BY172" s="264"/>
    </row>
    <row r="173" spans="75:77" ht="15">
      <c r="BW173" s="264"/>
      <c r="BX173" s="264"/>
      <c r="BY173" s="264"/>
    </row>
    <row r="174" spans="75:77" ht="15">
      <c r="BW174" s="264"/>
      <c r="BX174" s="264"/>
      <c r="BY174" s="264"/>
    </row>
    <row r="175" spans="75:77" ht="15">
      <c r="BW175" s="264"/>
      <c r="BX175" s="264"/>
      <c r="BY175" s="264"/>
    </row>
    <row r="176" spans="75:77" ht="15">
      <c r="BW176" s="264"/>
      <c r="BX176" s="264"/>
      <c r="BY176" s="264"/>
    </row>
    <row r="177" spans="75:77" ht="15">
      <c r="BW177" s="264"/>
      <c r="BX177" s="264"/>
      <c r="BY177" s="264"/>
    </row>
    <row r="178" spans="75:77" ht="15">
      <c r="BW178" s="14"/>
      <c r="BX178" s="14"/>
      <c r="BY178" s="14"/>
    </row>
    <row r="179" spans="75:77" ht="15">
      <c r="BW179" s="264"/>
      <c r="BX179" s="264"/>
      <c r="BY179" s="264"/>
    </row>
    <row r="180" spans="75:77" ht="15">
      <c r="BW180" s="264"/>
      <c r="BX180" s="264"/>
      <c r="BY180" s="264"/>
    </row>
    <row r="181" spans="75:77" ht="15">
      <c r="BW181" s="264"/>
      <c r="BX181" s="264"/>
      <c r="BY181" s="264"/>
    </row>
    <row r="182" spans="75:77" ht="15">
      <c r="BW182" s="264"/>
      <c r="BX182" s="264"/>
      <c r="BY182" s="264"/>
    </row>
    <row r="183" spans="75:77" ht="15">
      <c r="BW183" s="264"/>
      <c r="BX183" s="264"/>
      <c r="BY183" s="264"/>
    </row>
    <row r="184" spans="75:77" ht="15">
      <c r="BW184" s="264"/>
      <c r="BX184" s="264"/>
      <c r="BY184" s="264"/>
    </row>
    <row r="185" spans="75:77" ht="15">
      <c r="BW185" s="264"/>
      <c r="BX185" s="264"/>
      <c r="BY185" s="264"/>
    </row>
    <row r="186" spans="75:77" ht="15">
      <c r="BW186" s="14"/>
      <c r="BX186" s="14"/>
      <c r="BY186" s="14"/>
    </row>
    <row r="187" spans="75:77" ht="15">
      <c r="BW187" s="264"/>
      <c r="BX187" s="264"/>
      <c r="BY187" s="264"/>
    </row>
    <row r="188" spans="75:77" ht="15">
      <c r="BW188" s="264"/>
      <c r="BX188" s="264"/>
      <c r="BY188" s="264"/>
    </row>
    <row r="189" spans="75:77" ht="15">
      <c r="BW189" s="264"/>
      <c r="BX189" s="264"/>
      <c r="BY189" s="264"/>
    </row>
    <row r="190" spans="75:77" ht="15">
      <c r="BW190" s="264"/>
      <c r="BX190" s="264"/>
      <c r="BY190" s="264"/>
    </row>
    <row r="191" spans="75:77" ht="15">
      <c r="BW191" s="264"/>
      <c r="BX191" s="264"/>
      <c r="BY191" s="264"/>
    </row>
    <row r="192" spans="75:77" ht="15">
      <c r="BW192" s="264"/>
      <c r="BX192" s="264"/>
      <c r="BY192" s="264"/>
    </row>
    <row r="193" spans="75:77" ht="15">
      <c r="BW193" s="264"/>
      <c r="BX193" s="264"/>
      <c r="BY193" s="264"/>
    </row>
    <row r="194" spans="75:77" ht="15">
      <c r="BW194" s="14"/>
      <c r="BX194" s="14"/>
      <c r="BY194" s="14"/>
    </row>
    <row r="195" spans="75:77" ht="15">
      <c r="BW195" s="264"/>
      <c r="BX195" s="264"/>
      <c r="BY195" s="264"/>
    </row>
    <row r="196" spans="75:77" ht="15">
      <c r="BW196" s="264"/>
      <c r="BX196" s="264"/>
      <c r="BY196" s="264"/>
    </row>
    <row r="197" spans="75:77" ht="15">
      <c r="BW197" s="264"/>
      <c r="BX197" s="264"/>
      <c r="BY197" s="264"/>
    </row>
    <row r="198" spans="75:77" ht="15">
      <c r="BW198" s="264"/>
      <c r="BX198" s="264"/>
      <c r="BY198" s="264"/>
    </row>
    <row r="199" spans="75:77" ht="15">
      <c r="BW199" s="264"/>
      <c r="BX199" s="264"/>
      <c r="BY199" s="264"/>
    </row>
    <row r="200" spans="75:77" ht="15">
      <c r="BW200" s="264"/>
      <c r="BX200" s="264"/>
      <c r="BY200" s="264"/>
    </row>
    <row r="201" spans="75:77" ht="15">
      <c r="BW201" s="264"/>
      <c r="BX201" s="264"/>
      <c r="BY201" s="264"/>
    </row>
    <row r="202" spans="75:77" ht="15">
      <c r="BW202" s="14"/>
      <c r="BX202" s="14"/>
      <c r="BY202" s="14"/>
    </row>
    <row r="203" spans="75:77" ht="15">
      <c r="BW203" s="264"/>
      <c r="BX203" s="264"/>
      <c r="BY203" s="264"/>
    </row>
    <row r="204" spans="75:77" ht="15">
      <c r="BW204" s="264"/>
      <c r="BX204" s="264"/>
      <c r="BY204" s="264"/>
    </row>
    <row r="205" spans="75:77" ht="15">
      <c r="BW205" s="264"/>
      <c r="BX205" s="264"/>
      <c r="BY205" s="264"/>
    </row>
    <row r="206" spans="75:77" ht="15">
      <c r="BW206" s="264"/>
      <c r="BX206" s="264"/>
      <c r="BY206" s="264"/>
    </row>
    <row r="207" spans="75:77" ht="15">
      <c r="BW207" s="264"/>
      <c r="BX207" s="264"/>
      <c r="BY207" s="264"/>
    </row>
    <row r="208" spans="75:77" ht="15">
      <c r="BW208" s="264"/>
      <c r="BX208" s="264"/>
      <c r="BY208" s="264"/>
    </row>
  </sheetData>
  <autoFilter ref="A3:CK138" xr:uid="{87ECDE29-EDB0-C747-BAD7-A53505971639}">
    <filterColumn colId="1">
      <filters>
        <filter val="EM Martech - Capacity for Future Team Support  (Fulfillment)"/>
        <filter val="EM Martech - Capacity for Future Team Support  (Loyalty)"/>
        <filter val="EM Martech - Capacity for Future Team Support  (Marketing)"/>
        <filter val="EM Martech - Capacity for Future Team Support  (multi pillar)"/>
        <filter val="EM Martech - Capacity for Future Team Support (Pharmacy)"/>
        <filter val="EM Martech - Capacity for Future Team Support (ShopCX)"/>
        <filter val="EM Martech - Loyalty Customer Journeys Always On"/>
        <filter val="EM Martech - Migration: Campaign Migration (Marketing Emails, Push, Transactional communications)"/>
        <filter val="EM Martech - Order Flow Revamp"/>
        <filter val="EM Martech - Platform Enabelement"/>
        <filter val="EM Martech - Platform Enablement: AB Testing"/>
        <filter val="EM Martech - Platform Enablement: AppsFlyer for all channels"/>
        <filter val="EM Martech - Platform Enablement: AppsFlyer QR Codes Generation"/>
        <filter val="EM Martech - Platform Enablement: Behavior Event Triggers"/>
        <filter val="EM Martech - Preference Center Updates for SMS"/>
        <filter val="EM Martech - Project Phoenix - Marketing Components"/>
        <filter val="EM Martech - Project Royale Email Migration"/>
        <filter val="EM Martech - Reporting &amp; Measurement Capability for Divisions and Banners"/>
        <filter val="EM Martech - Technology Modernization"/>
        <filter val="EM Martech - Technology Modernization: ACS SSO User Onboarding/Offboarding"/>
        <filter val="EM Martech - Technology Modernization: Address ACS interim and end-state solution"/>
        <filter val="EM Martech - Technology Modernization: CPRA"/>
        <filter val="EM Martech - Technology Modernization: Duplicate Emails"/>
        <filter val="EM Martech - Technology Modernization: Evaluation of Subject Line tool (AI capability)"/>
        <filter val="EM Martech - Technology Modernization: Migrating Transaction  emails to new ESP"/>
        <filter val="EM Martech - Technology Modernization: Migration of Comms VMs to AKS (CCMS/CEPS)"/>
        <filter val="EM Martech - Technology Modernization: Migration of Comms VMs to AKS (ELGS)"/>
        <filter val="EM Martech - Technology Modernization: Tool integration (ACS, CDP, EDM, Live Ramp)"/>
      </filters>
    </filterColumn>
  </autoFilter>
  <customSheetViews>
    <customSheetView guid="{B44FAAB8-1398-4FF6-84E3-95F16EE53712}" scale="90" filter="1" showAutoFilter="1" hiddenColumns="1">
      <pane xSplit="3" ySplit="33" topLeftCell="P36" activePane="bottomRight" state="frozen"/>
      <selection pane="bottomRight" activeCell="X61" sqref="X61"/>
      <pageMargins left="0" right="0" top="0" bottom="0" header="0" footer="0"/>
      <pageSetup orientation="portrait" r:id="rId1"/>
      <autoFilter ref="A3:BK134" xr:uid="{6C3116F1-2898-4C56-8F78-141067E0C17E}">
        <filterColumn colId="8">
          <filters>
            <filter val="Q2"/>
            <filter val="Q2-Q3"/>
            <filter val="Q2-Q4"/>
          </filters>
        </filterColumn>
        <filterColumn colId="17">
          <customFilters>
            <customFilter operator="notEqual" val=" "/>
          </customFilters>
        </filterColumn>
      </autoFilter>
    </customSheetView>
  </customSheetViews>
  <mergeCells count="8">
    <mergeCell ref="BF1:BI1"/>
    <mergeCell ref="L1:Q1"/>
    <mergeCell ref="R1:AF1"/>
    <mergeCell ref="AG1:AI1"/>
    <mergeCell ref="AL1:AT1"/>
    <mergeCell ref="AU1:AY1"/>
    <mergeCell ref="AZ1:BE1"/>
    <mergeCell ref="AJ1:AK1"/>
  </mergeCells>
  <hyperlinks>
    <hyperlink ref="I44" r:id="rId2" display="Q@" xr:uid="{FE5D8AAB-1478-3845-9C23-A5C754A95F87}"/>
    <hyperlink ref="H44" r:id="rId3" display="Q@" xr:uid="{E4C47634-470E-5A44-A2AE-12D1CEB2569B}"/>
    <hyperlink ref="I55" r:id="rId4" display="Q@" xr:uid="{65C5F28F-12FE-C749-82A6-B742BEB11161}"/>
    <hyperlink ref="I27" r:id="rId5" display="Q@" xr:uid="{4757F54E-B8AE-1F4F-87ED-56327CDA8CD0}"/>
    <hyperlink ref="I24" r:id="rId6" display="Q@" xr:uid="{D6D10152-D68F-2A45-B145-80A32A3ACCBC}"/>
    <hyperlink ref="I23" r:id="rId7" display="Q@" xr:uid="{D6D4FEA3-83DF-E248-9598-ADCBA4D25E76}"/>
  </hyperlinks>
  <pageMargins left="0" right="0" top="0" bottom="0" header="0" footer="0"/>
  <pageSetup orientation="portrait" r:id="rId8"/>
  <legacyDrawing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CC841-A72E-433D-A123-CE573ADFBC23}">
  <dimension ref="A1:BI3"/>
  <sheetViews>
    <sheetView workbookViewId="0">
      <selection activeCell="N4" sqref="N4"/>
    </sheetView>
  </sheetViews>
  <sheetFormatPr defaultColWidth="8.85546875" defaultRowHeight="14.45"/>
  <cols>
    <col min="1" max="1" width="13.42578125" customWidth="1"/>
    <col min="2" max="2" width="33.140625" customWidth="1"/>
    <col min="3" max="4" width="44.85546875" customWidth="1"/>
    <col min="5" max="5" width="13.42578125" customWidth="1"/>
    <col min="6" max="6" width="30.42578125" customWidth="1"/>
    <col min="7" max="9" width="11.140625" customWidth="1"/>
    <col min="10" max="11" width="11.85546875" customWidth="1"/>
    <col min="12" max="13" width="9.140625" bestFit="1" customWidth="1"/>
    <col min="14" max="14" width="9.140625" customWidth="1"/>
    <col min="15" max="20" width="9.140625" bestFit="1" customWidth="1"/>
    <col min="21" max="21" width="8.42578125" bestFit="1" customWidth="1"/>
    <col min="22" max="27" width="9.140625" bestFit="1" customWidth="1"/>
    <col min="28" max="28" width="6.140625" customWidth="1"/>
    <col min="29" max="29" width="9.140625" bestFit="1" customWidth="1"/>
    <col min="30" max="30" width="8.140625" customWidth="1"/>
    <col min="31" max="31" width="9.140625" bestFit="1" customWidth="1"/>
    <col min="32" max="32" width="9.140625" customWidth="1"/>
    <col min="33" max="36" width="9.140625" bestFit="1" customWidth="1"/>
    <col min="37" max="37" width="11.140625" customWidth="1"/>
    <col min="38" max="49" width="9.140625" bestFit="1" customWidth="1"/>
    <col min="50" max="50" width="11.140625" customWidth="1"/>
    <col min="51" max="51" width="10.140625" customWidth="1"/>
    <col min="52" max="55" width="9.140625" bestFit="1" customWidth="1"/>
    <col min="56" max="56" width="10.140625" customWidth="1"/>
  </cols>
  <sheetData>
    <row r="1" spans="1:61" ht="25.5" customHeight="1">
      <c r="A1" s="2"/>
      <c r="B1" s="2"/>
      <c r="C1" s="2"/>
      <c r="D1" s="2"/>
      <c r="E1" s="2"/>
      <c r="F1" s="2"/>
      <c r="G1" s="1"/>
      <c r="H1" s="3"/>
      <c r="I1" s="1"/>
      <c r="J1" s="1"/>
      <c r="K1" s="485"/>
      <c r="L1" s="1165" t="s">
        <v>504</v>
      </c>
      <c r="M1" s="1171"/>
      <c r="N1" s="1171"/>
      <c r="O1" s="1171"/>
      <c r="P1" s="1171"/>
      <c r="Q1" s="1171"/>
      <c r="R1" s="1166" t="s">
        <v>505</v>
      </c>
      <c r="S1" s="1166"/>
      <c r="T1" s="1166"/>
      <c r="U1" s="1166"/>
      <c r="V1" s="1166"/>
      <c r="W1" s="1166"/>
      <c r="X1" s="1166"/>
      <c r="Y1" s="1166"/>
      <c r="Z1" s="1166"/>
      <c r="AA1" s="1166"/>
      <c r="AB1" s="1166"/>
      <c r="AC1" s="1166"/>
      <c r="AD1" s="1166"/>
      <c r="AE1" s="1166"/>
      <c r="AF1" s="1216"/>
      <c r="AG1" s="1167" t="s">
        <v>506</v>
      </c>
      <c r="AH1" s="1217"/>
      <c r="AI1" s="1218"/>
      <c r="AJ1" s="18" t="s">
        <v>35</v>
      </c>
      <c r="AK1" s="1042" t="s">
        <v>36</v>
      </c>
      <c r="AL1" s="1168" t="s">
        <v>66</v>
      </c>
      <c r="AM1" s="1219"/>
      <c r="AN1" s="1219"/>
      <c r="AO1" s="1219"/>
      <c r="AP1" s="1219"/>
      <c r="AQ1" s="1219"/>
      <c r="AR1" s="1219"/>
      <c r="AS1" s="1219"/>
      <c r="AT1" s="1220"/>
      <c r="AU1" s="1169" t="s">
        <v>500</v>
      </c>
      <c r="AV1" s="1169"/>
      <c r="AW1" s="1169"/>
      <c r="AX1" s="1169"/>
      <c r="AY1" s="1169"/>
      <c r="AZ1" s="1170" t="s">
        <v>507</v>
      </c>
      <c r="BA1" s="1221"/>
      <c r="BB1" s="1221"/>
      <c r="BC1" s="1222"/>
      <c r="BD1" s="1164" t="s">
        <v>502</v>
      </c>
      <c r="BE1" s="1164"/>
      <c r="BF1" s="1164"/>
      <c r="BG1" s="1164"/>
      <c r="BH1" s="1015" t="s">
        <v>508</v>
      </c>
      <c r="BI1" s="1015" t="s">
        <v>140</v>
      </c>
    </row>
    <row r="2" spans="1:61" ht="15">
      <c r="A2" s="2"/>
      <c r="B2" s="2"/>
      <c r="C2" s="2"/>
      <c r="D2" s="2"/>
      <c r="E2" s="2"/>
      <c r="F2" s="2"/>
      <c r="G2" s="1"/>
      <c r="H2" s="3"/>
      <c r="I2" s="1"/>
      <c r="J2" s="1"/>
      <c r="K2" s="1"/>
      <c r="L2" s="4"/>
      <c r="M2" s="4"/>
      <c r="N2" s="4"/>
      <c r="O2" s="4"/>
      <c r="P2" s="4"/>
      <c r="Q2" s="4"/>
      <c r="R2" s="5"/>
      <c r="S2" s="5"/>
      <c r="T2" s="5"/>
      <c r="U2" s="5"/>
      <c r="V2" s="5"/>
      <c r="W2" s="5"/>
      <c r="X2" s="5"/>
      <c r="Y2" s="5"/>
      <c r="Z2" s="5"/>
      <c r="AA2" s="6"/>
      <c r="AB2" s="5"/>
      <c r="AC2" s="5"/>
      <c r="AD2" s="5"/>
      <c r="AE2" s="5"/>
      <c r="AF2" s="5"/>
      <c r="AG2" s="19"/>
      <c r="AH2" s="19"/>
      <c r="AI2" s="19"/>
      <c r="AJ2" s="5"/>
      <c r="AK2" s="5"/>
      <c r="AL2" s="1017"/>
      <c r="AM2" s="1043"/>
      <c r="AN2" s="1043"/>
      <c r="AO2" s="1043"/>
      <c r="AP2" s="1043"/>
      <c r="AQ2" s="1043"/>
      <c r="AR2" s="1043"/>
      <c r="AS2" s="1043"/>
      <c r="AT2" s="1044"/>
      <c r="AU2" s="1018"/>
      <c r="AV2" s="1018"/>
      <c r="AW2" s="1018"/>
      <c r="AX2" s="1018"/>
      <c r="AY2" s="1018"/>
      <c r="AZ2" s="1019"/>
      <c r="BA2" s="1045"/>
      <c r="BB2" s="1045"/>
      <c r="BC2" s="1046"/>
      <c r="BD2" s="1015"/>
      <c r="BE2" s="1015"/>
      <c r="BF2" s="1015"/>
      <c r="BG2" s="1015"/>
      <c r="BH2" s="1015"/>
      <c r="BI2" s="1015"/>
    </row>
    <row r="3" spans="1:61" ht="69.75" customHeight="1">
      <c r="A3" s="1015" t="s">
        <v>0</v>
      </c>
      <c r="B3" s="1015" t="s">
        <v>1</v>
      </c>
      <c r="C3" s="1015" t="s">
        <v>2</v>
      </c>
      <c r="D3" s="1015" t="s">
        <v>3</v>
      </c>
      <c r="E3" s="1015" t="s">
        <v>4</v>
      </c>
      <c r="F3" s="1015" t="s">
        <v>5</v>
      </c>
      <c r="G3" s="1015" t="s">
        <v>7</v>
      </c>
      <c r="H3" s="1015" t="s">
        <v>8</v>
      </c>
      <c r="I3" s="1015" t="s">
        <v>9</v>
      </c>
      <c r="J3" s="1015" t="s">
        <v>10</v>
      </c>
      <c r="K3" s="1015" t="s">
        <v>11</v>
      </c>
      <c r="L3" s="7" t="s">
        <v>12</v>
      </c>
      <c r="M3" s="7" t="s">
        <v>13</v>
      </c>
      <c r="N3" s="7" t="s">
        <v>14</v>
      </c>
      <c r="O3" s="7" t="s">
        <v>15</v>
      </c>
      <c r="P3" s="7" t="s">
        <v>16</v>
      </c>
      <c r="Q3" s="7" t="s">
        <v>17</v>
      </c>
      <c r="R3" s="8" t="s">
        <v>18</v>
      </c>
      <c r="S3" s="8" t="s">
        <v>543</v>
      </c>
      <c r="T3" s="8" t="s">
        <v>20</v>
      </c>
      <c r="U3" s="8" t="s">
        <v>21</v>
      </c>
      <c r="V3" s="8" t="s">
        <v>22</v>
      </c>
      <c r="W3" s="8" t="s">
        <v>23</v>
      </c>
      <c r="X3" s="8" t="s">
        <v>24</v>
      </c>
      <c r="Y3" s="8" t="s">
        <v>25</v>
      </c>
      <c r="Z3" s="8" t="s">
        <v>26</v>
      </c>
      <c r="AA3" s="8" t="s">
        <v>27</v>
      </c>
      <c r="AB3" s="8" t="s">
        <v>28</v>
      </c>
      <c r="AC3" s="8" t="s">
        <v>29</v>
      </c>
      <c r="AD3" s="9" t="s">
        <v>14</v>
      </c>
      <c r="AE3" s="8" t="s">
        <v>30</v>
      </c>
      <c r="AF3" s="17" t="s">
        <v>31</v>
      </c>
      <c r="AG3" s="8" t="s">
        <v>32</v>
      </c>
      <c r="AH3" s="8" t="s">
        <v>33</v>
      </c>
      <c r="AI3" s="8" t="s">
        <v>34</v>
      </c>
      <c r="AJ3" s="8" t="s">
        <v>35</v>
      </c>
      <c r="AK3" s="8" t="s">
        <v>36</v>
      </c>
      <c r="AL3" s="10" t="s">
        <v>37</v>
      </c>
      <c r="AM3" s="10" t="s">
        <v>38</v>
      </c>
      <c r="AN3" s="10" t="s">
        <v>40</v>
      </c>
      <c r="AO3" s="10" t="s">
        <v>41</v>
      </c>
      <c r="AP3" s="10" t="s">
        <v>42</v>
      </c>
      <c r="AQ3" s="10" t="s">
        <v>43</v>
      </c>
      <c r="AR3" s="10" t="s">
        <v>44</v>
      </c>
      <c r="AS3" s="10" t="s">
        <v>45</v>
      </c>
      <c r="AT3" s="10" t="s">
        <v>46</v>
      </c>
      <c r="AU3" s="11" t="s">
        <v>47</v>
      </c>
      <c r="AV3" s="11" t="s">
        <v>48</v>
      </c>
      <c r="AW3" s="11" t="s">
        <v>49</v>
      </c>
      <c r="AX3" s="11" t="s">
        <v>50</v>
      </c>
      <c r="AY3" s="11" t="s">
        <v>51</v>
      </c>
      <c r="AZ3" s="12" t="s">
        <v>1812</v>
      </c>
      <c r="BA3" s="12" t="s">
        <v>54</v>
      </c>
      <c r="BB3" s="12" t="s">
        <v>55</v>
      </c>
      <c r="BC3" s="12" t="s">
        <v>57</v>
      </c>
      <c r="BD3" s="13" t="s">
        <v>58</v>
      </c>
      <c r="BE3" s="13" t="s">
        <v>59</v>
      </c>
      <c r="BF3" s="13" t="s">
        <v>60</v>
      </c>
      <c r="BG3" s="13" t="s">
        <v>61</v>
      </c>
      <c r="BH3" s="13" t="s">
        <v>62</v>
      </c>
      <c r="BI3" s="13"/>
    </row>
  </sheetData>
  <autoFilter ref="A1:BI3" xr:uid="{00000000-0001-0000-0000-000000000000}">
    <filterColumn colId="11" showButton="0"/>
    <filterColumn colId="12" showButton="0"/>
    <filterColumn colId="13" showButton="0"/>
    <filterColumn colId="14" showButton="0"/>
    <filterColumn colId="15"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6" showButton="0"/>
    <filterColumn colId="47" showButton="0"/>
    <filterColumn colId="48" showButton="0"/>
    <filterColumn colId="49" showButton="0"/>
    <filterColumn colId="51" showButton="0"/>
    <filterColumn colId="52" showButton="0"/>
    <filterColumn colId="53" showButton="0"/>
    <filterColumn colId="55" showButton="0"/>
    <filterColumn colId="56" showButton="0"/>
    <filterColumn colId="57" showButton="0"/>
  </autoFilter>
  <customSheetViews>
    <customSheetView guid="{B44FAAB8-1398-4FF6-84E3-95F16EE53712}" showAutoFilter="1">
      <selection activeCell="B4" sqref="B4"/>
      <pageMargins left="0" right="0" top="0" bottom="0" header="0" footer="0"/>
      <autoFilter ref="A1:BH3" xr:uid="{915A46F1-BC1E-4E72-843D-F46DED178655}">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1" showButton="0"/>
        <filterColumn colId="32"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5" showButton="0"/>
        <filterColumn colId="46" showButton="0"/>
        <filterColumn colId="47" showButton="0"/>
        <filterColumn colId="48" showButton="0"/>
        <filterColumn colId="50" showButton="0"/>
        <filterColumn colId="51" showButton="0"/>
        <filterColumn colId="52" showButton="0"/>
        <filterColumn colId="54" showButton="0"/>
        <filterColumn colId="55" showButton="0"/>
        <filterColumn colId="56" showButton="0"/>
      </autoFilter>
    </customSheetView>
  </customSheetViews>
  <mergeCells count="7">
    <mergeCell ref="BD1:BG1"/>
    <mergeCell ref="L1:Q1"/>
    <mergeCell ref="R1:AF1"/>
    <mergeCell ref="AG1:AI1"/>
    <mergeCell ref="AL1:AT1"/>
    <mergeCell ref="AU1:AY1"/>
    <mergeCell ref="AZ1:BC1"/>
  </mergeCells>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870C-2C72-4751-A8A0-9B1627A8F721}">
  <dimension ref="A1:BI3"/>
  <sheetViews>
    <sheetView zoomScale="70" zoomScaleNormal="70" workbookViewId="0">
      <selection activeCell="N4" sqref="N4"/>
    </sheetView>
  </sheetViews>
  <sheetFormatPr defaultColWidth="8.85546875" defaultRowHeight="14.45"/>
  <cols>
    <col min="1" max="1" width="13.42578125" customWidth="1"/>
    <col min="2" max="2" width="33.140625" customWidth="1"/>
    <col min="3" max="4" width="44.85546875" customWidth="1"/>
    <col min="5" max="5" width="13.42578125" customWidth="1"/>
    <col min="6" max="6" width="30.42578125" customWidth="1"/>
    <col min="7" max="9" width="11.140625" customWidth="1"/>
    <col min="10" max="11" width="11.85546875" customWidth="1"/>
    <col min="12" max="13" width="9.140625" bestFit="1" customWidth="1"/>
    <col min="14" max="14" width="9.140625" customWidth="1"/>
    <col min="15" max="20" width="9.140625" bestFit="1" customWidth="1"/>
    <col min="21" max="21" width="8.42578125" bestFit="1" customWidth="1"/>
    <col min="22" max="27" width="9.140625" bestFit="1" customWidth="1"/>
    <col min="28" max="28" width="6.140625" customWidth="1"/>
    <col min="29" max="29" width="9.140625" bestFit="1" customWidth="1"/>
    <col min="30" max="30" width="8.140625" customWidth="1"/>
    <col min="31" max="31" width="9.140625" bestFit="1" customWidth="1"/>
    <col min="32" max="32" width="9.140625" customWidth="1"/>
    <col min="33" max="36" width="9.140625" bestFit="1" customWidth="1"/>
    <col min="37" max="37" width="11.140625" customWidth="1"/>
    <col min="38" max="49" width="9.140625" bestFit="1" customWidth="1"/>
    <col min="50" max="50" width="11.140625" customWidth="1"/>
    <col min="51" max="51" width="10.140625" customWidth="1"/>
    <col min="52" max="55" width="9.140625" bestFit="1" customWidth="1"/>
    <col min="56" max="56" width="10.140625" customWidth="1"/>
  </cols>
  <sheetData>
    <row r="1" spans="1:61" ht="25.5" customHeight="1">
      <c r="A1" s="2"/>
      <c r="B1" s="2"/>
      <c r="C1" s="2"/>
      <c r="D1" s="2"/>
      <c r="E1" s="2"/>
      <c r="F1" s="2"/>
      <c r="G1" s="1"/>
      <c r="H1" s="3"/>
      <c r="I1" s="1"/>
      <c r="J1" s="1"/>
      <c r="K1" s="485"/>
      <c r="L1" s="1165" t="s">
        <v>504</v>
      </c>
      <c r="M1" s="1171"/>
      <c r="N1" s="1171"/>
      <c r="O1" s="1171"/>
      <c r="P1" s="1171"/>
      <c r="Q1" s="1171"/>
      <c r="R1" s="1166" t="s">
        <v>505</v>
      </c>
      <c r="S1" s="1166"/>
      <c r="T1" s="1166"/>
      <c r="U1" s="1166"/>
      <c r="V1" s="1166"/>
      <c r="W1" s="1166"/>
      <c r="X1" s="1166"/>
      <c r="Y1" s="1166"/>
      <c r="Z1" s="1166"/>
      <c r="AA1" s="1166"/>
      <c r="AB1" s="1166"/>
      <c r="AC1" s="1166"/>
      <c r="AD1" s="1166"/>
      <c r="AE1" s="1166"/>
      <c r="AF1" s="1216"/>
      <c r="AG1" s="1167" t="s">
        <v>506</v>
      </c>
      <c r="AH1" s="1217"/>
      <c r="AI1" s="1218"/>
      <c r="AJ1" s="18" t="s">
        <v>35</v>
      </c>
      <c r="AK1" s="1042" t="s">
        <v>36</v>
      </c>
      <c r="AL1" s="1168" t="s">
        <v>66</v>
      </c>
      <c r="AM1" s="1219"/>
      <c r="AN1" s="1219"/>
      <c r="AO1" s="1219"/>
      <c r="AP1" s="1219"/>
      <c r="AQ1" s="1219"/>
      <c r="AR1" s="1219"/>
      <c r="AS1" s="1219"/>
      <c r="AT1" s="1220"/>
      <c r="AU1" s="1169" t="s">
        <v>500</v>
      </c>
      <c r="AV1" s="1169"/>
      <c r="AW1" s="1169"/>
      <c r="AX1" s="1169"/>
      <c r="AY1" s="1169"/>
      <c r="AZ1" s="1170" t="s">
        <v>507</v>
      </c>
      <c r="BA1" s="1221"/>
      <c r="BB1" s="1221"/>
      <c r="BC1" s="1222"/>
      <c r="BD1" s="1164" t="s">
        <v>502</v>
      </c>
      <c r="BE1" s="1164"/>
      <c r="BF1" s="1164"/>
      <c r="BG1" s="1164"/>
      <c r="BH1" s="1015" t="s">
        <v>508</v>
      </c>
      <c r="BI1" s="1015" t="s">
        <v>140</v>
      </c>
    </row>
    <row r="2" spans="1:61" ht="15">
      <c r="A2" s="2"/>
      <c r="B2" s="2"/>
      <c r="C2" s="2"/>
      <c r="D2" s="2"/>
      <c r="E2" s="2"/>
      <c r="F2" s="2"/>
      <c r="G2" s="1"/>
      <c r="H2" s="3"/>
      <c r="I2" s="1"/>
      <c r="J2" s="1"/>
      <c r="K2" s="1"/>
      <c r="L2" s="4"/>
      <c r="M2" s="4"/>
      <c r="N2" s="4"/>
      <c r="O2" s="4"/>
      <c r="P2" s="4"/>
      <c r="Q2" s="4"/>
      <c r="R2" s="5"/>
      <c r="S2" s="5"/>
      <c r="T2" s="5"/>
      <c r="U2" s="5"/>
      <c r="V2" s="5"/>
      <c r="W2" s="5"/>
      <c r="X2" s="5"/>
      <c r="Y2" s="5"/>
      <c r="Z2" s="5"/>
      <c r="AA2" s="6"/>
      <c r="AB2" s="5"/>
      <c r="AC2" s="5"/>
      <c r="AD2" s="5"/>
      <c r="AE2" s="5"/>
      <c r="AF2" s="5"/>
      <c r="AG2" s="19"/>
      <c r="AH2" s="19"/>
      <c r="AI2" s="19"/>
      <c r="AJ2" s="5"/>
      <c r="AK2" s="5"/>
      <c r="AL2" s="1017"/>
      <c r="AM2" s="1043"/>
      <c r="AN2" s="1043"/>
      <c r="AO2" s="1043"/>
      <c r="AP2" s="1043"/>
      <c r="AQ2" s="1043"/>
      <c r="AR2" s="1043"/>
      <c r="AS2" s="1043"/>
      <c r="AT2" s="1044"/>
      <c r="AU2" s="1018"/>
      <c r="AV2" s="1018"/>
      <c r="AW2" s="1018"/>
      <c r="AX2" s="1018"/>
      <c r="AY2" s="1018"/>
      <c r="AZ2" s="1019"/>
      <c r="BA2" s="1045"/>
      <c r="BB2" s="1045"/>
      <c r="BC2" s="1046"/>
      <c r="BD2" s="1015"/>
      <c r="BE2" s="1015"/>
      <c r="BF2" s="1015"/>
      <c r="BG2" s="1015"/>
      <c r="BH2" s="1015"/>
      <c r="BI2" s="1015"/>
    </row>
    <row r="3" spans="1:61" ht="69.75" customHeight="1">
      <c r="A3" s="1015" t="s">
        <v>0</v>
      </c>
      <c r="B3" s="1015" t="s">
        <v>1</v>
      </c>
      <c r="C3" s="1015" t="s">
        <v>2</v>
      </c>
      <c r="D3" s="1015" t="s">
        <v>3</v>
      </c>
      <c r="E3" s="1015" t="s">
        <v>4</v>
      </c>
      <c r="F3" s="1015" t="s">
        <v>5</v>
      </c>
      <c r="G3" s="1015" t="s">
        <v>7</v>
      </c>
      <c r="H3" s="1015" t="s">
        <v>8</v>
      </c>
      <c r="I3" s="1015" t="s">
        <v>9</v>
      </c>
      <c r="J3" s="1015" t="s">
        <v>10</v>
      </c>
      <c r="K3" s="1015" t="s">
        <v>11</v>
      </c>
      <c r="L3" s="7" t="s">
        <v>12</v>
      </c>
      <c r="M3" s="7" t="s">
        <v>13</v>
      </c>
      <c r="N3" s="7" t="s">
        <v>14</v>
      </c>
      <c r="O3" s="7" t="s">
        <v>15</v>
      </c>
      <c r="P3" s="7" t="s">
        <v>16</v>
      </c>
      <c r="Q3" s="7" t="s">
        <v>17</v>
      </c>
      <c r="R3" s="8" t="s">
        <v>18</v>
      </c>
      <c r="S3" s="8" t="s">
        <v>543</v>
      </c>
      <c r="T3" s="8" t="s">
        <v>20</v>
      </c>
      <c r="U3" s="8" t="s">
        <v>21</v>
      </c>
      <c r="V3" s="8" t="s">
        <v>22</v>
      </c>
      <c r="W3" s="8" t="s">
        <v>23</v>
      </c>
      <c r="X3" s="8" t="s">
        <v>24</v>
      </c>
      <c r="Y3" s="8" t="s">
        <v>25</v>
      </c>
      <c r="Z3" s="8" t="s">
        <v>26</v>
      </c>
      <c r="AA3" s="8" t="s">
        <v>27</v>
      </c>
      <c r="AB3" s="8" t="s">
        <v>28</v>
      </c>
      <c r="AC3" s="8" t="s">
        <v>29</v>
      </c>
      <c r="AD3" s="9" t="s">
        <v>14</v>
      </c>
      <c r="AE3" s="8" t="s">
        <v>30</v>
      </c>
      <c r="AF3" s="17" t="s">
        <v>31</v>
      </c>
      <c r="AG3" s="8" t="s">
        <v>32</v>
      </c>
      <c r="AH3" s="8" t="s">
        <v>33</v>
      </c>
      <c r="AI3" s="8" t="s">
        <v>34</v>
      </c>
      <c r="AJ3" s="8" t="s">
        <v>35</v>
      </c>
      <c r="AK3" s="8" t="s">
        <v>36</v>
      </c>
      <c r="AL3" s="10" t="s">
        <v>37</v>
      </c>
      <c r="AM3" s="10" t="s">
        <v>38</v>
      </c>
      <c r="AN3" s="10" t="s">
        <v>40</v>
      </c>
      <c r="AO3" s="10" t="s">
        <v>41</v>
      </c>
      <c r="AP3" s="10" t="s">
        <v>42</v>
      </c>
      <c r="AQ3" s="10" t="s">
        <v>43</v>
      </c>
      <c r="AR3" s="10" t="s">
        <v>44</v>
      </c>
      <c r="AS3" s="10" t="s">
        <v>45</v>
      </c>
      <c r="AT3" s="10" t="s">
        <v>46</v>
      </c>
      <c r="AU3" s="11" t="s">
        <v>47</v>
      </c>
      <c r="AV3" s="11" t="s">
        <v>48</v>
      </c>
      <c r="AW3" s="11" t="s">
        <v>49</v>
      </c>
      <c r="AX3" s="11" t="s">
        <v>50</v>
      </c>
      <c r="AY3" s="11" t="s">
        <v>51</v>
      </c>
      <c r="AZ3" s="12" t="s">
        <v>1812</v>
      </c>
      <c r="BA3" s="12" t="s">
        <v>54</v>
      </c>
      <c r="BB3" s="12" t="s">
        <v>55</v>
      </c>
      <c r="BC3" s="12" t="s">
        <v>57</v>
      </c>
      <c r="BD3" s="13" t="s">
        <v>58</v>
      </c>
      <c r="BE3" s="13" t="s">
        <v>59</v>
      </c>
      <c r="BF3" s="13" t="s">
        <v>60</v>
      </c>
      <c r="BG3" s="13" t="s">
        <v>61</v>
      </c>
      <c r="BH3" s="13" t="s">
        <v>62</v>
      </c>
      <c r="BI3" s="13"/>
    </row>
  </sheetData>
  <autoFilter ref="A3:BI3" xr:uid="{62B1870C-2C72-4751-A8A0-9B1627A8F721}"/>
  <customSheetViews>
    <customSheetView guid="{B44FAAB8-1398-4FF6-84E3-95F16EE53712}" showAutoFilter="1">
      <selection activeCell="B4" sqref="B4"/>
      <pageMargins left="0" right="0" top="0" bottom="0" header="0" footer="0"/>
      <autoFilter ref="A1:BH3" xr:uid="{18DB1C04-2C44-4C83-A7B5-2495F0B58EC4}">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1" showButton="0"/>
        <filterColumn colId="32"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5" showButton="0"/>
        <filterColumn colId="46" showButton="0"/>
        <filterColumn colId="47" showButton="0"/>
        <filterColumn colId="48" showButton="0"/>
        <filterColumn colId="50" showButton="0"/>
        <filterColumn colId="51" showButton="0"/>
        <filterColumn colId="52" showButton="0"/>
        <filterColumn colId="54" showButton="0"/>
        <filterColumn colId="55" showButton="0"/>
        <filterColumn colId="56" showButton="0"/>
      </autoFilter>
    </customSheetView>
  </customSheetViews>
  <mergeCells count="7">
    <mergeCell ref="BD1:BG1"/>
    <mergeCell ref="L1:Q1"/>
    <mergeCell ref="R1:AF1"/>
    <mergeCell ref="AG1:AI1"/>
    <mergeCell ref="AL1:AT1"/>
    <mergeCell ref="AU1:AY1"/>
    <mergeCell ref="AZ1:BC1"/>
  </mergeCells>
  <pageMargins left="0" right="0" top="0" bottom="0" header="0" footer="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150B-0222-428A-ACB0-409EBE082C9A}">
  <sheetPr filterMode="1"/>
  <dimension ref="B1:BR259"/>
  <sheetViews>
    <sheetView workbookViewId="0">
      <pane ySplit="1" topLeftCell="A2" activePane="bottomLeft" state="frozen"/>
      <selection pane="bottomLeft" activeCell="P4" sqref="P4"/>
    </sheetView>
  </sheetViews>
  <sheetFormatPr defaultColWidth="8.85546875" defaultRowHeight="14.45"/>
  <cols>
    <col min="1" max="1" width="0" hidden="1" customWidth="1"/>
    <col min="2" max="2" width="27.85546875" style="504" customWidth="1"/>
    <col min="3" max="3" width="60.85546875" style="22" customWidth="1"/>
    <col min="4" max="4" width="31.42578125" style="22" customWidth="1"/>
    <col min="5" max="5" width="46.85546875" style="504" customWidth="1"/>
    <col min="6" max="6" width="60.42578125" hidden="1" customWidth="1"/>
    <col min="7" max="7" width="18.140625" style="504" customWidth="1"/>
    <col min="8" max="8" width="34.42578125" style="504" customWidth="1"/>
    <col min="9" max="9" width="42" style="504" customWidth="1"/>
    <col min="10" max="10" width="8.85546875" style="504" customWidth="1"/>
    <col min="11" max="11" width="26" style="504" customWidth="1"/>
    <col min="12" max="12" width="12.42578125" style="504" customWidth="1"/>
    <col min="13" max="13" width="15.85546875" style="504" customWidth="1"/>
    <col min="14" max="14" width="8.85546875" style="504" customWidth="1"/>
    <col min="15" max="17" width="8.85546875" style="504"/>
    <col min="18" max="18" width="8.85546875" style="816"/>
    <col min="19" max="62" width="8.85546875" style="504"/>
    <col min="63" max="63" width="8.85546875" style="816"/>
    <col min="64" max="68" width="8.85546875" style="504"/>
  </cols>
  <sheetData>
    <row r="1" spans="2:68" ht="90" customHeight="1">
      <c r="B1" s="749" t="s">
        <v>0</v>
      </c>
      <c r="C1" s="749" t="s">
        <v>1</v>
      </c>
      <c r="D1" s="749" t="s">
        <v>2</v>
      </c>
      <c r="E1" s="749" t="s">
        <v>3</v>
      </c>
      <c r="F1" s="519" t="s">
        <v>4</v>
      </c>
      <c r="G1" s="749" t="s">
        <v>5</v>
      </c>
      <c r="H1" s="749" t="s">
        <v>6</v>
      </c>
      <c r="I1" s="749" t="s">
        <v>7</v>
      </c>
      <c r="J1" s="749" t="s">
        <v>8</v>
      </c>
      <c r="K1" s="749" t="s">
        <v>9</v>
      </c>
      <c r="L1" s="749" t="s">
        <v>10</v>
      </c>
      <c r="M1" s="749" t="s">
        <v>11</v>
      </c>
      <c r="N1" s="253" t="s">
        <v>12</v>
      </c>
      <c r="O1" s="253" t="s">
        <v>13</v>
      </c>
      <c r="P1" s="253" t="s">
        <v>14</v>
      </c>
      <c r="Q1" s="253" t="s">
        <v>15</v>
      </c>
      <c r="R1" s="253" t="s">
        <v>16</v>
      </c>
      <c r="S1" s="253" t="s">
        <v>17</v>
      </c>
      <c r="T1" s="254" t="s">
        <v>18</v>
      </c>
      <c r="U1" s="473" t="s">
        <v>19</v>
      </c>
      <c r="V1" s="254" t="s">
        <v>20</v>
      </c>
      <c r="W1" s="254" t="s">
        <v>21</v>
      </c>
      <c r="X1" s="254" t="s">
        <v>22</v>
      </c>
      <c r="Y1" s="254" t="s">
        <v>23</v>
      </c>
      <c r="Z1" s="254" t="s">
        <v>24</v>
      </c>
      <c r="AA1" s="254" t="s">
        <v>25</v>
      </c>
      <c r="AB1" s="254" t="s">
        <v>26</v>
      </c>
      <c r="AC1" s="254" t="s">
        <v>27</v>
      </c>
      <c r="AD1" s="254" t="s">
        <v>28</v>
      </c>
      <c r="AE1" s="254" t="s">
        <v>29</v>
      </c>
      <c r="AF1" s="254" t="s">
        <v>14</v>
      </c>
      <c r="AG1" s="254" t="s">
        <v>30</v>
      </c>
      <c r="AH1" s="254" t="s">
        <v>31</v>
      </c>
      <c r="AI1" s="254" t="s">
        <v>32</v>
      </c>
      <c r="AJ1" s="254" t="s">
        <v>33</v>
      </c>
      <c r="AK1" s="254" t="s">
        <v>34</v>
      </c>
      <c r="AL1" s="566" t="s">
        <v>35</v>
      </c>
      <c r="AM1" s="566" t="s">
        <v>36</v>
      </c>
      <c r="AN1" s="257" t="s">
        <v>37</v>
      </c>
      <c r="AO1" s="257" t="s">
        <v>38</v>
      </c>
      <c r="AP1" s="257" t="s">
        <v>39</v>
      </c>
      <c r="AQ1" s="257" t="s">
        <v>40</v>
      </c>
      <c r="AR1" s="257" t="s">
        <v>41</v>
      </c>
      <c r="AS1" s="257" t="s">
        <v>42</v>
      </c>
      <c r="AT1" s="257" t="s">
        <v>43</v>
      </c>
      <c r="AU1" s="257" t="s">
        <v>44</v>
      </c>
      <c r="AV1" s="257" t="s">
        <v>45</v>
      </c>
      <c r="AW1" s="257" t="s">
        <v>46</v>
      </c>
      <c r="AX1" s="258" t="s">
        <v>47</v>
      </c>
      <c r="AY1" s="258" t="s">
        <v>48</v>
      </c>
      <c r="AZ1" s="258" t="s">
        <v>49</v>
      </c>
      <c r="BA1" s="258" t="s">
        <v>50</v>
      </c>
      <c r="BB1" s="258" t="s">
        <v>51</v>
      </c>
      <c r="BC1" s="259" t="s">
        <v>52</v>
      </c>
      <c r="BD1" s="259" t="s">
        <v>53</v>
      </c>
      <c r="BE1" s="259" t="s">
        <v>54</v>
      </c>
      <c r="BF1" s="259" t="s">
        <v>55</v>
      </c>
      <c r="BG1" s="259" t="s">
        <v>56</v>
      </c>
      <c r="BH1" s="259" t="s">
        <v>57</v>
      </c>
      <c r="BI1" s="260" t="s">
        <v>58</v>
      </c>
      <c r="BJ1" s="260" t="s">
        <v>59</v>
      </c>
      <c r="BK1" s="748" t="s">
        <v>60</v>
      </c>
      <c r="BL1" s="260" t="s">
        <v>61</v>
      </c>
      <c r="BM1" s="260" t="s">
        <v>62</v>
      </c>
      <c r="BN1" s="260" t="s">
        <v>63</v>
      </c>
      <c r="BO1" s="260" t="s">
        <v>64</v>
      </c>
      <c r="BP1" s="264" t="s">
        <v>65</v>
      </c>
    </row>
    <row r="2" spans="2:68" ht="57.95" hidden="1" customHeight="1">
      <c r="B2" s="261" t="s">
        <v>66</v>
      </c>
      <c r="C2" s="474" t="s">
        <v>67</v>
      </c>
      <c r="D2" s="22" t="s">
        <v>68</v>
      </c>
      <c r="E2" s="22" t="s">
        <v>69</v>
      </c>
      <c r="F2" s="261" t="s">
        <v>70</v>
      </c>
      <c r="G2" s="22" t="s">
        <v>71</v>
      </c>
      <c r="H2" s="263" t="s">
        <v>72</v>
      </c>
      <c r="I2" s="261" t="s">
        <v>73</v>
      </c>
      <c r="J2" t="s">
        <v>74</v>
      </c>
      <c r="K2" s="261" t="s">
        <v>74</v>
      </c>
      <c r="L2" s="261" t="s">
        <v>75</v>
      </c>
      <c r="M2" s="22" t="s">
        <v>76</v>
      </c>
      <c r="N2"/>
      <c r="O2"/>
      <c r="P2"/>
      <c r="Q2"/>
      <c r="R2"/>
      <c r="S2"/>
      <c r="T2"/>
      <c r="U2"/>
      <c r="V2"/>
      <c r="W2"/>
      <c r="X2"/>
      <c r="Y2"/>
      <c r="Z2"/>
      <c r="AA2"/>
      <c r="AB2"/>
      <c r="AC2"/>
      <c r="AD2"/>
      <c r="AE2" t="s">
        <v>77</v>
      </c>
      <c r="AF2"/>
      <c r="AG2"/>
      <c r="AH2"/>
      <c r="AI2"/>
      <c r="AJ2"/>
      <c r="AK2"/>
      <c r="AL2"/>
      <c r="AM2"/>
      <c r="AN2" t="s">
        <v>78</v>
      </c>
      <c r="AO2"/>
      <c r="AP2"/>
      <c r="AQ2"/>
      <c r="AR2" t="s">
        <v>78</v>
      </c>
      <c r="AS2"/>
      <c r="AT2"/>
      <c r="AU2"/>
      <c r="AV2"/>
      <c r="AW2"/>
      <c r="AX2"/>
      <c r="AY2"/>
      <c r="AZ2"/>
      <c r="BA2"/>
      <c r="BB2"/>
      <c r="BC2"/>
      <c r="BD2"/>
      <c r="BE2"/>
      <c r="BF2"/>
      <c r="BG2"/>
      <c r="BH2"/>
      <c r="BI2" t="s">
        <v>78</v>
      </c>
      <c r="BJ2"/>
      <c r="BK2" t="s">
        <v>78</v>
      </c>
      <c r="BL2"/>
      <c r="BM2"/>
      <c r="BN2"/>
      <c r="BO2"/>
      <c r="BP2"/>
    </row>
    <row r="3" spans="2:68" ht="43.5" hidden="1" customHeight="1">
      <c r="B3" s="261" t="s">
        <v>66</v>
      </c>
      <c r="C3" s="474" t="s">
        <v>79</v>
      </c>
      <c r="D3" s="22" t="s">
        <v>80</v>
      </c>
      <c r="E3" s="22" t="s">
        <v>81</v>
      </c>
      <c r="F3" s="261" t="s">
        <v>70</v>
      </c>
      <c r="G3" s="22" t="s">
        <v>82</v>
      </c>
      <c r="H3" s="263" t="s">
        <v>72</v>
      </c>
      <c r="I3" s="261" t="s">
        <v>83</v>
      </c>
      <c r="J3" t="s">
        <v>74</v>
      </c>
      <c r="K3" s="261" t="s">
        <v>74</v>
      </c>
      <c r="L3" s="261" t="s">
        <v>84</v>
      </c>
      <c r="M3" s="22" t="s">
        <v>76</v>
      </c>
      <c r="N3"/>
      <c r="O3"/>
      <c r="P3"/>
      <c r="Q3"/>
      <c r="R3"/>
      <c r="S3"/>
      <c r="T3"/>
      <c r="U3"/>
      <c r="V3"/>
      <c r="W3"/>
      <c r="X3"/>
      <c r="Y3"/>
      <c r="Z3"/>
      <c r="AA3"/>
      <c r="AB3"/>
      <c r="AC3"/>
      <c r="AD3"/>
      <c r="AE3"/>
      <c r="AF3"/>
      <c r="AG3"/>
      <c r="AH3"/>
      <c r="AI3"/>
      <c r="AJ3"/>
      <c r="AK3"/>
      <c r="AL3"/>
      <c r="AM3"/>
      <c r="AN3"/>
      <c r="AO3"/>
      <c r="AP3"/>
      <c r="AQ3"/>
      <c r="AR3"/>
      <c r="AS3"/>
      <c r="AT3"/>
      <c r="AU3"/>
      <c r="AV3" t="s">
        <v>85</v>
      </c>
      <c r="AW3"/>
      <c r="AX3"/>
      <c r="AY3"/>
      <c r="AZ3"/>
      <c r="BA3"/>
      <c r="BB3"/>
      <c r="BC3"/>
      <c r="BD3"/>
      <c r="BE3"/>
      <c r="BF3"/>
      <c r="BG3"/>
      <c r="BH3"/>
      <c r="BI3" t="s">
        <v>78</v>
      </c>
      <c r="BJ3"/>
      <c r="BK3" t="s">
        <v>78</v>
      </c>
      <c r="BL3"/>
      <c r="BM3"/>
      <c r="BN3"/>
      <c r="BO3"/>
      <c r="BP3"/>
    </row>
    <row r="4" spans="2:68" ht="101.45" customHeight="1">
      <c r="B4" s="261" t="s">
        <v>66</v>
      </c>
      <c r="C4" s="474" t="s">
        <v>86</v>
      </c>
      <c r="D4" s="264" t="s">
        <v>87</v>
      </c>
      <c r="E4" s="22" t="s">
        <v>88</v>
      </c>
      <c r="F4" s="261" t="s">
        <v>89</v>
      </c>
      <c r="G4" s="22" t="s">
        <v>90</v>
      </c>
      <c r="H4" s="263" t="s">
        <v>91</v>
      </c>
      <c r="I4" s="261" t="s">
        <v>73</v>
      </c>
      <c r="J4" t="s">
        <v>74</v>
      </c>
      <c r="K4" s="261" t="s">
        <v>74</v>
      </c>
      <c r="L4" s="261" t="s">
        <v>84</v>
      </c>
      <c r="M4" s="22" t="s">
        <v>76</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t="s">
        <v>91</v>
      </c>
      <c r="BJ4"/>
      <c r="BK4" t="s">
        <v>78</v>
      </c>
      <c r="BL4" t="s">
        <v>85</v>
      </c>
      <c r="BM4"/>
      <c r="BN4"/>
      <c r="BO4"/>
      <c r="BP4"/>
    </row>
    <row r="5" spans="2:68" ht="57.95" hidden="1" customHeight="1">
      <c r="B5" s="261" t="s">
        <v>109</v>
      </c>
      <c r="C5" s="262" t="s">
        <v>120</v>
      </c>
      <c r="D5" s="22" t="s">
        <v>121</v>
      </c>
      <c r="E5" s="22" t="s">
        <v>122</v>
      </c>
      <c r="F5" s="261" t="s">
        <v>89</v>
      </c>
      <c r="G5" s="22"/>
      <c r="H5" s="263" t="s">
        <v>72</v>
      </c>
      <c r="I5" s="261"/>
      <c r="J5" t="s">
        <v>74</v>
      </c>
      <c r="K5" s="261" t="s">
        <v>103</v>
      </c>
      <c r="L5" s="261" t="s">
        <v>75</v>
      </c>
      <c r="M5" s="22" t="s">
        <v>76</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t="s">
        <v>78</v>
      </c>
      <c r="BJ5"/>
      <c r="BK5" t="s">
        <v>78</v>
      </c>
      <c r="BL5" t="s">
        <v>78</v>
      </c>
      <c r="BM5"/>
      <c r="BN5"/>
      <c r="BO5"/>
      <c r="BP5"/>
    </row>
    <row r="6" spans="2:68" ht="87" hidden="1" customHeight="1">
      <c r="B6" s="261" t="s">
        <v>109</v>
      </c>
      <c r="C6" s="262" t="s">
        <v>123</v>
      </c>
      <c r="D6" s="22" t="s">
        <v>124</v>
      </c>
      <c r="E6" s="264" t="s">
        <v>125</v>
      </c>
      <c r="F6" s="261" t="s">
        <v>116</v>
      </c>
      <c r="G6" s="22" t="s">
        <v>126</v>
      </c>
      <c r="H6" s="263" t="s">
        <v>91</v>
      </c>
      <c r="I6" s="261"/>
      <c r="J6" t="s">
        <v>99</v>
      </c>
      <c r="K6" s="261" t="s">
        <v>99</v>
      </c>
      <c r="L6" s="261" t="s">
        <v>126</v>
      </c>
      <c r="M6" s="22" t="s">
        <v>76</v>
      </c>
      <c r="N6"/>
      <c r="O6"/>
      <c r="P6"/>
      <c r="Q6"/>
      <c r="R6"/>
      <c r="S6"/>
      <c r="T6"/>
      <c r="U6"/>
      <c r="V6"/>
      <c r="W6"/>
      <c r="X6"/>
      <c r="Y6"/>
      <c r="Z6"/>
      <c r="AA6"/>
      <c r="AB6"/>
      <c r="AC6"/>
      <c r="AD6"/>
      <c r="AE6"/>
      <c r="AF6"/>
      <c r="AG6"/>
      <c r="AH6"/>
      <c r="AI6"/>
      <c r="AJ6"/>
      <c r="AK6"/>
      <c r="AL6"/>
      <c r="AM6"/>
      <c r="AN6" t="s">
        <v>127</v>
      </c>
      <c r="AO6"/>
      <c r="AP6"/>
      <c r="AQ6"/>
      <c r="AR6"/>
      <c r="AS6" t="s">
        <v>91</v>
      </c>
      <c r="AT6"/>
      <c r="AU6"/>
      <c r="AV6"/>
      <c r="AW6"/>
      <c r="AX6"/>
      <c r="AY6"/>
      <c r="AZ6"/>
      <c r="BA6"/>
      <c r="BB6"/>
      <c r="BC6"/>
      <c r="BD6"/>
      <c r="BE6"/>
      <c r="BF6"/>
      <c r="BG6"/>
      <c r="BH6"/>
      <c r="BI6" t="s">
        <v>91</v>
      </c>
      <c r="BJ6"/>
      <c r="BK6" t="s">
        <v>78</v>
      </c>
      <c r="BL6" t="s">
        <v>85</v>
      </c>
      <c r="BM6"/>
      <c r="BN6"/>
      <c r="BO6"/>
      <c r="BP6"/>
    </row>
    <row r="7" spans="2:68" ht="87" hidden="1" customHeight="1">
      <c r="B7" s="261" t="s">
        <v>66</v>
      </c>
      <c r="C7" s="262" t="s">
        <v>128</v>
      </c>
      <c r="D7" s="22" t="s">
        <v>129</v>
      </c>
      <c r="E7" s="22" t="s">
        <v>130</v>
      </c>
      <c r="F7" s="261" t="s">
        <v>89</v>
      </c>
      <c r="G7" s="22" t="s">
        <v>131</v>
      </c>
      <c r="H7" s="263" t="s">
        <v>91</v>
      </c>
      <c r="I7" s="261"/>
      <c r="J7" t="s">
        <v>74</v>
      </c>
      <c r="K7" s="261" t="s">
        <v>99</v>
      </c>
      <c r="L7" s="261" t="s">
        <v>84</v>
      </c>
      <c r="M7" s="22" t="s">
        <v>76</v>
      </c>
      <c r="N7" t="s">
        <v>78</v>
      </c>
      <c r="O7" t="s">
        <v>78</v>
      </c>
      <c r="P7"/>
      <c r="Q7"/>
      <c r="R7"/>
      <c r="S7"/>
      <c r="T7"/>
      <c r="U7"/>
      <c r="V7"/>
      <c r="W7"/>
      <c r="X7"/>
      <c r="Y7"/>
      <c r="Z7"/>
      <c r="AA7"/>
      <c r="AB7" t="s">
        <v>132</v>
      </c>
      <c r="AC7" s="266" t="s">
        <v>85</v>
      </c>
      <c r="AD7"/>
      <c r="AE7"/>
      <c r="AF7"/>
      <c r="AG7"/>
      <c r="AH7"/>
      <c r="AI7" t="s">
        <v>85</v>
      </c>
      <c r="AJ7"/>
      <c r="AK7"/>
      <c r="AL7"/>
      <c r="AM7"/>
      <c r="AN7" t="s">
        <v>78</v>
      </c>
      <c r="AO7"/>
      <c r="AP7"/>
      <c r="AQ7"/>
      <c r="AR7"/>
      <c r="AS7"/>
      <c r="AT7"/>
      <c r="AU7"/>
      <c r="AV7"/>
      <c r="AW7"/>
      <c r="AX7"/>
      <c r="AY7"/>
      <c r="AZ7"/>
      <c r="BA7"/>
      <c r="BB7"/>
      <c r="BC7" t="s">
        <v>72</v>
      </c>
      <c r="BD7"/>
      <c r="BE7"/>
      <c r="BF7"/>
      <c r="BG7"/>
      <c r="BH7"/>
      <c r="BI7" t="s">
        <v>72</v>
      </c>
      <c r="BJ7"/>
      <c r="BK7" t="s">
        <v>72</v>
      </c>
      <c r="BL7"/>
      <c r="BM7"/>
      <c r="BN7"/>
      <c r="BO7"/>
      <c r="BP7"/>
    </row>
    <row r="8" spans="2:68" ht="29.25" hidden="1" customHeight="1">
      <c r="B8" s="261" t="s">
        <v>173</v>
      </c>
      <c r="C8" s="262" t="s">
        <v>2282</v>
      </c>
      <c r="D8" s="22" t="s">
        <v>175</v>
      </c>
      <c r="E8" s="22" t="s">
        <v>176</v>
      </c>
      <c r="F8" s="261" t="s">
        <v>171</v>
      </c>
      <c r="G8" s="22" t="s">
        <v>177</v>
      </c>
      <c r="H8" s="263" t="s">
        <v>72</v>
      </c>
      <c r="I8" s="261" t="s">
        <v>73</v>
      </c>
      <c r="J8" t="s">
        <v>74</v>
      </c>
      <c r="K8" s="261" t="s">
        <v>99</v>
      </c>
      <c r="L8" s="261" t="s">
        <v>75</v>
      </c>
      <c r="M8" s="22" t="s">
        <v>168</v>
      </c>
      <c r="N8"/>
      <c r="O8"/>
      <c r="P8"/>
      <c r="Q8"/>
      <c r="R8"/>
      <c r="S8"/>
      <c r="T8"/>
      <c r="U8" s="261" t="s">
        <v>119</v>
      </c>
      <c r="V8" s="588" t="s">
        <v>78</v>
      </c>
      <c r="W8"/>
      <c r="X8" t="s">
        <v>72</v>
      </c>
      <c r="Y8"/>
      <c r="Z8"/>
      <c r="AA8"/>
      <c r="AB8" t="s">
        <v>77</v>
      </c>
      <c r="AC8" t="s">
        <v>78</v>
      </c>
      <c r="AD8"/>
      <c r="AE8"/>
      <c r="AF8" t="s">
        <v>78</v>
      </c>
      <c r="AG8" t="s">
        <v>78</v>
      </c>
      <c r="AH8"/>
      <c r="AI8"/>
      <c r="AJ8"/>
      <c r="AK8"/>
      <c r="AL8"/>
      <c r="AM8"/>
      <c r="AN8"/>
      <c r="AO8"/>
      <c r="AP8"/>
      <c r="AQ8"/>
      <c r="AR8"/>
      <c r="AS8"/>
      <c r="AT8"/>
      <c r="AU8" s="265" t="s">
        <v>78</v>
      </c>
      <c r="AV8"/>
      <c r="AW8"/>
      <c r="AX8"/>
      <c r="AY8"/>
      <c r="AZ8"/>
      <c r="BA8"/>
      <c r="BB8"/>
      <c r="BC8"/>
      <c r="BD8"/>
      <c r="BE8"/>
      <c r="BF8"/>
      <c r="BG8"/>
      <c r="BH8"/>
      <c r="BI8" t="s">
        <v>78</v>
      </c>
      <c r="BJ8"/>
      <c r="BK8" t="s">
        <v>77</v>
      </c>
      <c r="BL8"/>
      <c r="BM8"/>
      <c r="BN8"/>
      <c r="BO8"/>
      <c r="BP8"/>
    </row>
    <row r="9" spans="2:68" ht="29.25" hidden="1" customHeight="1">
      <c r="B9" s="270" t="s">
        <v>109</v>
      </c>
      <c r="C9" s="271" t="s">
        <v>273</v>
      </c>
      <c r="D9" s="264" t="s">
        <v>274</v>
      </c>
      <c r="E9" s="264" t="s">
        <v>275</v>
      </c>
      <c r="F9" s="270" t="s">
        <v>89</v>
      </c>
      <c r="G9" s="264" t="s">
        <v>247</v>
      </c>
      <c r="H9" s="270" t="s">
        <v>91</v>
      </c>
      <c r="I9" s="270" t="s">
        <v>73</v>
      </c>
      <c r="J9" s="270" t="s">
        <v>74</v>
      </c>
      <c r="K9" s="270" t="s">
        <v>103</v>
      </c>
      <c r="L9" s="270" t="s">
        <v>84</v>
      </c>
      <c r="M9" s="264" t="s">
        <v>267</v>
      </c>
      <c r="N9" s="264" t="s">
        <v>78</v>
      </c>
      <c r="O9" s="264" t="s">
        <v>78</v>
      </c>
      <c r="P9" s="264"/>
      <c r="Q9" s="264"/>
      <c r="R9" s="264"/>
      <c r="S9" s="264"/>
      <c r="T9" s="264"/>
      <c r="U9" s="270" t="s">
        <v>119</v>
      </c>
      <c r="V9" s="590" t="s">
        <v>126</v>
      </c>
      <c r="W9" s="264"/>
      <c r="X9" s="264"/>
      <c r="Y9" s="264"/>
      <c r="Z9" s="264"/>
      <c r="AA9" s="264"/>
      <c r="AB9" s="264"/>
      <c r="AC9" s="264" t="s">
        <v>91</v>
      </c>
      <c r="AD9" s="264"/>
      <c r="AE9" s="264"/>
      <c r="AF9" s="264"/>
      <c r="AG9" s="264"/>
      <c r="AH9" s="264"/>
      <c r="AI9" s="264"/>
      <c r="AJ9" s="264"/>
      <c r="AK9" s="264"/>
      <c r="AL9" s="264"/>
      <c r="AM9" s="264"/>
      <c r="AN9" s="264"/>
      <c r="AO9" s="264"/>
      <c r="AP9" s="264"/>
      <c r="AQ9" s="264"/>
      <c r="AR9" s="264"/>
      <c r="AS9" s="264"/>
      <c r="AT9" s="264"/>
      <c r="AU9" s="264"/>
      <c r="AV9" s="264" t="s">
        <v>119</v>
      </c>
      <c r="AW9" s="264" t="s">
        <v>77</v>
      </c>
      <c r="AX9" s="264"/>
      <c r="AY9" s="264"/>
      <c r="AZ9" s="264"/>
      <c r="BA9" s="264"/>
      <c r="BB9" s="264"/>
      <c r="BC9" s="264"/>
      <c r="BD9" s="264"/>
      <c r="BE9" s="264"/>
      <c r="BF9" s="264" t="s">
        <v>119</v>
      </c>
      <c r="BG9" s="264"/>
      <c r="BH9" s="264"/>
      <c r="BI9" s="264" t="s">
        <v>72</v>
      </c>
      <c r="BJ9" s="264"/>
      <c r="BK9" s="264" t="s">
        <v>78</v>
      </c>
      <c r="BL9" s="264"/>
      <c r="BM9" s="264"/>
      <c r="BN9" s="264"/>
      <c r="BO9" s="264"/>
      <c r="BP9" s="264"/>
    </row>
    <row r="10" spans="2:68" ht="101.45" hidden="1" customHeight="1">
      <c r="B10" s="277" t="s">
        <v>109</v>
      </c>
      <c r="C10" s="278" t="s">
        <v>325</v>
      </c>
      <c r="D10" s="264" t="s">
        <v>326</v>
      </c>
      <c r="E10" s="264" t="s">
        <v>327</v>
      </c>
      <c r="F10" s="277" t="s">
        <v>70</v>
      </c>
      <c r="G10" s="264" t="s">
        <v>328</v>
      </c>
      <c r="H10" s="270" t="s">
        <v>91</v>
      </c>
      <c r="I10" s="277" t="s">
        <v>73</v>
      </c>
      <c r="J10" s="277" t="s">
        <v>103</v>
      </c>
      <c r="K10" s="277" t="s">
        <v>329</v>
      </c>
      <c r="L10" s="277" t="s">
        <v>75</v>
      </c>
      <c r="M10" s="264" t="s">
        <v>325</v>
      </c>
      <c r="N10" s="252"/>
      <c r="O10" s="252"/>
      <c r="P10" s="252"/>
      <c r="Q10" s="252"/>
      <c r="R10" s="252"/>
      <c r="S10" s="252"/>
      <c r="T10" s="252"/>
      <c r="U10" s="252"/>
      <c r="V10" s="252"/>
      <c r="W10" s="252"/>
      <c r="X10" s="252"/>
      <c r="Y10" s="252"/>
      <c r="Z10" s="252"/>
      <c r="AA10" s="252"/>
      <c r="AB10" s="252"/>
      <c r="AC10" s="252"/>
      <c r="AD10" s="252"/>
      <c r="AE10" s="252"/>
      <c r="AF10" s="252"/>
      <c r="AG10" s="252"/>
      <c r="AH10" s="252"/>
      <c r="AI10" s="252"/>
      <c r="AJ10" s="252"/>
      <c r="AK10" s="252"/>
      <c r="AL10" s="252"/>
      <c r="AM10" s="252"/>
      <c r="AN10" s="252" t="s">
        <v>77</v>
      </c>
      <c r="AO10" s="252"/>
      <c r="AP10" s="252"/>
      <c r="AQ10" s="571" t="s">
        <v>85</v>
      </c>
      <c r="AR10" s="252" t="s">
        <v>119</v>
      </c>
      <c r="AS10" s="252" t="s">
        <v>119</v>
      </c>
      <c r="AT10" s="252"/>
      <c r="AU10" s="252" t="s">
        <v>119</v>
      </c>
      <c r="AV10" s="252"/>
      <c r="AW10" s="252"/>
      <c r="AX10" s="252"/>
      <c r="AY10" s="252"/>
      <c r="AZ10" s="252"/>
      <c r="BA10" s="252"/>
      <c r="BB10" s="252"/>
      <c r="BC10" s="252"/>
      <c r="BD10" s="252"/>
      <c r="BE10" s="252"/>
      <c r="BF10" s="252"/>
      <c r="BG10" s="252"/>
      <c r="BH10" s="252"/>
      <c r="BI10" s="252" t="s">
        <v>72</v>
      </c>
      <c r="BJ10" s="252"/>
      <c r="BK10" s="252" t="s">
        <v>119</v>
      </c>
      <c r="BL10" s="252"/>
      <c r="BM10" s="252"/>
      <c r="BN10" s="252"/>
      <c r="BO10" s="252"/>
      <c r="BP10" s="252"/>
    </row>
    <row r="11" spans="2:68" ht="43.5" customHeight="1">
      <c r="B11" s="277" t="s">
        <v>66</v>
      </c>
      <c r="C11" s="278" t="s">
        <v>76</v>
      </c>
      <c r="D11" s="264" t="s">
        <v>455</v>
      </c>
      <c r="E11" s="264" t="s">
        <v>456</v>
      </c>
      <c r="F11" s="277" t="s">
        <v>70</v>
      </c>
      <c r="G11" s="264" t="s">
        <v>457</v>
      </c>
      <c r="H11" s="270" t="s">
        <v>72</v>
      </c>
      <c r="I11" s="277"/>
      <c r="J11" s="252" t="s">
        <v>74</v>
      </c>
      <c r="K11" s="277"/>
      <c r="L11" s="277"/>
      <c r="M11" s="22" t="s">
        <v>76</v>
      </c>
      <c r="N11" s="252"/>
      <c r="O11" s="252"/>
      <c r="P11" s="252"/>
      <c r="Q11" s="252"/>
      <c r="R11" s="252"/>
      <c r="S11" s="252"/>
      <c r="T11" s="252"/>
      <c r="U11" s="252"/>
      <c r="V11" s="252"/>
      <c r="W11" s="252"/>
      <c r="X11" s="252"/>
      <c r="Y11" s="252"/>
      <c r="Z11" s="252"/>
      <c r="AA11" s="252"/>
      <c r="AB11" s="252"/>
      <c r="AC11" s="252"/>
      <c r="AD11" s="252"/>
      <c r="AE11" s="252"/>
      <c r="AF11" s="252"/>
      <c r="AG11" s="252"/>
      <c r="AH11" s="252"/>
      <c r="AI11" s="252"/>
      <c r="AJ11" s="252"/>
      <c r="AK11" s="252"/>
      <c r="AL11" s="252"/>
      <c r="AM11" s="252"/>
      <c r="AN11" s="252"/>
      <c r="AO11" s="252"/>
      <c r="AP11" s="252"/>
      <c r="AQ11" s="252"/>
      <c r="AR11" s="252"/>
      <c r="AS11" s="252"/>
      <c r="AT11" s="252"/>
      <c r="AU11" s="252"/>
      <c r="AV11" s="252"/>
      <c r="AW11" s="252"/>
      <c r="AX11" s="252"/>
      <c r="AY11" s="252"/>
      <c r="AZ11" s="252"/>
      <c r="BA11" s="252"/>
      <c r="BB11" s="252"/>
      <c r="BC11" s="252"/>
      <c r="BD11" s="252"/>
      <c r="BE11" s="252"/>
      <c r="BF11" s="252"/>
      <c r="BG11" s="252"/>
      <c r="BH11" s="252"/>
      <c r="BI11" s="252" t="s">
        <v>72</v>
      </c>
      <c r="BJ11" s="252"/>
      <c r="BK11" s="252" t="s">
        <v>78</v>
      </c>
      <c r="BL11" s="252" t="s">
        <v>85</v>
      </c>
      <c r="BM11" s="252"/>
      <c r="BN11" s="252"/>
      <c r="BO11" s="252"/>
      <c r="BP11" s="252"/>
    </row>
    <row r="12" spans="2:68" ht="14.45" customHeight="1">
      <c r="B12" s="277" t="s">
        <v>66</v>
      </c>
      <c r="C12" s="278" t="s">
        <v>76</v>
      </c>
      <c r="D12" s="264" t="s">
        <v>461</v>
      </c>
      <c r="E12" s="264" t="s">
        <v>462</v>
      </c>
      <c r="F12" s="277" t="s">
        <v>89</v>
      </c>
      <c r="G12" s="264"/>
      <c r="H12" s="270" t="s">
        <v>72</v>
      </c>
      <c r="I12" s="277"/>
      <c r="J12" s="252" t="s">
        <v>74</v>
      </c>
      <c r="K12" s="277"/>
      <c r="L12" s="277"/>
      <c r="M12" s="22" t="s">
        <v>76</v>
      </c>
      <c r="N12" s="252"/>
      <c r="O12" s="252"/>
      <c r="P12" s="252"/>
      <c r="Q12" s="252"/>
      <c r="R12" s="252"/>
      <c r="S12" s="252"/>
      <c r="T12" s="252"/>
      <c r="U12" s="252"/>
      <c r="V12" s="252"/>
      <c r="W12" s="252"/>
      <c r="X12" s="252"/>
      <c r="Y12" s="252"/>
      <c r="Z12" s="252"/>
      <c r="AA12" s="252"/>
      <c r="AB12" s="252"/>
      <c r="AC12" s="252"/>
      <c r="AD12" s="252"/>
      <c r="AE12" s="252"/>
      <c r="AF12" s="252"/>
      <c r="AG12" s="252"/>
      <c r="AH12" s="252"/>
      <c r="AI12" s="252"/>
      <c r="AJ12" s="252"/>
      <c r="AK12" s="252"/>
      <c r="AL12" s="252"/>
      <c r="AM12" s="252"/>
      <c r="AN12" s="252"/>
      <c r="AO12" s="252"/>
      <c r="AP12" s="252"/>
      <c r="AQ12" s="252"/>
      <c r="AR12" s="252"/>
      <c r="AS12" s="252"/>
      <c r="AT12" s="252"/>
      <c r="AU12" s="252"/>
      <c r="AV12" s="252"/>
      <c r="AW12" s="252"/>
      <c r="AX12" s="252"/>
      <c r="AY12" s="252"/>
      <c r="AZ12" s="252"/>
      <c r="BA12" s="252"/>
      <c r="BB12" s="252"/>
      <c r="BC12" s="252"/>
      <c r="BD12" s="252"/>
      <c r="BE12" s="252"/>
      <c r="BF12" s="252"/>
      <c r="BG12" s="252"/>
      <c r="BH12" s="252"/>
      <c r="BI12" s="252" t="s">
        <v>78</v>
      </c>
      <c r="BJ12" s="252"/>
      <c r="BK12" s="252" t="s">
        <v>77</v>
      </c>
      <c r="BL12" s="252" t="s">
        <v>85</v>
      </c>
      <c r="BM12" s="252"/>
      <c r="BN12" s="252"/>
      <c r="BO12" s="252"/>
      <c r="BP12" s="252"/>
    </row>
    <row r="13" spans="2:68" ht="14.45" hidden="1" customHeight="1">
      <c r="B13" s="277" t="s">
        <v>66</v>
      </c>
      <c r="C13" s="278" t="s">
        <v>76</v>
      </c>
      <c r="D13" s="264" t="s">
        <v>463</v>
      </c>
      <c r="E13" s="264" t="s">
        <v>456</v>
      </c>
      <c r="F13" s="277" t="s">
        <v>89</v>
      </c>
      <c r="G13" s="264"/>
      <c r="H13" s="270" t="s">
        <v>78</v>
      </c>
      <c r="I13" s="277"/>
      <c r="J13" s="252"/>
      <c r="K13" s="277"/>
      <c r="L13" s="277"/>
      <c r="M13" s="22" t="s">
        <v>76</v>
      </c>
      <c r="N13" s="252"/>
      <c r="O13" s="252"/>
      <c r="P13" s="252"/>
      <c r="Q13" s="252"/>
      <c r="R13" s="252"/>
      <c r="S13" s="252"/>
      <c r="T13" s="252"/>
      <c r="U13" s="252"/>
      <c r="V13" s="252"/>
      <c r="W13" s="252"/>
      <c r="X13" s="252"/>
      <c r="Y13" s="252"/>
      <c r="Z13" s="252"/>
      <c r="AA13" s="252"/>
      <c r="AB13" s="252"/>
      <c r="AC13" s="252"/>
      <c r="AD13" s="252"/>
      <c r="AE13" s="252"/>
      <c r="AF13" s="252"/>
      <c r="AG13" s="252"/>
      <c r="AH13" s="252"/>
      <c r="AI13" s="252"/>
      <c r="AJ13" s="252"/>
      <c r="AK13" s="252"/>
      <c r="AL13" s="252"/>
      <c r="AM13" s="252"/>
      <c r="AN13" s="252"/>
      <c r="AO13" s="252"/>
      <c r="AP13" s="252"/>
      <c r="AQ13" s="252"/>
      <c r="AR13" s="252"/>
      <c r="AS13" s="252"/>
      <c r="AT13" s="252"/>
      <c r="AU13" s="252"/>
      <c r="AV13" s="252"/>
      <c r="AW13" s="252"/>
      <c r="AX13" s="252"/>
      <c r="AY13" s="252"/>
      <c r="AZ13" s="252"/>
      <c r="BA13" s="252"/>
      <c r="BB13" s="252"/>
      <c r="BC13" s="252"/>
      <c r="BD13" s="252"/>
      <c r="BE13" s="252"/>
      <c r="BF13" s="252"/>
      <c r="BG13" s="252"/>
      <c r="BH13" s="252"/>
      <c r="BI13" s="252" t="s">
        <v>78</v>
      </c>
      <c r="BJ13" s="252"/>
      <c r="BK13" s="252" t="s">
        <v>77</v>
      </c>
      <c r="BL13" s="252" t="s">
        <v>85</v>
      </c>
      <c r="BM13" s="252"/>
      <c r="BN13" s="252"/>
      <c r="BO13" s="252"/>
      <c r="BP13" s="252"/>
    </row>
    <row r="14" spans="2:68" ht="144.94999999999999" hidden="1" customHeight="1">
      <c r="B14" s="118" t="s">
        <v>500</v>
      </c>
      <c r="C14" s="355" t="s">
        <v>596</v>
      </c>
      <c r="D14" s="247" t="s">
        <v>597</v>
      </c>
      <c r="E14" s="992" t="s">
        <v>598</v>
      </c>
      <c r="F14" s="989" t="s">
        <v>116</v>
      </c>
      <c r="G14" s="990" t="s">
        <v>599</v>
      </c>
      <c r="H14" s="991" t="s">
        <v>83</v>
      </c>
      <c r="I14" s="1003" t="s">
        <v>99</v>
      </c>
      <c r="J14" s="993" t="s">
        <v>600</v>
      </c>
      <c r="K14" s="994" t="s">
        <v>84</v>
      </c>
      <c r="L14" s="994" t="s">
        <v>515</v>
      </c>
      <c r="M14" s="996" t="s">
        <v>601</v>
      </c>
      <c r="N14" s="559" t="s">
        <v>127</v>
      </c>
      <c r="O14" s="125" t="s">
        <v>78</v>
      </c>
      <c r="P14" s="125"/>
      <c r="Q14" s="125"/>
      <c r="R14" s="980"/>
      <c r="S14" s="980"/>
      <c r="T14" s="980"/>
      <c r="U14" s="60"/>
      <c r="V14" s="60"/>
      <c r="W14" s="60"/>
      <c r="X14" s="60"/>
      <c r="Y14" s="60"/>
      <c r="Z14" s="60"/>
      <c r="AA14" s="60"/>
      <c r="AB14" s="60"/>
      <c r="AC14" s="60"/>
      <c r="AD14" s="60"/>
      <c r="AE14" s="60"/>
      <c r="AF14" s="60"/>
      <c r="AG14" s="655" t="s">
        <v>119</v>
      </c>
      <c r="AH14" s="531" t="s">
        <v>78</v>
      </c>
      <c r="AI14" s="60"/>
      <c r="AJ14" s="531" t="s">
        <v>72</v>
      </c>
      <c r="AK14" s="531" t="s">
        <v>78</v>
      </c>
      <c r="AL14" s="60"/>
      <c r="AM14" s="60"/>
      <c r="AN14" s="60"/>
      <c r="AO14" s="60"/>
      <c r="AP14" s="60"/>
      <c r="AQ14" s="60"/>
      <c r="AR14" s="60"/>
      <c r="AS14" s="60"/>
      <c r="AT14" s="60"/>
      <c r="AU14" s="60"/>
      <c r="AV14" s="60"/>
      <c r="AW14" s="60"/>
      <c r="AX14" s="60"/>
      <c r="AY14" s="531" t="s">
        <v>78</v>
      </c>
      <c r="AZ14" s="60"/>
      <c r="BA14" s="531" t="s">
        <v>72</v>
      </c>
      <c r="BB14" s="60"/>
      <c r="BC14" s="531" t="s">
        <v>78</v>
      </c>
      <c r="BD14" s="60"/>
      <c r="BE14" s="60"/>
      <c r="BF14" s="60"/>
      <c r="BG14" s="60"/>
      <c r="BH14" s="60"/>
      <c r="BI14" s="531" t="s">
        <v>78</v>
      </c>
      <c r="BJ14" s="531" t="s">
        <v>78</v>
      </c>
      <c r="BK14" s="531" t="s">
        <v>78</v>
      </c>
      <c r="BL14" s="60"/>
      <c r="BM14" s="60"/>
      <c r="BN14" s="984"/>
      <c r="BO14"/>
      <c r="BP14"/>
    </row>
    <row r="15" spans="2:68" ht="15" hidden="1">
      <c r="B15" s="750"/>
      <c r="C15" s="750"/>
      <c r="D15" s="750"/>
      <c r="E15" s="750"/>
      <c r="F15" s="337" t="s">
        <v>89</v>
      </c>
      <c r="G15" s="750"/>
      <c r="H15" s="750"/>
      <c r="I15" s="750"/>
      <c r="J15" s="750"/>
      <c r="K15" s="750"/>
      <c r="L15" s="750"/>
      <c r="M15" s="344"/>
      <c r="N15" s="750"/>
      <c r="O15" s="344"/>
      <c r="P15" s="344"/>
      <c r="Q15" s="750"/>
      <c r="R15" s="344"/>
      <c r="S15" s="750"/>
      <c r="T15" s="344"/>
      <c r="U15" s="342"/>
      <c r="V15" s="342"/>
      <c r="W15" s="342"/>
      <c r="X15" s="342"/>
      <c r="Y15" s="342"/>
      <c r="Z15" s="343"/>
      <c r="AA15" s="344"/>
      <c r="AB15" s="344"/>
      <c r="AC15" s="343"/>
      <c r="AD15" s="750"/>
      <c r="AE15" s="750"/>
      <c r="AF15" s="750"/>
      <c r="AG15" s="750"/>
      <c r="AH15" s="750"/>
      <c r="AI15" s="750"/>
      <c r="AJ15" s="750"/>
      <c r="AK15" s="750"/>
      <c r="AL15" s="750"/>
      <c r="AM15" s="750"/>
      <c r="AN15" s="750"/>
      <c r="AO15" s="750"/>
      <c r="AP15" s="750"/>
      <c r="AQ15" s="750"/>
      <c r="AR15" s="750"/>
      <c r="AS15" s="750"/>
      <c r="AT15" s="750"/>
      <c r="AU15" s="750"/>
      <c r="AV15" s="750"/>
      <c r="AW15" s="750"/>
      <c r="AX15" s="750"/>
      <c r="AY15" s="845"/>
      <c r="AZ15" s="750"/>
      <c r="BA15" s="750"/>
      <c r="BB15" s="750"/>
      <c r="BC15" s="750"/>
      <c r="BD15" s="751"/>
      <c r="BE15" s="845"/>
      <c r="BF15" s="845"/>
      <c r="BG15" s="344"/>
      <c r="BH15" s="750"/>
      <c r="BI15" s="845"/>
      <c r="BJ15" s="750"/>
      <c r="BK15" s="752"/>
      <c r="BL15" s="750"/>
      <c r="BM15" s="750"/>
    </row>
    <row r="16" spans="2:68" ht="65.25" hidden="1" customHeight="1">
      <c r="B16" s="337" t="s">
        <v>816</v>
      </c>
      <c r="C16" s="337" t="s">
        <v>842</v>
      </c>
      <c r="D16" s="337" t="s">
        <v>843</v>
      </c>
      <c r="E16" s="337" t="s">
        <v>844</v>
      </c>
      <c r="F16" s="337" t="s">
        <v>89</v>
      </c>
      <c r="G16" s="337"/>
      <c r="H16" s="345" t="s">
        <v>83</v>
      </c>
      <c r="I16" s="345" t="s">
        <v>845</v>
      </c>
      <c r="J16" s="345" t="s">
        <v>99</v>
      </c>
      <c r="K16" s="345" t="s">
        <v>84</v>
      </c>
      <c r="L16" s="345" t="s">
        <v>846</v>
      </c>
      <c r="M16" s="344"/>
      <c r="N16" s="337"/>
      <c r="O16" s="344"/>
      <c r="P16" s="344"/>
      <c r="Q16" s="337"/>
      <c r="R16" s="344"/>
      <c r="S16" s="337"/>
      <c r="T16" s="344"/>
      <c r="U16" s="342"/>
      <c r="V16" s="342"/>
      <c r="W16" s="342"/>
      <c r="X16" s="342"/>
      <c r="Y16" s="342"/>
      <c r="Z16" s="343"/>
      <c r="AA16" s="344"/>
      <c r="AB16" s="344"/>
      <c r="AC16" s="343"/>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845"/>
      <c r="AZ16" s="337"/>
      <c r="BA16" s="337"/>
      <c r="BB16" s="337"/>
      <c r="BC16" s="337"/>
      <c r="BD16" s="715"/>
      <c r="BE16" s="845"/>
      <c r="BF16" s="845"/>
      <c r="BG16" s="344"/>
      <c r="BH16" s="337" t="s">
        <v>85</v>
      </c>
      <c r="BI16" s="845" t="s">
        <v>85</v>
      </c>
      <c r="BJ16" s="337"/>
      <c r="BK16" s="337" t="s">
        <v>85</v>
      </c>
      <c r="BL16" s="337"/>
      <c r="BM16" s="337"/>
      <c r="BN16"/>
      <c r="BO16"/>
      <c r="BP16"/>
    </row>
    <row r="17" spans="2:70" ht="15" hidden="1">
      <c r="B17" s="337" t="s">
        <v>816</v>
      </c>
      <c r="C17" s="750"/>
      <c r="D17" s="750"/>
      <c r="E17" s="753"/>
      <c r="F17" s="337" t="s">
        <v>89</v>
      </c>
      <c r="G17" s="750"/>
      <c r="H17" s="750"/>
      <c r="I17" s="750"/>
      <c r="J17" s="750"/>
      <c r="K17" s="750"/>
      <c r="L17" s="750"/>
      <c r="M17" s="340"/>
      <c r="N17" s="750"/>
      <c r="O17" s="340"/>
      <c r="P17" s="340"/>
      <c r="Q17" s="750"/>
      <c r="R17" s="340"/>
      <c r="S17" s="750"/>
      <c r="T17" s="340"/>
      <c r="U17" s="340"/>
      <c r="V17" s="342"/>
      <c r="W17" s="342"/>
      <c r="X17" s="342"/>
      <c r="Y17" s="342"/>
      <c r="Z17" s="343"/>
      <c r="AA17" s="340"/>
      <c r="AB17" s="344"/>
      <c r="AC17" s="343"/>
      <c r="AD17" s="750"/>
      <c r="AE17" s="750"/>
      <c r="AF17" s="750"/>
      <c r="AG17" s="750"/>
      <c r="AH17" s="750"/>
      <c r="AI17" s="750"/>
      <c r="AJ17" s="750"/>
      <c r="AK17" s="750"/>
      <c r="AL17" s="750"/>
      <c r="AM17" s="750"/>
      <c r="AN17" s="750"/>
      <c r="AO17" s="750"/>
      <c r="AP17" s="750"/>
      <c r="AQ17" s="750"/>
      <c r="AR17" s="750"/>
      <c r="AS17" s="750"/>
      <c r="AT17" s="750"/>
      <c r="AU17" s="750"/>
      <c r="AV17" s="750"/>
      <c r="AW17" s="750"/>
      <c r="AX17" s="750"/>
      <c r="AY17" s="340"/>
      <c r="AZ17" s="750"/>
      <c r="BA17" s="750"/>
      <c r="BB17" s="750"/>
      <c r="BC17" s="750"/>
      <c r="BD17" s="755"/>
      <c r="BE17" s="340"/>
      <c r="BF17" s="344"/>
      <c r="BG17" s="340"/>
      <c r="BH17" s="750"/>
      <c r="BI17" s="340"/>
      <c r="BJ17" s="750"/>
      <c r="BK17" s="752"/>
      <c r="BL17" s="750"/>
      <c r="BM17" s="750"/>
    </row>
    <row r="18" spans="2:70" ht="15" hidden="1">
      <c r="B18" s="337" t="s">
        <v>816</v>
      </c>
      <c r="C18" s="754"/>
      <c r="D18" s="754"/>
      <c r="E18" s="753"/>
      <c r="F18" s="703" t="s">
        <v>89</v>
      </c>
      <c r="G18" s="754"/>
      <c r="H18" s="754"/>
      <c r="I18" s="754"/>
      <c r="J18" s="754"/>
      <c r="K18" s="754"/>
      <c r="L18" s="754"/>
      <c r="M18" s="705"/>
      <c r="N18" s="754"/>
      <c r="O18" s="705"/>
      <c r="P18" s="705"/>
      <c r="Q18" s="754"/>
      <c r="R18" s="705"/>
      <c r="S18" s="754"/>
      <c r="T18" s="705"/>
      <c r="U18" s="706"/>
      <c r="V18" s="707"/>
      <c r="W18" s="707"/>
      <c r="X18" s="707"/>
      <c r="Y18" s="707"/>
      <c r="Z18" s="708"/>
      <c r="AA18" s="705"/>
      <c r="AB18" s="708"/>
      <c r="AC18" s="709"/>
      <c r="AD18" s="754"/>
      <c r="AE18" s="754"/>
      <c r="AF18" s="754"/>
      <c r="AG18" s="754"/>
      <c r="AH18" s="754"/>
      <c r="AI18" s="754"/>
      <c r="AJ18" s="754"/>
      <c r="AK18" s="754"/>
      <c r="AL18" s="754"/>
      <c r="AM18" s="754"/>
      <c r="AN18" s="754"/>
      <c r="AO18" s="754"/>
      <c r="AP18" s="754"/>
      <c r="AQ18" s="754"/>
      <c r="AR18" s="754"/>
      <c r="AS18" s="754"/>
      <c r="AT18" s="754"/>
      <c r="AU18" s="754"/>
      <c r="AV18" s="754"/>
      <c r="AW18" s="754"/>
      <c r="AX18" s="754"/>
      <c r="AY18" s="705"/>
      <c r="AZ18" s="754"/>
      <c r="BA18" s="754"/>
      <c r="BB18" s="754"/>
      <c r="BC18" s="754"/>
      <c r="BD18" s="756"/>
      <c r="BE18" s="705"/>
      <c r="BF18" s="708"/>
      <c r="BG18" s="705"/>
      <c r="BH18" s="754"/>
      <c r="BI18" s="705"/>
      <c r="BJ18" s="754"/>
      <c r="BK18" s="757"/>
      <c r="BL18" s="754"/>
      <c r="BM18" s="754"/>
    </row>
    <row r="19" spans="2:70" ht="15" hidden="1">
      <c r="B19" s="337" t="s">
        <v>816</v>
      </c>
      <c r="C19" s="750"/>
      <c r="D19" s="750"/>
      <c r="E19" s="755"/>
      <c r="F19" s="337" t="s">
        <v>89</v>
      </c>
      <c r="G19" s="750"/>
      <c r="H19" s="750"/>
      <c r="I19" s="750"/>
      <c r="J19" s="750"/>
      <c r="K19" s="750"/>
      <c r="L19" s="750"/>
      <c r="M19" s="340"/>
      <c r="N19" s="750"/>
      <c r="O19" s="340"/>
      <c r="P19" s="340"/>
      <c r="Q19" s="750"/>
      <c r="R19" s="340"/>
      <c r="S19" s="750"/>
      <c r="T19" s="340"/>
      <c r="U19" s="341"/>
      <c r="V19" s="342"/>
      <c r="W19" s="342"/>
      <c r="X19" s="342"/>
      <c r="Y19" s="342"/>
      <c r="Z19" s="344"/>
      <c r="AA19" s="340"/>
      <c r="AB19" s="344"/>
      <c r="AC19" s="343"/>
      <c r="AD19" s="750"/>
      <c r="AE19" s="750"/>
      <c r="AF19" s="750"/>
      <c r="AG19" s="750"/>
      <c r="AH19" s="750"/>
      <c r="AI19" s="750"/>
      <c r="AJ19" s="750"/>
      <c r="AK19" s="750"/>
      <c r="AL19" s="750"/>
      <c r="AM19" s="750"/>
      <c r="AN19" s="750"/>
      <c r="AO19" s="750"/>
      <c r="AP19" s="750"/>
      <c r="AQ19" s="750"/>
      <c r="AR19" s="750"/>
      <c r="AS19" s="750"/>
      <c r="AT19" s="750"/>
      <c r="AU19" s="750"/>
      <c r="AV19" s="750"/>
      <c r="AW19" s="750"/>
      <c r="AX19" s="750"/>
      <c r="AY19" s="340"/>
      <c r="AZ19" s="750"/>
      <c r="BA19" s="750"/>
      <c r="BB19" s="750"/>
      <c r="BC19" s="750"/>
      <c r="BD19" s="755"/>
      <c r="BE19" s="340"/>
      <c r="BF19" s="340"/>
      <c r="BG19" s="340"/>
      <c r="BH19" s="340"/>
      <c r="BI19" s="340"/>
      <c r="BJ19" s="750"/>
      <c r="BK19" s="752"/>
      <c r="BL19" s="750"/>
      <c r="BM19" s="750"/>
    </row>
    <row r="20" spans="2:70" ht="15" hidden="1">
      <c r="B20" s="337" t="s">
        <v>816</v>
      </c>
      <c r="C20" s="750"/>
      <c r="D20" s="750"/>
      <c r="E20" s="753"/>
      <c r="F20" s="337" t="s">
        <v>89</v>
      </c>
      <c r="G20" s="750"/>
      <c r="H20" s="750"/>
      <c r="I20" s="750"/>
      <c r="J20" s="750"/>
      <c r="K20" s="750"/>
      <c r="L20" s="750"/>
      <c r="M20" s="340"/>
      <c r="N20" s="750"/>
      <c r="O20" s="340"/>
      <c r="P20" s="340"/>
      <c r="Q20" s="750"/>
      <c r="R20" s="340"/>
      <c r="S20" s="750"/>
      <c r="T20" s="340"/>
      <c r="U20" s="341"/>
      <c r="V20" s="342"/>
      <c r="W20" s="342"/>
      <c r="X20" s="342"/>
      <c r="Y20" s="343"/>
      <c r="Z20" s="340"/>
      <c r="AA20" s="344"/>
      <c r="AB20" s="343"/>
      <c r="AC20" s="750"/>
      <c r="AD20" s="750"/>
      <c r="AE20" s="750"/>
      <c r="AF20" s="750"/>
      <c r="AG20" s="750"/>
      <c r="AH20" s="750"/>
      <c r="AI20" s="750"/>
      <c r="AJ20" s="750"/>
      <c r="AK20" s="750"/>
      <c r="AL20" s="750"/>
      <c r="AM20" s="750"/>
      <c r="AN20" s="752"/>
      <c r="AO20" s="750"/>
      <c r="AP20" s="750"/>
      <c r="AQ20" s="750"/>
      <c r="AR20" s="750"/>
      <c r="AS20" s="750"/>
      <c r="AT20" s="750"/>
      <c r="AU20" s="750"/>
      <c r="AV20" s="750"/>
      <c r="AW20" s="750"/>
      <c r="AX20" s="340"/>
      <c r="AY20" s="750"/>
      <c r="AZ20" s="750"/>
      <c r="BA20" s="750"/>
      <c r="BB20" s="750"/>
      <c r="BC20" s="755"/>
      <c r="BD20" s="340"/>
      <c r="BE20" s="344"/>
      <c r="BF20" s="340"/>
      <c r="BG20" s="750"/>
      <c r="BH20" s="340"/>
      <c r="BI20" s="750"/>
      <c r="BJ20" s="750"/>
      <c r="BK20" s="752"/>
      <c r="BL20" s="750"/>
      <c r="BM20" s="750"/>
    </row>
    <row r="21" spans="2:70" ht="15" hidden="1">
      <c r="B21" s="337" t="s">
        <v>816</v>
      </c>
      <c r="C21" s="750"/>
      <c r="D21" s="750"/>
      <c r="E21" s="753"/>
      <c r="F21" s="337" t="s">
        <v>89</v>
      </c>
      <c r="G21" s="750"/>
      <c r="H21" s="750"/>
      <c r="I21" s="750"/>
      <c r="J21" s="750"/>
      <c r="K21" s="750"/>
      <c r="L21" s="750"/>
      <c r="M21" s="755"/>
      <c r="N21" s="750"/>
      <c r="O21" s="755"/>
      <c r="P21" s="755"/>
      <c r="Q21" s="750"/>
      <c r="R21" s="755"/>
      <c r="S21" s="750"/>
      <c r="T21" s="755"/>
      <c r="U21" s="755"/>
      <c r="V21" s="758"/>
      <c r="W21" s="758"/>
      <c r="X21" s="758"/>
      <c r="Y21" s="758"/>
      <c r="Z21" s="758"/>
      <c r="AA21" s="755"/>
      <c r="AB21" s="758"/>
      <c r="AC21" s="758"/>
      <c r="AD21" s="750"/>
      <c r="AE21" s="750"/>
      <c r="AF21" s="750"/>
      <c r="AG21" s="750"/>
      <c r="AH21" s="750"/>
      <c r="AI21" s="750"/>
      <c r="AJ21" s="750"/>
      <c r="AK21" s="750"/>
      <c r="AL21" s="750"/>
      <c r="AM21" s="750"/>
      <c r="AN21" s="750"/>
      <c r="AO21" s="750"/>
      <c r="AP21" s="750"/>
      <c r="AQ21" s="750"/>
      <c r="AR21" s="750"/>
      <c r="AS21" s="750"/>
      <c r="AT21" s="750"/>
      <c r="AU21" s="750"/>
      <c r="AV21" s="750"/>
      <c r="AW21" s="750"/>
      <c r="AX21" s="750"/>
      <c r="AY21" s="755"/>
      <c r="AZ21" s="750"/>
      <c r="BA21" s="750"/>
      <c r="BB21" s="750"/>
      <c r="BC21" s="750"/>
      <c r="BD21" s="755"/>
      <c r="BE21" s="755"/>
      <c r="BF21" s="750"/>
      <c r="BG21" s="755"/>
      <c r="BH21" s="750"/>
      <c r="BI21" s="755"/>
      <c r="BJ21" s="750"/>
      <c r="BK21" s="752"/>
      <c r="BL21" s="750"/>
      <c r="BM21" s="750"/>
    </row>
    <row r="22" spans="2:70" ht="15" hidden="1">
      <c r="B22" s="337" t="s">
        <v>816</v>
      </c>
      <c r="C22" s="750"/>
      <c r="D22" s="750"/>
      <c r="E22" s="755"/>
      <c r="F22" s="337" t="s">
        <v>89</v>
      </c>
      <c r="G22" s="750"/>
      <c r="H22" s="750"/>
      <c r="I22" s="750"/>
      <c r="J22" s="750"/>
      <c r="K22" s="750"/>
      <c r="L22" s="750"/>
      <c r="M22" s="755"/>
      <c r="N22" s="750"/>
      <c r="O22" s="755"/>
      <c r="P22" s="755"/>
      <c r="Q22" s="750"/>
      <c r="R22" s="755"/>
      <c r="S22" s="750"/>
      <c r="T22" s="755"/>
      <c r="U22" s="759"/>
      <c r="V22" s="758"/>
      <c r="W22" s="758"/>
      <c r="X22" s="758"/>
      <c r="Y22" s="758"/>
      <c r="Z22" s="755"/>
      <c r="AA22" s="755"/>
      <c r="AB22" s="758"/>
      <c r="AC22" s="758"/>
      <c r="AD22" s="755"/>
      <c r="AE22" s="750"/>
      <c r="AF22" s="750"/>
      <c r="AG22" s="750"/>
      <c r="AH22" s="750"/>
      <c r="AI22" s="750"/>
      <c r="AJ22" s="750"/>
      <c r="AK22" s="750"/>
      <c r="AL22" s="750"/>
      <c r="AM22" s="750"/>
      <c r="AN22" s="750"/>
      <c r="AO22" s="750"/>
      <c r="AP22" s="750"/>
      <c r="AQ22" s="750"/>
      <c r="AR22" s="750"/>
      <c r="AS22" s="750"/>
      <c r="AT22" s="750"/>
      <c r="AU22" s="750"/>
      <c r="AV22" s="750"/>
      <c r="AW22" s="750"/>
      <c r="AX22" s="750"/>
      <c r="AY22" s="755"/>
      <c r="AZ22" s="750"/>
      <c r="BA22" s="750"/>
      <c r="BB22" s="750"/>
      <c r="BC22" s="750"/>
      <c r="BD22" s="755"/>
      <c r="BE22" s="755"/>
      <c r="BF22" s="750"/>
      <c r="BG22" s="755"/>
      <c r="BH22" s="750"/>
      <c r="BI22" s="755"/>
      <c r="BJ22" s="750"/>
      <c r="BK22" s="752"/>
      <c r="BL22" s="750"/>
      <c r="BM22" s="750"/>
    </row>
    <row r="23" spans="2:70" ht="15" hidden="1">
      <c r="B23" s="337" t="s">
        <v>816</v>
      </c>
      <c r="C23" s="750"/>
      <c r="D23" s="750"/>
      <c r="E23" s="753"/>
      <c r="F23" s="337" t="s">
        <v>89</v>
      </c>
      <c r="G23" s="750"/>
      <c r="H23" s="750"/>
      <c r="I23" s="750"/>
      <c r="J23" s="750"/>
      <c r="K23" s="750"/>
      <c r="L23" s="750"/>
      <c r="M23" s="750"/>
      <c r="N23" s="750"/>
      <c r="O23" s="750"/>
      <c r="P23" s="750"/>
      <c r="Q23" s="750"/>
      <c r="R23" s="750"/>
      <c r="S23" s="750"/>
      <c r="T23" s="750"/>
      <c r="U23" s="750"/>
      <c r="V23" s="750"/>
      <c r="W23" s="750"/>
      <c r="X23" s="750"/>
      <c r="Y23" s="750"/>
      <c r="Z23" s="750"/>
      <c r="AA23" s="750"/>
      <c r="AB23" s="750"/>
      <c r="AC23" s="750"/>
      <c r="AD23" s="750"/>
      <c r="AE23" s="750"/>
      <c r="AF23" s="750"/>
      <c r="AG23" s="750"/>
      <c r="AH23" s="750"/>
      <c r="AI23" s="750"/>
      <c r="AJ23" s="750"/>
      <c r="AK23" s="750"/>
      <c r="AL23" s="750"/>
      <c r="AM23" s="750"/>
      <c r="AN23" s="750"/>
      <c r="AO23" s="750"/>
      <c r="AP23" s="750"/>
      <c r="AQ23" s="750"/>
      <c r="AR23" s="750"/>
      <c r="AS23" s="750"/>
      <c r="AT23" s="750"/>
      <c r="AU23" s="750"/>
      <c r="AV23" s="750"/>
      <c r="AW23" s="750"/>
      <c r="AX23" s="750"/>
      <c r="AY23" s="750"/>
      <c r="AZ23" s="750"/>
      <c r="BA23" s="750"/>
      <c r="BB23" s="750"/>
      <c r="BC23" s="750"/>
      <c r="BD23" s="750"/>
      <c r="BE23" s="750"/>
      <c r="BF23" s="750"/>
      <c r="BG23" s="750"/>
      <c r="BH23" s="750"/>
      <c r="BI23" s="750"/>
      <c r="BJ23" s="750"/>
      <c r="BK23" s="752"/>
      <c r="BL23" s="750"/>
      <c r="BM23" s="750"/>
    </row>
    <row r="24" spans="2:70" ht="15" hidden="1">
      <c r="B24" s="337" t="s">
        <v>816</v>
      </c>
      <c r="C24" s="750"/>
      <c r="D24" s="750"/>
      <c r="E24" s="755"/>
      <c r="F24" s="337" t="s">
        <v>89</v>
      </c>
      <c r="G24" s="750"/>
      <c r="H24" s="750"/>
      <c r="I24" s="750"/>
      <c r="J24" s="750"/>
      <c r="K24" s="750"/>
      <c r="L24" s="750"/>
      <c r="M24" s="750"/>
      <c r="N24" s="750"/>
      <c r="O24" s="750"/>
      <c r="P24" s="750"/>
      <c r="Q24" s="750"/>
      <c r="R24" s="750"/>
      <c r="S24" s="750"/>
      <c r="T24" s="750"/>
      <c r="U24" s="750"/>
      <c r="V24" s="750"/>
      <c r="W24" s="750"/>
      <c r="X24" s="750"/>
      <c r="Y24" s="750"/>
      <c r="Z24" s="750"/>
      <c r="AA24" s="750"/>
      <c r="AB24" s="750"/>
      <c r="AC24" s="750"/>
      <c r="AD24" s="750"/>
      <c r="AE24" s="750"/>
      <c r="AF24" s="750"/>
      <c r="AG24" s="750"/>
      <c r="AH24" s="750"/>
      <c r="AI24" s="750"/>
      <c r="AJ24" s="750"/>
      <c r="AK24" s="750"/>
      <c r="AL24" s="750"/>
      <c r="AM24" s="750"/>
      <c r="AN24" s="750"/>
      <c r="AO24" s="750"/>
      <c r="AP24" s="750"/>
      <c r="AQ24" s="750"/>
      <c r="AR24" s="750"/>
      <c r="AS24" s="750"/>
      <c r="AT24" s="750"/>
      <c r="AU24" s="750"/>
      <c r="AV24" s="750"/>
      <c r="AW24" s="750"/>
      <c r="AX24" s="750"/>
      <c r="AY24" s="750"/>
      <c r="AZ24" s="750"/>
      <c r="BA24" s="750"/>
      <c r="BB24" s="750"/>
      <c r="BC24" s="750"/>
      <c r="BD24" s="750"/>
      <c r="BE24" s="750"/>
      <c r="BF24" s="750"/>
      <c r="BG24" s="750"/>
      <c r="BH24" s="750"/>
      <c r="BI24" s="750"/>
      <c r="BJ24" s="750"/>
      <c r="BK24" s="752"/>
      <c r="BL24" s="750"/>
      <c r="BM24" s="750"/>
    </row>
    <row r="25" spans="2:70" ht="14.45" hidden="1" customHeight="1">
      <c r="B25" s="337" t="s">
        <v>816</v>
      </c>
      <c r="C25" s="165"/>
      <c r="D25" s="151"/>
      <c r="E25" s="151"/>
      <c r="F25" s="1032" t="s">
        <v>89</v>
      </c>
      <c r="G25" s="241"/>
      <c r="H25" s="165"/>
      <c r="I25" s="718"/>
      <c r="J25" s="718"/>
      <c r="K25" s="723"/>
      <c r="L25" s="318"/>
      <c r="M25" s="318"/>
      <c r="N25" s="240"/>
      <c r="O25" s="240"/>
      <c r="P25" s="240"/>
      <c r="Q25" s="240"/>
      <c r="R25" s="240"/>
      <c r="S25" s="240"/>
      <c r="T25" s="716"/>
      <c r="U25" s="240"/>
      <c r="V25" s="240"/>
      <c r="W25" s="240"/>
      <c r="X25" s="240"/>
      <c r="Y25" s="240"/>
      <c r="Z25" s="240"/>
      <c r="AA25" s="240"/>
      <c r="AB25" s="240"/>
      <c r="AC25" s="240"/>
      <c r="AD25" s="240"/>
      <c r="AE25" s="240"/>
      <c r="AF25" s="240"/>
      <c r="AG25" s="240"/>
      <c r="AH25" s="240"/>
      <c r="AI25" s="240"/>
      <c r="AJ25" s="240"/>
      <c r="AK25" s="240"/>
      <c r="AL25" s="240"/>
      <c r="AM25" s="240"/>
      <c r="AN25" s="240"/>
      <c r="AO25" s="240"/>
      <c r="AP25" s="240"/>
      <c r="AQ25" s="240"/>
      <c r="AR25" s="240"/>
      <c r="AS25" s="240"/>
      <c r="AT25" s="240"/>
      <c r="AU25" s="240"/>
      <c r="AV25" s="240"/>
      <c r="AW25" s="240"/>
      <c r="AX25" s="240"/>
      <c r="AY25" s="240"/>
      <c r="AZ25" s="240"/>
      <c r="BA25" s="240"/>
      <c r="BB25" s="240"/>
      <c r="BC25" s="240"/>
      <c r="BD25" s="240"/>
      <c r="BE25" s="240"/>
      <c r="BF25" s="240"/>
      <c r="BG25" s="240"/>
      <c r="BH25" s="240"/>
      <c r="BI25" s="240"/>
      <c r="BJ25" s="240"/>
      <c r="BK25" s="684"/>
      <c r="BL25" s="240"/>
      <c r="BM25" s="240"/>
      <c r="BN25" s="240"/>
      <c r="BO25" s="23"/>
      <c r="BP25" s="23"/>
      <c r="BQ25" s="23"/>
      <c r="BR25" s="23"/>
    </row>
    <row r="26" spans="2:70" ht="14.45" hidden="1" customHeight="1">
      <c r="B26" s="337" t="s">
        <v>816</v>
      </c>
      <c r="C26" s="1028"/>
      <c r="D26" s="166" t="s">
        <v>1052</v>
      </c>
      <c r="E26" s="718"/>
      <c r="F26" s="157" t="s">
        <v>89</v>
      </c>
      <c r="G26" s="1026"/>
      <c r="H26" s="1032" t="s">
        <v>73</v>
      </c>
      <c r="I26" s="167" t="s">
        <v>329</v>
      </c>
      <c r="J26" s="167" t="s">
        <v>74</v>
      </c>
      <c r="K26" s="162" t="s">
        <v>75</v>
      </c>
      <c r="L26" s="158" t="s">
        <v>1008</v>
      </c>
      <c r="M26" s="158"/>
      <c r="N26" s="240"/>
      <c r="O26" s="240"/>
      <c r="P26" s="240"/>
      <c r="Q26" s="240"/>
      <c r="R26" s="240"/>
      <c r="S26" s="240"/>
      <c r="T26" s="716"/>
      <c r="U26" s="717"/>
      <c r="V26" s="240"/>
      <c r="W26" s="717"/>
      <c r="X26" s="240"/>
      <c r="Y26" s="240"/>
      <c r="Z26" s="240"/>
      <c r="AA26" s="240"/>
      <c r="AB26" s="717"/>
      <c r="AC26" s="240"/>
      <c r="AD26" s="240" t="s">
        <v>119</v>
      </c>
      <c r="AE26" s="240"/>
      <c r="AF26" s="240" t="s">
        <v>119</v>
      </c>
      <c r="AG26" s="240" t="s">
        <v>78</v>
      </c>
      <c r="AH26" s="240"/>
      <c r="AI26" s="240"/>
      <c r="AJ26" s="240"/>
      <c r="AK26" s="240"/>
      <c r="AL26" s="240"/>
      <c r="AM26" s="240"/>
      <c r="AN26" s="240"/>
      <c r="AO26" s="240"/>
      <c r="AP26" s="240"/>
      <c r="AQ26" s="240"/>
      <c r="AR26" s="240"/>
      <c r="AS26" s="240"/>
      <c r="AT26" s="240"/>
      <c r="AU26" s="240"/>
      <c r="AV26" s="240"/>
      <c r="AW26" s="240"/>
      <c r="AX26" s="240"/>
      <c r="AY26" s="240"/>
      <c r="AZ26" s="240"/>
      <c r="BA26" s="240"/>
      <c r="BB26" s="240"/>
      <c r="BC26" s="240" t="s">
        <v>78</v>
      </c>
      <c r="BD26" s="240" t="s">
        <v>77</v>
      </c>
      <c r="BE26" s="240" t="s">
        <v>91</v>
      </c>
      <c r="BF26" s="240"/>
      <c r="BG26" s="240" t="s">
        <v>119</v>
      </c>
      <c r="BH26" s="240" t="s">
        <v>119</v>
      </c>
      <c r="BI26" s="240"/>
      <c r="BJ26" s="240" t="s">
        <v>119</v>
      </c>
      <c r="BK26" s="240" t="s">
        <v>119</v>
      </c>
      <c r="BL26" s="240"/>
      <c r="BM26" s="240"/>
      <c r="BN26" s="240"/>
      <c r="BO26" s="23"/>
      <c r="BP26" s="23"/>
      <c r="BQ26" s="23"/>
      <c r="BR26" s="23"/>
    </row>
    <row r="27" spans="2:70" ht="15" hidden="1">
      <c r="B27" s="337" t="s">
        <v>816</v>
      </c>
      <c r="C27" s="165"/>
      <c r="D27" s="166"/>
      <c r="E27" s="718"/>
      <c r="F27" s="157" t="s">
        <v>89</v>
      </c>
      <c r="G27" s="242"/>
      <c r="H27" s="165"/>
      <c r="I27" s="718"/>
      <c r="J27" s="718"/>
      <c r="K27" s="723"/>
      <c r="L27" s="318"/>
      <c r="M27" s="318"/>
      <c r="N27" s="240"/>
      <c r="O27" s="240"/>
      <c r="P27" s="240"/>
      <c r="Q27" s="240"/>
      <c r="R27" s="240"/>
      <c r="S27" s="240"/>
      <c r="T27" s="716"/>
      <c r="U27" s="240"/>
      <c r="V27" s="240"/>
      <c r="W27" s="240"/>
      <c r="X27" s="240"/>
      <c r="Y27" s="240"/>
      <c r="Z27" s="240"/>
      <c r="AA27" s="240"/>
      <c r="AB27" s="240"/>
      <c r="AC27" s="240"/>
      <c r="AD27" s="240"/>
      <c r="AE27" s="240"/>
      <c r="AF27" s="240"/>
      <c r="AG27" s="240"/>
      <c r="AH27" s="240"/>
      <c r="AI27" s="240"/>
      <c r="AJ27" s="240"/>
      <c r="AK27" s="240"/>
      <c r="AL27" s="240"/>
      <c r="AM27" s="240"/>
      <c r="AN27" s="240"/>
      <c r="AO27" s="240"/>
      <c r="AP27" s="240"/>
      <c r="AQ27" s="240"/>
      <c r="AR27" s="240"/>
      <c r="AS27" s="240"/>
      <c r="AT27" s="240"/>
      <c r="AU27" s="240"/>
      <c r="AV27" s="240"/>
      <c r="AW27" s="240"/>
      <c r="AX27" s="240"/>
      <c r="AY27" s="240"/>
      <c r="AZ27" s="240"/>
      <c r="BA27" s="240"/>
      <c r="BB27" s="240"/>
      <c r="BC27" s="240"/>
      <c r="BD27" s="240"/>
      <c r="BE27" s="240"/>
      <c r="BF27" s="240"/>
      <c r="BG27" s="240"/>
      <c r="BH27" s="240"/>
      <c r="BI27" s="240"/>
      <c r="BJ27" s="240"/>
      <c r="BK27" s="684"/>
      <c r="BL27" s="240"/>
      <c r="BM27" s="240"/>
      <c r="BN27" s="240"/>
      <c r="BO27" s="23"/>
      <c r="BP27" s="23"/>
      <c r="BQ27" s="23"/>
      <c r="BR27" s="23"/>
    </row>
    <row r="28" spans="2:70" ht="15" hidden="1">
      <c r="B28" s="337" t="s">
        <v>816</v>
      </c>
      <c r="C28" s="165"/>
      <c r="D28" s="166"/>
      <c r="E28" s="718"/>
      <c r="F28" s="157" t="s">
        <v>89</v>
      </c>
      <c r="G28" s="242"/>
      <c r="H28" s="165"/>
      <c r="I28" s="718"/>
      <c r="J28" s="718"/>
      <c r="K28" s="723"/>
      <c r="L28" s="318"/>
      <c r="M28" s="318"/>
      <c r="N28" s="240"/>
      <c r="O28" s="240"/>
      <c r="P28" s="240"/>
      <c r="Q28" s="240"/>
      <c r="R28" s="240"/>
      <c r="S28" s="240"/>
      <c r="T28" s="716"/>
      <c r="U28" s="240"/>
      <c r="V28" s="240"/>
      <c r="W28" s="240"/>
      <c r="X28" s="240"/>
      <c r="Y28" s="240"/>
      <c r="Z28" s="240"/>
      <c r="AA28" s="240"/>
      <c r="AB28" s="240"/>
      <c r="AC28" s="240"/>
      <c r="AD28" s="240"/>
      <c r="AE28" s="240"/>
      <c r="AF28" s="240"/>
      <c r="AG28" s="240"/>
      <c r="AH28" s="240"/>
      <c r="AI28" s="240"/>
      <c r="AJ28" s="240"/>
      <c r="AK28" s="240"/>
      <c r="AL28" s="240"/>
      <c r="AM28" s="240"/>
      <c r="AN28" s="240"/>
      <c r="AO28" s="240"/>
      <c r="AP28" s="240"/>
      <c r="AQ28" s="240"/>
      <c r="AR28" s="240"/>
      <c r="AS28" s="240"/>
      <c r="AT28" s="240"/>
      <c r="AU28" s="240"/>
      <c r="AV28" s="240"/>
      <c r="AW28" s="240"/>
      <c r="AX28" s="240"/>
      <c r="AY28" s="240"/>
      <c r="AZ28" s="240"/>
      <c r="BA28" s="240"/>
      <c r="BB28" s="240"/>
      <c r="BC28" s="240"/>
      <c r="BD28" s="240"/>
      <c r="BE28" s="240"/>
      <c r="BF28" s="240"/>
      <c r="BG28" s="240"/>
      <c r="BH28" s="240"/>
      <c r="BI28" s="240"/>
      <c r="BJ28" s="240"/>
      <c r="BK28" s="684"/>
      <c r="BL28" s="240"/>
      <c r="BM28" s="240"/>
      <c r="BN28" s="240"/>
      <c r="BO28" s="23"/>
      <c r="BP28" s="23"/>
      <c r="BQ28" s="23"/>
      <c r="BR28" s="23"/>
    </row>
    <row r="29" spans="2:70" ht="15" hidden="1">
      <c r="B29" s="337" t="s">
        <v>816</v>
      </c>
      <c r="C29" s="165"/>
      <c r="D29" s="166"/>
      <c r="E29" s="718"/>
      <c r="F29" s="157" t="s">
        <v>89</v>
      </c>
      <c r="G29" s="242"/>
      <c r="H29" s="165"/>
      <c r="I29" s="718"/>
      <c r="J29" s="718"/>
      <c r="K29" s="723"/>
      <c r="L29" s="318"/>
      <c r="M29" s="318"/>
      <c r="N29" s="240"/>
      <c r="O29" s="684"/>
      <c r="P29" s="684"/>
      <c r="Q29" s="240"/>
      <c r="R29" s="240"/>
      <c r="S29" s="240"/>
      <c r="T29" s="716"/>
      <c r="U29" s="240"/>
      <c r="V29" s="240"/>
      <c r="W29" s="240"/>
      <c r="X29" s="240"/>
      <c r="Y29" s="240"/>
      <c r="Z29" s="240"/>
      <c r="AA29" s="240"/>
      <c r="AB29" s="240"/>
      <c r="AC29" s="240"/>
      <c r="AD29" s="240"/>
      <c r="AE29" s="240"/>
      <c r="AF29" s="240"/>
      <c r="AG29" s="240"/>
      <c r="AH29" s="240"/>
      <c r="AI29" s="240"/>
      <c r="AJ29" s="240"/>
      <c r="AK29" s="240"/>
      <c r="AL29" s="240"/>
      <c r="AM29" s="240"/>
      <c r="AN29" s="240"/>
      <c r="AO29" s="240"/>
      <c r="AP29" s="240"/>
      <c r="AQ29" s="240"/>
      <c r="AR29" s="240"/>
      <c r="AS29" s="240"/>
      <c r="AT29" s="240"/>
      <c r="AU29" s="240"/>
      <c r="AV29" s="240"/>
      <c r="AW29" s="240"/>
      <c r="AX29" s="240"/>
      <c r="AY29" s="240"/>
      <c r="AZ29" s="240"/>
      <c r="BA29" s="240"/>
      <c r="BB29" s="240"/>
      <c r="BC29" s="240"/>
      <c r="BD29" s="240"/>
      <c r="BE29" s="240"/>
      <c r="BF29" s="240"/>
      <c r="BG29" s="240"/>
      <c r="BH29" s="240"/>
      <c r="BI29" s="240"/>
      <c r="BJ29" s="240"/>
      <c r="BK29" s="684"/>
      <c r="BL29" s="240"/>
      <c r="BM29" s="240"/>
      <c r="BN29" s="240"/>
      <c r="BO29" s="23"/>
      <c r="BP29" s="23"/>
      <c r="BQ29" s="23"/>
      <c r="BR29" s="23"/>
    </row>
    <row r="30" spans="2:70" ht="15" hidden="1">
      <c r="B30" s="337" t="s">
        <v>816</v>
      </c>
      <c r="C30" s="165"/>
      <c r="D30" s="166"/>
      <c r="E30" s="718"/>
      <c r="F30" s="157" t="s">
        <v>89</v>
      </c>
      <c r="G30" s="242"/>
      <c r="H30" s="165"/>
      <c r="I30" s="718"/>
      <c r="J30" s="718"/>
      <c r="K30" s="723"/>
      <c r="L30" s="318"/>
      <c r="M30" s="318"/>
      <c r="N30" s="240"/>
      <c r="O30" s="240"/>
      <c r="P30" s="240"/>
      <c r="Q30" s="240"/>
      <c r="R30" s="240"/>
      <c r="S30" s="240"/>
      <c r="T30" s="716"/>
      <c r="U30" s="240"/>
      <c r="V30" s="240"/>
      <c r="W30" s="240"/>
      <c r="X30" s="240"/>
      <c r="Y30" s="240"/>
      <c r="Z30" s="240"/>
      <c r="AA30" s="240"/>
      <c r="AB30" s="240"/>
      <c r="AC30" s="240"/>
      <c r="AD30" s="240"/>
      <c r="AE30" s="240"/>
      <c r="AF30" s="240"/>
      <c r="AG30" s="240"/>
      <c r="AH30" s="240"/>
      <c r="AI30" s="240"/>
      <c r="AJ30" s="240"/>
      <c r="AK30" s="240"/>
      <c r="AL30" s="240"/>
      <c r="AM30" s="240"/>
      <c r="AN30" s="240"/>
      <c r="AO30" s="240"/>
      <c r="AP30" s="240"/>
      <c r="AQ30" s="240"/>
      <c r="AR30" s="240"/>
      <c r="AS30" s="240"/>
      <c r="AT30" s="240"/>
      <c r="AU30" s="240"/>
      <c r="AV30" s="240"/>
      <c r="AW30" s="240"/>
      <c r="AX30" s="240"/>
      <c r="AY30" s="240"/>
      <c r="AZ30" s="240"/>
      <c r="BA30" s="240"/>
      <c r="BB30" s="240"/>
      <c r="BC30" s="240"/>
      <c r="BD30" s="240"/>
      <c r="BE30" s="240"/>
      <c r="BF30" s="240"/>
      <c r="BG30" s="240"/>
      <c r="BH30" s="240"/>
      <c r="BI30" s="240"/>
      <c r="BJ30" s="240"/>
      <c r="BK30" s="684"/>
      <c r="BL30" s="240"/>
      <c r="BM30" s="240"/>
      <c r="BN30" s="240"/>
      <c r="BO30" s="23"/>
      <c r="BP30" s="23"/>
      <c r="BQ30" s="23"/>
      <c r="BR30" s="23"/>
    </row>
    <row r="31" spans="2:70" ht="15" hidden="1">
      <c r="B31" s="337" t="s">
        <v>816</v>
      </c>
      <c r="C31" s="165"/>
      <c r="D31" s="166"/>
      <c r="E31" s="718"/>
      <c r="F31" s="157" t="s">
        <v>89</v>
      </c>
      <c r="G31" s="242"/>
      <c r="H31" s="165"/>
      <c r="I31" s="718"/>
      <c r="J31" s="718"/>
      <c r="K31" s="723"/>
      <c r="L31" s="318"/>
      <c r="M31" s="318"/>
      <c r="N31" s="240"/>
      <c r="O31" s="240"/>
      <c r="P31" s="240"/>
      <c r="Q31" s="240"/>
      <c r="R31" s="240"/>
      <c r="S31" s="240"/>
      <c r="T31" s="716"/>
      <c r="U31" s="240"/>
      <c r="V31" s="240"/>
      <c r="W31" s="240"/>
      <c r="X31" s="240"/>
      <c r="Y31" s="240"/>
      <c r="Z31" s="240"/>
      <c r="AA31" s="240"/>
      <c r="AB31" s="240"/>
      <c r="AC31" s="240"/>
      <c r="AD31" s="240"/>
      <c r="AE31" s="240"/>
      <c r="AF31" s="240"/>
      <c r="AG31" s="240"/>
      <c r="AH31" s="240"/>
      <c r="AI31" s="240"/>
      <c r="AJ31" s="240"/>
      <c r="AK31" s="240"/>
      <c r="AL31" s="240"/>
      <c r="AM31" s="240"/>
      <c r="AN31" s="240"/>
      <c r="AO31" s="240"/>
      <c r="AP31" s="240"/>
      <c r="AQ31" s="240"/>
      <c r="AR31" s="240"/>
      <c r="AS31" s="240"/>
      <c r="AT31" s="240"/>
      <c r="AU31" s="240"/>
      <c r="AV31" s="240"/>
      <c r="AW31" s="240"/>
      <c r="AX31" s="240"/>
      <c r="AY31" s="240"/>
      <c r="AZ31" s="240"/>
      <c r="BA31" s="240"/>
      <c r="BB31" s="240"/>
      <c r="BC31" s="240"/>
      <c r="BD31" s="240"/>
      <c r="BE31" s="240"/>
      <c r="BF31" s="240"/>
      <c r="BG31" s="240"/>
      <c r="BH31" s="240"/>
      <c r="BI31" s="240"/>
      <c r="BJ31" s="240"/>
      <c r="BK31" s="684"/>
      <c r="BL31" s="240"/>
      <c r="BM31" s="240"/>
      <c r="BN31" s="240"/>
      <c r="BO31" s="23"/>
      <c r="BP31" s="23"/>
      <c r="BQ31" s="23"/>
      <c r="BR31" s="23"/>
    </row>
    <row r="32" spans="2:70" ht="15" hidden="1">
      <c r="B32" s="337" t="s">
        <v>816</v>
      </c>
      <c r="C32" s="165"/>
      <c r="D32" s="166"/>
      <c r="E32" s="718"/>
      <c r="F32" s="157" t="s">
        <v>89</v>
      </c>
      <c r="G32" s="242"/>
      <c r="H32" s="165"/>
      <c r="I32" s="718"/>
      <c r="J32" s="718"/>
      <c r="K32" s="723"/>
      <c r="L32" s="318"/>
      <c r="M32" s="318"/>
      <c r="N32" s="240"/>
      <c r="O32" s="240"/>
      <c r="P32" s="240"/>
      <c r="Q32" s="240"/>
      <c r="R32" s="240"/>
      <c r="S32" s="240"/>
      <c r="T32" s="716"/>
      <c r="U32" s="240"/>
      <c r="V32" s="240"/>
      <c r="W32" s="240"/>
      <c r="X32" s="240"/>
      <c r="Y32" s="240"/>
      <c r="Z32" s="240"/>
      <c r="AA32" s="240"/>
      <c r="AB32" s="240"/>
      <c r="AC32" s="240"/>
      <c r="AD32" s="240"/>
      <c r="AE32" s="240"/>
      <c r="AF32" s="240"/>
      <c r="AG32" s="240"/>
      <c r="AH32" s="240"/>
      <c r="AI32" s="240"/>
      <c r="AJ32" s="240"/>
      <c r="AK32" s="240"/>
      <c r="AL32" s="240"/>
      <c r="AM32" s="240"/>
      <c r="AN32" s="240"/>
      <c r="AO32" s="240"/>
      <c r="AP32" s="240"/>
      <c r="AQ32" s="240"/>
      <c r="AR32" s="240"/>
      <c r="AS32" s="240"/>
      <c r="AT32" s="240"/>
      <c r="AU32" s="240"/>
      <c r="AV32" s="240"/>
      <c r="AW32" s="240"/>
      <c r="AX32" s="240"/>
      <c r="AY32" s="240"/>
      <c r="AZ32" s="240"/>
      <c r="BA32" s="240"/>
      <c r="BB32" s="240"/>
      <c r="BC32" s="240"/>
      <c r="BD32" s="240"/>
      <c r="BE32" s="240"/>
      <c r="BF32" s="240"/>
      <c r="BG32" s="240"/>
      <c r="BH32" s="240"/>
      <c r="BI32" s="240"/>
      <c r="BJ32" s="240"/>
      <c r="BK32" s="684"/>
      <c r="BL32" s="240"/>
      <c r="BM32" s="240"/>
      <c r="BN32" s="240"/>
      <c r="BO32" s="23"/>
      <c r="BP32" s="23"/>
      <c r="BQ32" s="23"/>
      <c r="BR32" s="23"/>
    </row>
    <row r="33" spans="2:70" ht="15" hidden="1">
      <c r="B33" s="337" t="s">
        <v>816</v>
      </c>
      <c r="C33" s="165"/>
      <c r="D33" s="166"/>
      <c r="E33" s="718"/>
      <c r="F33" s="157" t="s">
        <v>89</v>
      </c>
      <c r="G33" s="242"/>
      <c r="H33" s="165"/>
      <c r="I33" s="718"/>
      <c r="J33" s="718"/>
      <c r="K33" s="723"/>
      <c r="L33" s="318"/>
      <c r="M33" s="318"/>
      <c r="N33" s="240"/>
      <c r="O33" s="240"/>
      <c r="P33" s="240"/>
      <c r="Q33" s="240"/>
      <c r="R33" s="240"/>
      <c r="S33" s="240"/>
      <c r="T33" s="716"/>
      <c r="U33" s="240"/>
      <c r="V33" s="240"/>
      <c r="W33" s="240"/>
      <c r="X33" s="240"/>
      <c r="Y33" s="240"/>
      <c r="Z33" s="240"/>
      <c r="AA33" s="240"/>
      <c r="AB33" s="240"/>
      <c r="AC33" s="240"/>
      <c r="AD33" s="240"/>
      <c r="AE33" s="240"/>
      <c r="AF33" s="240"/>
      <c r="AG33" s="240"/>
      <c r="AH33" s="240"/>
      <c r="AI33" s="240"/>
      <c r="AJ33" s="240"/>
      <c r="AK33" s="240"/>
      <c r="AL33" s="240"/>
      <c r="AM33" s="240"/>
      <c r="AN33" s="240"/>
      <c r="AO33" s="240"/>
      <c r="AP33" s="240"/>
      <c r="AQ33" s="240"/>
      <c r="AR33" s="240"/>
      <c r="AS33" s="240"/>
      <c r="AT33" s="240"/>
      <c r="AU33" s="240"/>
      <c r="AV33" s="240"/>
      <c r="AW33" s="240"/>
      <c r="AX33" s="240"/>
      <c r="AY33" s="240"/>
      <c r="AZ33" s="240"/>
      <c r="BA33" s="240"/>
      <c r="BB33" s="240"/>
      <c r="BC33" s="240"/>
      <c r="BD33" s="240"/>
      <c r="BE33" s="240"/>
      <c r="BF33" s="240"/>
      <c r="BG33" s="240"/>
      <c r="BH33" s="240"/>
      <c r="BI33" s="240"/>
      <c r="BJ33" s="240"/>
      <c r="BK33" s="684"/>
      <c r="BL33" s="240"/>
      <c r="BM33" s="240"/>
      <c r="BN33" s="240"/>
      <c r="BO33" s="23"/>
      <c r="BP33" s="23"/>
      <c r="BQ33" s="23"/>
      <c r="BR33" s="23"/>
    </row>
    <row r="34" spans="2:70" ht="15" hidden="1">
      <c r="B34" s="337" t="s">
        <v>816</v>
      </c>
      <c r="C34" s="165"/>
      <c r="D34" s="166"/>
      <c r="E34" s="718"/>
      <c r="F34" s="157" t="s">
        <v>89</v>
      </c>
      <c r="G34" s="243"/>
      <c r="H34" s="718"/>
      <c r="I34" s="718"/>
      <c r="J34" s="718"/>
      <c r="K34" s="723"/>
      <c r="L34" s="318"/>
      <c r="M34" s="318"/>
      <c r="N34" s="240"/>
      <c r="O34" s="240"/>
      <c r="P34" s="240"/>
      <c r="Q34" s="240"/>
      <c r="R34" s="240"/>
      <c r="S34" s="240"/>
      <c r="T34" s="716"/>
      <c r="U34" s="240"/>
      <c r="V34" s="240"/>
      <c r="W34" s="240"/>
      <c r="X34" s="240"/>
      <c r="Y34" s="240"/>
      <c r="Z34" s="240"/>
      <c r="AA34" s="240"/>
      <c r="AB34" s="240"/>
      <c r="AC34" s="240"/>
      <c r="AD34" s="240"/>
      <c r="AE34" s="240"/>
      <c r="AF34" s="240"/>
      <c r="AG34" s="240"/>
      <c r="AH34" s="240"/>
      <c r="AI34" s="240"/>
      <c r="AJ34" s="240"/>
      <c r="AK34" s="240"/>
      <c r="AL34" s="240"/>
      <c r="AM34" s="240"/>
      <c r="AN34" s="240"/>
      <c r="AO34" s="240"/>
      <c r="AP34" s="240"/>
      <c r="AQ34" s="240"/>
      <c r="AR34" s="240"/>
      <c r="AS34" s="240"/>
      <c r="AT34" s="240"/>
      <c r="AU34" s="240"/>
      <c r="AV34" s="240"/>
      <c r="AW34" s="240"/>
      <c r="AX34" s="240"/>
      <c r="AY34" s="240"/>
      <c r="AZ34" s="240"/>
      <c r="BA34" s="240"/>
      <c r="BB34" s="240"/>
      <c r="BC34" s="240"/>
      <c r="BD34" s="240"/>
      <c r="BE34" s="240"/>
      <c r="BF34" s="240"/>
      <c r="BG34" s="240"/>
      <c r="BH34" s="240"/>
      <c r="BI34" s="240"/>
      <c r="BJ34" s="240"/>
      <c r="BK34" s="684"/>
      <c r="BL34" s="240"/>
      <c r="BM34" s="240"/>
      <c r="BN34" s="240"/>
      <c r="BO34" s="23"/>
      <c r="BP34" s="23"/>
      <c r="BQ34" s="23"/>
      <c r="BR34" s="23"/>
    </row>
    <row r="35" spans="2:70" ht="15" hidden="1">
      <c r="B35" s="337" t="s">
        <v>816</v>
      </c>
      <c r="C35" s="762"/>
      <c r="D35" s="152"/>
      <c r="E35" s="152"/>
      <c r="F35" s="157"/>
      <c r="G35" s="241"/>
      <c r="H35" s="718"/>
      <c r="I35" s="718"/>
      <c r="J35" s="718"/>
      <c r="K35" s="723"/>
      <c r="L35" s="318"/>
      <c r="M35" s="318"/>
      <c r="N35" s="240"/>
      <c r="O35" s="240"/>
      <c r="P35" s="240"/>
      <c r="Q35" s="240"/>
      <c r="R35" s="240"/>
      <c r="S35" s="240"/>
      <c r="T35" s="716"/>
      <c r="U35" s="240"/>
      <c r="V35" s="240"/>
      <c r="W35" s="240"/>
      <c r="X35" s="240"/>
      <c r="Y35" s="240"/>
      <c r="Z35" s="240"/>
      <c r="AA35" s="240"/>
      <c r="AB35" s="240"/>
      <c r="AC35" s="240"/>
      <c r="AD35" s="240"/>
      <c r="AE35" s="240"/>
      <c r="AF35" s="240"/>
      <c r="AG35" s="240"/>
      <c r="AH35" s="240"/>
      <c r="AI35" s="240"/>
      <c r="AJ35" s="240"/>
      <c r="AK35" s="240"/>
      <c r="AL35" s="240"/>
      <c r="AM35" s="240"/>
      <c r="AN35" s="240"/>
      <c r="AO35" s="240"/>
      <c r="AP35" s="240"/>
      <c r="AQ35" s="240"/>
      <c r="AR35" s="240"/>
      <c r="AS35" s="240"/>
      <c r="AT35" s="240"/>
      <c r="AU35" s="240"/>
      <c r="AV35" s="240"/>
      <c r="AW35" s="240"/>
      <c r="AX35" s="240"/>
      <c r="AY35" s="240"/>
      <c r="AZ35" s="240"/>
      <c r="BA35" s="240"/>
      <c r="BB35" s="240"/>
      <c r="BC35" s="240"/>
      <c r="BD35" s="240"/>
      <c r="BE35" s="240"/>
      <c r="BF35" s="240"/>
      <c r="BG35" s="240"/>
      <c r="BH35" s="240"/>
      <c r="BI35" s="240"/>
      <c r="BJ35" s="240"/>
      <c r="BK35" s="684"/>
      <c r="BL35" s="240"/>
      <c r="BM35" s="240"/>
      <c r="BN35" s="240"/>
      <c r="BO35" s="23"/>
      <c r="BP35" s="23"/>
      <c r="BQ35" s="23"/>
      <c r="BR35" s="23"/>
    </row>
    <row r="36" spans="2:70" ht="15" hidden="1">
      <c r="B36" s="337" t="s">
        <v>816</v>
      </c>
      <c r="C36" s="817"/>
      <c r="D36" s="224"/>
      <c r="E36" s="224"/>
      <c r="F36" s="157" t="s">
        <v>89</v>
      </c>
      <c r="G36" s="242"/>
      <c r="H36" s="718"/>
      <c r="I36" s="718"/>
      <c r="J36" s="718"/>
      <c r="K36" s="723"/>
      <c r="L36" s="318"/>
      <c r="M36" s="318"/>
      <c r="N36" s="240"/>
      <c r="O36" s="684"/>
      <c r="P36" s="684"/>
      <c r="Q36" s="240"/>
      <c r="R36" s="240"/>
      <c r="S36" s="240"/>
      <c r="T36" s="716"/>
      <c r="U36" s="240"/>
      <c r="V36" s="240"/>
      <c r="W36" s="240"/>
      <c r="X36" s="240"/>
      <c r="Y36" s="240"/>
      <c r="Z36" s="240"/>
      <c r="AA36" s="240"/>
      <c r="AB36" s="240"/>
      <c r="AC36" s="240"/>
      <c r="AD36" s="240"/>
      <c r="AE36" s="240"/>
      <c r="AF36" s="240"/>
      <c r="AG36" s="240"/>
      <c r="AH36" s="240"/>
      <c r="AI36" s="240"/>
      <c r="AJ36" s="240"/>
      <c r="AK36" s="240"/>
      <c r="AL36" s="240"/>
      <c r="AM36" s="240"/>
      <c r="AN36" s="240"/>
      <c r="AO36" s="240"/>
      <c r="AP36" s="240"/>
      <c r="AQ36" s="240"/>
      <c r="AR36" s="240"/>
      <c r="AS36" s="240"/>
      <c r="AT36" s="240"/>
      <c r="AU36" s="240"/>
      <c r="AV36" s="240"/>
      <c r="AW36" s="240"/>
      <c r="AX36" s="240"/>
      <c r="AY36" s="240"/>
      <c r="AZ36" s="240"/>
      <c r="BA36" s="240"/>
      <c r="BB36" s="240"/>
      <c r="BC36" s="240"/>
      <c r="BD36" s="240"/>
      <c r="BE36" s="240"/>
      <c r="BF36" s="240"/>
      <c r="BG36" s="240"/>
      <c r="BH36" s="240"/>
      <c r="BI36" s="240"/>
      <c r="BJ36" s="240"/>
      <c r="BK36" s="684"/>
      <c r="BL36" s="240"/>
      <c r="BM36" s="240"/>
      <c r="BN36" s="240"/>
      <c r="BO36" s="23"/>
      <c r="BP36" s="23"/>
      <c r="BQ36" s="23"/>
      <c r="BR36" s="23"/>
    </row>
    <row r="37" spans="2:70" ht="14.45" hidden="1" customHeight="1">
      <c r="B37" s="337" t="s">
        <v>816</v>
      </c>
      <c r="C37" s="817"/>
      <c r="D37" s="224"/>
      <c r="E37" s="224"/>
      <c r="F37" s="157" t="s">
        <v>70</v>
      </c>
      <c r="G37" s="846"/>
      <c r="H37" s="718"/>
      <c r="I37" s="718"/>
      <c r="J37" s="718"/>
      <c r="K37" s="723"/>
      <c r="L37" s="318"/>
      <c r="M37" s="318"/>
      <c r="N37" s="240"/>
      <c r="O37" s="240"/>
      <c r="P37" s="240"/>
      <c r="Q37" s="240"/>
      <c r="R37" s="240"/>
      <c r="S37" s="240"/>
      <c r="T37" s="716"/>
      <c r="U37" s="240"/>
      <c r="V37" s="240"/>
      <c r="W37" s="240"/>
      <c r="X37" s="240"/>
      <c r="Y37" s="240"/>
      <c r="Z37" s="240"/>
      <c r="AA37" s="240"/>
      <c r="AB37" s="240"/>
      <c r="AC37" s="240"/>
      <c r="AD37" s="240"/>
      <c r="AE37" s="240"/>
      <c r="AF37" s="240"/>
      <c r="AG37" s="240"/>
      <c r="AH37" s="240"/>
      <c r="AI37" s="240"/>
      <c r="AJ37" s="240"/>
      <c r="AK37" s="240"/>
      <c r="AL37" s="240"/>
      <c r="AM37" s="240"/>
      <c r="AN37" s="240"/>
      <c r="AO37" s="240"/>
      <c r="AP37" s="240"/>
      <c r="AQ37" s="240"/>
      <c r="AR37" s="240"/>
      <c r="AS37" s="240"/>
      <c r="AT37" s="240"/>
      <c r="AU37" s="240"/>
      <c r="AV37" s="240"/>
      <c r="AW37" s="240"/>
      <c r="AX37" s="240"/>
      <c r="AY37" s="240"/>
      <c r="AZ37" s="240"/>
      <c r="BA37" s="240"/>
      <c r="BB37" s="240"/>
      <c r="BC37" s="240"/>
      <c r="BD37" s="240"/>
      <c r="BE37" s="240"/>
      <c r="BF37" s="240"/>
      <c r="BG37" s="240"/>
      <c r="BH37" s="240"/>
      <c r="BI37" s="240"/>
      <c r="BJ37" s="240"/>
      <c r="BK37" s="684"/>
      <c r="BL37" s="240"/>
      <c r="BM37" s="240"/>
      <c r="BN37" s="240"/>
      <c r="BO37" s="23"/>
      <c r="BP37" s="23"/>
      <c r="BQ37" s="23"/>
      <c r="BR37" s="23"/>
    </row>
    <row r="38" spans="2:70" ht="15" hidden="1">
      <c r="B38" s="337" t="s">
        <v>816</v>
      </c>
      <c r="C38" s="817"/>
      <c r="D38" s="224"/>
      <c r="E38" s="224"/>
      <c r="F38" s="157" t="s">
        <v>70</v>
      </c>
      <c r="G38" s="846"/>
      <c r="H38" s="718"/>
      <c r="I38" s="718"/>
      <c r="J38" s="718"/>
      <c r="K38" s="723"/>
      <c r="L38" s="318"/>
      <c r="M38" s="318"/>
      <c r="N38" s="240"/>
      <c r="O38" s="240"/>
      <c r="P38" s="240"/>
      <c r="Q38" s="240"/>
      <c r="R38" s="240"/>
      <c r="S38" s="240"/>
      <c r="T38" s="716"/>
      <c r="U38" s="240"/>
      <c r="V38" s="240"/>
      <c r="W38" s="240"/>
      <c r="X38" s="240"/>
      <c r="Y38" s="240"/>
      <c r="Z38" s="240"/>
      <c r="AA38" s="240"/>
      <c r="AB38" s="240"/>
      <c r="AC38" s="240"/>
      <c r="AD38" s="240"/>
      <c r="AE38" s="240"/>
      <c r="AF38" s="240"/>
      <c r="AG38" s="240"/>
      <c r="AH38" s="240"/>
      <c r="AI38" s="240"/>
      <c r="AJ38" s="240"/>
      <c r="AK38" s="240"/>
      <c r="AL38" s="240"/>
      <c r="AM38" s="240"/>
      <c r="AN38" s="240"/>
      <c r="AO38" s="240"/>
      <c r="AP38" s="684"/>
      <c r="AQ38" s="240"/>
      <c r="AR38" s="684"/>
      <c r="AS38" s="240"/>
      <c r="AT38" s="240"/>
      <c r="AU38" s="240"/>
      <c r="AV38" s="240"/>
      <c r="AW38" s="240"/>
      <c r="AX38" s="240"/>
      <c r="AY38" s="240"/>
      <c r="AZ38" s="240"/>
      <c r="BA38" s="240"/>
      <c r="BB38" s="240"/>
      <c r="BC38" s="240"/>
      <c r="BD38" s="240"/>
      <c r="BE38" s="240"/>
      <c r="BF38" s="240"/>
      <c r="BG38" s="240"/>
      <c r="BH38" s="240"/>
      <c r="BI38" s="240"/>
      <c r="BJ38" s="240"/>
      <c r="BK38" s="684"/>
      <c r="BL38" s="240"/>
      <c r="BM38" s="240"/>
      <c r="BN38" s="240"/>
      <c r="BO38" s="23"/>
      <c r="BP38" s="23"/>
      <c r="BQ38" s="23"/>
      <c r="BR38" s="23"/>
    </row>
    <row r="39" spans="2:70" ht="15" hidden="1">
      <c r="B39" s="337" t="s">
        <v>816</v>
      </c>
      <c r="C39" s="817"/>
      <c r="D39" s="224"/>
      <c r="E39" s="224"/>
      <c r="F39" s="157" t="s">
        <v>89</v>
      </c>
      <c r="G39" s="846"/>
      <c r="H39" s="718"/>
      <c r="I39" s="718"/>
      <c r="J39" s="718"/>
      <c r="K39" s="723"/>
      <c r="L39" s="318"/>
      <c r="M39" s="318"/>
      <c r="N39" s="240"/>
      <c r="O39" s="240"/>
      <c r="P39" s="240"/>
      <c r="Q39" s="240"/>
      <c r="R39" s="240"/>
      <c r="S39" s="240"/>
      <c r="T39" s="716"/>
      <c r="U39" s="240"/>
      <c r="V39" s="240"/>
      <c r="W39" s="240"/>
      <c r="X39" s="240"/>
      <c r="Y39" s="240"/>
      <c r="Z39" s="240"/>
      <c r="AA39" s="240"/>
      <c r="AB39" s="240"/>
      <c r="AC39" s="240"/>
      <c r="AD39" s="240"/>
      <c r="AE39" s="240"/>
      <c r="AF39" s="240"/>
      <c r="AG39" s="240"/>
      <c r="AH39" s="240"/>
      <c r="AI39" s="240"/>
      <c r="AJ39" s="240"/>
      <c r="AK39" s="240"/>
      <c r="AL39" s="240"/>
      <c r="AM39" s="240"/>
      <c r="AN39" s="240"/>
      <c r="AO39" s="240"/>
      <c r="AP39" s="240"/>
      <c r="AQ39" s="240"/>
      <c r="AR39" s="240"/>
      <c r="AS39" s="240"/>
      <c r="AT39" s="240"/>
      <c r="AU39" s="240"/>
      <c r="AV39" s="240"/>
      <c r="AW39" s="240"/>
      <c r="AX39" s="240"/>
      <c r="AY39" s="240"/>
      <c r="AZ39" s="240"/>
      <c r="BA39" s="240"/>
      <c r="BB39" s="240"/>
      <c r="BC39" s="240"/>
      <c r="BD39" s="240"/>
      <c r="BE39" s="240"/>
      <c r="BF39" s="240"/>
      <c r="BG39" s="240"/>
      <c r="BH39" s="240"/>
      <c r="BI39" s="240"/>
      <c r="BJ39" s="240"/>
      <c r="BK39" s="684"/>
      <c r="BL39" s="240"/>
      <c r="BM39" s="240"/>
      <c r="BN39" s="240"/>
      <c r="BO39" s="23"/>
      <c r="BP39" s="23"/>
      <c r="BQ39" s="23"/>
      <c r="BR39" s="23"/>
    </row>
    <row r="40" spans="2:70" ht="15" hidden="1">
      <c r="B40" s="337" t="s">
        <v>816</v>
      </c>
      <c r="C40" s="818"/>
      <c r="D40" s="224"/>
      <c r="E40" s="224"/>
      <c r="F40" s="1032" t="s">
        <v>89</v>
      </c>
      <c r="G40" s="243"/>
      <c r="H40" s="165"/>
      <c r="I40" s="760"/>
      <c r="J40" s="226"/>
      <c r="K40" s="723"/>
      <c r="L40" s="318"/>
      <c r="M40" s="318"/>
      <c r="N40" s="240"/>
      <c r="O40" s="240"/>
      <c r="P40" s="240"/>
      <c r="Q40" s="240"/>
      <c r="R40" s="240"/>
      <c r="S40" s="240"/>
      <c r="T40" s="716"/>
      <c r="U40" s="240"/>
      <c r="V40" s="240"/>
      <c r="W40" s="240"/>
      <c r="X40" s="240"/>
      <c r="Y40" s="240"/>
      <c r="Z40" s="240"/>
      <c r="AA40" s="240"/>
      <c r="AB40" s="240"/>
      <c r="AC40" s="240"/>
      <c r="AD40" s="240"/>
      <c r="AE40" s="240"/>
      <c r="AF40" s="240"/>
      <c r="AG40" s="240"/>
      <c r="AH40" s="240"/>
      <c r="AI40" s="240"/>
      <c r="AJ40" s="240"/>
      <c r="AK40" s="240"/>
      <c r="AL40" s="240"/>
      <c r="AM40" s="240"/>
      <c r="AN40" s="240"/>
      <c r="AO40" s="240"/>
      <c r="AP40" s="240"/>
      <c r="AQ40" s="240"/>
      <c r="AR40" s="240"/>
      <c r="AS40" s="240"/>
      <c r="AT40" s="240"/>
      <c r="AU40" s="240"/>
      <c r="AV40" s="240"/>
      <c r="AW40" s="240"/>
      <c r="AX40" s="240"/>
      <c r="AY40" s="240"/>
      <c r="AZ40" s="240"/>
      <c r="BA40" s="240"/>
      <c r="BB40" s="240"/>
      <c r="BC40" s="240"/>
      <c r="BD40" s="240"/>
      <c r="BE40" s="240"/>
      <c r="BF40" s="240"/>
      <c r="BG40" s="240"/>
      <c r="BH40" s="240"/>
      <c r="BI40" s="240"/>
      <c r="BJ40" s="240"/>
      <c r="BK40" s="684"/>
      <c r="BL40" s="240"/>
      <c r="BM40" s="240"/>
      <c r="BN40" s="240"/>
      <c r="BO40" s="23"/>
      <c r="BP40" s="23"/>
      <c r="BQ40" s="23"/>
      <c r="BR40" s="23"/>
    </row>
    <row r="41" spans="2:70" ht="14.45" hidden="1" customHeight="1">
      <c r="B41" s="337" t="s">
        <v>816</v>
      </c>
      <c r="C41" s="762"/>
      <c r="D41" s="151"/>
      <c r="E41" s="151"/>
      <c r="F41" s="1032"/>
      <c r="G41" s="847"/>
      <c r="H41" s="165"/>
      <c r="I41" s="760"/>
      <c r="J41" s="226"/>
      <c r="K41" s="723"/>
      <c r="L41" s="318"/>
      <c r="M41" s="318"/>
      <c r="N41" s="684"/>
      <c r="O41" s="684"/>
      <c r="P41" s="684"/>
      <c r="Q41" s="240"/>
      <c r="R41" s="240"/>
      <c r="S41" s="240"/>
      <c r="T41" s="716"/>
      <c r="U41" s="240"/>
      <c r="V41" s="240"/>
      <c r="W41" s="240"/>
      <c r="X41" s="240"/>
      <c r="Y41" s="240"/>
      <c r="Z41" s="240"/>
      <c r="AA41" s="240"/>
      <c r="AB41" s="240"/>
      <c r="AC41" s="240"/>
      <c r="AD41" s="240"/>
      <c r="AE41" s="240"/>
      <c r="AF41" s="240"/>
      <c r="AG41" s="240"/>
      <c r="AH41" s="240"/>
      <c r="AI41" s="240"/>
      <c r="AJ41" s="240"/>
      <c r="AK41" s="240"/>
      <c r="AL41" s="240"/>
      <c r="AM41" s="240"/>
      <c r="AN41" s="240"/>
      <c r="AO41" s="240"/>
      <c r="AP41" s="240"/>
      <c r="AQ41" s="240"/>
      <c r="AR41" s="240"/>
      <c r="AS41" s="240"/>
      <c r="AT41" s="240"/>
      <c r="AU41" s="240"/>
      <c r="AV41" s="240"/>
      <c r="AW41" s="240"/>
      <c r="AX41" s="240"/>
      <c r="AY41" s="240"/>
      <c r="AZ41" s="240"/>
      <c r="BA41" s="240"/>
      <c r="BB41" s="240"/>
      <c r="BC41" s="240"/>
      <c r="BD41" s="240"/>
      <c r="BE41" s="240"/>
      <c r="BF41" s="240"/>
      <c r="BG41" s="240"/>
      <c r="BH41" s="240"/>
      <c r="BI41" s="240"/>
      <c r="BJ41" s="240"/>
      <c r="BK41" s="684"/>
      <c r="BL41" s="240"/>
      <c r="BM41" s="240"/>
      <c r="BN41" s="240"/>
      <c r="BO41" s="23"/>
      <c r="BP41" s="23"/>
      <c r="BQ41" s="23"/>
      <c r="BR41" s="23"/>
    </row>
    <row r="42" spans="2:70" ht="15" hidden="1">
      <c r="B42" s="337" t="s">
        <v>816</v>
      </c>
      <c r="C42" s="817"/>
      <c r="D42" s="224"/>
      <c r="E42" s="224"/>
      <c r="F42" s="1032" t="s">
        <v>70</v>
      </c>
      <c r="G42" s="848"/>
      <c r="H42" s="165"/>
      <c r="I42" s="760"/>
      <c r="J42" s="226"/>
      <c r="K42" s="723"/>
      <c r="L42" s="318"/>
      <c r="M42" s="318"/>
      <c r="N42" s="240"/>
      <c r="O42" s="240"/>
      <c r="P42" s="240"/>
      <c r="Q42" s="240"/>
      <c r="R42" s="240"/>
      <c r="S42" s="240"/>
      <c r="T42" s="716"/>
      <c r="U42" s="240"/>
      <c r="V42" s="240"/>
      <c r="W42" s="761"/>
      <c r="X42" s="240"/>
      <c r="Y42" s="240"/>
      <c r="Z42" s="240"/>
      <c r="AA42" s="240"/>
      <c r="AB42" s="240"/>
      <c r="AC42" s="240"/>
      <c r="AD42" s="240"/>
      <c r="AE42" s="240"/>
      <c r="AF42" s="240"/>
      <c r="AG42" s="240"/>
      <c r="AH42" s="240"/>
      <c r="AI42" s="240"/>
      <c r="AJ42" s="240"/>
      <c r="AK42" s="240"/>
      <c r="AL42" s="240"/>
      <c r="AM42" s="240"/>
      <c r="AN42" s="240"/>
      <c r="AO42" s="240"/>
      <c r="AP42" s="240"/>
      <c r="AQ42" s="240"/>
      <c r="AR42" s="240"/>
      <c r="AS42" s="240"/>
      <c r="AT42" s="240"/>
      <c r="AU42" s="240"/>
      <c r="AV42" s="240"/>
      <c r="AW42" s="240"/>
      <c r="AX42" s="240"/>
      <c r="AY42" s="240"/>
      <c r="AZ42" s="240"/>
      <c r="BA42" s="240"/>
      <c r="BB42" s="240"/>
      <c r="BC42" s="240"/>
      <c r="BD42" s="240"/>
      <c r="BE42" s="240"/>
      <c r="BF42" s="240"/>
      <c r="BG42" s="240"/>
      <c r="BH42" s="240"/>
      <c r="BI42" s="240"/>
      <c r="BJ42" s="240"/>
      <c r="BK42" s="684"/>
      <c r="BL42" s="240"/>
      <c r="BM42" s="240"/>
      <c r="BN42" s="240"/>
      <c r="BO42" s="23"/>
      <c r="BP42" s="23"/>
      <c r="BQ42" s="23"/>
      <c r="BR42" s="23"/>
    </row>
    <row r="43" spans="2:70" ht="15" hidden="1">
      <c r="B43" s="337" t="s">
        <v>816</v>
      </c>
      <c r="C43" s="817"/>
      <c r="D43" s="153"/>
      <c r="E43" s="154"/>
      <c r="F43" s="1032" t="s">
        <v>70</v>
      </c>
      <c r="G43" s="848"/>
      <c r="H43" s="165"/>
      <c r="I43" s="760"/>
      <c r="J43" s="226"/>
      <c r="K43" s="723"/>
      <c r="L43" s="318"/>
      <c r="M43" s="318"/>
      <c r="N43" s="240"/>
      <c r="O43" s="240"/>
      <c r="P43" s="240"/>
      <c r="Q43" s="240"/>
      <c r="R43" s="240"/>
      <c r="S43" s="240"/>
      <c r="T43" s="716"/>
      <c r="U43" s="240"/>
      <c r="V43" s="240"/>
      <c r="W43" s="240"/>
      <c r="X43" s="240"/>
      <c r="Y43" s="240"/>
      <c r="Z43" s="240"/>
      <c r="AA43" s="240"/>
      <c r="AB43" s="240"/>
      <c r="AC43" s="240"/>
      <c r="AD43" s="240"/>
      <c r="AE43" s="240"/>
      <c r="AF43" s="240"/>
      <c r="AG43" s="240"/>
      <c r="AH43" s="240"/>
      <c r="AI43" s="240"/>
      <c r="AJ43" s="240"/>
      <c r="AK43" s="240"/>
      <c r="AL43" s="240"/>
      <c r="AM43" s="240"/>
      <c r="AN43" s="240"/>
      <c r="AO43" s="240"/>
      <c r="AP43" s="240"/>
      <c r="AQ43" s="240"/>
      <c r="AR43" s="240"/>
      <c r="AS43" s="240"/>
      <c r="AT43" s="240"/>
      <c r="AU43" s="240"/>
      <c r="AV43" s="240"/>
      <c r="AW43" s="240"/>
      <c r="AX43" s="240"/>
      <c r="AY43" s="240"/>
      <c r="AZ43" s="240"/>
      <c r="BA43" s="240"/>
      <c r="BB43" s="240"/>
      <c r="BC43" s="240"/>
      <c r="BD43" s="240"/>
      <c r="BE43" s="240"/>
      <c r="BF43" s="240"/>
      <c r="BG43" s="240"/>
      <c r="BH43" s="240"/>
      <c r="BI43" s="240"/>
      <c r="BJ43" s="240"/>
      <c r="BK43" s="684"/>
      <c r="BL43" s="240"/>
      <c r="BM43" s="240"/>
      <c r="BN43" s="240"/>
      <c r="BO43" s="23"/>
      <c r="BP43" s="23"/>
      <c r="BQ43" s="23"/>
      <c r="BR43" s="23"/>
    </row>
    <row r="44" spans="2:70" ht="15" hidden="1">
      <c r="B44" s="337" t="s">
        <v>816</v>
      </c>
      <c r="C44" s="817"/>
      <c r="D44" s="153"/>
      <c r="E44" s="154"/>
      <c r="F44" s="1032" t="s">
        <v>70</v>
      </c>
      <c r="G44" s="848"/>
      <c r="H44" s="165"/>
      <c r="I44" s="760"/>
      <c r="J44" s="226"/>
      <c r="K44" s="723"/>
      <c r="L44" s="318"/>
      <c r="M44" s="318"/>
      <c r="N44" s="240"/>
      <c r="O44" s="240"/>
      <c r="P44" s="240"/>
      <c r="Q44" s="240"/>
      <c r="R44" s="240"/>
      <c r="S44" s="240"/>
      <c r="T44" s="716"/>
      <c r="U44" s="240"/>
      <c r="V44" s="240"/>
      <c r="W44" s="240"/>
      <c r="X44" s="240"/>
      <c r="Y44" s="240"/>
      <c r="Z44" s="240"/>
      <c r="AA44" s="240"/>
      <c r="AB44" s="240"/>
      <c r="AC44" s="240"/>
      <c r="AD44" s="240"/>
      <c r="AE44" s="240"/>
      <c r="AF44" s="240"/>
      <c r="AG44" s="240"/>
      <c r="AH44" s="240"/>
      <c r="AI44" s="240"/>
      <c r="AJ44" s="240"/>
      <c r="AK44" s="240"/>
      <c r="AL44" s="240"/>
      <c r="AM44" s="240"/>
      <c r="AN44" s="240"/>
      <c r="AO44" s="240"/>
      <c r="AP44" s="240"/>
      <c r="AQ44" s="240"/>
      <c r="AR44" s="240"/>
      <c r="AS44" s="240"/>
      <c r="AT44" s="240"/>
      <c r="AU44" s="240"/>
      <c r="AV44" s="240"/>
      <c r="AW44" s="240"/>
      <c r="AX44" s="240"/>
      <c r="AY44" s="240"/>
      <c r="AZ44" s="240"/>
      <c r="BA44" s="240"/>
      <c r="BB44" s="240"/>
      <c r="BC44" s="240"/>
      <c r="BD44" s="240"/>
      <c r="BE44" s="240"/>
      <c r="BF44" s="240"/>
      <c r="BG44" s="240"/>
      <c r="BH44" s="240"/>
      <c r="BI44" s="240"/>
      <c r="BJ44" s="240"/>
      <c r="BK44" s="684"/>
      <c r="BL44" s="240"/>
      <c r="BM44" s="240"/>
      <c r="BN44" s="240"/>
      <c r="BO44" s="23"/>
      <c r="BP44" s="23"/>
      <c r="BQ44" s="23"/>
      <c r="BR44" s="23"/>
    </row>
    <row r="45" spans="2:70" ht="15" hidden="1">
      <c r="B45" s="337" t="s">
        <v>816</v>
      </c>
      <c r="C45" s="817"/>
      <c r="D45" s="719"/>
      <c r="E45" s="23"/>
      <c r="F45" s="1032" t="s">
        <v>89</v>
      </c>
      <c r="G45" s="848"/>
      <c r="H45" s="165"/>
      <c r="I45" s="760"/>
      <c r="J45" s="226"/>
      <c r="K45" s="723"/>
      <c r="L45" s="318"/>
      <c r="M45" s="318"/>
      <c r="N45" s="240"/>
      <c r="O45" s="240"/>
      <c r="P45" s="240"/>
      <c r="Q45" s="240"/>
      <c r="R45" s="240"/>
      <c r="S45" s="240"/>
      <c r="T45" s="716"/>
      <c r="U45" s="240"/>
      <c r="V45" s="240"/>
      <c r="W45" s="240"/>
      <c r="X45" s="240"/>
      <c r="Y45" s="240"/>
      <c r="Z45" s="240"/>
      <c r="AA45" s="240"/>
      <c r="AB45" s="240"/>
      <c r="AC45" s="240"/>
      <c r="AD45" s="240"/>
      <c r="AE45" s="240"/>
      <c r="AF45" s="240"/>
      <c r="AG45" s="240"/>
      <c r="AH45" s="240"/>
      <c r="AI45" s="240"/>
      <c r="AJ45" s="240"/>
      <c r="AK45" s="240"/>
      <c r="AL45" s="240"/>
      <c r="AM45" s="240"/>
      <c r="AN45" s="240"/>
      <c r="AO45" s="240"/>
      <c r="AP45" s="240"/>
      <c r="AQ45" s="240"/>
      <c r="AR45" s="240"/>
      <c r="AS45" s="240"/>
      <c r="AT45" s="240"/>
      <c r="AU45" s="240"/>
      <c r="AV45" s="240"/>
      <c r="AW45" s="240"/>
      <c r="AX45" s="240"/>
      <c r="AY45" s="240"/>
      <c r="AZ45" s="240"/>
      <c r="BA45" s="240"/>
      <c r="BB45" s="240"/>
      <c r="BC45" s="240"/>
      <c r="BD45" s="240"/>
      <c r="BE45" s="240"/>
      <c r="BF45" s="240"/>
      <c r="BG45" s="240"/>
      <c r="BH45" s="240"/>
      <c r="BI45" s="240"/>
      <c r="BJ45" s="240"/>
      <c r="BK45" s="684"/>
      <c r="BL45" s="240"/>
      <c r="BM45" s="240"/>
      <c r="BN45" s="240"/>
      <c r="BO45" s="23"/>
      <c r="BP45" s="23"/>
      <c r="BQ45" s="23"/>
      <c r="BR45" s="23"/>
    </row>
    <row r="46" spans="2:70" ht="15" hidden="1">
      <c r="B46" s="337" t="s">
        <v>816</v>
      </c>
      <c r="C46" s="818"/>
      <c r="D46" s="719"/>
      <c r="E46" s="23"/>
      <c r="F46" s="1032" t="s">
        <v>89</v>
      </c>
      <c r="G46" s="849"/>
      <c r="H46" s="165"/>
      <c r="I46" s="165"/>
      <c r="J46" s="226"/>
      <c r="K46" s="723"/>
      <c r="L46" s="318"/>
      <c r="M46" s="318"/>
      <c r="N46" s="240"/>
      <c r="O46" s="240"/>
      <c r="P46" s="240"/>
      <c r="Q46" s="240"/>
      <c r="R46" s="240"/>
      <c r="S46" s="240"/>
      <c r="T46" s="716"/>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684"/>
      <c r="BL46" s="240"/>
      <c r="BM46" s="240"/>
      <c r="BN46" s="240"/>
      <c r="BO46" s="23"/>
      <c r="BP46" s="23"/>
      <c r="BQ46" s="23"/>
      <c r="BR46" s="23"/>
    </row>
    <row r="47" spans="2:70" ht="15" hidden="1">
      <c r="B47" s="337" t="s">
        <v>816</v>
      </c>
      <c r="C47" s="165"/>
      <c r="D47" s="227"/>
      <c r="E47" s="228"/>
      <c r="F47" s="157" t="s">
        <v>89</v>
      </c>
      <c r="G47" s="154"/>
      <c r="H47" s="718"/>
      <c r="I47" s="718"/>
      <c r="J47" s="718"/>
      <c r="K47" s="723"/>
      <c r="L47" s="318"/>
      <c r="M47" s="318"/>
      <c r="N47" s="240"/>
      <c r="O47" s="240"/>
      <c r="P47" s="240"/>
      <c r="Q47" s="240"/>
      <c r="R47" s="240"/>
      <c r="S47" s="240"/>
      <c r="T47" s="716"/>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684"/>
      <c r="BL47" s="240"/>
      <c r="BM47" s="240"/>
      <c r="BN47" s="240"/>
      <c r="BO47" s="23"/>
      <c r="BP47" s="23"/>
      <c r="BQ47" s="23"/>
      <c r="BR47" s="23"/>
    </row>
    <row r="48" spans="2:70" ht="15" hidden="1">
      <c r="B48" s="337" t="s">
        <v>816</v>
      </c>
      <c r="C48" s="165"/>
      <c r="D48" s="163"/>
      <c r="E48" s="229"/>
      <c r="F48" s="157" t="s">
        <v>70</v>
      </c>
      <c r="G48" s="233"/>
      <c r="H48" s="718"/>
      <c r="I48" s="718"/>
      <c r="J48" s="718"/>
      <c r="K48" s="723"/>
      <c r="L48" s="318"/>
      <c r="M48" s="318"/>
      <c r="N48" s="240"/>
      <c r="O48" s="240"/>
      <c r="P48" s="240"/>
      <c r="Q48" s="240"/>
      <c r="R48" s="240"/>
      <c r="S48" s="240"/>
      <c r="T48" s="716"/>
      <c r="U48" s="240"/>
      <c r="V48" s="240"/>
      <c r="W48" s="761"/>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684"/>
      <c r="BL48" s="240"/>
      <c r="BM48" s="240"/>
      <c r="BN48" s="240"/>
      <c r="BO48" s="23"/>
      <c r="BP48" s="23"/>
      <c r="BQ48" s="23"/>
      <c r="BR48" s="23"/>
    </row>
    <row r="49" spans="2:70" ht="15" hidden="1">
      <c r="B49" s="337" t="s">
        <v>816</v>
      </c>
      <c r="C49" s="165"/>
      <c r="D49" s="151"/>
      <c r="E49" s="165"/>
      <c r="F49" s="1032" t="s">
        <v>89</v>
      </c>
      <c r="G49" s="154"/>
      <c r="H49" s="165"/>
      <c r="I49" s="165"/>
      <c r="J49" s="226"/>
      <c r="K49" s="723"/>
      <c r="L49" s="318"/>
      <c r="M49" s="318"/>
      <c r="N49" s="240"/>
      <c r="O49" s="240"/>
      <c r="P49" s="240"/>
      <c r="Q49" s="240"/>
      <c r="R49" s="240"/>
      <c r="S49" s="240"/>
      <c r="T49" s="716"/>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684"/>
      <c r="BL49" s="240"/>
      <c r="BM49" s="240"/>
      <c r="BN49" s="240"/>
      <c r="BO49" s="23"/>
      <c r="BP49" s="23"/>
      <c r="BQ49" s="23"/>
      <c r="BR49" s="23"/>
    </row>
    <row r="50" spans="2:70" ht="14.45" hidden="1" customHeight="1">
      <c r="B50" s="337" t="s">
        <v>816</v>
      </c>
      <c r="C50" s="762"/>
      <c r="D50" s="151"/>
      <c r="E50" s="151"/>
      <c r="F50" s="1032" t="s">
        <v>89</v>
      </c>
      <c r="G50" s="848"/>
      <c r="H50" s="165"/>
      <c r="I50" s="165"/>
      <c r="J50" s="226"/>
      <c r="K50" s="723"/>
      <c r="L50" s="318"/>
      <c r="M50" s="318"/>
      <c r="N50" s="240"/>
      <c r="O50" s="240"/>
      <c r="P50" s="240"/>
      <c r="Q50" s="240"/>
      <c r="R50" s="240"/>
      <c r="S50" s="240"/>
      <c r="T50" s="716"/>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684"/>
      <c r="BL50" s="240"/>
      <c r="BM50" s="240"/>
      <c r="BN50" s="240"/>
      <c r="BO50" s="23"/>
      <c r="BP50" s="23"/>
      <c r="BQ50" s="23"/>
      <c r="BR50" s="23"/>
    </row>
    <row r="51" spans="2:70" ht="57.95" hidden="1" customHeight="1">
      <c r="B51" s="337" t="s">
        <v>816</v>
      </c>
      <c r="C51" s="1024"/>
      <c r="D51" s="164" t="s">
        <v>1094</v>
      </c>
      <c r="E51" s="164" t="s">
        <v>1095</v>
      </c>
      <c r="F51" s="157" t="s">
        <v>70</v>
      </c>
      <c r="G51" s="1022"/>
      <c r="H51" s="167" t="s">
        <v>73</v>
      </c>
      <c r="I51" s="167" t="s">
        <v>329</v>
      </c>
      <c r="J51" s="167" t="s">
        <v>74</v>
      </c>
      <c r="K51" s="162" t="s">
        <v>75</v>
      </c>
      <c r="L51" s="158" t="s">
        <v>1096</v>
      </c>
      <c r="M51" s="158"/>
      <c r="N51" s="240"/>
      <c r="O51" s="240"/>
      <c r="P51" s="240"/>
      <c r="Q51" s="240"/>
      <c r="R51" s="240"/>
      <c r="S51" s="240"/>
      <c r="T51" s="716"/>
      <c r="U51" s="717"/>
      <c r="V51" s="240"/>
      <c r="W51" s="717"/>
      <c r="X51" s="240"/>
      <c r="Y51" s="240"/>
      <c r="Z51" s="240"/>
      <c r="AA51" s="240"/>
      <c r="AB51" s="717"/>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t="s">
        <v>119</v>
      </c>
      <c r="BC51" s="240"/>
      <c r="BD51" s="240"/>
      <c r="BE51" s="240"/>
      <c r="BF51" s="240"/>
      <c r="BG51" s="240"/>
      <c r="BH51" s="240"/>
      <c r="BI51" s="240"/>
      <c r="BJ51" s="240"/>
      <c r="BK51" s="240" t="s">
        <v>119</v>
      </c>
      <c r="BL51" s="240"/>
      <c r="BM51" s="240"/>
      <c r="BN51" s="240" t="s">
        <v>1097</v>
      </c>
      <c r="BO51" s="23"/>
      <c r="BP51" s="23"/>
      <c r="BQ51" s="23"/>
      <c r="BR51" s="23"/>
    </row>
    <row r="52" spans="2:70" ht="15" hidden="1">
      <c r="B52" s="337" t="s">
        <v>816</v>
      </c>
      <c r="C52" s="817"/>
      <c r="D52" s="166"/>
      <c r="E52" s="166"/>
      <c r="F52" s="157" t="s">
        <v>70</v>
      </c>
      <c r="G52" s="848"/>
      <c r="H52" s="718"/>
      <c r="I52" s="718"/>
      <c r="J52" s="718"/>
      <c r="K52" s="723"/>
      <c r="L52" s="318"/>
      <c r="M52" s="318"/>
      <c r="N52" s="240"/>
      <c r="O52" s="240"/>
      <c r="P52" s="240"/>
      <c r="Q52" s="240"/>
      <c r="R52" s="240"/>
      <c r="S52" s="240"/>
      <c r="T52" s="716"/>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684"/>
      <c r="BL52" s="240"/>
      <c r="BM52" s="240"/>
      <c r="BN52" s="240"/>
      <c r="BO52" s="23"/>
      <c r="BP52" s="23"/>
      <c r="BQ52" s="23"/>
      <c r="BR52" s="23"/>
    </row>
    <row r="53" spans="2:70" ht="57.95" hidden="1" customHeight="1">
      <c r="B53" s="337" t="s">
        <v>816</v>
      </c>
      <c r="C53" s="1024"/>
      <c r="D53" s="164" t="s">
        <v>1101</v>
      </c>
      <c r="E53" s="164" t="s">
        <v>1102</v>
      </c>
      <c r="F53" s="157" t="s">
        <v>70</v>
      </c>
      <c r="G53" s="1023"/>
      <c r="H53" s="167" t="s">
        <v>83</v>
      </c>
      <c r="I53" s="167" t="s">
        <v>164</v>
      </c>
      <c r="J53" s="167" t="s">
        <v>164</v>
      </c>
      <c r="K53" s="162" t="s">
        <v>84</v>
      </c>
      <c r="L53" s="158" t="s">
        <v>1096</v>
      </c>
      <c r="M53" s="158" t="s">
        <v>78</v>
      </c>
      <c r="N53" s="240"/>
      <c r="O53" s="240"/>
      <c r="P53" s="240"/>
      <c r="Q53" s="240"/>
      <c r="R53" s="240"/>
      <c r="S53" s="240"/>
      <c r="T53" s="716"/>
      <c r="U53" s="717"/>
      <c r="V53" s="240"/>
      <c r="W53" s="717"/>
      <c r="X53" s="240"/>
      <c r="Y53" s="240"/>
      <c r="Z53" s="240"/>
      <c r="AA53" s="240"/>
      <c r="AB53" s="717"/>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t="s">
        <v>119</v>
      </c>
      <c r="BC53" s="240"/>
      <c r="BD53" s="240"/>
      <c r="BE53" s="240"/>
      <c r="BF53" s="240"/>
      <c r="BG53" s="240"/>
      <c r="BH53" s="240"/>
      <c r="BI53" s="240"/>
      <c r="BJ53" s="240"/>
      <c r="BK53" s="240" t="s">
        <v>119</v>
      </c>
      <c r="BL53" s="240"/>
      <c r="BM53" s="240"/>
      <c r="BN53" s="240" t="s">
        <v>1097</v>
      </c>
      <c r="BO53" s="23"/>
      <c r="BP53" s="23"/>
      <c r="BQ53" s="23"/>
      <c r="BR53" s="23"/>
    </row>
    <row r="54" spans="2:70" ht="14.45" hidden="1" customHeight="1">
      <c r="B54" s="337" t="s">
        <v>816</v>
      </c>
      <c r="C54" s="165"/>
      <c r="D54" s="147"/>
      <c r="E54" s="151"/>
      <c r="F54" s="157" t="s">
        <v>70</v>
      </c>
      <c r="G54" s="165"/>
      <c r="H54" s="165"/>
      <c r="I54" s="760"/>
      <c r="J54" s="226"/>
      <c r="K54" s="723"/>
      <c r="L54" s="318"/>
      <c r="M54" s="318"/>
      <c r="N54" s="240"/>
      <c r="O54" s="240"/>
      <c r="P54" s="240"/>
      <c r="Q54" s="240"/>
      <c r="R54" s="240"/>
      <c r="S54" s="240"/>
      <c r="T54" s="716"/>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684"/>
      <c r="BL54" s="240"/>
      <c r="BM54" s="240"/>
      <c r="BN54" s="240"/>
      <c r="BO54" s="23"/>
      <c r="BP54" s="23"/>
      <c r="BQ54" s="23"/>
      <c r="BR54" s="23"/>
    </row>
    <row r="55" spans="2:70" ht="15" hidden="1">
      <c r="B55" s="337" t="s">
        <v>816</v>
      </c>
      <c r="C55" s="165"/>
      <c r="D55" s="230"/>
      <c r="E55" s="230"/>
      <c r="F55" s="157" t="s">
        <v>70</v>
      </c>
      <c r="G55" s="762"/>
      <c r="H55" s="165"/>
      <c r="I55" s="760"/>
      <c r="J55" s="226"/>
      <c r="K55" s="723"/>
      <c r="L55" s="318"/>
      <c r="M55" s="318"/>
      <c r="N55" s="240"/>
      <c r="O55" s="240"/>
      <c r="P55" s="240"/>
      <c r="Q55" s="240"/>
      <c r="R55" s="240"/>
      <c r="S55" s="240"/>
      <c r="T55" s="716"/>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684"/>
      <c r="BL55" s="240"/>
      <c r="BM55" s="240"/>
      <c r="BN55" s="240"/>
      <c r="BO55" s="23"/>
      <c r="BP55" s="23"/>
      <c r="BQ55" s="23"/>
      <c r="BR55" s="23"/>
    </row>
    <row r="56" spans="2:70" ht="15" hidden="1">
      <c r="B56" s="337" t="s">
        <v>816</v>
      </c>
      <c r="C56" s="165"/>
      <c r="D56" s="230"/>
      <c r="E56" s="230"/>
      <c r="F56" s="157" t="s">
        <v>70</v>
      </c>
      <c r="G56" s="817"/>
      <c r="H56" s="165"/>
      <c r="I56" s="760"/>
      <c r="J56" s="226"/>
      <c r="K56" s="723"/>
      <c r="L56" s="318"/>
      <c r="M56" s="318"/>
      <c r="N56" s="240"/>
      <c r="O56" s="240"/>
      <c r="P56" s="240"/>
      <c r="Q56" s="240"/>
      <c r="R56" s="240"/>
      <c r="S56" s="240"/>
      <c r="T56" s="716"/>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684"/>
      <c r="BL56" s="240"/>
      <c r="BM56" s="240"/>
      <c r="BN56" s="240"/>
      <c r="BO56" s="23"/>
      <c r="BP56" s="23"/>
      <c r="BQ56" s="23"/>
      <c r="BR56" s="23"/>
    </row>
    <row r="57" spans="2:70" ht="15" hidden="1">
      <c r="B57" s="337" t="s">
        <v>816</v>
      </c>
      <c r="C57" s="165"/>
      <c r="D57" s="230"/>
      <c r="E57" s="230"/>
      <c r="F57" s="157" t="s">
        <v>70</v>
      </c>
      <c r="G57" s="817"/>
      <c r="H57" s="165"/>
      <c r="I57" s="760"/>
      <c r="J57" s="226"/>
      <c r="K57" s="723"/>
      <c r="L57" s="318"/>
      <c r="M57" s="318"/>
      <c r="N57" s="240"/>
      <c r="O57" s="240"/>
      <c r="P57" s="240"/>
      <c r="Q57" s="240"/>
      <c r="R57" s="240"/>
      <c r="S57" s="240"/>
      <c r="T57" s="716"/>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684"/>
      <c r="BL57" s="240"/>
      <c r="BM57" s="240"/>
      <c r="BN57" s="240"/>
      <c r="BO57" s="23"/>
      <c r="BP57" s="23"/>
      <c r="BQ57" s="23"/>
      <c r="BR57" s="23"/>
    </row>
    <row r="58" spans="2:70" ht="15" hidden="1">
      <c r="B58" s="337" t="s">
        <v>816</v>
      </c>
      <c r="C58" s="165"/>
      <c r="D58" s="230"/>
      <c r="E58" s="230"/>
      <c r="F58" s="157" t="s">
        <v>70</v>
      </c>
      <c r="G58" s="817"/>
      <c r="H58" s="165"/>
      <c r="I58" s="760"/>
      <c r="J58" s="226"/>
      <c r="K58" s="723"/>
      <c r="L58" s="318"/>
      <c r="M58" s="318"/>
      <c r="N58" s="240"/>
      <c r="O58" s="240"/>
      <c r="P58" s="240"/>
      <c r="Q58" s="240"/>
      <c r="R58" s="240"/>
      <c r="S58" s="240"/>
      <c r="T58" s="716"/>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684"/>
      <c r="BL58" s="240"/>
      <c r="BM58" s="240"/>
      <c r="BN58" s="240"/>
      <c r="BO58" s="23"/>
      <c r="BP58" s="23"/>
      <c r="BQ58" s="23"/>
      <c r="BR58" s="23"/>
    </row>
    <row r="59" spans="2:70" ht="15" hidden="1">
      <c r="B59" s="337" t="s">
        <v>816</v>
      </c>
      <c r="C59" s="165"/>
      <c r="D59" s="230"/>
      <c r="E59" s="230"/>
      <c r="F59" s="157" t="s">
        <v>70</v>
      </c>
      <c r="G59" s="817"/>
      <c r="H59" s="165"/>
      <c r="I59" s="760"/>
      <c r="J59" s="226"/>
      <c r="K59" s="723"/>
      <c r="L59" s="318"/>
      <c r="M59" s="318"/>
      <c r="N59" s="240"/>
      <c r="O59" s="240"/>
      <c r="P59" s="240"/>
      <c r="Q59" s="240"/>
      <c r="R59" s="240"/>
      <c r="S59" s="240"/>
      <c r="T59" s="716"/>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684"/>
      <c r="BL59" s="240"/>
      <c r="BM59" s="240"/>
      <c r="BN59" s="240"/>
      <c r="BO59" s="23"/>
      <c r="BP59" s="23"/>
      <c r="BQ59" s="23"/>
      <c r="BR59" s="23"/>
    </row>
    <row r="60" spans="2:70" ht="15" hidden="1">
      <c r="B60" s="337" t="s">
        <v>816</v>
      </c>
      <c r="C60" s="165"/>
      <c r="D60" s="230"/>
      <c r="E60" s="230"/>
      <c r="F60" s="157" t="s">
        <v>70</v>
      </c>
      <c r="G60" s="817"/>
      <c r="H60" s="165"/>
      <c r="I60" s="760"/>
      <c r="J60" s="226"/>
      <c r="K60" s="723"/>
      <c r="L60" s="318"/>
      <c r="M60" s="318"/>
      <c r="N60" s="240"/>
      <c r="O60" s="240"/>
      <c r="P60" s="240"/>
      <c r="Q60" s="240"/>
      <c r="R60" s="240"/>
      <c r="S60" s="240"/>
      <c r="T60" s="716"/>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684"/>
      <c r="BL60" s="240"/>
      <c r="BM60" s="240"/>
      <c r="BN60" s="240"/>
      <c r="BO60" s="23"/>
      <c r="BP60" s="23"/>
      <c r="BQ60" s="23"/>
      <c r="BR60" s="23"/>
    </row>
    <row r="61" spans="2:70" ht="15" hidden="1">
      <c r="B61" s="337" t="s">
        <v>816</v>
      </c>
      <c r="C61" s="762"/>
      <c r="D61" s="230"/>
      <c r="E61" s="230"/>
      <c r="F61" s="157" t="s">
        <v>89</v>
      </c>
      <c r="G61" s="818"/>
      <c r="H61" s="165"/>
      <c r="I61" s="760"/>
      <c r="J61" s="226"/>
      <c r="K61" s="723"/>
      <c r="L61" s="318"/>
      <c r="M61" s="318"/>
      <c r="N61" s="240"/>
      <c r="O61" s="240"/>
      <c r="P61" s="240"/>
      <c r="Q61" s="240"/>
      <c r="R61" s="240"/>
      <c r="S61" s="240"/>
      <c r="T61" s="716"/>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684"/>
      <c r="BL61" s="240"/>
      <c r="BM61" s="240"/>
      <c r="BN61" s="240"/>
      <c r="BO61" s="23"/>
      <c r="BP61" s="23"/>
      <c r="BQ61" s="23"/>
      <c r="BR61" s="23"/>
    </row>
    <row r="62" spans="2:70" ht="14.45" hidden="1" customHeight="1">
      <c r="B62" s="337" t="s">
        <v>816</v>
      </c>
      <c r="C62" s="165"/>
      <c r="D62" s="147"/>
      <c r="E62" s="147"/>
      <c r="F62" s="1032" t="s">
        <v>70</v>
      </c>
      <c r="G62" s="762"/>
      <c r="H62" s="165"/>
      <c r="I62" s="165"/>
      <c r="J62" s="226"/>
      <c r="K62" s="723"/>
      <c r="L62" s="318"/>
      <c r="M62" s="318"/>
      <c r="N62" s="240"/>
      <c r="O62" s="240"/>
      <c r="P62" s="240"/>
      <c r="Q62" s="240"/>
      <c r="R62" s="240"/>
      <c r="S62" s="240"/>
      <c r="T62" s="716"/>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684"/>
      <c r="BL62" s="240"/>
      <c r="BM62" s="240"/>
      <c r="BN62" s="240"/>
      <c r="BO62" s="23"/>
      <c r="BP62" s="23"/>
      <c r="BQ62" s="23"/>
      <c r="BR62" s="23"/>
    </row>
    <row r="63" spans="2:70" ht="15" hidden="1">
      <c r="B63" s="337" t="s">
        <v>816</v>
      </c>
      <c r="C63" s="165"/>
      <c r="D63" s="230"/>
      <c r="E63" s="230"/>
      <c r="F63" s="1032" t="s">
        <v>70</v>
      </c>
      <c r="G63" s="817"/>
      <c r="H63" s="165"/>
      <c r="I63" s="165"/>
      <c r="J63" s="226"/>
      <c r="K63" s="723"/>
      <c r="L63" s="318"/>
      <c r="M63" s="318"/>
      <c r="N63" s="240"/>
      <c r="O63" s="240"/>
      <c r="P63" s="240"/>
      <c r="Q63" s="240"/>
      <c r="R63" s="240"/>
      <c r="S63" s="240"/>
      <c r="T63" s="716"/>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684"/>
      <c r="BL63" s="240"/>
      <c r="BM63" s="240"/>
      <c r="BN63" s="240"/>
      <c r="BO63" s="23"/>
      <c r="BP63" s="23"/>
      <c r="BQ63" s="23"/>
      <c r="BR63" s="23"/>
    </row>
    <row r="64" spans="2:70" ht="15" hidden="1">
      <c r="B64" s="337" t="s">
        <v>816</v>
      </c>
      <c r="C64" s="165"/>
      <c r="D64" s="230"/>
      <c r="E64" s="230"/>
      <c r="F64" s="1032" t="s">
        <v>70</v>
      </c>
      <c r="G64" s="817"/>
      <c r="H64" s="165"/>
      <c r="I64" s="165"/>
      <c r="J64" s="226"/>
      <c r="K64" s="723"/>
      <c r="L64" s="318"/>
      <c r="M64" s="318"/>
      <c r="N64" s="240"/>
      <c r="O64" s="240"/>
      <c r="P64" s="240"/>
      <c r="Q64" s="240"/>
      <c r="R64" s="240"/>
      <c r="S64" s="240"/>
      <c r="T64" s="716"/>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684"/>
      <c r="BL64" s="240"/>
      <c r="BM64" s="240"/>
      <c r="BN64" s="240"/>
      <c r="BO64" s="23"/>
      <c r="BP64" s="23"/>
      <c r="BQ64" s="23"/>
      <c r="BR64" s="23"/>
    </row>
    <row r="65" spans="2:70" ht="15" hidden="1">
      <c r="B65" s="337" t="s">
        <v>816</v>
      </c>
      <c r="C65" s="165"/>
      <c r="D65" s="230"/>
      <c r="E65" s="230"/>
      <c r="F65" s="1032" t="s">
        <v>70</v>
      </c>
      <c r="G65" s="817"/>
      <c r="H65" s="165"/>
      <c r="I65" s="165"/>
      <c r="J65" s="226"/>
      <c r="K65" s="723"/>
      <c r="L65" s="318"/>
      <c r="M65" s="318"/>
      <c r="N65" s="240"/>
      <c r="O65" s="240"/>
      <c r="P65" s="240"/>
      <c r="Q65" s="240"/>
      <c r="R65" s="240"/>
      <c r="S65" s="240"/>
      <c r="T65" s="716"/>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684"/>
      <c r="BL65" s="240"/>
      <c r="BM65" s="240"/>
      <c r="BN65" s="240"/>
      <c r="BO65" s="23"/>
      <c r="BP65" s="23"/>
      <c r="BQ65" s="23"/>
      <c r="BR65" s="23"/>
    </row>
    <row r="66" spans="2:70" ht="15" hidden="1">
      <c r="B66" s="337" t="s">
        <v>816</v>
      </c>
      <c r="C66" s="165"/>
      <c r="D66" s="147"/>
      <c r="E66" s="147"/>
      <c r="F66" s="1032" t="s">
        <v>89</v>
      </c>
      <c r="G66" s="817"/>
      <c r="H66" s="165"/>
      <c r="I66" s="165"/>
      <c r="J66" s="226"/>
      <c r="K66" s="723"/>
      <c r="L66" s="318"/>
      <c r="M66" s="318"/>
      <c r="N66" s="240"/>
      <c r="O66" s="240"/>
      <c r="P66" s="240"/>
      <c r="Q66" s="240"/>
      <c r="R66" s="240"/>
      <c r="S66" s="240"/>
      <c r="T66" s="716"/>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684"/>
      <c r="BL66" s="240"/>
      <c r="BM66" s="240"/>
      <c r="BN66" s="240"/>
      <c r="BO66" s="23"/>
      <c r="BP66" s="23"/>
      <c r="BQ66" s="23"/>
      <c r="BR66" s="23"/>
    </row>
    <row r="67" spans="2:70" ht="15" hidden="1">
      <c r="B67" s="337" t="s">
        <v>816</v>
      </c>
      <c r="C67" s="165"/>
      <c r="D67" s="230"/>
      <c r="E67" s="230"/>
      <c r="F67" s="1032" t="s">
        <v>70</v>
      </c>
      <c r="G67" s="817"/>
      <c r="H67" s="165"/>
      <c r="I67" s="165"/>
      <c r="J67" s="226"/>
      <c r="K67" s="723"/>
      <c r="L67" s="318"/>
      <c r="M67" s="318"/>
      <c r="N67" s="240"/>
      <c r="O67" s="240"/>
      <c r="P67" s="240"/>
      <c r="Q67" s="240"/>
      <c r="R67" s="240"/>
      <c r="S67" s="240"/>
      <c r="T67" s="716"/>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684"/>
      <c r="BL67" s="240"/>
      <c r="BM67" s="240"/>
      <c r="BN67" s="240"/>
      <c r="BO67" s="23"/>
      <c r="BP67" s="23"/>
      <c r="BQ67" s="23"/>
      <c r="BR67" s="23"/>
    </row>
    <row r="68" spans="2:70" ht="15" hidden="1">
      <c r="B68" s="337" t="s">
        <v>816</v>
      </c>
      <c r="C68" s="165"/>
      <c r="D68" s="230"/>
      <c r="E68" s="230"/>
      <c r="F68" s="1032" t="s">
        <v>70</v>
      </c>
      <c r="G68" s="817"/>
      <c r="H68" s="165"/>
      <c r="I68" s="762"/>
      <c r="J68" s="763"/>
      <c r="K68" s="723"/>
      <c r="L68" s="318"/>
      <c r="M68" s="318"/>
      <c r="N68" s="240"/>
      <c r="O68" s="240"/>
      <c r="P68" s="240"/>
      <c r="Q68" s="240"/>
      <c r="R68" s="240"/>
      <c r="S68" s="240"/>
      <c r="T68" s="716"/>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684"/>
      <c r="BL68" s="240"/>
      <c r="BM68" s="240"/>
      <c r="BN68" s="240"/>
      <c r="BO68" s="23"/>
      <c r="BP68" s="23"/>
      <c r="BQ68" s="23"/>
      <c r="BR68" s="23"/>
    </row>
    <row r="69" spans="2:70" ht="15" hidden="1">
      <c r="B69" s="337" t="s">
        <v>816</v>
      </c>
      <c r="C69" s="165"/>
      <c r="D69" s="230"/>
      <c r="E69" s="230"/>
      <c r="F69" s="1032" t="s">
        <v>70</v>
      </c>
      <c r="G69" s="817"/>
      <c r="H69" s="165"/>
      <c r="I69" s="762"/>
      <c r="J69" s="763"/>
      <c r="K69" s="723"/>
      <c r="L69" s="318"/>
      <c r="M69" s="318"/>
      <c r="N69" s="240"/>
      <c r="O69" s="240"/>
      <c r="P69" s="240"/>
      <c r="Q69" s="240"/>
      <c r="R69" s="240"/>
      <c r="S69" s="240"/>
      <c r="T69" s="716"/>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684"/>
      <c r="BL69" s="240"/>
      <c r="BM69" s="240"/>
      <c r="BN69" s="240"/>
      <c r="BO69" s="23"/>
      <c r="BP69" s="23"/>
      <c r="BQ69" s="23"/>
      <c r="BR69" s="23"/>
    </row>
    <row r="70" spans="2:70" ht="15" hidden="1">
      <c r="B70" s="337" t="s">
        <v>816</v>
      </c>
      <c r="C70" s="165"/>
      <c r="D70" s="230"/>
      <c r="E70" s="230"/>
      <c r="F70" s="1032" t="s">
        <v>70</v>
      </c>
      <c r="G70" s="818"/>
      <c r="H70" s="165"/>
      <c r="I70" s="762"/>
      <c r="J70" s="763"/>
      <c r="K70" s="723"/>
      <c r="L70" s="318"/>
      <c r="M70" s="318"/>
      <c r="N70" s="240"/>
      <c r="O70" s="240"/>
      <c r="P70" s="240"/>
      <c r="Q70" s="240"/>
      <c r="R70" s="240"/>
      <c r="S70" s="240"/>
      <c r="T70" s="716"/>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684"/>
      <c r="BL70" s="240"/>
      <c r="BM70" s="240"/>
      <c r="BN70" s="240"/>
      <c r="BO70" s="23"/>
      <c r="BP70" s="23"/>
      <c r="BQ70" s="23"/>
      <c r="BR70" s="23"/>
    </row>
    <row r="71" spans="2:70" ht="15" hidden="1">
      <c r="B71" s="337" t="s">
        <v>816</v>
      </c>
      <c r="C71" s="725"/>
      <c r="D71" s="504"/>
      <c r="E71" s="24"/>
      <c r="F71" s="157" t="s">
        <v>70</v>
      </c>
      <c r="G71" s="718"/>
      <c r="H71" s="718"/>
      <c r="I71" s="718"/>
      <c r="J71" s="718"/>
      <c r="K71" s="723"/>
      <c r="L71" s="318"/>
      <c r="M71" s="318"/>
      <c r="N71" s="240"/>
      <c r="O71" s="240"/>
      <c r="P71" s="240"/>
      <c r="Q71" s="240"/>
      <c r="R71" s="240"/>
      <c r="S71" s="240"/>
      <c r="T71" s="716"/>
      <c r="U71" s="764"/>
      <c r="V71" s="240"/>
      <c r="W71" s="761"/>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684"/>
      <c r="BL71" s="240"/>
      <c r="BM71" s="240"/>
      <c r="BN71" s="240"/>
      <c r="BO71" s="23"/>
      <c r="BP71" s="23"/>
      <c r="BQ71" s="23"/>
      <c r="BR71" s="23"/>
    </row>
    <row r="72" spans="2:70" ht="15" hidden="1">
      <c r="B72" s="337" t="s">
        <v>816</v>
      </c>
      <c r="C72" s="718"/>
      <c r="D72" s="166"/>
      <c r="E72" s="24"/>
      <c r="F72" s="157" t="s">
        <v>70</v>
      </c>
      <c r="G72" s="718"/>
      <c r="H72" s="718"/>
      <c r="I72" s="718"/>
      <c r="J72" s="718"/>
      <c r="K72" s="23"/>
      <c r="L72" s="318"/>
      <c r="M72" s="318"/>
      <c r="N72" s="240"/>
      <c r="O72" s="240"/>
      <c r="P72" s="240"/>
      <c r="Q72" s="240"/>
      <c r="R72" s="240"/>
      <c r="S72" s="240"/>
      <c r="T72" s="716"/>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684"/>
      <c r="BL72" s="240"/>
      <c r="BM72" s="240"/>
      <c r="BN72" s="240"/>
      <c r="BO72" s="23"/>
      <c r="BP72" s="23"/>
      <c r="BQ72" s="23"/>
      <c r="BR72" s="23"/>
    </row>
    <row r="73" spans="2:70" ht="101.45" hidden="1" customHeight="1">
      <c r="B73" s="337" t="s">
        <v>816</v>
      </c>
      <c r="C73" s="745"/>
      <c r="D73" s="166" t="s">
        <v>1134</v>
      </c>
      <c r="E73" s="24" t="s">
        <v>1135</v>
      </c>
      <c r="F73" s="157" t="s">
        <v>89</v>
      </c>
      <c r="G73" s="720"/>
      <c r="H73" s="721" t="s">
        <v>83</v>
      </c>
      <c r="I73" s="721" t="s">
        <v>99</v>
      </c>
      <c r="J73" s="721" t="s">
        <v>164</v>
      </c>
      <c r="K73" s="722" t="s">
        <v>84</v>
      </c>
      <c r="L73" s="159" t="s">
        <v>1136</v>
      </c>
      <c r="M73" s="159" t="s">
        <v>91</v>
      </c>
      <c r="N73" s="240"/>
      <c r="O73" s="240"/>
      <c r="P73" s="240"/>
      <c r="Q73" s="240"/>
      <c r="R73" s="240"/>
      <c r="S73" s="240" t="s">
        <v>119</v>
      </c>
      <c r="T73" s="716"/>
      <c r="U73" s="579" t="s">
        <v>668</v>
      </c>
      <c r="V73" s="240"/>
      <c r="W73" s="488" t="s">
        <v>119</v>
      </c>
      <c r="X73" s="240"/>
      <c r="Y73" s="240"/>
      <c r="Z73" s="240"/>
      <c r="AA73" s="240"/>
      <c r="AB73" s="717" t="s">
        <v>119</v>
      </c>
      <c r="AC73" s="240"/>
      <c r="AD73" s="240"/>
      <c r="AE73" s="240" t="s">
        <v>119</v>
      </c>
      <c r="AF73" s="240" t="s">
        <v>119</v>
      </c>
      <c r="AG73" s="240" t="s">
        <v>72</v>
      </c>
      <c r="AH73" s="240"/>
      <c r="AI73" s="240" t="s">
        <v>119</v>
      </c>
      <c r="AJ73" s="240" t="s">
        <v>119</v>
      </c>
      <c r="AK73" s="240"/>
      <c r="AL73" s="240" t="s">
        <v>119</v>
      </c>
      <c r="AM73" s="240"/>
      <c r="AN73" s="240" t="s">
        <v>78</v>
      </c>
      <c r="AO73" s="684" t="s">
        <v>119</v>
      </c>
      <c r="AP73" s="240" t="s">
        <v>119</v>
      </c>
      <c r="AQ73" s="240"/>
      <c r="AR73" s="240" t="s">
        <v>119</v>
      </c>
      <c r="AS73" s="240" t="s">
        <v>119</v>
      </c>
      <c r="AT73" s="240"/>
      <c r="AU73" s="240" t="s">
        <v>119</v>
      </c>
      <c r="AV73" s="240" t="s">
        <v>119</v>
      </c>
      <c r="AW73" s="240"/>
      <c r="AX73" s="240"/>
      <c r="AY73" s="240"/>
      <c r="AZ73" s="240"/>
      <c r="BA73" s="240"/>
      <c r="BB73" s="240" t="s">
        <v>119</v>
      </c>
      <c r="BC73" s="240"/>
      <c r="BD73" s="240"/>
      <c r="BE73" s="240" t="s">
        <v>119</v>
      </c>
      <c r="BF73" s="240"/>
      <c r="BG73" s="240"/>
      <c r="BH73" s="240"/>
      <c r="BI73" s="240"/>
      <c r="BJ73" s="240"/>
      <c r="BK73" s="240" t="s">
        <v>119</v>
      </c>
      <c r="BL73" s="240" t="s">
        <v>119</v>
      </c>
      <c r="BM73" s="240"/>
      <c r="BN73" s="240"/>
      <c r="BO73" s="23"/>
      <c r="BP73" s="23"/>
      <c r="BQ73" s="23"/>
      <c r="BR73" s="23"/>
    </row>
    <row r="74" spans="2:70" ht="15" hidden="1">
      <c r="B74" s="718" t="s">
        <v>816</v>
      </c>
      <c r="C74" s="718"/>
      <c r="D74" s="166"/>
      <c r="E74" s="24"/>
      <c r="F74" s="160" t="s">
        <v>89</v>
      </c>
      <c r="G74" s="723"/>
      <c r="H74" s="765"/>
      <c r="I74" s="718"/>
      <c r="J74" s="718"/>
      <c r="K74" s="718"/>
      <c r="L74" s="166"/>
      <c r="M74" s="24"/>
      <c r="N74" s="724"/>
      <c r="O74" s="240"/>
      <c r="P74" s="240"/>
      <c r="Q74" s="240"/>
      <c r="R74" s="240"/>
      <c r="S74" s="240"/>
      <c r="T74" s="716"/>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684"/>
      <c r="BL74" s="240"/>
      <c r="BM74" s="240"/>
      <c r="BN74" s="240"/>
      <c r="BO74" s="23"/>
      <c r="BP74" s="23"/>
      <c r="BQ74" s="23"/>
      <c r="BR74" s="23"/>
    </row>
    <row r="75" spans="2:70" ht="15" hidden="1">
      <c r="B75" s="718" t="s">
        <v>816</v>
      </c>
      <c r="C75" s="718"/>
      <c r="D75" s="166"/>
      <c r="E75" s="24"/>
      <c r="F75" s="160" t="s">
        <v>70</v>
      </c>
      <c r="G75" s="723"/>
      <c r="H75" s="765"/>
      <c r="I75" s="718"/>
      <c r="J75" s="718"/>
      <c r="K75" s="718"/>
      <c r="L75" s="166"/>
      <c r="M75" s="24"/>
      <c r="N75" s="724"/>
      <c r="O75" s="240"/>
      <c r="P75" s="240"/>
      <c r="Q75" s="240"/>
      <c r="R75" s="240"/>
      <c r="S75" s="240"/>
      <c r="T75" s="716"/>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684"/>
      <c r="BL75" s="240"/>
      <c r="BM75" s="240"/>
      <c r="BN75" s="240"/>
      <c r="BO75" s="23"/>
      <c r="BP75" s="23"/>
      <c r="BQ75" s="23"/>
      <c r="BR75" s="23"/>
    </row>
    <row r="76" spans="2:70" ht="15" hidden="1">
      <c r="B76" s="718" t="s">
        <v>816</v>
      </c>
      <c r="C76" s="718"/>
      <c r="D76" s="166"/>
      <c r="E76" s="166"/>
      <c r="F76" s="160" t="s">
        <v>70</v>
      </c>
      <c r="G76" s="723"/>
      <c r="H76" s="765"/>
      <c r="I76" s="718"/>
      <c r="J76" s="718"/>
      <c r="K76" s="718"/>
      <c r="L76" s="166"/>
      <c r="M76" s="24"/>
      <c r="N76" s="724"/>
      <c r="O76" s="240"/>
      <c r="P76" s="240"/>
      <c r="Q76" s="240"/>
      <c r="R76" s="240"/>
      <c r="S76" s="240"/>
      <c r="T76" s="716"/>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684"/>
      <c r="BL76" s="240"/>
      <c r="BM76" s="240"/>
      <c r="BN76" s="240"/>
      <c r="BO76" s="23"/>
      <c r="BP76" s="23"/>
      <c r="BQ76" s="23"/>
      <c r="BR76" s="23"/>
    </row>
    <row r="77" spans="2:70" ht="15" hidden="1">
      <c r="B77" s="718" t="s">
        <v>816</v>
      </c>
      <c r="C77" s="718"/>
      <c r="D77" s="166"/>
      <c r="F77" s="160" t="s">
        <v>70</v>
      </c>
      <c r="G77" s="723"/>
      <c r="H77" s="765"/>
      <c r="I77" s="718"/>
      <c r="J77" s="718"/>
      <c r="K77" s="718"/>
      <c r="L77" s="166"/>
      <c r="M77" s="24"/>
      <c r="N77" s="724"/>
      <c r="O77" s="240"/>
      <c r="P77" s="240"/>
      <c r="Q77" s="240"/>
      <c r="R77" s="240"/>
      <c r="S77" s="240"/>
      <c r="T77" s="716"/>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684"/>
      <c r="BL77" s="240"/>
      <c r="BM77" s="240"/>
      <c r="BN77" s="240"/>
      <c r="BO77" s="23"/>
      <c r="BP77" s="23"/>
      <c r="BQ77" s="23"/>
      <c r="BR77" s="23"/>
    </row>
    <row r="78" spans="2:70" ht="116.25" hidden="1" customHeight="1">
      <c r="B78" s="718" t="s">
        <v>816</v>
      </c>
      <c r="C78" s="745"/>
      <c r="D78" s="166" t="s">
        <v>1134</v>
      </c>
      <c r="E78" s="166" t="s">
        <v>1148</v>
      </c>
      <c r="F78" s="160" t="s">
        <v>89</v>
      </c>
      <c r="G78" s="723"/>
      <c r="H78" s="169" t="s">
        <v>83</v>
      </c>
      <c r="I78" s="167" t="s">
        <v>99</v>
      </c>
      <c r="J78" s="167" t="s">
        <v>164</v>
      </c>
      <c r="K78" s="167" t="s">
        <v>84</v>
      </c>
      <c r="L78" s="157" t="s">
        <v>1149</v>
      </c>
      <c r="M78" s="234" t="s">
        <v>91</v>
      </c>
      <c r="N78" s="724"/>
      <c r="O78" s="240"/>
      <c r="P78" s="240"/>
      <c r="Q78" s="240"/>
      <c r="R78" s="240"/>
      <c r="S78" s="240" t="s">
        <v>119</v>
      </c>
      <c r="T78" s="716"/>
      <c r="U78" s="717"/>
      <c r="V78" s="240"/>
      <c r="W78" s="717"/>
      <c r="X78" s="240"/>
      <c r="Y78" s="240"/>
      <c r="Z78" s="240"/>
      <c r="AA78" s="240" t="s">
        <v>119</v>
      </c>
      <c r="AB78" s="717"/>
      <c r="AC78" s="240"/>
      <c r="AD78" s="240"/>
      <c r="AE78" s="240"/>
      <c r="AF78" s="240"/>
      <c r="AG78" s="240" t="s">
        <v>72</v>
      </c>
      <c r="AH78" s="240"/>
      <c r="AI78" s="240"/>
      <c r="AJ78" s="240"/>
      <c r="AK78" s="240"/>
      <c r="AL78" s="240" t="s">
        <v>119</v>
      </c>
      <c r="AM78" s="240"/>
      <c r="AN78" s="240" t="s">
        <v>78</v>
      </c>
      <c r="AO78" s="240"/>
      <c r="AP78" s="240"/>
      <c r="AQ78" s="240"/>
      <c r="AR78" s="240"/>
      <c r="AS78" s="240"/>
      <c r="AT78" s="240"/>
      <c r="AU78" s="240"/>
      <c r="AV78" s="240" t="s">
        <v>119</v>
      </c>
      <c r="AW78" s="240"/>
      <c r="AX78" s="240"/>
      <c r="AY78" s="240"/>
      <c r="AZ78" s="240"/>
      <c r="BA78" s="240"/>
      <c r="BB78" s="240" t="s">
        <v>119</v>
      </c>
      <c r="BC78" s="240"/>
      <c r="BD78" s="240"/>
      <c r="BE78" s="240"/>
      <c r="BF78" s="240"/>
      <c r="BG78" s="240"/>
      <c r="BH78" s="240" t="s">
        <v>91</v>
      </c>
      <c r="BI78" s="240" t="s">
        <v>119</v>
      </c>
      <c r="BJ78" s="240"/>
      <c r="BK78" s="240" t="s">
        <v>119</v>
      </c>
      <c r="BL78" s="240" t="s">
        <v>119</v>
      </c>
      <c r="BM78" s="240"/>
      <c r="BN78" s="240"/>
      <c r="BO78" s="23"/>
      <c r="BP78" s="23"/>
      <c r="BQ78" s="23"/>
      <c r="BR78" s="23"/>
    </row>
    <row r="79" spans="2:70" ht="15" hidden="1">
      <c r="B79" s="718" t="s">
        <v>816</v>
      </c>
      <c r="C79" s="718"/>
      <c r="D79" s="166"/>
      <c r="E79" s="166"/>
      <c r="F79" s="157" t="s">
        <v>89</v>
      </c>
      <c r="G79" s="725"/>
      <c r="H79" s="725"/>
      <c r="I79" s="725"/>
      <c r="J79" s="725"/>
      <c r="K79" s="766"/>
      <c r="L79" s="767"/>
      <c r="M79" s="767"/>
      <c r="N79" s="240"/>
      <c r="O79" s="240"/>
      <c r="P79" s="240"/>
      <c r="Q79" s="240"/>
      <c r="R79" s="240"/>
      <c r="S79" s="240"/>
      <c r="T79" s="716"/>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684"/>
      <c r="BL79" s="240"/>
      <c r="BM79" s="240"/>
      <c r="BN79" s="240"/>
      <c r="BO79" s="23"/>
      <c r="BP79" s="23"/>
      <c r="BQ79" s="23"/>
      <c r="BR79" s="23"/>
    </row>
    <row r="80" spans="2:70" ht="246.75" hidden="1" customHeight="1">
      <c r="B80" s="292" t="s">
        <v>505</v>
      </c>
      <c r="C80" s="292" t="s">
        <v>1156</v>
      </c>
      <c r="D80" s="306" t="s">
        <v>1157</v>
      </c>
      <c r="E80" s="317" t="s">
        <v>1158</v>
      </c>
      <c r="F80" s="292" t="s">
        <v>116</v>
      </c>
      <c r="G80" s="306" t="s">
        <v>1159</v>
      </c>
      <c r="H80" s="521" t="s">
        <v>73</v>
      </c>
      <c r="I80" s="292" t="s">
        <v>934</v>
      </c>
      <c r="J80" s="306" t="s">
        <v>1160</v>
      </c>
      <c r="K80" s="292"/>
      <c r="L80" s="292" t="s">
        <v>1161</v>
      </c>
      <c r="M80" s="292"/>
      <c r="N80" s="292" t="s">
        <v>127</v>
      </c>
      <c r="O80" s="292"/>
      <c r="P80" s="292"/>
      <c r="Q80" s="292" t="s">
        <v>77</v>
      </c>
      <c r="R80" s="292"/>
      <c r="S80" s="292"/>
      <c r="T80" s="292"/>
      <c r="U80" s="292"/>
      <c r="V80" s="292"/>
      <c r="W80" s="292"/>
      <c r="X80" s="292"/>
      <c r="Y80" s="292"/>
      <c r="Z80" s="292"/>
      <c r="AA80" s="292"/>
      <c r="AB80" s="292"/>
      <c r="AC80" s="292"/>
      <c r="AD80" s="292"/>
      <c r="AE80" s="292"/>
      <c r="AF80" s="292"/>
      <c r="AG80" s="637" t="s">
        <v>77</v>
      </c>
      <c r="AH80" s="292"/>
      <c r="AI80" s="292"/>
      <c r="AJ80" s="292" t="s">
        <v>77</v>
      </c>
      <c r="AK80" s="292"/>
      <c r="AL80" s="292"/>
      <c r="AM80" s="292" t="s">
        <v>77</v>
      </c>
      <c r="AN80" s="292" t="s">
        <v>127</v>
      </c>
      <c r="AO80" s="292"/>
      <c r="AP80" s="292"/>
      <c r="AQ80" s="292"/>
      <c r="AR80" s="292"/>
      <c r="AS80" s="292"/>
      <c r="AT80" s="292"/>
      <c r="AU80" s="292"/>
      <c r="AV80" s="292"/>
      <c r="AW80" s="292"/>
      <c r="AX80" s="292"/>
      <c r="AY80" s="292"/>
      <c r="AZ80" s="292"/>
      <c r="BA80" s="292"/>
      <c r="BB80" s="292"/>
      <c r="BC80" s="292"/>
      <c r="BD80" s="292"/>
      <c r="BE80" s="292"/>
      <c r="BF80" s="292"/>
      <c r="BG80" s="292"/>
      <c r="BH80" s="292"/>
      <c r="BI80" s="292"/>
      <c r="BJ80" s="292"/>
      <c r="BK80" s="292" t="s">
        <v>78</v>
      </c>
      <c r="BL80" s="292"/>
      <c r="BM80" s="292" t="s">
        <v>78</v>
      </c>
      <c r="BN80" s="292"/>
      <c r="BO80"/>
      <c r="BP80"/>
    </row>
    <row r="81" spans="2:70" ht="72.75" hidden="1" customHeight="1">
      <c r="B81" s="292" t="s">
        <v>505</v>
      </c>
      <c r="C81" s="292" t="s">
        <v>1162</v>
      </c>
      <c r="D81" s="306" t="s">
        <v>1163</v>
      </c>
      <c r="E81" s="306" t="s">
        <v>1164</v>
      </c>
      <c r="F81" s="292" t="s">
        <v>116</v>
      </c>
      <c r="G81" s="306" t="s">
        <v>1165</v>
      </c>
      <c r="H81" s="521" t="s">
        <v>73</v>
      </c>
      <c r="I81" s="292" t="s">
        <v>2283</v>
      </c>
      <c r="J81" s="292" t="s">
        <v>289</v>
      </c>
      <c r="K81" s="292" t="s">
        <v>84</v>
      </c>
      <c r="L81" s="292" t="s">
        <v>1161</v>
      </c>
      <c r="M81" s="292"/>
      <c r="N81" s="292" t="s">
        <v>91</v>
      </c>
      <c r="O81" s="292"/>
      <c r="P81" s="292"/>
      <c r="Q81" s="292" t="s">
        <v>77</v>
      </c>
      <c r="R81" s="292"/>
      <c r="S81" s="292"/>
      <c r="T81" s="292"/>
      <c r="U81" s="292"/>
      <c r="V81" s="292"/>
      <c r="W81" s="292"/>
      <c r="X81" s="292"/>
      <c r="Y81" s="292"/>
      <c r="Z81" s="292"/>
      <c r="AA81" s="292"/>
      <c r="AB81" s="292"/>
      <c r="AC81" s="292"/>
      <c r="AD81" s="292"/>
      <c r="AE81" s="292"/>
      <c r="AF81" s="292"/>
      <c r="AG81" s="637" t="s">
        <v>117</v>
      </c>
      <c r="AH81" s="292"/>
      <c r="AI81" s="292"/>
      <c r="AJ81" s="292"/>
      <c r="AK81" s="292"/>
      <c r="AL81" s="292"/>
      <c r="AM81" s="292" t="s">
        <v>78</v>
      </c>
      <c r="AN81" s="292" t="s">
        <v>91</v>
      </c>
      <c r="AO81" s="292"/>
      <c r="AP81" s="292"/>
      <c r="AQ81" s="292"/>
      <c r="AR81" s="292"/>
      <c r="AS81" s="292"/>
      <c r="AT81" s="292"/>
      <c r="AU81" s="292"/>
      <c r="AV81" s="292"/>
      <c r="AW81" s="292"/>
      <c r="AX81" s="292"/>
      <c r="AY81" s="292"/>
      <c r="AZ81" s="292"/>
      <c r="BA81" s="292"/>
      <c r="BB81" s="292"/>
      <c r="BC81" s="292"/>
      <c r="BD81" s="292"/>
      <c r="BE81" s="292"/>
      <c r="BF81" s="292"/>
      <c r="BG81" s="292"/>
      <c r="BH81" s="292"/>
      <c r="BI81" s="292"/>
      <c r="BJ81" s="292"/>
      <c r="BK81" s="292" t="s">
        <v>78</v>
      </c>
      <c r="BL81" s="292"/>
      <c r="BM81" s="292" t="s">
        <v>78</v>
      </c>
      <c r="BN81" s="292"/>
      <c r="BO81"/>
      <c r="BP81"/>
    </row>
    <row r="82" spans="2:70" ht="101.45" hidden="1" customHeight="1">
      <c r="B82" s="292" t="s">
        <v>505</v>
      </c>
      <c r="C82" s="292" t="s">
        <v>1166</v>
      </c>
      <c r="D82" s="599" t="s">
        <v>1167</v>
      </c>
      <c r="E82" s="317" t="s">
        <v>1168</v>
      </c>
      <c r="F82" s="292" t="s">
        <v>116</v>
      </c>
      <c r="G82" s="306"/>
      <c r="H82" s="521" t="s">
        <v>73</v>
      </c>
      <c r="I82" s="292" t="s">
        <v>1169</v>
      </c>
      <c r="J82" s="306" t="s">
        <v>1170</v>
      </c>
      <c r="K82" s="292" t="s">
        <v>84</v>
      </c>
      <c r="L82" s="292" t="s">
        <v>1161</v>
      </c>
      <c r="M82" s="292"/>
      <c r="N82" s="292" t="s">
        <v>127</v>
      </c>
      <c r="O82" s="292"/>
      <c r="P82" s="292"/>
      <c r="Q82" s="292" t="s">
        <v>77</v>
      </c>
      <c r="R82" s="292"/>
      <c r="S82" s="292"/>
      <c r="T82" s="292"/>
      <c r="U82" s="292"/>
      <c r="V82" s="292"/>
      <c r="W82" s="292"/>
      <c r="X82" s="292"/>
      <c r="Y82" s="292"/>
      <c r="Z82" s="292"/>
      <c r="AA82" s="292"/>
      <c r="AB82" s="292"/>
      <c r="AC82" s="292"/>
      <c r="AD82" s="292"/>
      <c r="AE82" s="292"/>
      <c r="AF82" s="292"/>
      <c r="AG82" s="637" t="s">
        <v>78</v>
      </c>
      <c r="AH82" s="292"/>
      <c r="AI82" s="292" t="s">
        <v>119</v>
      </c>
      <c r="AJ82" s="292"/>
      <c r="AK82" s="292"/>
      <c r="AL82" s="292"/>
      <c r="AM82" s="292" t="s">
        <v>78</v>
      </c>
      <c r="AN82" s="292" t="s">
        <v>72</v>
      </c>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t="s">
        <v>78</v>
      </c>
      <c r="BL82" s="292"/>
      <c r="BM82" s="292"/>
      <c r="BN82" s="292"/>
      <c r="BO82"/>
      <c r="BP82"/>
    </row>
    <row r="83" spans="2:70" ht="87" hidden="1" customHeight="1">
      <c r="B83" s="292" t="s">
        <v>505</v>
      </c>
      <c r="C83" s="292" t="s">
        <v>1171</v>
      </c>
      <c r="D83" s="306" t="s">
        <v>1172</v>
      </c>
      <c r="E83" s="306" t="s">
        <v>1173</v>
      </c>
      <c r="F83" s="292" t="s">
        <v>116</v>
      </c>
      <c r="G83" s="306" t="s">
        <v>1174</v>
      </c>
      <c r="H83" s="521" t="s">
        <v>288</v>
      </c>
      <c r="I83" s="292" t="s">
        <v>873</v>
      </c>
      <c r="J83" s="292" t="s">
        <v>873</v>
      </c>
      <c r="K83" s="292" t="s">
        <v>75</v>
      </c>
      <c r="L83" s="292" t="s">
        <v>1161</v>
      </c>
      <c r="M83" s="292"/>
      <c r="N83" s="292" t="s">
        <v>127</v>
      </c>
      <c r="O83" s="292" t="s">
        <v>72</v>
      </c>
      <c r="P83" s="292"/>
      <c r="Q83" s="292" t="s">
        <v>78</v>
      </c>
      <c r="R83" s="292"/>
      <c r="S83" s="292" t="s">
        <v>85</v>
      </c>
      <c r="T83" s="292"/>
      <c r="U83" s="292"/>
      <c r="V83" s="292"/>
      <c r="W83" s="292"/>
      <c r="X83" s="292"/>
      <c r="Y83" s="292"/>
      <c r="Z83" s="292"/>
      <c r="AA83" s="292"/>
      <c r="AB83" s="292"/>
      <c r="AC83" s="292"/>
      <c r="AD83" s="292"/>
      <c r="AE83" s="292"/>
      <c r="AF83" s="292"/>
      <c r="AG83" s="637" t="s">
        <v>117</v>
      </c>
      <c r="AH83" s="292"/>
      <c r="AI83" s="292" t="s">
        <v>119</v>
      </c>
      <c r="AJ83" s="292"/>
      <c r="AK83" s="292"/>
      <c r="AL83" s="292"/>
      <c r="AM83" s="292"/>
      <c r="AN83" s="292"/>
      <c r="AO83" s="292"/>
      <c r="AP83" s="292"/>
      <c r="AQ83" s="292"/>
      <c r="AR83" s="292"/>
      <c r="AS83" s="292"/>
      <c r="AT83" s="292"/>
      <c r="AU83" s="292" t="s">
        <v>85</v>
      </c>
      <c r="AV83" s="292"/>
      <c r="AW83" s="292" t="s">
        <v>85</v>
      </c>
      <c r="AX83" s="292"/>
      <c r="AY83" s="292" t="s">
        <v>85</v>
      </c>
      <c r="AZ83" s="292"/>
      <c r="BA83" s="292"/>
      <c r="BB83" s="292" t="s">
        <v>85</v>
      </c>
      <c r="BC83" s="292"/>
      <c r="BD83" s="292"/>
      <c r="BE83" s="292"/>
      <c r="BF83" s="292"/>
      <c r="BG83" s="292"/>
      <c r="BH83" s="292"/>
      <c r="BI83" s="350" t="s">
        <v>91</v>
      </c>
      <c r="BJ83" s="292"/>
      <c r="BK83" s="292" t="s">
        <v>72</v>
      </c>
      <c r="BL83" s="292"/>
      <c r="BM83" s="292" t="s">
        <v>85</v>
      </c>
      <c r="BN83" s="292"/>
      <c r="BO83"/>
      <c r="BP83"/>
    </row>
    <row r="84" spans="2:70" ht="116.25" hidden="1" customHeight="1">
      <c r="B84" s="292" t="s">
        <v>505</v>
      </c>
      <c r="C84" s="292" t="s">
        <v>1175</v>
      </c>
      <c r="D84" s="306" t="s">
        <v>1176</v>
      </c>
      <c r="E84" s="306" t="s">
        <v>1177</v>
      </c>
      <c r="F84" s="292" t="s">
        <v>116</v>
      </c>
      <c r="G84" s="306" t="s">
        <v>1178</v>
      </c>
      <c r="H84" s="521" t="s">
        <v>73</v>
      </c>
      <c r="I84" s="292" t="s">
        <v>1179</v>
      </c>
      <c r="J84" s="292" t="s">
        <v>1180</v>
      </c>
      <c r="K84" s="292" t="s">
        <v>84</v>
      </c>
      <c r="L84" s="292" t="s">
        <v>1161</v>
      </c>
      <c r="M84" s="292"/>
      <c r="N84" s="292" t="s">
        <v>127</v>
      </c>
      <c r="O84" s="292"/>
      <c r="P84" s="292"/>
      <c r="Q84" s="292" t="s">
        <v>119</v>
      </c>
      <c r="R84" s="292"/>
      <c r="S84" s="292" t="s">
        <v>85</v>
      </c>
      <c r="T84" s="292"/>
      <c r="U84" s="292"/>
      <c r="V84" s="292"/>
      <c r="W84" s="292"/>
      <c r="X84" s="292"/>
      <c r="Y84" s="292"/>
      <c r="Z84" s="292"/>
      <c r="AA84" s="292"/>
      <c r="AB84" s="292"/>
      <c r="AC84" s="292"/>
      <c r="AD84" s="292" t="s">
        <v>85</v>
      </c>
      <c r="AE84" s="292"/>
      <c r="AF84" s="292" t="s">
        <v>85</v>
      </c>
      <c r="AG84" s="637" t="s">
        <v>85</v>
      </c>
      <c r="AH84" s="292"/>
      <c r="AI84" s="292" t="s">
        <v>119</v>
      </c>
      <c r="AJ84" s="292"/>
      <c r="AK84" s="292"/>
      <c r="AL84" s="292"/>
      <c r="AM84" s="292" t="s">
        <v>85</v>
      </c>
      <c r="AN84" s="292" t="s">
        <v>119</v>
      </c>
      <c r="AO84" s="292"/>
      <c r="AP84" s="292"/>
      <c r="AQ84" s="292"/>
      <c r="AR84" s="292"/>
      <c r="AS84" s="292"/>
      <c r="AT84" s="292"/>
      <c r="AU84" s="292"/>
      <c r="AV84" s="292"/>
      <c r="AW84" s="292" t="s">
        <v>85</v>
      </c>
      <c r="AX84" s="292"/>
      <c r="AY84" s="292" t="s">
        <v>85</v>
      </c>
      <c r="AZ84" s="292"/>
      <c r="BA84" s="292" t="s">
        <v>85</v>
      </c>
      <c r="BB84" s="292" t="s">
        <v>85</v>
      </c>
      <c r="BC84" s="292" t="s">
        <v>85</v>
      </c>
      <c r="BD84" s="292"/>
      <c r="BE84" s="292"/>
      <c r="BF84" s="292"/>
      <c r="BG84" s="292"/>
      <c r="BH84" s="292" t="s">
        <v>85</v>
      </c>
      <c r="BI84" s="292" t="s">
        <v>91</v>
      </c>
      <c r="BJ84" s="292"/>
      <c r="BK84" s="292" t="s">
        <v>72</v>
      </c>
      <c r="BL84" s="292"/>
      <c r="BM84" s="292"/>
      <c r="BN84" s="292"/>
      <c r="BO84"/>
      <c r="BP84"/>
    </row>
    <row r="85" spans="2:70" ht="261" hidden="1" customHeight="1">
      <c r="B85" s="292" t="s">
        <v>505</v>
      </c>
      <c r="C85" s="306" t="s">
        <v>1181</v>
      </c>
      <c r="D85" s="306" t="s">
        <v>1182</v>
      </c>
      <c r="E85" s="318" t="s">
        <v>1183</v>
      </c>
      <c r="F85" s="292" t="s">
        <v>116</v>
      </c>
      <c r="G85" s="292"/>
      <c r="H85" s="521" t="s">
        <v>73</v>
      </c>
      <c r="I85" s="306" t="s">
        <v>74</v>
      </c>
      <c r="J85" s="306" t="s">
        <v>2284</v>
      </c>
      <c r="K85" s="292" t="s">
        <v>84</v>
      </c>
      <c r="L85" s="292" t="s">
        <v>1161</v>
      </c>
      <c r="M85" s="292"/>
      <c r="N85" s="292" t="s">
        <v>127</v>
      </c>
      <c r="O85" s="292" t="s">
        <v>119</v>
      </c>
      <c r="P85" s="292"/>
      <c r="Q85" s="292" t="s">
        <v>119</v>
      </c>
      <c r="R85" s="292" t="s">
        <v>85</v>
      </c>
      <c r="S85" s="292"/>
      <c r="T85" s="292"/>
      <c r="U85" s="292"/>
      <c r="V85" s="292"/>
      <c r="W85" s="292"/>
      <c r="X85" s="292"/>
      <c r="Y85" s="292"/>
      <c r="Z85" s="292"/>
      <c r="AA85" s="292"/>
      <c r="AB85" s="292"/>
      <c r="AC85" s="292"/>
      <c r="AD85" s="350" t="s">
        <v>85</v>
      </c>
      <c r="AE85" s="292"/>
      <c r="AF85" s="292" t="s">
        <v>91</v>
      </c>
      <c r="AG85" s="637" t="s">
        <v>85</v>
      </c>
      <c r="AH85" s="292"/>
      <c r="AI85" s="292" t="s">
        <v>119</v>
      </c>
      <c r="AJ85" s="292"/>
      <c r="AK85" s="292"/>
      <c r="AL85" s="292"/>
      <c r="AM85" s="292"/>
      <c r="AN85" s="292"/>
      <c r="AO85" s="292"/>
      <c r="AP85" s="292"/>
      <c r="AQ85" s="292"/>
      <c r="AR85" s="292"/>
      <c r="AS85" s="292"/>
      <c r="AT85" s="292"/>
      <c r="AU85" s="292"/>
      <c r="AV85" s="292"/>
      <c r="AW85" s="292"/>
      <c r="AX85" s="292"/>
      <c r="AY85" s="292"/>
      <c r="AZ85" s="292"/>
      <c r="BA85" s="292"/>
      <c r="BB85" s="292"/>
      <c r="BC85" s="292" t="s">
        <v>85</v>
      </c>
      <c r="BD85" s="292"/>
      <c r="BE85" s="292"/>
      <c r="BF85" s="292"/>
      <c r="BG85" s="292"/>
      <c r="BH85" s="292" t="s">
        <v>85</v>
      </c>
      <c r="BI85" s="292" t="s">
        <v>91</v>
      </c>
      <c r="BJ85" s="292"/>
      <c r="BK85" s="292" t="s">
        <v>78</v>
      </c>
      <c r="BL85" s="292"/>
      <c r="BM85" s="292"/>
      <c r="BN85" s="292"/>
      <c r="BO85"/>
      <c r="BP85"/>
    </row>
    <row r="86" spans="2:70" ht="391.5" customHeight="1">
      <c r="B86" s="318" t="s">
        <v>505</v>
      </c>
      <c r="C86" s="318" t="s">
        <v>1195</v>
      </c>
      <c r="D86" s="318" t="s">
        <v>1196</v>
      </c>
      <c r="E86" s="992" t="s">
        <v>1197</v>
      </c>
      <c r="F86" s="318" t="s">
        <v>116</v>
      </c>
      <c r="G86" s="599" t="s">
        <v>1198</v>
      </c>
      <c r="H86" s="158" t="s">
        <v>83</v>
      </c>
      <c r="I86" s="318" t="s">
        <v>74</v>
      </c>
      <c r="J86" s="318" t="s">
        <v>873</v>
      </c>
      <c r="K86" s="318" t="s">
        <v>75</v>
      </c>
      <c r="L86" s="318" t="s">
        <v>1161</v>
      </c>
      <c r="M86" s="318"/>
      <c r="N86" s="318" t="s">
        <v>91</v>
      </c>
      <c r="O86" s="318" t="s">
        <v>330</v>
      </c>
      <c r="P86" s="318"/>
      <c r="Q86" s="318" t="s">
        <v>330</v>
      </c>
      <c r="R86" s="318"/>
      <c r="S86" s="318"/>
      <c r="T86" s="318"/>
      <c r="U86" s="318"/>
      <c r="V86" s="318" t="s">
        <v>119</v>
      </c>
      <c r="W86" s="593" t="s">
        <v>78</v>
      </c>
      <c r="X86" s="318"/>
      <c r="Y86" s="318" t="s">
        <v>91</v>
      </c>
      <c r="Z86" s="318"/>
      <c r="AA86" s="318" t="s">
        <v>72</v>
      </c>
      <c r="AB86" s="318"/>
      <c r="AC86" s="318"/>
      <c r="AD86" s="318"/>
      <c r="AE86" s="318"/>
      <c r="AF86" s="318" t="s">
        <v>78</v>
      </c>
      <c r="AG86" s="664" t="s">
        <v>78</v>
      </c>
      <c r="AH86" s="318" t="s">
        <v>85</v>
      </c>
      <c r="AI86" s="318" t="s">
        <v>210</v>
      </c>
      <c r="AJ86" s="318"/>
      <c r="AK86" s="318"/>
      <c r="AL86" s="318"/>
      <c r="AM86" s="318"/>
      <c r="AN86" s="318"/>
      <c r="AO86" s="318"/>
      <c r="AP86" s="318"/>
      <c r="AQ86" s="318"/>
      <c r="AR86" s="318"/>
      <c r="AS86" s="318"/>
      <c r="AT86" s="318"/>
      <c r="AU86" s="318"/>
      <c r="AV86" s="318"/>
      <c r="AW86" s="318"/>
      <c r="AX86" s="318"/>
      <c r="AY86" s="318"/>
      <c r="AZ86" s="318"/>
      <c r="BA86" s="318"/>
      <c r="BB86" s="318"/>
      <c r="BC86" s="318"/>
      <c r="BD86" s="318"/>
      <c r="BE86" s="318"/>
      <c r="BF86" s="318"/>
      <c r="BG86" s="318"/>
      <c r="BH86" s="318"/>
      <c r="BI86" s="318" t="s">
        <v>91</v>
      </c>
      <c r="BJ86" s="318"/>
      <c r="BK86" s="318" t="s">
        <v>78</v>
      </c>
      <c r="BL86" s="318" t="s">
        <v>85</v>
      </c>
      <c r="BM86" s="318"/>
      <c r="BN86" s="318"/>
      <c r="BO86" s="24"/>
      <c r="BP86" s="24"/>
      <c r="BQ86" s="24"/>
      <c r="BR86" s="24"/>
    </row>
    <row r="87" spans="2:70" ht="409.5" hidden="1" customHeight="1">
      <c r="B87" s="292" t="s">
        <v>505</v>
      </c>
      <c r="C87" s="292" t="s">
        <v>1199</v>
      </c>
      <c r="D87" s="306" t="s">
        <v>1200</v>
      </c>
      <c r="E87" s="306" t="s">
        <v>1201</v>
      </c>
      <c r="F87" s="292" t="s">
        <v>116</v>
      </c>
      <c r="G87" s="306" t="s">
        <v>1202</v>
      </c>
      <c r="H87" s="521" t="s">
        <v>73</v>
      </c>
      <c r="I87" s="292" t="s">
        <v>74</v>
      </c>
      <c r="J87" s="292" t="s">
        <v>99</v>
      </c>
      <c r="K87" s="292"/>
      <c r="L87" s="292" t="s">
        <v>1161</v>
      </c>
      <c r="M87" s="292"/>
      <c r="N87" s="292" t="s">
        <v>127</v>
      </c>
      <c r="O87" s="292" t="s">
        <v>377</v>
      </c>
      <c r="P87" s="292"/>
      <c r="Q87" s="292" t="s">
        <v>377</v>
      </c>
      <c r="R87" s="292"/>
      <c r="S87" s="292"/>
      <c r="T87" s="292"/>
      <c r="U87" s="292" t="s">
        <v>119</v>
      </c>
      <c r="V87" s="292"/>
      <c r="W87" s="577" t="s">
        <v>91</v>
      </c>
      <c r="X87" s="292"/>
      <c r="Y87" s="292"/>
      <c r="Z87" s="292"/>
      <c r="AA87" s="292"/>
      <c r="AB87" s="292"/>
      <c r="AC87" s="292" t="s">
        <v>85</v>
      </c>
      <c r="AD87" s="292" t="s">
        <v>72</v>
      </c>
      <c r="AE87" s="292"/>
      <c r="AF87" s="292" t="s">
        <v>91</v>
      </c>
      <c r="AG87" s="637" t="s">
        <v>91</v>
      </c>
      <c r="AH87" s="292" t="s">
        <v>119</v>
      </c>
      <c r="AI87" s="292" t="s">
        <v>91</v>
      </c>
      <c r="AJ87" s="292"/>
      <c r="AK87" s="292"/>
      <c r="AL87" s="292"/>
      <c r="AM87" s="292"/>
      <c r="AN87" s="292"/>
      <c r="AO87" s="292"/>
      <c r="AP87" s="292"/>
      <c r="AQ87" s="292"/>
      <c r="AR87" s="292"/>
      <c r="AS87" s="292"/>
      <c r="AT87" s="292"/>
      <c r="AU87" s="292"/>
      <c r="AV87" s="292"/>
      <c r="AW87" s="292"/>
      <c r="AX87" s="292" t="s">
        <v>85</v>
      </c>
      <c r="AY87" s="292" t="s">
        <v>85</v>
      </c>
      <c r="AZ87" s="292"/>
      <c r="BA87" s="292"/>
      <c r="BB87" s="292" t="s">
        <v>85</v>
      </c>
      <c r="BC87" s="292" t="s">
        <v>119</v>
      </c>
      <c r="BD87" s="292"/>
      <c r="BE87" s="292"/>
      <c r="BF87" s="292"/>
      <c r="BG87" s="292"/>
      <c r="BH87" s="292" t="s">
        <v>85</v>
      </c>
      <c r="BI87" s="292" t="s">
        <v>91</v>
      </c>
      <c r="BJ87" s="292"/>
      <c r="BK87" s="292" t="s">
        <v>78</v>
      </c>
      <c r="BL87" s="292"/>
      <c r="BM87" s="292"/>
      <c r="BN87" s="292"/>
      <c r="BO87"/>
      <c r="BP87"/>
    </row>
    <row r="88" spans="2:70" ht="15" hidden="1">
      <c r="B88" s="501"/>
      <c r="C88" s="501"/>
      <c r="D88" s="306"/>
      <c r="E88" s="306"/>
      <c r="F88" s="292" t="s">
        <v>70</v>
      </c>
      <c r="G88" s="306"/>
      <c r="H88" s="502"/>
      <c r="I88" s="306"/>
      <c r="J88" s="501"/>
      <c r="K88" s="306"/>
      <c r="L88" s="501"/>
      <c r="M88" s="501"/>
      <c r="N88" s="501"/>
      <c r="O88" s="501"/>
      <c r="P88" s="501"/>
      <c r="Q88" s="501"/>
      <c r="R88" s="501"/>
      <c r="S88" s="501"/>
      <c r="T88" s="501"/>
      <c r="U88" s="501"/>
      <c r="V88" s="501"/>
      <c r="W88" s="501"/>
      <c r="X88" s="501"/>
      <c r="Y88" s="501"/>
      <c r="Z88" s="501"/>
      <c r="AA88" s="501"/>
      <c r="AB88" s="501"/>
      <c r="AC88" s="501"/>
      <c r="AD88" s="501"/>
      <c r="AE88" s="501"/>
      <c r="AF88" s="501"/>
      <c r="AG88" s="501"/>
      <c r="AH88" s="501"/>
      <c r="AI88" s="501"/>
      <c r="AJ88" s="501"/>
      <c r="AK88" s="501"/>
      <c r="AL88" s="501"/>
      <c r="AM88" s="501"/>
      <c r="AN88" s="501"/>
      <c r="AO88" s="501"/>
      <c r="AP88" s="501"/>
      <c r="AQ88" s="501"/>
      <c r="AR88" s="501"/>
      <c r="AS88" s="501"/>
      <c r="AT88" s="501"/>
      <c r="AU88" s="501"/>
      <c r="AV88" s="501"/>
      <c r="AW88" s="501"/>
      <c r="AX88" s="501"/>
      <c r="AY88" s="501"/>
      <c r="AZ88" s="501"/>
      <c r="BA88" s="501"/>
      <c r="BB88" s="501"/>
      <c r="BC88" s="501"/>
      <c r="BD88" s="501"/>
      <c r="BE88" s="501"/>
      <c r="BF88" s="501"/>
      <c r="BG88" s="501"/>
      <c r="BH88" s="501"/>
      <c r="BI88" s="501"/>
      <c r="BJ88" s="501"/>
      <c r="BK88" s="768"/>
      <c r="BL88" s="501"/>
      <c r="BM88" s="501"/>
      <c r="BN88" s="501"/>
    </row>
    <row r="89" spans="2:70" ht="15" hidden="1">
      <c r="B89" s="501"/>
      <c r="C89" s="501"/>
      <c r="D89" s="306"/>
      <c r="E89" s="306"/>
      <c r="F89" s="292" t="s">
        <v>117</v>
      </c>
      <c r="G89" s="306"/>
      <c r="H89" s="502"/>
      <c r="I89" s="501"/>
      <c r="J89" s="501"/>
      <c r="K89" s="501"/>
      <c r="L89" s="501"/>
      <c r="M89" s="501"/>
      <c r="N89" s="768"/>
      <c r="O89" s="501"/>
      <c r="P89" s="501"/>
      <c r="Q89" s="501"/>
      <c r="R89" s="501"/>
      <c r="S89" s="501"/>
      <c r="T89" s="501"/>
      <c r="U89" s="501"/>
      <c r="V89" s="501"/>
      <c r="W89" s="501"/>
      <c r="X89" s="501"/>
      <c r="Y89" s="501"/>
      <c r="Z89" s="501"/>
      <c r="AA89" s="501"/>
      <c r="AB89" s="501"/>
      <c r="AC89" s="501"/>
      <c r="AD89" s="501"/>
      <c r="AE89" s="501"/>
      <c r="AF89" s="501"/>
      <c r="AG89" s="501"/>
      <c r="AH89" s="501"/>
      <c r="AI89" s="501"/>
      <c r="AJ89" s="501"/>
      <c r="AK89" s="501"/>
      <c r="AL89" s="501"/>
      <c r="AM89" s="501"/>
      <c r="AN89" s="501"/>
      <c r="AO89" s="501"/>
      <c r="AP89" s="501"/>
      <c r="AQ89" s="501"/>
      <c r="AR89" s="501"/>
      <c r="AS89" s="501"/>
      <c r="AT89" s="501"/>
      <c r="AU89" s="501"/>
      <c r="AV89" s="501"/>
      <c r="AW89" s="501"/>
      <c r="AX89" s="501"/>
      <c r="AY89" s="501"/>
      <c r="AZ89" s="501"/>
      <c r="BA89" s="501"/>
      <c r="BB89" s="501"/>
      <c r="BC89" s="501"/>
      <c r="BD89" s="501"/>
      <c r="BE89" s="501"/>
      <c r="BF89" s="501"/>
      <c r="BG89" s="501"/>
      <c r="BH89" s="501"/>
      <c r="BI89" s="501"/>
      <c r="BJ89" s="501"/>
      <c r="BK89" s="768"/>
      <c r="BL89" s="501"/>
      <c r="BM89" s="501"/>
      <c r="BN89" s="501"/>
    </row>
    <row r="90" spans="2:70" ht="15" hidden="1">
      <c r="B90" s="501"/>
      <c r="C90" s="501"/>
      <c r="D90" s="306"/>
      <c r="E90" s="306"/>
      <c r="F90" s="292" t="s">
        <v>1214</v>
      </c>
      <c r="G90" s="501"/>
      <c r="H90" s="502"/>
      <c r="I90" s="501"/>
      <c r="J90" s="501"/>
      <c r="K90" s="501"/>
      <c r="L90" s="501"/>
      <c r="M90" s="501"/>
      <c r="N90" s="501"/>
      <c r="O90" s="501"/>
      <c r="P90" s="501"/>
      <c r="Q90" s="501"/>
      <c r="R90" s="501"/>
      <c r="S90" s="501"/>
      <c r="T90" s="501"/>
      <c r="U90" s="501"/>
      <c r="V90" s="501"/>
      <c r="W90" s="501"/>
      <c r="X90" s="501"/>
      <c r="Y90" s="501"/>
      <c r="Z90" s="501"/>
      <c r="AA90" s="501"/>
      <c r="AB90" s="501"/>
      <c r="AC90" s="501"/>
      <c r="AD90" s="501"/>
      <c r="AE90" s="501"/>
      <c r="AF90" s="501"/>
      <c r="AG90" s="501"/>
      <c r="AH90" s="501"/>
      <c r="AI90" s="501"/>
      <c r="AJ90" s="501"/>
      <c r="AK90" s="501"/>
      <c r="AL90" s="501"/>
      <c r="AM90" s="501"/>
      <c r="AN90" s="501"/>
      <c r="AO90" s="501"/>
      <c r="AP90" s="768"/>
      <c r="AQ90" s="501"/>
      <c r="AR90" s="501"/>
      <c r="AS90" s="501"/>
      <c r="AT90" s="501"/>
      <c r="AU90" s="501"/>
      <c r="AV90" s="501"/>
      <c r="AW90" s="501"/>
      <c r="AX90" s="501"/>
      <c r="AY90" s="501"/>
      <c r="AZ90" s="501"/>
      <c r="BA90" s="501"/>
      <c r="BB90" s="501"/>
      <c r="BC90" s="501"/>
      <c r="BD90" s="501"/>
      <c r="BE90" s="501"/>
      <c r="BF90" s="501"/>
      <c r="BG90" s="501"/>
      <c r="BH90" s="501"/>
      <c r="BI90" s="501"/>
      <c r="BJ90" s="501"/>
      <c r="BK90" s="768"/>
      <c r="BL90" s="501"/>
      <c r="BM90" s="501"/>
      <c r="BN90" s="501"/>
    </row>
    <row r="91" spans="2:70" ht="15">
      <c r="B91" s="501"/>
      <c r="C91" s="501"/>
      <c r="D91" s="306"/>
      <c r="E91" s="522"/>
      <c r="F91" s="292"/>
      <c r="G91" s="501"/>
      <c r="H91" s="502"/>
      <c r="I91" s="501"/>
      <c r="J91" s="501"/>
      <c r="K91" s="501"/>
      <c r="L91" s="501"/>
      <c r="M91" s="501"/>
      <c r="N91" s="501"/>
      <c r="O91" s="501"/>
      <c r="P91" s="501"/>
      <c r="Q91" s="501"/>
      <c r="R91" s="501"/>
      <c r="S91" s="501"/>
      <c r="T91" s="501"/>
      <c r="U91" s="501"/>
      <c r="V91" s="501"/>
      <c r="W91" s="501"/>
      <c r="X91" s="501"/>
      <c r="Y91" s="501"/>
      <c r="Z91" s="501"/>
      <c r="AA91" s="501"/>
      <c r="AB91" s="501"/>
      <c r="AC91" s="501"/>
      <c r="AD91" s="501"/>
      <c r="AE91" s="501"/>
      <c r="AF91" s="501"/>
      <c r="AG91" s="501"/>
      <c r="AH91" s="501"/>
      <c r="AI91" s="501"/>
      <c r="AJ91" s="501"/>
      <c r="AK91" s="501"/>
      <c r="AL91" s="501"/>
      <c r="AM91" s="501"/>
      <c r="AN91" s="501"/>
      <c r="AO91" s="501"/>
      <c r="AP91" s="501"/>
      <c r="AQ91" s="501"/>
      <c r="AR91" s="501"/>
      <c r="AS91" s="501"/>
      <c r="AT91" s="501"/>
      <c r="AU91" s="501"/>
      <c r="AV91" s="501"/>
      <c r="AW91" s="501"/>
      <c r="AX91" s="501"/>
      <c r="AY91" s="501"/>
      <c r="AZ91" s="501"/>
      <c r="BA91" s="501"/>
      <c r="BB91" s="501"/>
      <c r="BC91" s="501"/>
      <c r="BD91" s="501"/>
      <c r="BE91" s="501"/>
      <c r="BF91" s="501"/>
      <c r="BG91" s="501"/>
      <c r="BH91" s="501"/>
      <c r="BI91" s="501"/>
      <c r="BJ91" s="501"/>
      <c r="BK91" s="768"/>
      <c r="BL91" s="501"/>
      <c r="BM91" s="501"/>
      <c r="BN91" s="501"/>
    </row>
    <row r="92" spans="2:70" ht="57.95" customHeight="1">
      <c r="B92" s="594" t="s">
        <v>505</v>
      </c>
      <c r="C92" s="664" t="s">
        <v>1220</v>
      </c>
      <c r="D92" s="425" t="s">
        <v>1221</v>
      </c>
      <c r="E92" s="595" t="s">
        <v>1222</v>
      </c>
      <c r="F92" s="397" t="s">
        <v>89</v>
      </c>
      <c r="G92" s="425" t="s">
        <v>1223</v>
      </c>
      <c r="H92" s="397" t="s">
        <v>73</v>
      </c>
      <c r="I92" s="398" t="s">
        <v>74</v>
      </c>
      <c r="J92" s="665" t="s">
        <v>74</v>
      </c>
      <c r="K92" s="398" t="s">
        <v>75</v>
      </c>
      <c r="L92" s="398" t="s">
        <v>1224</v>
      </c>
      <c r="M92" s="299"/>
      <c r="N92" s="299"/>
      <c r="O92" s="318" t="s">
        <v>330</v>
      </c>
      <c r="P92" s="318"/>
      <c r="Q92" s="318" t="s">
        <v>330</v>
      </c>
      <c r="R92" s="318"/>
      <c r="S92" s="318"/>
      <c r="T92" s="318"/>
      <c r="U92" s="318"/>
      <c r="V92" s="318" t="s">
        <v>119</v>
      </c>
      <c r="W92" s="318"/>
      <c r="X92" s="318"/>
      <c r="Y92" s="318" t="s">
        <v>78</v>
      </c>
      <c r="Z92" s="318"/>
      <c r="AA92" s="318" t="s">
        <v>77</v>
      </c>
      <c r="AB92" s="318"/>
      <c r="AC92" s="318" t="s">
        <v>72</v>
      </c>
      <c r="AD92" s="318" t="s">
        <v>72</v>
      </c>
      <c r="AE92" s="318"/>
      <c r="AF92" s="318"/>
      <c r="AG92" s="638" t="s">
        <v>72</v>
      </c>
      <c r="AH92" s="318"/>
      <c r="AI92" s="318"/>
      <c r="AJ92" s="318"/>
      <c r="AK92" s="318"/>
      <c r="AL92" s="318"/>
      <c r="AM92" s="318"/>
      <c r="AN92" s="318"/>
      <c r="AO92" s="318" t="s">
        <v>78</v>
      </c>
      <c r="AP92" s="318"/>
      <c r="AQ92" s="318"/>
      <c r="AR92" s="318"/>
      <c r="AS92" s="318"/>
      <c r="AT92" s="318"/>
      <c r="AU92" s="318" t="s">
        <v>78</v>
      </c>
      <c r="AV92" s="318"/>
      <c r="AW92" s="318" t="s">
        <v>119</v>
      </c>
      <c r="AX92" s="318"/>
      <c r="AY92" s="318"/>
      <c r="AZ92" s="318"/>
      <c r="BA92" s="318"/>
      <c r="BB92" s="318"/>
      <c r="BC92" s="318" t="s">
        <v>119</v>
      </c>
      <c r="BD92" s="318"/>
      <c r="BE92" s="318" t="s">
        <v>78</v>
      </c>
      <c r="BF92" s="318"/>
      <c r="BG92" s="318"/>
      <c r="BH92" s="318" t="s">
        <v>77</v>
      </c>
      <c r="BI92" s="318" t="s">
        <v>78</v>
      </c>
      <c r="BJ92" s="318"/>
      <c r="BK92" s="615" t="s">
        <v>78</v>
      </c>
      <c r="BL92" s="318"/>
      <c r="BM92" s="318"/>
      <c r="BN92" s="318"/>
      <c r="BO92" s="24"/>
      <c r="BP92" s="24"/>
      <c r="BQ92" s="24"/>
      <c r="BR92" s="24"/>
    </row>
    <row r="93" spans="2:70" ht="57.95" customHeight="1">
      <c r="B93" s="289" t="s">
        <v>505</v>
      </c>
      <c r="C93" s="726" t="s">
        <v>1225</v>
      </c>
      <c r="D93" s="380" t="s">
        <v>1226</v>
      </c>
      <c r="E93" s="1041" t="s">
        <v>1227</v>
      </c>
      <c r="F93" s="381" t="s">
        <v>89</v>
      </c>
      <c r="G93" s="380" t="s">
        <v>1228</v>
      </c>
      <c r="H93" s="382" t="s">
        <v>73</v>
      </c>
      <c r="I93" s="383" t="s">
        <v>99</v>
      </c>
      <c r="J93" s="530" t="s">
        <v>99</v>
      </c>
      <c r="K93" s="383" t="s">
        <v>84</v>
      </c>
      <c r="L93" s="383" t="s">
        <v>1224</v>
      </c>
      <c r="M93" s="291"/>
      <c r="N93" s="291" t="s">
        <v>91</v>
      </c>
      <c r="O93" s="291"/>
      <c r="P93" s="291"/>
      <c r="Q93" s="292"/>
      <c r="R93" s="292"/>
      <c r="S93" s="292"/>
      <c r="T93" s="292"/>
      <c r="U93" s="292"/>
      <c r="V93" s="292"/>
      <c r="W93" s="292"/>
      <c r="X93" s="292"/>
      <c r="Y93" s="292"/>
      <c r="Z93" s="292"/>
      <c r="AA93" s="292"/>
      <c r="AB93" s="292"/>
      <c r="AC93" s="292" t="s">
        <v>72</v>
      </c>
      <c r="AD93" s="292"/>
      <c r="AE93" s="292"/>
      <c r="AF93" s="292"/>
      <c r="AG93" s="637"/>
      <c r="AH93" s="292"/>
      <c r="AI93" s="292"/>
      <c r="AJ93" s="292"/>
      <c r="AK93" s="292"/>
      <c r="AL93" s="292"/>
      <c r="AM93" s="292" t="s">
        <v>119</v>
      </c>
      <c r="AN93" s="292"/>
      <c r="AO93" s="292"/>
      <c r="AP93" s="292"/>
      <c r="AQ93" s="292"/>
      <c r="AR93" s="292"/>
      <c r="AS93" s="292"/>
      <c r="AT93" s="292"/>
      <c r="AU93" s="292"/>
      <c r="AV93" s="292"/>
      <c r="AW93" s="292"/>
      <c r="AX93" s="292"/>
      <c r="AY93" s="292"/>
      <c r="AZ93" s="292"/>
      <c r="BA93" s="292"/>
      <c r="BB93" s="292"/>
      <c r="BC93" s="292"/>
      <c r="BD93" s="292"/>
      <c r="BE93" s="292"/>
      <c r="BF93" s="292"/>
      <c r="BG93" s="292"/>
      <c r="BH93" s="292"/>
      <c r="BI93" s="292"/>
      <c r="BJ93" s="292"/>
      <c r="BK93" s="350" t="s">
        <v>77</v>
      </c>
      <c r="BL93" s="292"/>
      <c r="BM93" s="292"/>
      <c r="BN93" s="292"/>
      <c r="BO93"/>
      <c r="BP93"/>
    </row>
    <row r="94" spans="2:70" ht="72.75" customHeight="1">
      <c r="B94" s="289" t="s">
        <v>505</v>
      </c>
      <c r="C94" s="726" t="s">
        <v>1229</v>
      </c>
      <c r="D94" s="380" t="s">
        <v>1230</v>
      </c>
      <c r="E94" s="1041" t="s">
        <v>1231</v>
      </c>
      <c r="F94" s="381" t="s">
        <v>89</v>
      </c>
      <c r="G94" s="380" t="s">
        <v>1232</v>
      </c>
      <c r="H94" s="382" t="s">
        <v>83</v>
      </c>
      <c r="I94" s="383" t="s">
        <v>99</v>
      </c>
      <c r="J94" s="530" t="s">
        <v>99</v>
      </c>
      <c r="K94" s="383" t="s">
        <v>84</v>
      </c>
      <c r="L94" s="383" t="s">
        <v>1224</v>
      </c>
      <c r="M94" s="291"/>
      <c r="N94" s="291" t="s">
        <v>91</v>
      </c>
      <c r="O94" s="291" t="s">
        <v>119</v>
      </c>
      <c r="P94" s="291"/>
      <c r="Q94" s="291" t="s">
        <v>119</v>
      </c>
      <c r="R94" s="292"/>
      <c r="S94" s="292"/>
      <c r="T94" s="292"/>
      <c r="U94" s="292"/>
      <c r="V94" s="292"/>
      <c r="W94" s="292"/>
      <c r="X94" s="292"/>
      <c r="Y94" s="292" t="s">
        <v>78</v>
      </c>
      <c r="Z94" s="292"/>
      <c r="AA94" s="292"/>
      <c r="AB94" s="292"/>
      <c r="AC94" s="292" t="s">
        <v>78</v>
      </c>
      <c r="AD94" s="292" t="s">
        <v>119</v>
      </c>
      <c r="AE94" s="292"/>
      <c r="AF94" s="292"/>
      <c r="AG94" s="637" t="s">
        <v>119</v>
      </c>
      <c r="AH94" s="292"/>
      <c r="AI94" s="292"/>
      <c r="AJ94" s="292"/>
      <c r="AK94" s="292"/>
      <c r="AL94" s="292"/>
      <c r="AM94" s="292"/>
      <c r="AN94" s="292"/>
      <c r="AO94" s="292"/>
      <c r="AP94" s="292"/>
      <c r="AQ94" s="292"/>
      <c r="AR94" s="292"/>
      <c r="AS94" s="292"/>
      <c r="AT94" s="292"/>
      <c r="AU94" s="292"/>
      <c r="AV94" s="292"/>
      <c r="AW94" s="292" t="s">
        <v>119</v>
      </c>
      <c r="AX94" s="292"/>
      <c r="AY94" s="292"/>
      <c r="AZ94" s="292"/>
      <c r="BA94" s="292"/>
      <c r="BB94" s="292"/>
      <c r="BC94" s="292"/>
      <c r="BD94" s="292"/>
      <c r="BE94" s="292"/>
      <c r="BF94" s="292"/>
      <c r="BG94" s="292"/>
      <c r="BH94" s="292"/>
      <c r="BI94" s="292"/>
      <c r="BJ94" s="292"/>
      <c r="BK94" s="350" t="s">
        <v>77</v>
      </c>
      <c r="BL94" s="292"/>
      <c r="BM94" s="292"/>
      <c r="BN94" s="292"/>
      <c r="BO94"/>
      <c r="BP94"/>
    </row>
    <row r="95" spans="2:70" ht="43.5" customHeight="1">
      <c r="B95" s="289" t="s">
        <v>505</v>
      </c>
      <c r="C95" s="726" t="s">
        <v>1233</v>
      </c>
      <c r="D95" s="380" t="s">
        <v>1234</v>
      </c>
      <c r="E95" s="1041" t="s">
        <v>1235</v>
      </c>
      <c r="F95" s="381" t="s">
        <v>89</v>
      </c>
      <c r="G95" s="380" t="s">
        <v>1236</v>
      </c>
      <c r="H95" s="382" t="s">
        <v>288</v>
      </c>
      <c r="I95" s="383" t="s">
        <v>164</v>
      </c>
      <c r="J95" s="383" t="s">
        <v>164</v>
      </c>
      <c r="K95" s="383" t="s">
        <v>84</v>
      </c>
      <c r="L95" s="383" t="s">
        <v>1224</v>
      </c>
      <c r="M95" s="291"/>
      <c r="N95" s="291" t="s">
        <v>72</v>
      </c>
      <c r="O95" s="291" t="s">
        <v>119</v>
      </c>
      <c r="P95" s="291"/>
      <c r="Q95" s="291" t="s">
        <v>119</v>
      </c>
      <c r="R95" s="292"/>
      <c r="S95" s="292"/>
      <c r="T95" s="292"/>
      <c r="U95" s="292"/>
      <c r="V95" s="292"/>
      <c r="W95" s="292"/>
      <c r="X95" s="292"/>
      <c r="Y95" s="292"/>
      <c r="Z95" s="292"/>
      <c r="AA95" s="292"/>
      <c r="AB95" s="292"/>
      <c r="AC95" s="292" t="s">
        <v>119</v>
      </c>
      <c r="AD95" s="292"/>
      <c r="AE95" s="292"/>
      <c r="AF95" s="292"/>
      <c r="AG95" s="637"/>
      <c r="AH95" s="292" t="s">
        <v>119</v>
      </c>
      <c r="AI95" s="292"/>
      <c r="AJ95" s="292"/>
      <c r="AK95" s="292"/>
      <c r="AL95" s="292"/>
      <c r="AM95" s="292"/>
      <c r="AN95" s="292"/>
      <c r="AO95" s="292" t="s">
        <v>78</v>
      </c>
      <c r="AP95" s="292"/>
      <c r="AQ95" s="292"/>
      <c r="AR95" s="292"/>
      <c r="AS95" s="292"/>
      <c r="AT95" s="292"/>
      <c r="AU95" s="292"/>
      <c r="AV95" s="292"/>
      <c r="AW95" s="292"/>
      <c r="AX95" s="292"/>
      <c r="AY95" s="292"/>
      <c r="AZ95" s="292"/>
      <c r="BA95" s="292"/>
      <c r="BB95" s="292"/>
      <c r="BC95" s="292"/>
      <c r="BD95" s="292"/>
      <c r="BE95" s="292"/>
      <c r="BF95" s="292"/>
      <c r="BG95" s="292"/>
      <c r="BH95" s="292"/>
      <c r="BI95" s="292"/>
      <c r="BJ95" s="292"/>
      <c r="BK95" s="350" t="s">
        <v>77</v>
      </c>
      <c r="BL95" s="292"/>
      <c r="BM95" s="292"/>
      <c r="BN95" s="292"/>
      <c r="BO95"/>
      <c r="BP95"/>
    </row>
    <row r="96" spans="2:70" ht="231.95" customHeight="1">
      <c r="B96" s="596" t="s">
        <v>505</v>
      </c>
      <c r="C96" s="600" t="s">
        <v>1237</v>
      </c>
      <c r="D96" s="595" t="s">
        <v>1238</v>
      </c>
      <c r="E96" s="595" t="s">
        <v>1239</v>
      </c>
      <c r="F96" s="397" t="s">
        <v>1240</v>
      </c>
      <c r="G96" s="595" t="s">
        <v>1241</v>
      </c>
      <c r="H96" s="397" t="s">
        <v>73</v>
      </c>
      <c r="I96" s="398" t="s">
        <v>74</v>
      </c>
      <c r="J96" s="665" t="s">
        <v>74</v>
      </c>
      <c r="K96" s="398" t="s">
        <v>84</v>
      </c>
      <c r="L96" s="398" t="s">
        <v>1224</v>
      </c>
      <c r="M96" s="299"/>
      <c r="N96" s="299"/>
      <c r="O96" s="598" t="s">
        <v>77</v>
      </c>
      <c r="P96" s="598"/>
      <c r="Q96" s="599" t="s">
        <v>77</v>
      </c>
      <c r="R96" s="599"/>
      <c r="S96" s="599"/>
      <c r="T96" s="599"/>
      <c r="U96" s="599"/>
      <c r="V96" s="599"/>
      <c r="W96" s="599"/>
      <c r="X96" s="599"/>
      <c r="Y96" s="599"/>
      <c r="Z96" s="599"/>
      <c r="AA96" s="599" t="s">
        <v>72</v>
      </c>
      <c r="AB96" s="599" t="s">
        <v>78</v>
      </c>
      <c r="AC96" s="599" t="s">
        <v>91</v>
      </c>
      <c r="AD96" s="600" t="s">
        <v>78</v>
      </c>
      <c r="AE96" s="599"/>
      <c r="AF96" s="599"/>
      <c r="AG96" s="639" t="s">
        <v>91</v>
      </c>
      <c r="AH96" s="599"/>
      <c r="AI96" s="599"/>
      <c r="AJ96" s="599"/>
      <c r="AK96" s="599"/>
      <c r="AL96" s="599"/>
      <c r="AM96" s="599"/>
      <c r="AN96" s="599"/>
      <c r="AO96" s="599"/>
      <c r="AP96" s="599"/>
      <c r="AQ96" s="599"/>
      <c r="AR96" s="599"/>
      <c r="AS96" s="599"/>
      <c r="AT96" s="599"/>
      <c r="AU96" s="599"/>
      <c r="AV96" s="599"/>
      <c r="AW96" s="599"/>
      <c r="AX96" s="599"/>
      <c r="AY96" s="599"/>
      <c r="AZ96" s="599"/>
      <c r="BA96" s="599"/>
      <c r="BB96" s="599"/>
      <c r="BC96" s="599"/>
      <c r="BD96" s="599"/>
      <c r="BE96" s="599"/>
      <c r="BF96" s="599"/>
      <c r="BG96" s="599"/>
      <c r="BH96" s="599"/>
      <c r="BI96" s="599"/>
      <c r="BJ96" s="599"/>
      <c r="BK96" s="693" t="s">
        <v>72</v>
      </c>
      <c r="BL96" s="599"/>
      <c r="BM96" s="599"/>
      <c r="BN96" s="599"/>
      <c r="BO96" s="24"/>
      <c r="BP96" s="24"/>
      <c r="BQ96" s="24"/>
      <c r="BR96" s="24"/>
    </row>
    <row r="97" spans="2:70" ht="57.95" customHeight="1">
      <c r="B97" s="596" t="s">
        <v>505</v>
      </c>
      <c r="C97" s="601" t="s">
        <v>1242</v>
      </c>
      <c r="D97" s="595" t="s">
        <v>1243</v>
      </c>
      <c r="E97" s="595" t="s">
        <v>1244</v>
      </c>
      <c r="F97" s="397" t="s">
        <v>1240</v>
      </c>
      <c r="G97" s="595" t="s">
        <v>1245</v>
      </c>
      <c r="H97" s="397" t="s">
        <v>73</v>
      </c>
      <c r="I97" s="398" t="s">
        <v>74</v>
      </c>
      <c r="J97" s="602" t="s">
        <v>74</v>
      </c>
      <c r="K97" s="398" t="s">
        <v>75</v>
      </c>
      <c r="L97" s="398" t="s">
        <v>1246</v>
      </c>
      <c r="M97" s="299"/>
      <c r="N97" s="299"/>
      <c r="O97" s="598" t="s">
        <v>77</v>
      </c>
      <c r="P97" s="598"/>
      <c r="Q97" s="599" t="s">
        <v>77</v>
      </c>
      <c r="R97" s="599"/>
      <c r="S97" s="599"/>
      <c r="T97" s="599"/>
      <c r="U97" s="599"/>
      <c r="V97" s="599"/>
      <c r="W97" s="603"/>
      <c r="X97" s="599" t="s">
        <v>127</v>
      </c>
      <c r="Y97" s="599"/>
      <c r="Z97" s="599"/>
      <c r="AA97" s="599"/>
      <c r="AB97" s="599" t="s">
        <v>78</v>
      </c>
      <c r="AC97" s="599" t="s">
        <v>91</v>
      </c>
      <c r="AD97" s="599" t="s">
        <v>78</v>
      </c>
      <c r="AE97" s="599"/>
      <c r="AF97" s="599"/>
      <c r="AG97" s="639" t="s">
        <v>91</v>
      </c>
      <c r="AH97" s="599" t="s">
        <v>85</v>
      </c>
      <c r="AI97" s="599"/>
      <c r="AJ97" s="599"/>
      <c r="AK97" s="599"/>
      <c r="AL97" s="599"/>
      <c r="AM97" s="599"/>
      <c r="AN97" s="599"/>
      <c r="AO97" s="599" t="s">
        <v>78</v>
      </c>
      <c r="AP97" s="599"/>
      <c r="AQ97" s="599" t="s">
        <v>119</v>
      </c>
      <c r="AR97" s="599" t="s">
        <v>72</v>
      </c>
      <c r="AS97" s="599" t="s">
        <v>119</v>
      </c>
      <c r="AT97" s="599"/>
      <c r="AU97" s="599"/>
      <c r="AV97" s="599"/>
      <c r="AW97" s="599" t="s">
        <v>78</v>
      </c>
      <c r="AX97" s="599"/>
      <c r="AY97" s="599"/>
      <c r="AZ97" s="599"/>
      <c r="BA97" s="599"/>
      <c r="BB97" s="599"/>
      <c r="BC97" s="599"/>
      <c r="BD97" s="599"/>
      <c r="BE97" s="599" t="s">
        <v>78</v>
      </c>
      <c r="BF97" s="599"/>
      <c r="BG97" s="599"/>
      <c r="BH97" s="599" t="s">
        <v>78</v>
      </c>
      <c r="BI97" s="599" t="s">
        <v>91</v>
      </c>
      <c r="BJ97" s="599"/>
      <c r="BK97" s="693" t="s">
        <v>78</v>
      </c>
      <c r="BL97" s="599"/>
      <c r="BM97" s="599"/>
      <c r="BN97" s="599"/>
      <c r="BO97" s="24"/>
      <c r="BP97" s="24"/>
      <c r="BQ97" s="24"/>
      <c r="BR97" s="24"/>
    </row>
    <row r="98" spans="2:70" ht="57.95" customHeight="1">
      <c r="B98" s="293" t="s">
        <v>505</v>
      </c>
      <c r="C98" s="387" t="s">
        <v>1247</v>
      </c>
      <c r="D98" s="387" t="s">
        <v>1248</v>
      </c>
      <c r="E98" s="385" t="s">
        <v>1249</v>
      </c>
      <c r="F98" s="381" t="s">
        <v>89</v>
      </c>
      <c r="G98" s="387"/>
      <c r="H98" s="381" t="s">
        <v>73</v>
      </c>
      <c r="I98" s="381" t="s">
        <v>329</v>
      </c>
      <c r="J98" s="381" t="s">
        <v>329</v>
      </c>
      <c r="K98" s="381" t="s">
        <v>75</v>
      </c>
      <c r="L98" s="381" t="s">
        <v>1224</v>
      </c>
      <c r="M98" s="294"/>
      <c r="N98" s="294"/>
      <c r="O98" s="293" t="s">
        <v>77</v>
      </c>
      <c r="P98" s="293"/>
      <c r="Q98" s="293" t="s">
        <v>77</v>
      </c>
      <c r="R98" s="293"/>
      <c r="S98" s="293"/>
      <c r="T98" s="293"/>
      <c r="U98" s="293"/>
      <c r="V98" s="293"/>
      <c r="W98" s="293"/>
      <c r="X98" s="293"/>
      <c r="Y98" s="293"/>
      <c r="Z98" s="293"/>
      <c r="AA98" s="293"/>
      <c r="AB98" s="293"/>
      <c r="AC98" s="293"/>
      <c r="AD98" s="293"/>
      <c r="AE98" s="293"/>
      <c r="AF98" s="293"/>
      <c r="AG98" s="640" t="s">
        <v>119</v>
      </c>
      <c r="AH98" s="293"/>
      <c r="AI98" s="293"/>
      <c r="AJ98" s="293"/>
      <c r="AK98" s="293"/>
      <c r="AL98" s="293"/>
      <c r="AM98" s="293"/>
      <c r="AN98" s="293"/>
      <c r="AO98" s="293"/>
      <c r="AP98" s="293"/>
      <c r="AQ98" s="293"/>
      <c r="AR98" s="293"/>
      <c r="AS98" s="293"/>
      <c r="AT98" s="293"/>
      <c r="AU98" s="293"/>
      <c r="AV98" s="293"/>
      <c r="AW98" s="293"/>
      <c r="AX98" s="293"/>
      <c r="AY98" s="293"/>
      <c r="AZ98" s="293"/>
      <c r="BA98" s="293"/>
      <c r="BB98" s="293"/>
      <c r="BC98" s="293"/>
      <c r="BD98" s="293"/>
      <c r="BE98" s="293"/>
      <c r="BF98" s="293"/>
      <c r="BG98" s="293"/>
      <c r="BH98" s="293"/>
      <c r="BI98" s="293"/>
      <c r="BJ98" s="293"/>
      <c r="BK98" s="349" t="s">
        <v>77</v>
      </c>
      <c r="BL98" s="293"/>
      <c r="BM98" s="293"/>
      <c r="BN98" s="293"/>
      <c r="BO98"/>
      <c r="BP98"/>
    </row>
    <row r="99" spans="2:70" ht="57.95" customHeight="1">
      <c r="B99" s="293" t="s">
        <v>505</v>
      </c>
      <c r="C99" s="387" t="s">
        <v>1247</v>
      </c>
      <c r="D99" s="387" t="s">
        <v>1250</v>
      </c>
      <c r="E99" s="385" t="s">
        <v>1249</v>
      </c>
      <c r="F99" s="381" t="s">
        <v>89</v>
      </c>
      <c r="G99" s="387"/>
      <c r="H99" s="381" t="s">
        <v>73</v>
      </c>
      <c r="I99" s="381" t="s">
        <v>329</v>
      </c>
      <c r="J99" s="381" t="s">
        <v>329</v>
      </c>
      <c r="K99" s="381" t="s">
        <v>75</v>
      </c>
      <c r="L99" s="381" t="s">
        <v>1224</v>
      </c>
      <c r="M99" s="294"/>
      <c r="N99" s="294"/>
      <c r="O99" s="293"/>
      <c r="P99" s="293"/>
      <c r="Q99" s="293"/>
      <c r="R99" s="293"/>
      <c r="S99" s="293"/>
      <c r="T99" s="293"/>
      <c r="U99" s="293"/>
      <c r="V99" s="293"/>
      <c r="W99" s="293"/>
      <c r="X99" s="293"/>
      <c r="Y99" s="293"/>
      <c r="Z99" s="293"/>
      <c r="AA99" s="293"/>
      <c r="AB99" s="293"/>
      <c r="AC99" s="293"/>
      <c r="AD99" s="293"/>
      <c r="AE99" s="293"/>
      <c r="AF99" s="293"/>
      <c r="AG99" s="640" t="s">
        <v>119</v>
      </c>
      <c r="AH99" s="293"/>
      <c r="AI99" s="293"/>
      <c r="AJ99" s="293"/>
      <c r="AK99" s="293"/>
      <c r="AL99" s="293"/>
      <c r="AM99" s="293"/>
      <c r="AN99" s="293"/>
      <c r="AO99" s="293"/>
      <c r="AP99" s="293"/>
      <c r="AQ99" s="293"/>
      <c r="AR99" s="293"/>
      <c r="AS99" s="293"/>
      <c r="AT99" s="293"/>
      <c r="AU99" s="293"/>
      <c r="AV99" s="293"/>
      <c r="AW99" s="293"/>
      <c r="AX99" s="293"/>
      <c r="AY99" s="293"/>
      <c r="AZ99" s="293"/>
      <c r="BA99" s="293"/>
      <c r="BB99" s="293"/>
      <c r="BC99" s="293"/>
      <c r="BD99" s="293"/>
      <c r="BE99" s="293"/>
      <c r="BF99" s="293"/>
      <c r="BG99" s="293"/>
      <c r="BH99" s="293"/>
      <c r="BI99" s="293"/>
      <c r="BJ99" s="293"/>
      <c r="BK99" s="349" t="s">
        <v>77</v>
      </c>
      <c r="BL99" s="293"/>
      <c r="BM99" s="293"/>
      <c r="BN99" s="293"/>
      <c r="BO99"/>
      <c r="BP99"/>
    </row>
    <row r="100" spans="2:70" ht="231.95" customHeight="1">
      <c r="B100" s="596" t="s">
        <v>505</v>
      </c>
      <c r="C100" s="595" t="s">
        <v>1247</v>
      </c>
      <c r="D100" s="595" t="s">
        <v>2285</v>
      </c>
      <c r="E100" s="595" t="s">
        <v>1252</v>
      </c>
      <c r="F100" s="397" t="s">
        <v>89</v>
      </c>
      <c r="G100" s="595" t="s">
        <v>1253</v>
      </c>
      <c r="H100" s="397" t="s">
        <v>73</v>
      </c>
      <c r="I100" s="397" t="s">
        <v>74</v>
      </c>
      <c r="J100" s="397" t="s">
        <v>74</v>
      </c>
      <c r="K100" s="397" t="s">
        <v>75</v>
      </c>
      <c r="L100" s="397" t="s">
        <v>1224</v>
      </c>
      <c r="M100" s="298"/>
      <c r="N100" s="298" t="s">
        <v>823</v>
      </c>
      <c r="O100" s="596"/>
      <c r="P100" s="596"/>
      <c r="Q100" s="596"/>
      <c r="R100" s="596"/>
      <c r="S100" s="596"/>
      <c r="T100" s="596"/>
      <c r="U100" s="596"/>
      <c r="V100" s="594"/>
      <c r="W100" s="604" t="s">
        <v>668</v>
      </c>
      <c r="X100" s="596"/>
      <c r="Y100" s="596"/>
      <c r="Z100" s="596"/>
      <c r="AA100" s="596" t="s">
        <v>330</v>
      </c>
      <c r="AB100" s="596"/>
      <c r="AC100" s="596"/>
      <c r="AD100" s="596" t="s">
        <v>78</v>
      </c>
      <c r="AE100" s="596"/>
      <c r="AF100" s="596" t="s">
        <v>72</v>
      </c>
      <c r="AG100" s="598" t="s">
        <v>78</v>
      </c>
      <c r="AH100" s="596"/>
      <c r="AI100" s="596"/>
      <c r="AJ100" s="596"/>
      <c r="AK100" s="596"/>
      <c r="AL100" s="596"/>
      <c r="AM100" s="596"/>
      <c r="AN100" s="596"/>
      <c r="AO100" s="596"/>
      <c r="AP100" s="596"/>
      <c r="AQ100" s="596"/>
      <c r="AR100" s="596"/>
      <c r="AS100" s="596"/>
      <c r="AT100" s="596"/>
      <c r="AU100" s="596"/>
      <c r="AV100" s="596"/>
      <c r="AW100" s="596"/>
      <c r="AX100" s="596"/>
      <c r="AY100" s="596"/>
      <c r="AZ100" s="596"/>
      <c r="BA100" s="596"/>
      <c r="BB100" s="596"/>
      <c r="BC100" s="596"/>
      <c r="BD100" s="596"/>
      <c r="BE100" s="596" t="s">
        <v>78</v>
      </c>
      <c r="BF100" s="596"/>
      <c r="BG100" s="596"/>
      <c r="BH100" s="596"/>
      <c r="BI100" s="596"/>
      <c r="BJ100" s="596"/>
      <c r="BK100" s="694" t="s">
        <v>77</v>
      </c>
      <c r="BL100" s="596"/>
      <c r="BM100" s="596"/>
      <c r="BN100" s="596"/>
      <c r="BO100" s="24"/>
      <c r="BP100" s="24"/>
      <c r="BQ100" s="24"/>
      <c r="BR100" s="24"/>
    </row>
    <row r="101" spans="2:70" ht="15">
      <c r="B101" s="594"/>
      <c r="C101" s="425"/>
      <c r="D101" s="425"/>
      <c r="E101" s="425"/>
      <c r="F101" s="397" t="s">
        <v>89</v>
      </c>
      <c r="G101" s="425"/>
      <c r="H101" s="425"/>
      <c r="I101" s="425"/>
      <c r="J101" s="425"/>
      <c r="K101" s="425"/>
      <c r="L101" s="425"/>
      <c r="M101" s="594"/>
      <c r="N101" s="594"/>
      <c r="O101" s="594"/>
      <c r="P101" s="594"/>
      <c r="Q101" s="594"/>
      <c r="R101" s="594"/>
      <c r="S101" s="594"/>
      <c r="T101" s="594"/>
      <c r="U101" s="594"/>
      <c r="V101" s="594"/>
      <c r="W101" s="769"/>
      <c r="X101" s="594"/>
      <c r="Y101" s="594"/>
      <c r="Z101" s="594"/>
      <c r="AA101" s="594"/>
      <c r="AB101" s="594"/>
      <c r="AC101" s="594"/>
      <c r="AD101" s="594"/>
      <c r="AE101" s="594"/>
      <c r="AF101" s="594"/>
      <c r="AG101" s="770"/>
      <c r="AH101" s="594"/>
      <c r="AI101" s="594"/>
      <c r="AJ101" s="594"/>
      <c r="AK101" s="594"/>
      <c r="AL101" s="594"/>
      <c r="AM101" s="594"/>
      <c r="AN101" s="594"/>
      <c r="AO101" s="594"/>
      <c r="AP101" s="594"/>
      <c r="AQ101" s="594"/>
      <c r="AR101" s="594"/>
      <c r="AS101" s="594"/>
      <c r="AT101" s="594"/>
      <c r="AU101" s="594"/>
      <c r="AV101" s="594"/>
      <c r="AW101" s="594"/>
      <c r="AX101" s="594"/>
      <c r="AY101" s="594"/>
      <c r="AZ101" s="594"/>
      <c r="BA101" s="594"/>
      <c r="BB101" s="594"/>
      <c r="BC101" s="594"/>
      <c r="BD101" s="594"/>
      <c r="BE101" s="594"/>
      <c r="BF101" s="594"/>
      <c r="BG101" s="594"/>
      <c r="BH101" s="594"/>
      <c r="BI101" s="594"/>
      <c r="BJ101" s="594"/>
      <c r="BK101" s="771"/>
      <c r="BL101" s="594"/>
      <c r="BM101" s="594"/>
      <c r="BN101" s="594"/>
      <c r="BO101" s="24"/>
      <c r="BP101" s="24"/>
      <c r="BQ101" s="24"/>
      <c r="BR101" s="24"/>
    </row>
    <row r="102" spans="2:70" ht="144.94999999999999" customHeight="1">
      <c r="B102" s="596" t="s">
        <v>505</v>
      </c>
      <c r="C102" s="595" t="s">
        <v>1247</v>
      </c>
      <c r="D102" s="595" t="s">
        <v>1254</v>
      </c>
      <c r="E102" s="595" t="s">
        <v>1257</v>
      </c>
      <c r="F102" s="397" t="s">
        <v>89</v>
      </c>
      <c r="G102" s="595" t="s">
        <v>1253</v>
      </c>
      <c r="H102" s="397" t="s">
        <v>73</v>
      </c>
      <c r="I102" s="397" t="s">
        <v>74</v>
      </c>
      <c r="J102" s="397" t="s">
        <v>74</v>
      </c>
      <c r="K102" s="397" t="s">
        <v>75</v>
      </c>
      <c r="L102" s="397" t="s">
        <v>1224</v>
      </c>
      <c r="M102" s="298"/>
      <c r="N102" s="298"/>
      <c r="O102" s="596"/>
      <c r="P102" s="596"/>
      <c r="Q102" s="596"/>
      <c r="R102" s="596"/>
      <c r="S102" s="596"/>
      <c r="T102" s="596"/>
      <c r="U102" s="596"/>
      <c r="V102" s="594" t="s">
        <v>119</v>
      </c>
      <c r="W102" s="605" t="s">
        <v>668</v>
      </c>
      <c r="X102" s="596"/>
      <c r="Y102" s="596"/>
      <c r="Z102" s="596"/>
      <c r="AA102" s="596" t="s">
        <v>78</v>
      </c>
      <c r="AB102" s="596"/>
      <c r="AC102" s="596" t="s">
        <v>78</v>
      </c>
      <c r="AD102" s="596"/>
      <c r="AE102" s="596"/>
      <c r="AF102" s="596"/>
      <c r="AG102" s="641"/>
      <c r="AH102" s="596"/>
      <c r="AI102" s="596"/>
      <c r="AJ102" s="596"/>
      <c r="AK102" s="596"/>
      <c r="AL102" s="596"/>
      <c r="AM102" s="596"/>
      <c r="AN102" s="596"/>
      <c r="AO102" s="596" t="s">
        <v>78</v>
      </c>
      <c r="AP102" s="596"/>
      <c r="AQ102" s="596" t="s">
        <v>1258</v>
      </c>
      <c r="AR102" s="596"/>
      <c r="AS102" s="596"/>
      <c r="AT102" s="596"/>
      <c r="AU102" s="596"/>
      <c r="AV102" s="596"/>
      <c r="AW102" s="596"/>
      <c r="AX102" s="596"/>
      <c r="AY102" s="596"/>
      <c r="AZ102" s="596"/>
      <c r="BA102" s="596"/>
      <c r="BB102" s="596"/>
      <c r="BC102" s="596"/>
      <c r="BD102" s="596"/>
      <c r="BE102" s="596" t="s">
        <v>119</v>
      </c>
      <c r="BF102" s="596"/>
      <c r="BG102" s="596"/>
      <c r="BH102" s="596"/>
      <c r="BI102" s="596"/>
      <c r="BJ102" s="596"/>
      <c r="BK102" s="694" t="s">
        <v>78</v>
      </c>
      <c r="BL102" s="596" t="s">
        <v>85</v>
      </c>
      <c r="BM102" s="596"/>
      <c r="BN102" s="596"/>
      <c r="BO102" s="24"/>
      <c r="BP102" s="24"/>
      <c r="BQ102" s="24"/>
      <c r="BR102" s="24"/>
    </row>
    <row r="103" spans="2:70" ht="15">
      <c r="B103" s="503"/>
      <c r="C103" s="772"/>
      <c r="D103" s="410"/>
      <c r="E103" s="410"/>
      <c r="F103" s="381" t="s">
        <v>89</v>
      </c>
      <c r="G103" s="410"/>
      <c r="H103" s="772"/>
      <c r="I103" s="772"/>
      <c r="J103" s="772"/>
      <c r="K103" s="772"/>
      <c r="L103" s="772"/>
      <c r="M103" s="503"/>
      <c r="N103" s="503"/>
      <c r="O103" s="503"/>
      <c r="P103" s="503"/>
      <c r="Q103" s="503"/>
      <c r="R103" s="503"/>
      <c r="S103" s="503"/>
      <c r="T103" s="503"/>
      <c r="U103" s="503"/>
      <c r="V103" s="503"/>
      <c r="W103" s="503"/>
      <c r="X103" s="503"/>
      <c r="Y103" s="503"/>
      <c r="Z103" s="503"/>
      <c r="AA103" s="503"/>
      <c r="AB103" s="503"/>
      <c r="AC103" s="503"/>
      <c r="AD103" s="503"/>
      <c r="AE103" s="503"/>
      <c r="AF103" s="503"/>
      <c r="AG103" s="773"/>
      <c r="AH103" s="503"/>
      <c r="AI103" s="503"/>
      <c r="AJ103" s="503"/>
      <c r="AK103" s="503"/>
      <c r="AL103" s="503"/>
      <c r="AM103" s="503"/>
      <c r="AN103" s="503"/>
      <c r="AO103" s="503"/>
      <c r="AP103" s="503"/>
      <c r="AQ103" s="503"/>
      <c r="AR103" s="503"/>
      <c r="AS103" s="503"/>
      <c r="AT103" s="503"/>
      <c r="AU103" s="503"/>
      <c r="AV103" s="503"/>
      <c r="AW103" s="503"/>
      <c r="AX103" s="503"/>
      <c r="AY103" s="503"/>
      <c r="AZ103" s="503"/>
      <c r="BA103" s="503"/>
      <c r="BB103" s="503"/>
      <c r="BC103" s="503"/>
      <c r="BD103" s="503"/>
      <c r="BE103" s="503"/>
      <c r="BF103" s="503"/>
      <c r="BG103" s="503"/>
      <c r="BH103" s="503"/>
      <c r="BI103" s="503"/>
      <c r="BJ103" s="503"/>
      <c r="BK103" s="774"/>
      <c r="BL103" s="503"/>
      <c r="BM103" s="503"/>
      <c r="BN103" s="503"/>
    </row>
    <row r="104" spans="2:70" ht="101.45" customHeight="1">
      <c r="B104" s="293" t="s">
        <v>505</v>
      </c>
      <c r="C104" s="387" t="s">
        <v>1247</v>
      </c>
      <c r="D104" s="385" t="s">
        <v>1259</v>
      </c>
      <c r="E104" s="385" t="s">
        <v>1263</v>
      </c>
      <c r="F104" s="381" t="s">
        <v>89</v>
      </c>
      <c r="G104" s="385" t="s">
        <v>1264</v>
      </c>
      <c r="H104" s="381" t="s">
        <v>73</v>
      </c>
      <c r="I104" s="381" t="s">
        <v>99</v>
      </c>
      <c r="J104" s="381" t="s">
        <v>164</v>
      </c>
      <c r="K104" s="381" t="s">
        <v>75</v>
      </c>
      <c r="L104" s="381" t="s">
        <v>1224</v>
      </c>
      <c r="M104" s="294"/>
      <c r="N104" s="294" t="s">
        <v>91</v>
      </c>
      <c r="O104" s="293" t="s">
        <v>77</v>
      </c>
      <c r="P104" s="293"/>
      <c r="Q104" s="293" t="s">
        <v>77</v>
      </c>
      <c r="R104" s="293"/>
      <c r="S104" s="293"/>
      <c r="T104" s="293"/>
      <c r="U104" s="293"/>
      <c r="V104" s="503" t="s">
        <v>119</v>
      </c>
      <c r="W104" s="578" t="s">
        <v>668</v>
      </c>
      <c r="X104" s="293"/>
      <c r="Y104" s="293"/>
      <c r="Z104" s="293"/>
      <c r="AA104" s="293"/>
      <c r="AB104" s="293"/>
      <c r="AC104" s="293"/>
      <c r="AD104" s="293"/>
      <c r="AE104" s="293"/>
      <c r="AF104" s="293"/>
      <c r="AG104" s="640" t="s">
        <v>91</v>
      </c>
      <c r="AH104" s="293"/>
      <c r="AI104" s="293"/>
      <c r="AJ104" s="293"/>
      <c r="AK104" s="293"/>
      <c r="AL104" s="293"/>
      <c r="AM104" s="293"/>
      <c r="AN104" s="293"/>
      <c r="AO104" s="293" t="s">
        <v>78</v>
      </c>
      <c r="AP104" s="293" t="s">
        <v>823</v>
      </c>
      <c r="AQ104" s="307" t="s">
        <v>1265</v>
      </c>
      <c r="AR104" s="293"/>
      <c r="AS104" s="293"/>
      <c r="AT104" s="293"/>
      <c r="AU104" s="293"/>
      <c r="AV104" s="293"/>
      <c r="AW104" s="293"/>
      <c r="AX104" s="293"/>
      <c r="AY104" s="293"/>
      <c r="AZ104" s="293"/>
      <c r="BA104" s="293"/>
      <c r="BB104" s="293"/>
      <c r="BC104" s="293"/>
      <c r="BD104" s="293"/>
      <c r="BE104" s="293"/>
      <c r="BF104" s="293"/>
      <c r="BG104" s="293"/>
      <c r="BH104" s="293"/>
      <c r="BI104" s="293"/>
      <c r="BJ104" s="293"/>
      <c r="BK104" s="349" t="s">
        <v>77</v>
      </c>
      <c r="BL104" s="293"/>
      <c r="BM104" s="293"/>
      <c r="BN104" s="293"/>
      <c r="BO104"/>
      <c r="BP104"/>
    </row>
    <row r="105" spans="2:70" ht="101.45" customHeight="1">
      <c r="B105" s="293" t="s">
        <v>505</v>
      </c>
      <c r="C105" s="387" t="s">
        <v>1247</v>
      </c>
      <c r="D105" s="385" t="s">
        <v>1262</v>
      </c>
      <c r="E105" s="385" t="s">
        <v>1255</v>
      </c>
      <c r="F105" s="381" t="s">
        <v>89</v>
      </c>
      <c r="G105" s="385" t="s">
        <v>1264</v>
      </c>
      <c r="H105" s="381" t="s">
        <v>73</v>
      </c>
      <c r="I105" s="381" t="s">
        <v>99</v>
      </c>
      <c r="J105" s="381" t="s">
        <v>99</v>
      </c>
      <c r="K105" s="381" t="s">
        <v>75</v>
      </c>
      <c r="L105" s="381" t="s">
        <v>1224</v>
      </c>
      <c r="M105" s="294"/>
      <c r="N105" s="294"/>
      <c r="O105" s="293"/>
      <c r="P105" s="293"/>
      <c r="Q105" s="293"/>
      <c r="R105" s="293"/>
      <c r="S105" s="293"/>
      <c r="T105" s="293"/>
      <c r="U105" s="293"/>
      <c r="V105" s="293" t="s">
        <v>119</v>
      </c>
      <c r="W105" s="293"/>
      <c r="X105" s="293"/>
      <c r="Y105" s="293"/>
      <c r="Z105" s="293"/>
      <c r="AA105" s="293" t="s">
        <v>85</v>
      </c>
      <c r="AB105" s="293"/>
      <c r="AC105" s="293"/>
      <c r="AD105" s="349" t="s">
        <v>72</v>
      </c>
      <c r="AE105" s="293"/>
      <c r="AF105" s="293"/>
      <c r="AG105" s="640" t="s">
        <v>78</v>
      </c>
      <c r="AH105" s="293"/>
      <c r="AI105" s="293"/>
      <c r="AJ105" s="293"/>
      <c r="AK105" s="293"/>
      <c r="AL105" s="293"/>
      <c r="AM105" s="293"/>
      <c r="AN105" s="293"/>
      <c r="AO105" s="293"/>
      <c r="AP105" s="293"/>
      <c r="AQ105" s="293"/>
      <c r="AR105" s="293"/>
      <c r="AS105" s="293"/>
      <c r="AT105" s="293"/>
      <c r="AU105" s="293"/>
      <c r="AV105" s="293"/>
      <c r="AW105" s="293"/>
      <c r="AX105" s="293"/>
      <c r="AY105" s="293"/>
      <c r="AZ105" s="293"/>
      <c r="BA105" s="293"/>
      <c r="BB105" s="293"/>
      <c r="BC105" s="293"/>
      <c r="BD105" s="293"/>
      <c r="BE105" s="293"/>
      <c r="BF105" s="293"/>
      <c r="BG105" s="293"/>
      <c r="BH105" s="293"/>
      <c r="BI105" s="293" t="s">
        <v>91</v>
      </c>
      <c r="BJ105" s="293" t="s">
        <v>119</v>
      </c>
      <c r="BK105" s="349" t="s">
        <v>78</v>
      </c>
      <c r="BL105" s="293" t="s">
        <v>119</v>
      </c>
      <c r="BM105" s="293"/>
      <c r="BN105" s="293"/>
      <c r="BO105"/>
      <c r="BP105"/>
    </row>
    <row r="106" spans="2:70" ht="57.95" customHeight="1">
      <c r="B106" s="630" t="s">
        <v>505</v>
      </c>
      <c r="C106" s="387" t="s">
        <v>1247</v>
      </c>
      <c r="D106" s="385" t="s">
        <v>1266</v>
      </c>
      <c r="E106" s="385" t="s">
        <v>1268</v>
      </c>
      <c r="F106" s="381" t="s">
        <v>89</v>
      </c>
      <c r="G106" s="385"/>
      <c r="H106" s="381" t="s">
        <v>288</v>
      </c>
      <c r="I106" s="381" t="s">
        <v>99</v>
      </c>
      <c r="J106" s="381" t="s">
        <v>164</v>
      </c>
      <c r="K106" s="387"/>
      <c r="L106" s="381" t="s">
        <v>1224</v>
      </c>
      <c r="M106" s="294"/>
      <c r="N106" s="294"/>
      <c r="O106" s="293"/>
      <c r="P106" s="293"/>
      <c r="Q106" s="293"/>
      <c r="R106" s="293"/>
      <c r="S106" s="293"/>
      <c r="T106" s="293"/>
      <c r="U106" s="293"/>
      <c r="V106" s="293"/>
      <c r="W106" s="293"/>
      <c r="X106" s="293"/>
      <c r="Y106" s="293"/>
      <c r="Z106" s="293"/>
      <c r="AA106" s="293"/>
      <c r="AB106" s="293"/>
      <c r="AC106" s="293"/>
      <c r="AD106" s="293"/>
      <c r="AE106" s="293"/>
      <c r="AF106" s="293"/>
      <c r="AG106" s="640" t="s">
        <v>117</v>
      </c>
      <c r="AH106" s="293"/>
      <c r="AI106" s="293"/>
      <c r="AJ106" s="293"/>
      <c r="AK106" s="293"/>
      <c r="AL106" s="293"/>
      <c r="AM106" s="293"/>
      <c r="AN106" s="293"/>
      <c r="AO106" s="293"/>
      <c r="AP106" s="293"/>
      <c r="AQ106" s="293"/>
      <c r="AR106" s="293"/>
      <c r="AS106" s="293"/>
      <c r="AT106" s="293"/>
      <c r="AU106" s="293"/>
      <c r="AV106" s="293"/>
      <c r="AW106" s="293"/>
      <c r="AX106" s="293"/>
      <c r="AY106" s="293"/>
      <c r="AZ106" s="293"/>
      <c r="BA106" s="293"/>
      <c r="BB106" s="293"/>
      <c r="BC106" s="293"/>
      <c r="BD106" s="293"/>
      <c r="BE106" s="293"/>
      <c r="BF106" s="293"/>
      <c r="BG106" s="293"/>
      <c r="BH106" s="293"/>
      <c r="BI106" s="293"/>
      <c r="BJ106" s="293"/>
      <c r="BK106" s="349" t="s">
        <v>77</v>
      </c>
      <c r="BL106" s="293" t="s">
        <v>119</v>
      </c>
      <c r="BM106" s="293"/>
      <c r="BN106" s="293"/>
      <c r="BO106"/>
      <c r="BP106"/>
    </row>
    <row r="107" spans="2:70" ht="15">
      <c r="B107" s="503"/>
      <c r="C107" s="772"/>
      <c r="D107" s="772"/>
      <c r="E107" s="410"/>
      <c r="F107" s="381" t="s">
        <v>89</v>
      </c>
      <c r="G107" s="410"/>
      <c r="H107" s="772"/>
      <c r="I107" s="772"/>
      <c r="J107" s="772"/>
      <c r="K107" s="772"/>
      <c r="L107" s="772"/>
      <c r="M107" s="503"/>
      <c r="N107" s="503"/>
      <c r="O107" s="503"/>
      <c r="P107" s="503"/>
      <c r="Q107" s="503"/>
      <c r="R107" s="503"/>
      <c r="S107" s="503"/>
      <c r="T107" s="503"/>
      <c r="U107" s="503"/>
      <c r="V107" s="503"/>
      <c r="W107" s="503"/>
      <c r="X107" s="503"/>
      <c r="Y107" s="503"/>
      <c r="Z107" s="503"/>
      <c r="AA107" s="503"/>
      <c r="AB107" s="503"/>
      <c r="AC107" s="503"/>
      <c r="AD107" s="503"/>
      <c r="AE107" s="503"/>
      <c r="AF107" s="503"/>
      <c r="AG107" s="773"/>
      <c r="AH107" s="503"/>
      <c r="AI107" s="503"/>
      <c r="AJ107" s="503"/>
      <c r="AK107" s="503"/>
      <c r="AL107" s="503"/>
      <c r="AM107" s="503"/>
      <c r="AN107" s="503"/>
      <c r="AO107" s="503"/>
      <c r="AP107" s="503"/>
      <c r="AQ107" s="503"/>
      <c r="AR107" s="503"/>
      <c r="AS107" s="503"/>
      <c r="AT107" s="503"/>
      <c r="AU107" s="503"/>
      <c r="AV107" s="503"/>
      <c r="AW107" s="503"/>
      <c r="AX107" s="503"/>
      <c r="AY107" s="503"/>
      <c r="AZ107" s="503"/>
      <c r="BA107" s="503"/>
      <c r="BB107" s="503"/>
      <c r="BC107" s="503"/>
      <c r="BD107" s="503"/>
      <c r="BE107" s="503"/>
      <c r="BF107" s="503"/>
      <c r="BG107" s="503"/>
      <c r="BH107" s="503"/>
      <c r="BI107" s="503"/>
      <c r="BJ107" s="503"/>
      <c r="BK107" s="774"/>
      <c r="BL107" s="503"/>
      <c r="BM107" s="503"/>
      <c r="BN107" s="503"/>
    </row>
    <row r="108" spans="2:70" ht="168.95" customHeight="1">
      <c r="B108" s="388" t="s">
        <v>505</v>
      </c>
      <c r="C108" s="389" t="s">
        <v>1271</v>
      </c>
      <c r="D108" s="389" t="s">
        <v>2286</v>
      </c>
      <c r="E108" s="111" t="s">
        <v>1273</v>
      </c>
      <c r="F108" s="43" t="s">
        <v>89</v>
      </c>
      <c r="G108" s="390" t="s">
        <v>1274</v>
      </c>
      <c r="H108" s="43" t="s">
        <v>73</v>
      </c>
      <c r="I108" s="43" t="s">
        <v>74</v>
      </c>
      <c r="J108" s="43" t="s">
        <v>99</v>
      </c>
      <c r="K108" s="43" t="s">
        <v>84</v>
      </c>
      <c r="L108" s="43" t="s">
        <v>1275</v>
      </c>
      <c r="M108" s="391"/>
      <c r="N108" s="391"/>
      <c r="O108" s="391" t="s">
        <v>77</v>
      </c>
      <c r="P108" s="391"/>
      <c r="Q108" s="391" t="s">
        <v>77</v>
      </c>
      <c r="R108" s="391" t="s">
        <v>822</v>
      </c>
      <c r="S108" s="391" t="s">
        <v>822</v>
      </c>
      <c r="T108" s="391" t="s">
        <v>822</v>
      </c>
      <c r="U108" s="391" t="s">
        <v>822</v>
      </c>
      <c r="V108" s="391" t="s">
        <v>822</v>
      </c>
      <c r="W108" s="391" t="s">
        <v>822</v>
      </c>
      <c r="X108" s="391" t="s">
        <v>822</v>
      </c>
      <c r="Y108" s="391" t="s">
        <v>822</v>
      </c>
      <c r="Z108" s="391" t="s">
        <v>822</v>
      </c>
      <c r="AA108" s="391" t="s">
        <v>822</v>
      </c>
      <c r="AB108" s="391" t="s">
        <v>822</v>
      </c>
      <c r="AC108" s="391" t="s">
        <v>1276</v>
      </c>
      <c r="AD108" s="392" t="s">
        <v>78</v>
      </c>
      <c r="AE108" s="391" t="s">
        <v>822</v>
      </c>
      <c r="AF108" s="391" t="s">
        <v>822</v>
      </c>
      <c r="AG108" s="642" t="s">
        <v>1277</v>
      </c>
      <c r="AH108" s="391" t="s">
        <v>72</v>
      </c>
      <c r="AI108" s="391" t="s">
        <v>822</v>
      </c>
      <c r="AJ108" s="391" t="s">
        <v>2287</v>
      </c>
      <c r="AK108" s="391" t="s">
        <v>822</v>
      </c>
      <c r="AL108" s="391" t="s">
        <v>822</v>
      </c>
      <c r="AM108" s="391" t="s">
        <v>78</v>
      </c>
      <c r="AN108" s="391" t="s">
        <v>822</v>
      </c>
      <c r="AO108" s="391" t="s">
        <v>78</v>
      </c>
      <c r="AP108" s="392" t="s">
        <v>119</v>
      </c>
      <c r="AQ108" s="391" t="s">
        <v>822</v>
      </c>
      <c r="AR108" s="391" t="s">
        <v>822</v>
      </c>
      <c r="AS108" s="391" t="s">
        <v>823</v>
      </c>
      <c r="AT108" s="391" t="s">
        <v>1278</v>
      </c>
      <c r="AU108" s="391" t="s">
        <v>1279</v>
      </c>
      <c r="AV108" s="391" t="s">
        <v>822</v>
      </c>
      <c r="AW108" s="391" t="s">
        <v>126</v>
      </c>
      <c r="AX108" s="391" t="s">
        <v>822</v>
      </c>
      <c r="AY108" s="391" t="s">
        <v>822</v>
      </c>
      <c r="AZ108" s="391" t="s">
        <v>1280</v>
      </c>
      <c r="BA108" s="391" t="s">
        <v>822</v>
      </c>
      <c r="BB108" s="391" t="s">
        <v>822</v>
      </c>
      <c r="BC108" s="391" t="s">
        <v>78</v>
      </c>
      <c r="BD108" s="391"/>
      <c r="BE108" s="391" t="s">
        <v>119</v>
      </c>
      <c r="BF108" s="391" t="s">
        <v>822</v>
      </c>
      <c r="BG108" s="391"/>
      <c r="BH108" s="391" t="s">
        <v>822</v>
      </c>
      <c r="BI108" s="391" t="s">
        <v>822</v>
      </c>
      <c r="BJ108" s="391" t="s">
        <v>822</v>
      </c>
      <c r="BK108" s="850" t="s">
        <v>77</v>
      </c>
      <c r="BL108" s="391" t="s">
        <v>822</v>
      </c>
      <c r="BM108" s="391" t="s">
        <v>822</v>
      </c>
      <c r="BN108" s="43" t="s">
        <v>822</v>
      </c>
      <c r="BO108"/>
      <c r="BP108"/>
    </row>
    <row r="109" spans="2:70" ht="15">
      <c r="B109" s="388"/>
      <c r="C109" s="389"/>
      <c r="D109" s="389"/>
      <c r="E109" s="992"/>
      <c r="F109" s="43" t="s">
        <v>89</v>
      </c>
      <c r="G109" s="389"/>
      <c r="H109" s="389"/>
      <c r="I109" s="389"/>
      <c r="J109" s="389"/>
      <c r="K109" s="389"/>
      <c r="L109" s="389"/>
      <c r="M109" s="388"/>
      <c r="N109" s="388"/>
      <c r="O109" s="388"/>
      <c r="P109" s="388"/>
      <c r="Q109" s="388"/>
      <c r="R109" s="388"/>
      <c r="S109" s="388"/>
      <c r="T109" s="388"/>
      <c r="U109" s="388"/>
      <c r="V109" s="388"/>
      <c r="W109" s="388"/>
      <c r="X109" s="388"/>
      <c r="Y109" s="388"/>
      <c r="Z109" s="388"/>
      <c r="AA109" s="388"/>
      <c r="AB109" s="388"/>
      <c r="AC109" s="388"/>
      <c r="AD109" s="388"/>
      <c r="AE109" s="388"/>
      <c r="AF109" s="388"/>
      <c r="AG109" s="851"/>
      <c r="AH109" s="388"/>
      <c r="AI109" s="388"/>
      <c r="AJ109" s="388"/>
      <c r="AK109" s="388"/>
      <c r="AL109" s="388"/>
      <c r="AM109" s="388"/>
      <c r="AN109" s="388"/>
      <c r="AO109" s="388"/>
      <c r="AP109" s="388"/>
      <c r="AQ109" s="388"/>
      <c r="AR109" s="388"/>
      <c r="AS109" s="388"/>
      <c r="AT109" s="388"/>
      <c r="AU109" s="388"/>
      <c r="AV109" s="388"/>
      <c r="AW109" s="388"/>
      <c r="AX109" s="388"/>
      <c r="AY109" s="388"/>
      <c r="AZ109" s="388"/>
      <c r="BA109" s="388"/>
      <c r="BB109" s="388"/>
      <c r="BC109" s="388"/>
      <c r="BD109" s="388"/>
      <c r="BE109" s="388"/>
      <c r="BF109" s="388"/>
      <c r="BG109" s="388"/>
      <c r="BH109" s="388"/>
      <c r="BI109" s="388"/>
      <c r="BJ109" s="388"/>
      <c r="BK109" s="852"/>
      <c r="BL109" s="388"/>
      <c r="BM109" s="388"/>
      <c r="BN109" s="389"/>
    </row>
    <row r="110" spans="2:70" ht="174" customHeight="1">
      <c r="B110" s="393" t="s">
        <v>505</v>
      </c>
      <c r="C110" s="390" t="s">
        <v>1284</v>
      </c>
      <c r="D110" s="390" t="s">
        <v>1282</v>
      </c>
      <c r="E110" s="111" t="s">
        <v>1286</v>
      </c>
      <c r="F110" s="43" t="s">
        <v>89</v>
      </c>
      <c r="G110" s="390" t="s">
        <v>1287</v>
      </c>
      <c r="H110" s="43" t="s">
        <v>83</v>
      </c>
      <c r="I110" s="43" t="s">
        <v>1288</v>
      </c>
      <c r="J110" s="43" t="s">
        <v>1289</v>
      </c>
      <c r="K110" s="43" t="s">
        <v>84</v>
      </c>
      <c r="L110" s="43" t="s">
        <v>1275</v>
      </c>
      <c r="M110" s="391"/>
      <c r="N110" s="391"/>
      <c r="O110" s="391" t="s">
        <v>77</v>
      </c>
      <c r="P110" s="391"/>
      <c r="Q110" s="391" t="s">
        <v>77</v>
      </c>
      <c r="R110" s="391" t="s">
        <v>822</v>
      </c>
      <c r="S110" s="391" t="s">
        <v>822</v>
      </c>
      <c r="T110" s="391" t="s">
        <v>822</v>
      </c>
      <c r="U110" s="391" t="s">
        <v>822</v>
      </c>
      <c r="V110" s="391" t="s">
        <v>822</v>
      </c>
      <c r="W110" s="391" t="s">
        <v>822</v>
      </c>
      <c r="X110" s="391" t="s">
        <v>822</v>
      </c>
      <c r="Y110" s="391" t="s">
        <v>822</v>
      </c>
      <c r="Z110" s="391" t="s">
        <v>822</v>
      </c>
      <c r="AA110" s="391" t="s">
        <v>822</v>
      </c>
      <c r="AB110" s="391" t="s">
        <v>822</v>
      </c>
      <c r="AC110" s="391" t="s">
        <v>1278</v>
      </c>
      <c r="AD110" s="391" t="s">
        <v>119</v>
      </c>
      <c r="AE110" s="391" t="s">
        <v>822</v>
      </c>
      <c r="AF110" s="391" t="s">
        <v>822</v>
      </c>
      <c r="AG110" s="642" t="s">
        <v>119</v>
      </c>
      <c r="AH110" s="391" t="s">
        <v>119</v>
      </c>
      <c r="AI110" s="391" t="s">
        <v>822</v>
      </c>
      <c r="AJ110" s="391" t="s">
        <v>77</v>
      </c>
      <c r="AK110" s="391" t="s">
        <v>822</v>
      </c>
      <c r="AL110" s="391" t="s">
        <v>822</v>
      </c>
      <c r="AM110" s="391" t="s">
        <v>119</v>
      </c>
      <c r="AN110" s="391" t="s">
        <v>822</v>
      </c>
      <c r="AO110" s="391" t="s">
        <v>72</v>
      </c>
      <c r="AP110" s="392" t="s">
        <v>119</v>
      </c>
      <c r="AQ110" s="391" t="s">
        <v>822</v>
      </c>
      <c r="AR110" s="391" t="s">
        <v>822</v>
      </c>
      <c r="AS110" s="391" t="s">
        <v>823</v>
      </c>
      <c r="AT110" s="391" t="s">
        <v>119</v>
      </c>
      <c r="AU110" s="391" t="s">
        <v>822</v>
      </c>
      <c r="AV110" s="391" t="s">
        <v>822</v>
      </c>
      <c r="AW110" s="391" t="s">
        <v>126</v>
      </c>
      <c r="AX110" s="391" t="s">
        <v>126</v>
      </c>
      <c r="AY110" s="391" t="s">
        <v>822</v>
      </c>
      <c r="AZ110" s="391" t="s">
        <v>1280</v>
      </c>
      <c r="BA110" s="391" t="s">
        <v>822</v>
      </c>
      <c r="BB110" s="391" t="s">
        <v>822</v>
      </c>
      <c r="BC110" s="391" t="s">
        <v>78</v>
      </c>
      <c r="BD110" s="391"/>
      <c r="BE110" s="391" t="s">
        <v>119</v>
      </c>
      <c r="BF110" s="391" t="s">
        <v>822</v>
      </c>
      <c r="BG110" s="391"/>
      <c r="BH110" s="391" t="s">
        <v>119</v>
      </c>
      <c r="BI110" s="391" t="s">
        <v>822</v>
      </c>
      <c r="BJ110" s="391" t="s">
        <v>822</v>
      </c>
      <c r="BK110" s="850" t="s">
        <v>77</v>
      </c>
      <c r="BL110" s="391" t="s">
        <v>822</v>
      </c>
      <c r="BM110" s="391" t="s">
        <v>822</v>
      </c>
      <c r="BN110" s="43" t="s">
        <v>822</v>
      </c>
      <c r="BO110"/>
      <c r="BP110"/>
    </row>
    <row r="111" spans="2:70" ht="72.75" customHeight="1">
      <c r="B111" s="297" t="s">
        <v>505</v>
      </c>
      <c r="C111" s="664" t="s">
        <v>1290</v>
      </c>
      <c r="D111" s="395" t="s">
        <v>1285</v>
      </c>
      <c r="E111" s="395" t="s">
        <v>1292</v>
      </c>
      <c r="F111" s="396" t="s">
        <v>116</v>
      </c>
      <c r="G111" s="395" t="s">
        <v>1293</v>
      </c>
      <c r="H111" s="397" t="s">
        <v>73</v>
      </c>
      <c r="I111" s="398" t="s">
        <v>74</v>
      </c>
      <c r="J111" s="727" t="s">
        <v>74</v>
      </c>
      <c r="K111" s="398" t="s">
        <v>75</v>
      </c>
      <c r="L111" s="398" t="s">
        <v>30</v>
      </c>
      <c r="M111" s="299"/>
      <c r="N111" s="299"/>
      <c r="O111" s="299"/>
      <c r="P111" s="299"/>
      <c r="Q111" s="240"/>
      <c r="R111" s="240"/>
      <c r="S111" s="240"/>
      <c r="T111" s="240"/>
      <c r="U111" s="240"/>
      <c r="V111" s="240"/>
      <c r="W111" s="240"/>
      <c r="X111" s="240"/>
      <c r="Y111" s="240"/>
      <c r="Z111" s="240"/>
      <c r="AA111" s="240"/>
      <c r="AB111" s="240"/>
      <c r="AC111" s="240"/>
      <c r="AD111" s="240"/>
      <c r="AE111" s="240"/>
      <c r="AF111" s="240"/>
      <c r="AG111" s="643" t="s">
        <v>77</v>
      </c>
      <c r="AH111" s="240" t="s">
        <v>78</v>
      </c>
      <c r="AI111" s="240"/>
      <c r="AJ111" s="240"/>
      <c r="AK111" s="240"/>
      <c r="AL111" s="240"/>
      <c r="AM111" s="240"/>
      <c r="AN111" s="240"/>
      <c r="AO111" s="240"/>
      <c r="AP111" s="240"/>
      <c r="AQ111" s="240"/>
      <c r="AR111" s="240"/>
      <c r="AS111" s="240"/>
      <c r="AT111" s="240"/>
      <c r="AU111" s="240"/>
      <c r="AV111" s="240"/>
      <c r="AW111" s="240"/>
      <c r="AX111" s="240"/>
      <c r="AY111" s="240"/>
      <c r="AZ111" s="240"/>
      <c r="BA111" s="240"/>
      <c r="BB111" s="240"/>
      <c r="BC111" s="240"/>
      <c r="BD111" s="240"/>
      <c r="BE111" s="240"/>
      <c r="BF111" s="240"/>
      <c r="BG111" s="240"/>
      <c r="BH111" s="240"/>
      <c r="BI111" s="240"/>
      <c r="BJ111" s="240"/>
      <c r="BK111" s="684" t="s">
        <v>77</v>
      </c>
      <c r="BL111" s="240"/>
      <c r="BM111" s="240"/>
      <c r="BN111" s="240"/>
      <c r="BO111"/>
      <c r="BP111"/>
    </row>
    <row r="112" spans="2:70" ht="72.75" customHeight="1">
      <c r="B112" s="594" t="s">
        <v>505</v>
      </c>
      <c r="C112" s="664" t="s">
        <v>1294</v>
      </c>
      <c r="D112" s="395" t="s">
        <v>1291</v>
      </c>
      <c r="E112" s="395" t="s">
        <v>1296</v>
      </c>
      <c r="F112" s="397" t="s">
        <v>116</v>
      </c>
      <c r="G112" s="395" t="s">
        <v>1297</v>
      </c>
      <c r="H112" s="397" t="s">
        <v>73</v>
      </c>
      <c r="I112" s="398" t="s">
        <v>74</v>
      </c>
      <c r="J112" s="665" t="s">
        <v>74</v>
      </c>
      <c r="K112" s="398" t="s">
        <v>75</v>
      </c>
      <c r="L112" s="398" t="s">
        <v>30</v>
      </c>
      <c r="M112" s="299"/>
      <c r="N112" s="299"/>
      <c r="O112" s="299"/>
      <c r="P112" s="299"/>
      <c r="Q112" s="318"/>
      <c r="R112" s="318"/>
      <c r="S112" s="318"/>
      <c r="T112" s="318"/>
      <c r="U112" s="318"/>
      <c r="V112" s="318" t="s">
        <v>119</v>
      </c>
      <c r="W112" s="592" t="s">
        <v>72</v>
      </c>
      <c r="X112" s="318"/>
      <c r="Y112" s="318" t="s">
        <v>72</v>
      </c>
      <c r="Z112" s="318"/>
      <c r="AA112" s="318"/>
      <c r="AB112" s="318"/>
      <c r="AC112" s="318" t="s">
        <v>85</v>
      </c>
      <c r="AD112" s="318"/>
      <c r="AE112" s="318"/>
      <c r="AF112" s="318"/>
      <c r="AG112" s="638" t="s">
        <v>72</v>
      </c>
      <c r="AH112" s="318" t="s">
        <v>72</v>
      </c>
      <c r="AI112" s="318"/>
      <c r="AJ112" s="318"/>
      <c r="AK112" s="318"/>
      <c r="AL112" s="318"/>
      <c r="AM112" s="318"/>
      <c r="AN112" s="318"/>
      <c r="AO112" s="318"/>
      <c r="AP112" s="318"/>
      <c r="AQ112" s="318"/>
      <c r="AR112" s="318"/>
      <c r="AS112" s="318"/>
      <c r="AT112" s="318"/>
      <c r="AU112" s="318"/>
      <c r="AV112" s="318"/>
      <c r="AW112" s="318"/>
      <c r="AX112" s="318"/>
      <c r="AY112" s="318"/>
      <c r="AZ112" s="318"/>
      <c r="BA112" s="318"/>
      <c r="BB112" s="318"/>
      <c r="BC112" s="318"/>
      <c r="BD112" s="318"/>
      <c r="BE112" s="318"/>
      <c r="BF112" s="318"/>
      <c r="BG112" s="318"/>
      <c r="BH112" s="318"/>
      <c r="BI112" s="318"/>
      <c r="BJ112" s="318"/>
      <c r="BK112" s="615" t="s">
        <v>78</v>
      </c>
      <c r="BL112" s="318"/>
      <c r="BM112" s="318"/>
      <c r="BN112" s="318"/>
      <c r="BO112" s="24"/>
      <c r="BP112" s="24"/>
      <c r="BQ112" s="24"/>
      <c r="BR112" s="24"/>
    </row>
    <row r="113" spans="2:70" ht="87" customHeight="1">
      <c r="B113" s="297" t="s">
        <v>505</v>
      </c>
      <c r="C113" s="664" t="s">
        <v>1298</v>
      </c>
      <c r="D113" s="395" t="s">
        <v>1295</v>
      </c>
      <c r="E113" s="395" t="s">
        <v>1300</v>
      </c>
      <c r="F113" s="396" t="s">
        <v>1240</v>
      </c>
      <c r="G113" s="395" t="s">
        <v>1301</v>
      </c>
      <c r="H113" s="397" t="s">
        <v>73</v>
      </c>
      <c r="I113" s="398" t="s">
        <v>74</v>
      </c>
      <c r="J113" s="727" t="s">
        <v>74</v>
      </c>
      <c r="K113" s="398" t="s">
        <v>75</v>
      </c>
      <c r="L113" s="398" t="s">
        <v>1302</v>
      </c>
      <c r="M113" s="299"/>
      <c r="N113" s="299"/>
      <c r="O113" s="299"/>
      <c r="P113" s="299"/>
      <c r="Q113" s="240"/>
      <c r="R113" s="240"/>
      <c r="S113" s="240"/>
      <c r="T113" s="240"/>
      <c r="U113" s="240" t="s">
        <v>85</v>
      </c>
      <c r="V113" s="240"/>
      <c r="W113" s="240"/>
      <c r="X113" s="240"/>
      <c r="Y113" s="240"/>
      <c r="Z113" s="240"/>
      <c r="AA113" s="240"/>
      <c r="AB113" s="240"/>
      <c r="AC113" s="240"/>
      <c r="AD113" s="240"/>
      <c r="AE113" s="240"/>
      <c r="AF113" s="240"/>
      <c r="AG113" s="643" t="s">
        <v>72</v>
      </c>
      <c r="AH113" s="240" t="s">
        <v>78</v>
      </c>
      <c r="AI113" s="240"/>
      <c r="AJ113" s="240"/>
      <c r="AK113" s="240"/>
      <c r="AL113" s="240"/>
      <c r="AM113" s="240"/>
      <c r="AN113" s="240"/>
      <c r="AO113" s="240"/>
      <c r="AP113" s="240"/>
      <c r="AQ113" s="240"/>
      <c r="AR113" s="240"/>
      <c r="AS113" s="240"/>
      <c r="AT113" s="240"/>
      <c r="AU113" s="240"/>
      <c r="AV113" s="240"/>
      <c r="AW113" s="240"/>
      <c r="AX113" s="240"/>
      <c r="AY113" s="240"/>
      <c r="AZ113" s="240"/>
      <c r="BA113" s="240"/>
      <c r="BB113" s="240"/>
      <c r="BC113" s="240"/>
      <c r="BD113" s="240"/>
      <c r="BE113" s="240"/>
      <c r="BF113" s="240"/>
      <c r="BG113" s="240"/>
      <c r="BH113" s="240"/>
      <c r="BI113" s="240"/>
      <c r="BJ113" s="240"/>
      <c r="BK113" s="684" t="s">
        <v>77</v>
      </c>
      <c r="BL113" s="240"/>
      <c r="BM113" s="240"/>
      <c r="BN113" s="240"/>
      <c r="BO113"/>
      <c r="BP113"/>
    </row>
    <row r="114" spans="2:70" ht="57.95" customHeight="1">
      <c r="B114" s="297" t="s">
        <v>505</v>
      </c>
      <c r="C114" s="664" t="s">
        <v>1303</v>
      </c>
      <c r="D114" s="395" t="s">
        <v>1299</v>
      </c>
      <c r="E114" s="395" t="s">
        <v>1305</v>
      </c>
      <c r="F114" s="396" t="s">
        <v>116</v>
      </c>
      <c r="G114" s="395" t="s">
        <v>1306</v>
      </c>
      <c r="H114" s="397" t="s">
        <v>73</v>
      </c>
      <c r="I114" s="398" t="s">
        <v>74</v>
      </c>
      <c r="J114" s="727" t="s">
        <v>1307</v>
      </c>
      <c r="K114" s="398" t="s">
        <v>84</v>
      </c>
      <c r="L114" s="398" t="s">
        <v>1308</v>
      </c>
      <c r="M114" s="299"/>
      <c r="N114" s="299"/>
      <c r="O114" s="299"/>
      <c r="P114" s="299"/>
      <c r="Q114" s="240"/>
      <c r="R114" s="240"/>
      <c r="S114" s="240"/>
      <c r="T114" s="240"/>
      <c r="U114" s="240"/>
      <c r="V114" s="240"/>
      <c r="W114" s="240"/>
      <c r="X114" s="240"/>
      <c r="Y114" s="240"/>
      <c r="Z114" s="240"/>
      <c r="AA114" s="240"/>
      <c r="AB114" s="240"/>
      <c r="AC114" s="240"/>
      <c r="AD114" s="240"/>
      <c r="AE114" s="240"/>
      <c r="AF114" s="240"/>
      <c r="AG114" s="643" t="s">
        <v>72</v>
      </c>
      <c r="AH114" s="240" t="s">
        <v>78</v>
      </c>
      <c r="AI114" s="240"/>
      <c r="AJ114" s="240"/>
      <c r="AK114" s="240"/>
      <c r="AL114" s="240"/>
      <c r="AM114" s="240"/>
      <c r="AN114" s="240"/>
      <c r="AO114" s="240"/>
      <c r="AP114" s="240"/>
      <c r="AQ114" s="240"/>
      <c r="AR114" s="240"/>
      <c r="AS114" s="240"/>
      <c r="AT114" s="240"/>
      <c r="AU114" s="240"/>
      <c r="AV114" s="240"/>
      <c r="AW114" s="240"/>
      <c r="AX114" s="240"/>
      <c r="AY114" s="240"/>
      <c r="AZ114" s="240"/>
      <c r="BA114" s="240"/>
      <c r="BB114" s="240"/>
      <c r="BC114" s="240"/>
      <c r="BD114" s="240"/>
      <c r="BE114" s="240"/>
      <c r="BF114" s="240"/>
      <c r="BG114" s="240"/>
      <c r="BH114" s="240"/>
      <c r="BI114" s="240"/>
      <c r="BJ114" s="240"/>
      <c r="BK114" s="684" t="s">
        <v>77</v>
      </c>
      <c r="BL114" s="240"/>
      <c r="BM114" s="240"/>
      <c r="BN114" s="240"/>
      <c r="BO114"/>
      <c r="BP114"/>
    </row>
    <row r="115" spans="2:70" ht="57.95" customHeight="1">
      <c r="B115" s="297" t="s">
        <v>505</v>
      </c>
      <c r="C115" s="664" t="s">
        <v>1309</v>
      </c>
      <c r="D115" s="395" t="s">
        <v>1304</v>
      </c>
      <c r="E115" s="395" t="s">
        <v>1311</v>
      </c>
      <c r="F115" s="396" t="s">
        <v>116</v>
      </c>
      <c r="G115" s="395" t="s">
        <v>1297</v>
      </c>
      <c r="H115" s="397" t="s">
        <v>83</v>
      </c>
      <c r="I115" s="398" t="s">
        <v>99</v>
      </c>
      <c r="J115" s="727" t="s">
        <v>99</v>
      </c>
      <c r="K115" s="398" t="s">
        <v>84</v>
      </c>
      <c r="L115" s="398" t="s">
        <v>30</v>
      </c>
      <c r="M115" s="299"/>
      <c r="N115" s="299"/>
      <c r="O115" s="299"/>
      <c r="P115" s="299"/>
      <c r="Q115" s="240"/>
      <c r="R115" s="240"/>
      <c r="S115" s="240"/>
      <c r="T115" s="240"/>
      <c r="U115" s="240"/>
      <c r="V115" s="240"/>
      <c r="W115" s="240"/>
      <c r="X115" s="240"/>
      <c r="Y115" s="240"/>
      <c r="Z115" s="240"/>
      <c r="AA115" s="240"/>
      <c r="AB115" s="240"/>
      <c r="AC115" s="240"/>
      <c r="AD115" s="240"/>
      <c r="AE115" s="240"/>
      <c r="AF115" s="240"/>
      <c r="AG115" s="643" t="s">
        <v>72</v>
      </c>
      <c r="AH115" s="240" t="s">
        <v>72</v>
      </c>
      <c r="AI115" s="240"/>
      <c r="AJ115" s="240"/>
      <c r="AK115" s="240"/>
      <c r="AL115" s="240"/>
      <c r="AM115" s="240"/>
      <c r="AN115" s="240"/>
      <c r="AO115" s="240"/>
      <c r="AP115" s="240"/>
      <c r="AQ115" s="240"/>
      <c r="AR115" s="240"/>
      <c r="AS115" s="240"/>
      <c r="AT115" s="240"/>
      <c r="AU115" s="240"/>
      <c r="AV115" s="240"/>
      <c r="AW115" s="240"/>
      <c r="AX115" s="240"/>
      <c r="AY115" s="240"/>
      <c r="AZ115" s="240"/>
      <c r="BA115" s="240"/>
      <c r="BB115" s="240"/>
      <c r="BC115" s="240"/>
      <c r="BD115" s="240"/>
      <c r="BE115" s="240"/>
      <c r="BF115" s="240"/>
      <c r="BG115" s="240"/>
      <c r="BH115" s="240"/>
      <c r="BI115" s="240"/>
      <c r="BJ115" s="240"/>
      <c r="BK115" s="684" t="s">
        <v>77</v>
      </c>
      <c r="BL115" s="240"/>
      <c r="BM115" s="240"/>
      <c r="BN115" s="240"/>
      <c r="BO115"/>
      <c r="BP115"/>
    </row>
    <row r="116" spans="2:70" ht="15">
      <c r="B116" s="297"/>
      <c r="C116" s="664"/>
      <c r="D116" s="664"/>
      <c r="E116" s="664"/>
      <c r="F116" s="396" t="s">
        <v>89</v>
      </c>
      <c r="G116" s="606"/>
      <c r="H116" s="425"/>
      <c r="I116" s="607"/>
      <c r="J116" s="777"/>
      <c r="K116" s="607"/>
      <c r="L116" s="607"/>
      <c r="M116" s="608"/>
      <c r="N116" s="608"/>
      <c r="O116" s="608"/>
      <c r="P116" s="608"/>
      <c r="Q116" s="240"/>
      <c r="R116" s="240"/>
      <c r="S116" s="240"/>
      <c r="T116" s="240"/>
      <c r="U116" s="240"/>
      <c r="V116" s="240"/>
      <c r="W116" s="240"/>
      <c r="X116" s="240"/>
      <c r="Y116" s="240"/>
      <c r="Z116" s="240"/>
      <c r="AA116" s="240"/>
      <c r="AB116" s="240"/>
      <c r="AC116" s="240"/>
      <c r="AD116" s="240"/>
      <c r="AE116" s="240"/>
      <c r="AF116" s="240"/>
      <c r="AG116" s="643"/>
      <c r="AH116" s="240"/>
      <c r="AI116" s="240"/>
      <c r="AJ116" s="240"/>
      <c r="AK116" s="240"/>
      <c r="AL116" s="240"/>
      <c r="AM116" s="240"/>
      <c r="AN116" s="240"/>
      <c r="AO116" s="240"/>
      <c r="AP116" s="240"/>
      <c r="AQ116" s="240"/>
      <c r="AR116" s="240"/>
      <c r="AS116" s="240"/>
      <c r="AT116" s="240"/>
      <c r="AU116" s="240"/>
      <c r="AV116" s="240"/>
      <c r="AW116" s="240"/>
      <c r="AX116" s="240"/>
      <c r="AY116" s="240"/>
      <c r="AZ116" s="240"/>
      <c r="BA116" s="240"/>
      <c r="BB116" s="240"/>
      <c r="BC116" s="240"/>
      <c r="BD116" s="240"/>
      <c r="BE116" s="240"/>
      <c r="BF116" s="240"/>
      <c r="BG116" s="240"/>
      <c r="BH116" s="240"/>
      <c r="BI116" s="240"/>
      <c r="BJ116" s="240"/>
      <c r="BK116" s="684"/>
      <c r="BL116" s="240"/>
      <c r="BM116" s="240"/>
      <c r="BN116" s="240"/>
    </row>
    <row r="117" spans="2:70" ht="15">
      <c r="B117" s="297"/>
      <c r="C117" s="664"/>
      <c r="D117" s="606"/>
      <c r="E117" s="606"/>
      <c r="F117" s="396" t="s">
        <v>89</v>
      </c>
      <c r="G117" s="606"/>
      <c r="H117" s="425"/>
      <c r="I117" s="607"/>
      <c r="J117" s="777"/>
      <c r="K117" s="607"/>
      <c r="L117" s="607"/>
      <c r="M117" s="608"/>
      <c r="N117" s="608"/>
      <c r="O117" s="608"/>
      <c r="P117" s="608"/>
      <c r="Q117" s="240"/>
      <c r="R117" s="240"/>
      <c r="S117" s="240"/>
      <c r="T117" s="240"/>
      <c r="U117" s="240"/>
      <c r="V117" s="240"/>
      <c r="W117" s="240"/>
      <c r="X117" s="240"/>
      <c r="Y117" s="240"/>
      <c r="Z117" s="240"/>
      <c r="AA117" s="240"/>
      <c r="AB117" s="240"/>
      <c r="AC117" s="240"/>
      <c r="AD117" s="240"/>
      <c r="AE117" s="240"/>
      <c r="AF117" s="240"/>
      <c r="AG117" s="643"/>
      <c r="AH117" s="240"/>
      <c r="AI117" s="240"/>
      <c r="AJ117" s="240"/>
      <c r="AK117" s="240"/>
      <c r="AL117" s="240"/>
      <c r="AM117" s="240"/>
      <c r="AN117" s="240"/>
      <c r="AO117" s="240"/>
      <c r="AP117" s="240"/>
      <c r="AQ117" s="240"/>
      <c r="AR117" s="240"/>
      <c r="AS117" s="240"/>
      <c r="AT117" s="240"/>
      <c r="AU117" s="240"/>
      <c r="AV117" s="240"/>
      <c r="AW117" s="240"/>
      <c r="AX117" s="240"/>
      <c r="AY117" s="240"/>
      <c r="AZ117" s="240"/>
      <c r="BA117" s="240"/>
      <c r="BB117" s="240"/>
      <c r="BC117" s="240"/>
      <c r="BD117" s="240"/>
      <c r="BE117" s="240"/>
      <c r="BF117" s="240"/>
      <c r="BG117" s="240"/>
      <c r="BH117" s="240"/>
      <c r="BI117" s="240"/>
      <c r="BJ117" s="240"/>
      <c r="BK117" s="684"/>
      <c r="BL117" s="240"/>
      <c r="BM117" s="240"/>
      <c r="BN117" s="240"/>
    </row>
    <row r="118" spans="2:70" ht="15">
      <c r="B118" s="297"/>
      <c r="C118" s="664"/>
      <c r="D118" s="606"/>
      <c r="E118" s="606"/>
      <c r="F118" s="396" t="s">
        <v>89</v>
      </c>
      <c r="G118" s="606"/>
      <c r="H118" s="425"/>
      <c r="I118" s="607"/>
      <c r="J118" s="777"/>
      <c r="K118" s="607"/>
      <c r="L118" s="607"/>
      <c r="M118" s="608"/>
      <c r="N118" s="608"/>
      <c r="O118" s="608"/>
      <c r="P118" s="608"/>
      <c r="Q118" s="240"/>
      <c r="R118" s="240"/>
      <c r="S118" s="240"/>
      <c r="T118" s="240"/>
      <c r="U118" s="240"/>
      <c r="V118" s="240"/>
      <c r="W118" s="240"/>
      <c r="X118" s="240"/>
      <c r="Y118" s="240"/>
      <c r="Z118" s="240"/>
      <c r="AA118" s="240"/>
      <c r="AB118" s="240"/>
      <c r="AC118" s="240"/>
      <c r="AD118" s="240"/>
      <c r="AE118" s="240"/>
      <c r="AF118" s="240"/>
      <c r="AG118" s="643"/>
      <c r="AH118" s="240"/>
      <c r="AI118" s="240"/>
      <c r="AJ118" s="240"/>
      <c r="AK118" s="240"/>
      <c r="AL118" s="240"/>
      <c r="AM118" s="240"/>
      <c r="AN118" s="240"/>
      <c r="AO118" s="240"/>
      <c r="AP118" s="240"/>
      <c r="AQ118" s="240"/>
      <c r="AR118" s="240"/>
      <c r="AS118" s="240"/>
      <c r="AT118" s="240"/>
      <c r="AU118" s="240"/>
      <c r="AV118" s="240"/>
      <c r="AW118" s="240"/>
      <c r="AX118" s="240"/>
      <c r="AY118" s="240"/>
      <c r="AZ118" s="240"/>
      <c r="BA118" s="240"/>
      <c r="BB118" s="240"/>
      <c r="BC118" s="240"/>
      <c r="BD118" s="240"/>
      <c r="BE118" s="240"/>
      <c r="BF118" s="240"/>
      <c r="BG118" s="240"/>
      <c r="BH118" s="240"/>
      <c r="BI118" s="240"/>
      <c r="BJ118" s="240"/>
      <c r="BK118" s="684"/>
      <c r="BL118" s="240"/>
      <c r="BM118" s="240"/>
      <c r="BN118" s="240"/>
    </row>
    <row r="119" spans="2:70" ht="15">
      <c r="B119" s="297"/>
      <c r="C119" s="664"/>
      <c r="D119" s="606"/>
      <c r="E119" s="606"/>
      <c r="F119" s="396" t="s">
        <v>89</v>
      </c>
      <c r="G119" s="606"/>
      <c r="H119" s="425"/>
      <c r="I119" s="607"/>
      <c r="J119" s="777"/>
      <c r="K119" s="607"/>
      <c r="L119" s="607"/>
      <c r="M119" s="608"/>
      <c r="N119" s="608"/>
      <c r="O119" s="608"/>
      <c r="P119" s="608"/>
      <c r="Q119" s="240"/>
      <c r="R119" s="240"/>
      <c r="S119" s="240"/>
      <c r="T119" s="240"/>
      <c r="U119" s="240"/>
      <c r="V119" s="240"/>
      <c r="W119" s="240"/>
      <c r="X119" s="240"/>
      <c r="Y119" s="240"/>
      <c r="Z119" s="240"/>
      <c r="AA119" s="240"/>
      <c r="AB119" s="240"/>
      <c r="AC119" s="240"/>
      <c r="AD119" s="240"/>
      <c r="AE119" s="240"/>
      <c r="AF119" s="240"/>
      <c r="AG119" s="643"/>
      <c r="AH119" s="240"/>
      <c r="AI119" s="240"/>
      <c r="AJ119" s="240"/>
      <c r="AK119" s="240"/>
      <c r="AL119" s="240"/>
      <c r="AM119" s="240"/>
      <c r="AN119" s="240"/>
      <c r="AO119" s="240"/>
      <c r="AP119" s="240"/>
      <c r="AQ119" s="240"/>
      <c r="AR119" s="240"/>
      <c r="AS119" s="240"/>
      <c r="AT119" s="240"/>
      <c r="AU119" s="240"/>
      <c r="AV119" s="240"/>
      <c r="AW119" s="240"/>
      <c r="AX119" s="240"/>
      <c r="AY119" s="240"/>
      <c r="AZ119" s="240"/>
      <c r="BA119" s="240"/>
      <c r="BB119" s="240"/>
      <c r="BC119" s="240"/>
      <c r="BD119" s="240"/>
      <c r="BE119" s="240"/>
      <c r="BF119" s="240"/>
      <c r="BG119" s="240"/>
      <c r="BH119" s="240"/>
      <c r="BI119" s="240"/>
      <c r="BJ119" s="240"/>
      <c r="BK119" s="684"/>
      <c r="BL119" s="240"/>
      <c r="BM119" s="240"/>
      <c r="BN119" s="240"/>
    </row>
    <row r="120" spans="2:70" ht="15">
      <c r="B120" s="297"/>
      <c r="C120" s="664"/>
      <c r="D120" s="606"/>
      <c r="E120" s="606"/>
      <c r="F120" s="396" t="s">
        <v>89</v>
      </c>
      <c r="G120" s="606"/>
      <c r="H120" s="425"/>
      <c r="I120" s="607"/>
      <c r="J120" s="777"/>
      <c r="K120" s="607"/>
      <c r="L120" s="607"/>
      <c r="M120" s="608"/>
      <c r="N120" s="608"/>
      <c r="O120" s="608"/>
      <c r="P120" s="608"/>
      <c r="Q120" s="240"/>
      <c r="R120" s="240"/>
      <c r="S120" s="240"/>
      <c r="T120" s="240"/>
      <c r="U120" s="240"/>
      <c r="V120" s="240"/>
      <c r="W120" s="240"/>
      <c r="X120" s="240"/>
      <c r="Y120" s="240"/>
      <c r="Z120" s="240"/>
      <c r="AA120" s="240"/>
      <c r="AB120" s="240"/>
      <c r="AC120" s="240"/>
      <c r="AD120" s="240"/>
      <c r="AE120" s="240"/>
      <c r="AF120" s="240"/>
      <c r="AG120" s="643"/>
      <c r="AH120" s="240"/>
      <c r="AI120" s="240"/>
      <c r="AJ120" s="240"/>
      <c r="AK120" s="240"/>
      <c r="AL120" s="240"/>
      <c r="AM120" s="240"/>
      <c r="AN120" s="240"/>
      <c r="AO120" s="240"/>
      <c r="AP120" s="240"/>
      <c r="AQ120" s="240"/>
      <c r="AR120" s="240"/>
      <c r="AS120" s="240"/>
      <c r="AT120" s="240"/>
      <c r="AU120" s="240"/>
      <c r="AV120" s="240"/>
      <c r="AW120" s="240"/>
      <c r="AX120" s="240"/>
      <c r="AY120" s="240"/>
      <c r="AZ120" s="240"/>
      <c r="BA120" s="240"/>
      <c r="BB120" s="240"/>
      <c r="BC120" s="240"/>
      <c r="BD120" s="240"/>
      <c r="BE120" s="240"/>
      <c r="BF120" s="240"/>
      <c r="BG120" s="240"/>
      <c r="BH120" s="240"/>
      <c r="BI120" s="240"/>
      <c r="BJ120" s="240"/>
      <c r="BK120" s="684"/>
      <c r="BL120" s="240"/>
      <c r="BM120" s="240"/>
      <c r="BN120" s="240"/>
    </row>
    <row r="121" spans="2:70" ht="15">
      <c r="B121" s="297"/>
      <c r="C121" s="664"/>
      <c r="D121" s="606"/>
      <c r="E121" s="606"/>
      <c r="F121" s="396" t="s">
        <v>89</v>
      </c>
      <c r="G121" s="606"/>
      <c r="H121" s="425"/>
      <c r="I121" s="607"/>
      <c r="J121" s="777"/>
      <c r="K121" s="607"/>
      <c r="L121" s="607"/>
      <c r="M121" s="608"/>
      <c r="N121" s="608"/>
      <c r="O121" s="608"/>
      <c r="P121" s="608"/>
      <c r="Q121" s="240"/>
      <c r="R121" s="240"/>
      <c r="S121" s="240"/>
      <c r="T121" s="240"/>
      <c r="U121" s="240"/>
      <c r="V121" s="240"/>
      <c r="W121" s="240"/>
      <c r="X121" s="240"/>
      <c r="Y121" s="240"/>
      <c r="Z121" s="240"/>
      <c r="AA121" s="240"/>
      <c r="AB121" s="240"/>
      <c r="AC121" s="240"/>
      <c r="AD121" s="240"/>
      <c r="AE121" s="240"/>
      <c r="AF121" s="240"/>
      <c r="AG121" s="643"/>
      <c r="AH121" s="240"/>
      <c r="AI121" s="240"/>
      <c r="AJ121" s="240"/>
      <c r="AK121" s="240"/>
      <c r="AL121" s="240"/>
      <c r="AM121" s="240"/>
      <c r="AN121" s="240"/>
      <c r="AO121" s="240"/>
      <c r="AP121" s="240"/>
      <c r="AQ121" s="240"/>
      <c r="AR121" s="240"/>
      <c r="AS121" s="240"/>
      <c r="AT121" s="240"/>
      <c r="AU121" s="240"/>
      <c r="AV121" s="240"/>
      <c r="AW121" s="240"/>
      <c r="AX121" s="240"/>
      <c r="AY121" s="240"/>
      <c r="AZ121" s="240"/>
      <c r="BA121" s="240"/>
      <c r="BB121" s="240"/>
      <c r="BC121" s="240"/>
      <c r="BD121" s="240"/>
      <c r="BE121" s="240"/>
      <c r="BF121" s="240"/>
      <c r="BG121" s="240"/>
      <c r="BH121" s="240"/>
      <c r="BI121" s="240"/>
      <c r="BJ121" s="240"/>
      <c r="BK121" s="684"/>
      <c r="BL121" s="240"/>
      <c r="BM121" s="240"/>
      <c r="BN121" s="240"/>
    </row>
    <row r="122" spans="2:70" ht="15">
      <c r="B122" s="290"/>
      <c r="C122" s="775"/>
      <c r="D122" s="380"/>
      <c r="E122" s="380"/>
      <c r="F122" s="402" t="s">
        <v>89</v>
      </c>
      <c r="G122" s="380"/>
      <c r="H122" s="410"/>
      <c r="I122" s="411"/>
      <c r="J122" s="853"/>
      <c r="K122" s="426"/>
      <c r="L122" s="426"/>
      <c r="M122" s="778"/>
      <c r="N122" s="778"/>
      <c r="O122" s="303"/>
      <c r="P122" s="303"/>
      <c r="Q122" s="303"/>
      <c r="R122" s="501"/>
      <c r="S122" s="501"/>
      <c r="T122" s="501"/>
      <c r="U122" s="501"/>
      <c r="V122" s="501"/>
      <c r="W122" s="779"/>
      <c r="X122" s="501"/>
      <c r="Y122" s="501"/>
      <c r="Z122" s="501"/>
      <c r="AA122" s="501"/>
      <c r="AB122" s="501"/>
      <c r="AC122" s="501"/>
      <c r="AD122" s="501"/>
      <c r="AE122" s="501"/>
      <c r="AF122" s="501"/>
      <c r="AG122" s="780"/>
      <c r="AH122" s="501"/>
      <c r="AI122" s="501"/>
      <c r="AJ122" s="501"/>
      <c r="AK122" s="501"/>
      <c r="AL122" s="501"/>
      <c r="AM122" s="501"/>
      <c r="AN122" s="501"/>
      <c r="AO122" s="501"/>
      <c r="AP122" s="501"/>
      <c r="AQ122" s="501"/>
      <c r="AR122" s="501"/>
      <c r="AS122" s="501"/>
      <c r="AT122" s="501"/>
      <c r="AU122" s="501"/>
      <c r="AV122" s="501"/>
      <c r="AW122" s="501"/>
      <c r="AX122" s="501"/>
      <c r="AY122" s="501"/>
      <c r="AZ122" s="501"/>
      <c r="BA122" s="501"/>
      <c r="BB122" s="501"/>
      <c r="BC122" s="501"/>
      <c r="BD122" s="501"/>
      <c r="BE122" s="501"/>
      <c r="BF122" s="501"/>
      <c r="BG122" s="501"/>
      <c r="BH122" s="501"/>
      <c r="BI122" s="501"/>
      <c r="BJ122" s="501"/>
      <c r="BK122" s="768"/>
      <c r="BL122" s="501"/>
      <c r="BM122" s="501"/>
      <c r="BN122" s="501"/>
    </row>
    <row r="123" spans="2:70" ht="15">
      <c r="B123" s="776"/>
      <c r="C123" s="728"/>
      <c r="D123" s="380"/>
      <c r="E123" s="380"/>
      <c r="F123" s="406" t="s">
        <v>89</v>
      </c>
      <c r="G123" s="407"/>
      <c r="H123" s="410"/>
      <c r="I123" s="411"/>
      <c r="J123" s="853"/>
      <c r="K123" s="411"/>
      <c r="L123" s="411"/>
      <c r="M123" s="303"/>
      <c r="N123" s="303"/>
      <c r="O123" s="303"/>
      <c r="P123" s="303"/>
      <c r="Q123" s="303"/>
      <c r="R123" s="501"/>
      <c r="S123" s="501"/>
      <c r="T123" s="501"/>
      <c r="U123" s="501"/>
      <c r="V123" s="501"/>
      <c r="W123" s="779"/>
      <c r="X123" s="501"/>
      <c r="Y123" s="501"/>
      <c r="Z123" s="501"/>
      <c r="AA123" s="501"/>
      <c r="AB123" s="501"/>
      <c r="AC123" s="501"/>
      <c r="AD123" s="501"/>
      <c r="AE123" s="501"/>
      <c r="AF123" s="501"/>
      <c r="AG123" s="780"/>
      <c r="AH123" s="501"/>
      <c r="AI123" s="501"/>
      <c r="AJ123" s="501"/>
      <c r="AK123" s="501"/>
      <c r="AL123" s="501"/>
      <c r="AM123" s="501"/>
      <c r="AN123" s="501"/>
      <c r="AO123" s="501"/>
      <c r="AP123" s="501"/>
      <c r="AQ123" s="501"/>
      <c r="AR123" s="501"/>
      <c r="AS123" s="501"/>
      <c r="AT123" s="501"/>
      <c r="AU123" s="501"/>
      <c r="AV123" s="501"/>
      <c r="AW123" s="501"/>
      <c r="AX123" s="501"/>
      <c r="AY123" s="501"/>
      <c r="AZ123" s="501"/>
      <c r="BA123" s="501"/>
      <c r="BB123" s="501"/>
      <c r="BC123" s="501"/>
      <c r="BD123" s="501"/>
      <c r="BE123" s="501"/>
      <c r="BF123" s="501"/>
      <c r="BG123" s="501"/>
      <c r="BH123" s="501"/>
      <c r="BI123" s="501"/>
      <c r="BJ123" s="501"/>
      <c r="BK123" s="768"/>
      <c r="BL123" s="501"/>
      <c r="BM123" s="501"/>
      <c r="BN123" s="501"/>
    </row>
    <row r="124" spans="2:70" ht="15">
      <c r="B124" s="776"/>
      <c r="C124" s="728"/>
      <c r="D124" s="380"/>
      <c r="E124" s="380"/>
      <c r="F124" s="406" t="s">
        <v>89</v>
      </c>
      <c r="G124" s="407"/>
      <c r="H124" s="410"/>
      <c r="I124" s="411"/>
      <c r="J124" s="853"/>
      <c r="K124" s="411"/>
      <c r="L124" s="411"/>
      <c r="M124" s="303"/>
      <c r="N124" s="781"/>
      <c r="O124" s="303"/>
      <c r="P124" s="303"/>
      <c r="Q124" s="303"/>
      <c r="R124" s="501"/>
      <c r="S124" s="501"/>
      <c r="T124" s="501"/>
      <c r="U124" s="501"/>
      <c r="V124" s="501"/>
      <c r="W124" s="782"/>
      <c r="X124" s="501"/>
      <c r="Y124" s="501"/>
      <c r="Z124" s="501"/>
      <c r="AA124" s="501"/>
      <c r="AB124" s="501"/>
      <c r="AC124" s="501"/>
      <c r="AD124" s="501"/>
      <c r="AE124" s="501"/>
      <c r="AF124" s="501"/>
      <c r="AG124" s="780"/>
      <c r="AH124" s="501"/>
      <c r="AI124" s="501"/>
      <c r="AJ124" s="501"/>
      <c r="AK124" s="501"/>
      <c r="AL124" s="501"/>
      <c r="AM124" s="501"/>
      <c r="AN124" s="501"/>
      <c r="AO124" s="501"/>
      <c r="AP124" s="501"/>
      <c r="AQ124" s="501"/>
      <c r="AR124" s="501"/>
      <c r="AS124" s="501"/>
      <c r="AT124" s="501"/>
      <c r="AU124" s="501"/>
      <c r="AV124" s="501"/>
      <c r="AW124" s="501"/>
      <c r="AX124" s="501"/>
      <c r="AY124" s="501"/>
      <c r="AZ124" s="501"/>
      <c r="BA124" s="501"/>
      <c r="BB124" s="501"/>
      <c r="BC124" s="501"/>
      <c r="BD124" s="501"/>
      <c r="BE124" s="501"/>
      <c r="BF124" s="501"/>
      <c r="BG124" s="501"/>
      <c r="BH124" s="501"/>
      <c r="BI124" s="501"/>
      <c r="BJ124" s="501"/>
      <c r="BK124" s="768"/>
      <c r="BL124" s="501"/>
      <c r="BM124" s="501"/>
      <c r="BN124" s="501"/>
    </row>
    <row r="125" spans="2:70" ht="15">
      <c r="B125" s="776"/>
      <c r="C125" s="728"/>
      <c r="D125" s="380"/>
      <c r="E125" s="380"/>
      <c r="F125" s="406" t="s">
        <v>70</v>
      </c>
      <c r="G125" s="407"/>
      <c r="H125" s="410"/>
      <c r="I125" s="411"/>
      <c r="J125" s="853"/>
      <c r="K125" s="411"/>
      <c r="L125" s="411"/>
      <c r="M125" s="303"/>
      <c r="N125" s="781"/>
      <c r="O125" s="783"/>
      <c r="P125" s="783"/>
      <c r="Q125" s="303"/>
      <c r="R125" s="501"/>
      <c r="S125" s="501"/>
      <c r="T125" s="501"/>
      <c r="U125" s="501"/>
      <c r="V125" s="501"/>
      <c r="W125" s="782"/>
      <c r="X125" s="501"/>
      <c r="Y125" s="501"/>
      <c r="Z125" s="501"/>
      <c r="AA125" s="501"/>
      <c r="AB125" s="501"/>
      <c r="AC125" s="501"/>
      <c r="AD125" s="501"/>
      <c r="AE125" s="501"/>
      <c r="AF125" s="501"/>
      <c r="AG125" s="780"/>
      <c r="AH125" s="501"/>
      <c r="AI125" s="501"/>
      <c r="AJ125" s="501"/>
      <c r="AK125" s="501"/>
      <c r="AL125" s="501"/>
      <c r="AM125" s="501"/>
      <c r="AN125" s="501"/>
      <c r="AO125" s="501"/>
      <c r="AP125" s="501"/>
      <c r="AQ125" s="501"/>
      <c r="AR125" s="501"/>
      <c r="AS125" s="501"/>
      <c r="AT125" s="501"/>
      <c r="AU125" s="501"/>
      <c r="AV125" s="501"/>
      <c r="AW125" s="501"/>
      <c r="AX125" s="501"/>
      <c r="AY125" s="501"/>
      <c r="AZ125" s="501"/>
      <c r="BA125" s="501"/>
      <c r="BB125" s="501"/>
      <c r="BC125" s="501"/>
      <c r="BD125" s="501"/>
      <c r="BE125" s="501"/>
      <c r="BF125" s="501"/>
      <c r="BG125" s="501"/>
      <c r="BH125" s="501"/>
      <c r="BI125" s="501"/>
      <c r="BJ125" s="501"/>
      <c r="BK125" s="768"/>
      <c r="BL125" s="501"/>
      <c r="BM125" s="501"/>
      <c r="BN125" s="501"/>
    </row>
    <row r="126" spans="2:70" ht="43.5" customHeight="1">
      <c r="B126" s="594" t="s">
        <v>505</v>
      </c>
      <c r="C126" s="729" t="s">
        <v>1338</v>
      </c>
      <c r="D126" s="425" t="s">
        <v>1335</v>
      </c>
      <c r="E126" s="397" t="s">
        <v>1340</v>
      </c>
      <c r="F126" s="425" t="s">
        <v>70</v>
      </c>
      <c r="G126" s="606" t="s">
        <v>1341</v>
      </c>
      <c r="H126" s="425"/>
      <c r="I126" s="607" t="s">
        <v>74</v>
      </c>
      <c r="J126" s="665" t="s">
        <v>873</v>
      </c>
      <c r="K126" s="607" t="s">
        <v>75</v>
      </c>
      <c r="L126" s="607" t="s">
        <v>1327</v>
      </c>
      <c r="M126" s="608"/>
      <c r="N126" s="608"/>
      <c r="O126" s="594" t="s">
        <v>330</v>
      </c>
      <c r="P126" s="594"/>
      <c r="Q126" s="318" t="s">
        <v>330</v>
      </c>
      <c r="R126" s="318"/>
      <c r="S126" s="318"/>
      <c r="T126" s="318"/>
      <c r="U126" s="318"/>
      <c r="V126" s="318" t="s">
        <v>119</v>
      </c>
      <c r="W126" s="318"/>
      <c r="X126" s="318"/>
      <c r="Y126" s="615" t="s">
        <v>85</v>
      </c>
      <c r="Z126" s="318"/>
      <c r="AA126" s="615" t="s">
        <v>85</v>
      </c>
      <c r="AB126" s="318"/>
      <c r="AC126" s="318"/>
      <c r="AD126" s="318" t="s">
        <v>72</v>
      </c>
      <c r="AE126" s="318"/>
      <c r="AF126" s="318" t="s">
        <v>72</v>
      </c>
      <c r="AG126" s="664" t="s">
        <v>78</v>
      </c>
      <c r="AH126" s="318" t="s">
        <v>78</v>
      </c>
      <c r="AI126" s="318"/>
      <c r="AJ126" s="318"/>
      <c r="AK126" s="318"/>
      <c r="AL126" s="318"/>
      <c r="AM126" s="318"/>
      <c r="AN126" s="318"/>
      <c r="AO126" s="318" t="s">
        <v>78</v>
      </c>
      <c r="AP126" s="318"/>
      <c r="AQ126" s="318"/>
      <c r="AR126" s="318"/>
      <c r="AS126" s="318"/>
      <c r="AT126" s="318"/>
      <c r="AU126" s="318"/>
      <c r="AV126" s="318"/>
      <c r="AW126" s="318"/>
      <c r="AX126" s="318"/>
      <c r="AY126" s="318"/>
      <c r="AZ126" s="318"/>
      <c r="BA126" s="318"/>
      <c r="BB126" s="318"/>
      <c r="BC126" s="318" t="s">
        <v>85</v>
      </c>
      <c r="BD126" s="318"/>
      <c r="BE126" s="318" t="s">
        <v>78</v>
      </c>
      <c r="BF126" s="318"/>
      <c r="BG126" s="318"/>
      <c r="BH126" s="318"/>
      <c r="BI126" s="318" t="s">
        <v>91</v>
      </c>
      <c r="BJ126" s="318"/>
      <c r="BK126" s="615" t="s">
        <v>77</v>
      </c>
      <c r="BL126" s="318"/>
      <c r="BM126" s="318"/>
      <c r="BN126" s="318"/>
      <c r="BO126" s="24"/>
      <c r="BP126" s="24"/>
      <c r="BQ126" s="24"/>
      <c r="BR126" s="24"/>
    </row>
    <row r="127" spans="2:70" ht="43.5" customHeight="1">
      <c r="B127" s="289" t="s">
        <v>505</v>
      </c>
      <c r="C127" s="728" t="s">
        <v>1342</v>
      </c>
      <c r="D127" s="380" t="s">
        <v>1339</v>
      </c>
      <c r="E127" s="402" t="s">
        <v>1344</v>
      </c>
      <c r="F127" s="409" t="s">
        <v>116</v>
      </c>
      <c r="G127" s="407" t="s">
        <v>1345</v>
      </c>
      <c r="H127" s="410"/>
      <c r="I127" s="411" t="s">
        <v>99</v>
      </c>
      <c r="J127" s="530">
        <v>2022</v>
      </c>
      <c r="K127" s="411" t="s">
        <v>84</v>
      </c>
      <c r="L127" s="411" t="s">
        <v>1327</v>
      </c>
      <c r="M127" s="303"/>
      <c r="N127" s="303"/>
      <c r="O127" s="303" t="s">
        <v>330</v>
      </c>
      <c r="P127" s="303"/>
      <c r="Q127" s="292" t="s">
        <v>330</v>
      </c>
      <c r="R127" s="292"/>
      <c r="S127" s="292"/>
      <c r="T127" s="292"/>
      <c r="U127" s="292"/>
      <c r="V127" s="292"/>
      <c r="W127" s="292"/>
      <c r="X127" s="292"/>
      <c r="Y127" s="292" t="s">
        <v>85</v>
      </c>
      <c r="Z127" s="292"/>
      <c r="AA127" s="292" t="s">
        <v>85</v>
      </c>
      <c r="AB127" s="292"/>
      <c r="AC127" s="292"/>
      <c r="AD127" s="292" t="s">
        <v>85</v>
      </c>
      <c r="AE127" s="292"/>
      <c r="AF127" s="292" t="s">
        <v>91</v>
      </c>
      <c r="AG127" s="637" t="s">
        <v>91</v>
      </c>
      <c r="AH127" s="292" t="s">
        <v>78</v>
      </c>
      <c r="AI127" s="292"/>
      <c r="AJ127" s="292"/>
      <c r="AK127" s="292"/>
      <c r="AL127" s="292"/>
      <c r="AM127" s="292"/>
      <c r="AN127" s="292"/>
      <c r="AO127" s="292" t="s">
        <v>78</v>
      </c>
      <c r="AP127" s="292"/>
      <c r="AQ127" s="518"/>
      <c r="AR127" s="292"/>
      <c r="AS127" s="292"/>
      <c r="AT127" s="292"/>
      <c r="AU127" s="292"/>
      <c r="AV127" s="292"/>
      <c r="AW127" s="292"/>
      <c r="AX127" s="292"/>
      <c r="AY127" s="292"/>
      <c r="AZ127" s="292"/>
      <c r="BA127" s="292"/>
      <c r="BB127" s="292"/>
      <c r="BC127" s="292" t="s">
        <v>85</v>
      </c>
      <c r="BD127" s="292"/>
      <c r="BE127" s="292"/>
      <c r="BF127" s="292"/>
      <c r="BG127" s="292"/>
      <c r="BH127" s="292"/>
      <c r="BI127" s="292" t="s">
        <v>91</v>
      </c>
      <c r="BJ127" s="292"/>
      <c r="BK127" s="350" t="s">
        <v>77</v>
      </c>
      <c r="BL127" s="292"/>
      <c r="BM127" s="292"/>
      <c r="BN127" s="292"/>
      <c r="BO127"/>
      <c r="BP127"/>
    </row>
    <row r="128" spans="2:70" ht="87" customHeight="1">
      <c r="B128" s="594" t="s">
        <v>91</v>
      </c>
      <c r="C128" s="729" t="s">
        <v>1346</v>
      </c>
      <c r="D128" s="425" t="s">
        <v>1343</v>
      </c>
      <c r="E128" s="397"/>
      <c r="F128" s="397" t="s">
        <v>116</v>
      </c>
      <c r="G128" s="609" t="s">
        <v>1348</v>
      </c>
      <c r="H128" s="397" t="s">
        <v>73</v>
      </c>
      <c r="I128" s="398" t="s">
        <v>74</v>
      </c>
      <c r="J128" s="665" t="s">
        <v>74</v>
      </c>
      <c r="K128" s="398" t="s">
        <v>75</v>
      </c>
      <c r="L128" s="610" t="s">
        <v>1327</v>
      </c>
      <c r="M128" s="598"/>
      <c r="N128" s="598"/>
      <c r="O128" s="299"/>
      <c r="P128" s="299"/>
      <c r="Q128" s="298" t="s">
        <v>330</v>
      </c>
      <c r="R128" s="158"/>
      <c r="S128" s="158"/>
      <c r="T128" s="158"/>
      <c r="U128" s="158"/>
      <c r="V128" s="318" t="s">
        <v>119</v>
      </c>
      <c r="W128" s="605" t="s">
        <v>668</v>
      </c>
      <c r="X128" s="158"/>
      <c r="Y128" s="158" t="s">
        <v>91</v>
      </c>
      <c r="Z128" s="158" t="s">
        <v>77</v>
      </c>
      <c r="AA128" s="158" t="s">
        <v>78</v>
      </c>
      <c r="AB128" s="158" t="s">
        <v>78</v>
      </c>
      <c r="AC128" s="158" t="s">
        <v>91</v>
      </c>
      <c r="AD128" s="158" t="s">
        <v>72</v>
      </c>
      <c r="AE128" s="158" t="s">
        <v>340</v>
      </c>
      <c r="AF128" s="158" t="s">
        <v>91</v>
      </c>
      <c r="AG128" s="665" t="s">
        <v>77</v>
      </c>
      <c r="AH128" s="158"/>
      <c r="AI128" s="158"/>
      <c r="AJ128" s="158" t="s">
        <v>119</v>
      </c>
      <c r="AK128" s="158" t="s">
        <v>119</v>
      </c>
      <c r="AL128" s="158" t="s">
        <v>119</v>
      </c>
      <c r="AM128" s="158"/>
      <c r="AN128" s="158"/>
      <c r="AO128" s="158" t="s">
        <v>72</v>
      </c>
      <c r="AP128" s="158" t="s">
        <v>119</v>
      </c>
      <c r="AQ128" s="611" t="s">
        <v>72</v>
      </c>
      <c r="AR128" s="158"/>
      <c r="AS128" s="158" t="s">
        <v>119</v>
      </c>
      <c r="AT128" s="158" t="s">
        <v>119</v>
      </c>
      <c r="AU128" s="158" t="s">
        <v>78</v>
      </c>
      <c r="AV128" s="158" t="s">
        <v>91</v>
      </c>
      <c r="AW128" s="158" t="s">
        <v>119</v>
      </c>
      <c r="AX128" s="158"/>
      <c r="AY128" s="158"/>
      <c r="AZ128" s="158"/>
      <c r="BA128" s="158"/>
      <c r="BB128" s="158"/>
      <c r="BC128" s="158" t="s">
        <v>119</v>
      </c>
      <c r="BD128" s="158"/>
      <c r="BE128" s="158" t="s">
        <v>78</v>
      </c>
      <c r="BF128" s="158"/>
      <c r="BG128" s="158"/>
      <c r="BH128" s="158"/>
      <c r="BI128" s="158" t="s">
        <v>91</v>
      </c>
      <c r="BJ128" s="158" t="s">
        <v>119</v>
      </c>
      <c r="BK128" s="697" t="s">
        <v>78</v>
      </c>
      <c r="BL128" s="158"/>
      <c r="BM128" s="158"/>
      <c r="BN128" s="158"/>
      <c r="BO128" s="24"/>
      <c r="BP128" s="24"/>
      <c r="BQ128" s="24"/>
      <c r="BR128" s="24"/>
    </row>
    <row r="129" spans="2:70" ht="57.95" customHeight="1">
      <c r="B129" s="594" t="s">
        <v>505</v>
      </c>
      <c r="C129" s="729" t="s">
        <v>1349</v>
      </c>
      <c r="D129" s="425" t="s">
        <v>1347</v>
      </c>
      <c r="E129" s="397"/>
      <c r="F129" s="397" t="s">
        <v>116</v>
      </c>
      <c r="G129" s="609" t="s">
        <v>1351</v>
      </c>
      <c r="H129" s="397" t="s">
        <v>73</v>
      </c>
      <c r="I129" s="398" t="s">
        <v>74</v>
      </c>
      <c r="J129" s="665" t="s">
        <v>74</v>
      </c>
      <c r="K129" s="398" t="s">
        <v>84</v>
      </c>
      <c r="L129" s="610" t="s">
        <v>1327</v>
      </c>
      <c r="M129" s="598"/>
      <c r="N129" s="598"/>
      <c r="O129" s="299"/>
      <c r="P129" s="299"/>
      <c r="Q129" s="158"/>
      <c r="R129" s="158"/>
      <c r="S129" s="158"/>
      <c r="T129" s="158"/>
      <c r="U129" s="158"/>
      <c r="V129" s="318" t="s">
        <v>119</v>
      </c>
      <c r="W129" s="605" t="s">
        <v>668</v>
      </c>
      <c r="X129" s="158"/>
      <c r="Y129" s="158" t="s">
        <v>91</v>
      </c>
      <c r="Z129" s="158" t="s">
        <v>78</v>
      </c>
      <c r="AA129" s="158" t="s">
        <v>78</v>
      </c>
      <c r="AB129" s="158" t="s">
        <v>78</v>
      </c>
      <c r="AC129" s="158" t="s">
        <v>91</v>
      </c>
      <c r="AD129" s="158" t="s">
        <v>72</v>
      </c>
      <c r="AE129" s="158" t="s">
        <v>340</v>
      </c>
      <c r="AF129" s="158" t="s">
        <v>78</v>
      </c>
      <c r="AG129" s="665" t="s">
        <v>72</v>
      </c>
      <c r="AH129" s="158"/>
      <c r="AI129" s="158"/>
      <c r="AJ129" s="158" t="s">
        <v>119</v>
      </c>
      <c r="AK129" s="158" t="s">
        <v>119</v>
      </c>
      <c r="AL129" s="158" t="s">
        <v>119</v>
      </c>
      <c r="AM129" s="158"/>
      <c r="AN129" s="158"/>
      <c r="AO129" s="158" t="s">
        <v>72</v>
      </c>
      <c r="AP129" s="158" t="s">
        <v>119</v>
      </c>
      <c r="AQ129" s="611" t="s">
        <v>72</v>
      </c>
      <c r="AR129" s="158"/>
      <c r="AS129" s="158" t="s">
        <v>119</v>
      </c>
      <c r="AT129" s="158" t="s">
        <v>119</v>
      </c>
      <c r="AU129" s="158" t="s">
        <v>78</v>
      </c>
      <c r="AV129" s="158" t="s">
        <v>119</v>
      </c>
      <c r="AW129" s="158" t="s">
        <v>119</v>
      </c>
      <c r="AX129" s="158"/>
      <c r="AY129" s="158"/>
      <c r="AZ129" s="158"/>
      <c r="BA129" s="158"/>
      <c r="BB129" s="158"/>
      <c r="BC129" s="158" t="s">
        <v>119</v>
      </c>
      <c r="BD129" s="158"/>
      <c r="BE129" s="158" t="s">
        <v>78</v>
      </c>
      <c r="BF129" s="158"/>
      <c r="BG129" s="158"/>
      <c r="BH129" s="158"/>
      <c r="BI129" s="158" t="s">
        <v>91</v>
      </c>
      <c r="BJ129" s="158" t="s">
        <v>119</v>
      </c>
      <c r="BK129" s="697" t="s">
        <v>77</v>
      </c>
      <c r="BL129" s="158"/>
      <c r="BM129" s="158"/>
      <c r="BN129" s="158"/>
      <c r="BO129" s="24"/>
      <c r="BP129" s="24"/>
      <c r="BQ129" s="24"/>
      <c r="BR129" s="24"/>
    </row>
    <row r="130" spans="2:70" ht="57.95" customHeight="1">
      <c r="B130" s="594" t="s">
        <v>505</v>
      </c>
      <c r="C130" s="729" t="s">
        <v>1352</v>
      </c>
      <c r="D130" s="425" t="s">
        <v>1350</v>
      </c>
      <c r="E130" s="397"/>
      <c r="F130" s="397" t="s">
        <v>116</v>
      </c>
      <c r="G130" s="609" t="s">
        <v>1354</v>
      </c>
      <c r="H130" s="397" t="s">
        <v>73</v>
      </c>
      <c r="I130" s="398" t="s">
        <v>1355</v>
      </c>
      <c r="J130" s="665" t="s">
        <v>200</v>
      </c>
      <c r="K130" s="398" t="s">
        <v>84</v>
      </c>
      <c r="L130" s="610" t="s">
        <v>1327</v>
      </c>
      <c r="M130" s="598"/>
      <c r="N130" s="598"/>
      <c r="O130" s="299"/>
      <c r="P130" s="299"/>
      <c r="Q130" s="158"/>
      <c r="R130" s="158"/>
      <c r="S130" s="158"/>
      <c r="T130" s="158"/>
      <c r="U130" s="158"/>
      <c r="V130" s="318" t="s">
        <v>119</v>
      </c>
      <c r="W130" s="605" t="s">
        <v>668</v>
      </c>
      <c r="X130" s="158"/>
      <c r="Y130" s="158" t="s">
        <v>91</v>
      </c>
      <c r="Z130" s="158" t="s">
        <v>78</v>
      </c>
      <c r="AA130" s="158" t="s">
        <v>78</v>
      </c>
      <c r="AB130" s="158" t="s">
        <v>78</v>
      </c>
      <c r="AC130" s="158" t="s">
        <v>119</v>
      </c>
      <c r="AD130" s="158" t="s">
        <v>72</v>
      </c>
      <c r="AE130" s="158" t="s">
        <v>340</v>
      </c>
      <c r="AF130" s="158" t="s">
        <v>78</v>
      </c>
      <c r="AG130" s="665" t="s">
        <v>78</v>
      </c>
      <c r="AH130" s="158"/>
      <c r="AI130" s="158"/>
      <c r="AJ130" s="158" t="s">
        <v>119</v>
      </c>
      <c r="AK130" s="158" t="s">
        <v>119</v>
      </c>
      <c r="AL130" s="158" t="s">
        <v>119</v>
      </c>
      <c r="AM130" s="158"/>
      <c r="AN130" s="158"/>
      <c r="AO130" s="158" t="s">
        <v>77</v>
      </c>
      <c r="AP130" s="158" t="s">
        <v>119</v>
      </c>
      <c r="AQ130" s="158" t="s">
        <v>78</v>
      </c>
      <c r="AR130" s="158"/>
      <c r="AS130" s="158"/>
      <c r="AT130" s="158"/>
      <c r="AU130" s="158" t="s">
        <v>78</v>
      </c>
      <c r="AV130" s="158" t="s">
        <v>119</v>
      </c>
      <c r="AW130" s="158" t="s">
        <v>119</v>
      </c>
      <c r="AX130" s="158"/>
      <c r="AY130" s="158"/>
      <c r="AZ130" s="158"/>
      <c r="BA130" s="158"/>
      <c r="BB130" s="158"/>
      <c r="BC130" s="158" t="s">
        <v>119</v>
      </c>
      <c r="BD130" s="158"/>
      <c r="BE130" s="158" t="s">
        <v>78</v>
      </c>
      <c r="BF130" s="158"/>
      <c r="BG130" s="158"/>
      <c r="BH130" s="158"/>
      <c r="BI130" s="158" t="s">
        <v>91</v>
      </c>
      <c r="BJ130" s="158" t="s">
        <v>119</v>
      </c>
      <c r="BK130" s="697" t="s">
        <v>330</v>
      </c>
      <c r="BL130" s="158"/>
      <c r="BM130" s="158"/>
      <c r="BN130" s="158"/>
      <c r="BO130" s="24"/>
      <c r="BP130" s="24"/>
      <c r="BQ130" s="24"/>
      <c r="BR130" s="24"/>
    </row>
    <row r="131" spans="2:70" ht="116.25" customHeight="1">
      <c r="B131" s="289" t="s">
        <v>505</v>
      </c>
      <c r="C131" s="728" t="s">
        <v>1356</v>
      </c>
      <c r="D131" s="380" t="s">
        <v>1353</v>
      </c>
      <c r="E131" s="402"/>
      <c r="F131" s="406" t="s">
        <v>116</v>
      </c>
      <c r="G131" s="407" t="s">
        <v>1358</v>
      </c>
      <c r="H131" s="382" t="s">
        <v>73</v>
      </c>
      <c r="I131" s="383" t="s">
        <v>1355</v>
      </c>
      <c r="J131" s="730" t="s">
        <v>99</v>
      </c>
      <c r="K131" s="383" t="s">
        <v>84</v>
      </c>
      <c r="L131" s="408" t="s">
        <v>1327</v>
      </c>
      <c r="M131" s="295"/>
      <c r="N131" s="295"/>
      <c r="O131" s="291"/>
      <c r="P131" s="291"/>
      <c r="Q131" s="986"/>
      <c r="R131" s="986"/>
      <c r="S131" s="986"/>
      <c r="T131" s="986"/>
      <c r="U131" s="986"/>
      <c r="V131" s="986"/>
      <c r="W131" s="986"/>
      <c r="X131" s="986"/>
      <c r="Y131" s="986"/>
      <c r="Z131" s="986"/>
      <c r="AA131" s="986"/>
      <c r="AB131" s="986"/>
      <c r="AC131" s="986" t="s">
        <v>127</v>
      </c>
      <c r="AD131" s="986"/>
      <c r="AE131" s="986"/>
      <c r="AF131" s="986" t="s">
        <v>91</v>
      </c>
      <c r="AG131" s="644" t="s">
        <v>77</v>
      </c>
      <c r="AH131" s="986"/>
      <c r="AI131" s="986"/>
      <c r="AJ131" s="986"/>
      <c r="AK131" s="986"/>
      <c r="AL131" s="986"/>
      <c r="AM131" s="986"/>
      <c r="AN131" s="986"/>
      <c r="AO131" s="986" t="s">
        <v>127</v>
      </c>
      <c r="AP131" s="986" t="s">
        <v>119</v>
      </c>
      <c r="AQ131" s="986" t="s">
        <v>127</v>
      </c>
      <c r="AR131" s="986"/>
      <c r="AS131" s="986"/>
      <c r="AT131" s="986"/>
      <c r="AU131" s="986" t="s">
        <v>78</v>
      </c>
      <c r="AV131" s="986" t="s">
        <v>119</v>
      </c>
      <c r="AW131" s="986"/>
      <c r="AX131" s="986"/>
      <c r="AY131" s="986"/>
      <c r="AZ131" s="986"/>
      <c r="BA131" s="986"/>
      <c r="BB131" s="986"/>
      <c r="BC131" s="986"/>
      <c r="BD131" s="986"/>
      <c r="BE131" s="986"/>
      <c r="BF131" s="986"/>
      <c r="BG131" s="986"/>
      <c r="BH131" s="986"/>
      <c r="BI131" s="986" t="s">
        <v>91</v>
      </c>
      <c r="BJ131" s="986" t="s">
        <v>119</v>
      </c>
      <c r="BK131" s="696" t="s">
        <v>77</v>
      </c>
      <c r="BL131" s="986"/>
      <c r="BM131" s="986"/>
      <c r="BN131" s="986"/>
      <c r="BO131"/>
      <c r="BP131"/>
    </row>
    <row r="132" spans="2:70" ht="72.75" customHeight="1">
      <c r="B132" s="289" t="s">
        <v>505</v>
      </c>
      <c r="C132" s="728" t="s">
        <v>1359</v>
      </c>
      <c r="D132" s="413" t="s">
        <v>1357</v>
      </c>
      <c r="E132" s="414"/>
      <c r="F132" s="406" t="s">
        <v>116</v>
      </c>
      <c r="G132" s="407" t="s">
        <v>1361</v>
      </c>
      <c r="H132" s="382" t="s">
        <v>73</v>
      </c>
      <c r="I132" s="383" t="s">
        <v>2288</v>
      </c>
      <c r="J132" s="730" t="s">
        <v>164</v>
      </c>
      <c r="K132" s="383" t="s">
        <v>84</v>
      </c>
      <c r="L132" s="408" t="s">
        <v>1327</v>
      </c>
      <c r="M132" s="295"/>
      <c r="N132" s="295"/>
      <c r="O132" s="291"/>
      <c r="P132" s="291"/>
      <c r="Q132" s="986"/>
      <c r="R132" s="986"/>
      <c r="S132" s="986"/>
      <c r="T132" s="986"/>
      <c r="U132" s="986"/>
      <c r="V132" s="292" t="s">
        <v>119</v>
      </c>
      <c r="W132" s="576" t="s">
        <v>668</v>
      </c>
      <c r="X132" s="986"/>
      <c r="Y132" s="986" t="s">
        <v>91</v>
      </c>
      <c r="Z132" s="986" t="s">
        <v>119</v>
      </c>
      <c r="AA132" s="986" t="s">
        <v>119</v>
      </c>
      <c r="AB132" s="986" t="s">
        <v>119</v>
      </c>
      <c r="AC132" s="986" t="s">
        <v>119</v>
      </c>
      <c r="AD132" s="986" t="s">
        <v>119</v>
      </c>
      <c r="AE132" s="986" t="s">
        <v>119</v>
      </c>
      <c r="AF132" s="986" t="s">
        <v>119</v>
      </c>
      <c r="AG132" s="644" t="s">
        <v>91</v>
      </c>
      <c r="AH132" s="986"/>
      <c r="AI132" s="986"/>
      <c r="AJ132" s="986" t="s">
        <v>119</v>
      </c>
      <c r="AK132" s="986" t="s">
        <v>119</v>
      </c>
      <c r="AL132" s="986" t="s">
        <v>119</v>
      </c>
      <c r="AM132" s="986"/>
      <c r="AN132" s="986"/>
      <c r="AO132" s="986" t="s">
        <v>72</v>
      </c>
      <c r="AP132" s="986" t="s">
        <v>119</v>
      </c>
      <c r="AQ132" s="986" t="s">
        <v>72</v>
      </c>
      <c r="AR132" s="986"/>
      <c r="AS132" s="986"/>
      <c r="AT132" s="986"/>
      <c r="AU132" s="986"/>
      <c r="AV132" s="986" t="s">
        <v>119</v>
      </c>
      <c r="AW132" s="986" t="s">
        <v>119</v>
      </c>
      <c r="AX132" s="986"/>
      <c r="AY132" s="986"/>
      <c r="AZ132" s="986"/>
      <c r="BA132" s="986"/>
      <c r="BB132" s="986"/>
      <c r="BC132" s="986" t="s">
        <v>119</v>
      </c>
      <c r="BD132" s="986" t="s">
        <v>119</v>
      </c>
      <c r="BE132" s="986" t="s">
        <v>119</v>
      </c>
      <c r="BF132" s="986"/>
      <c r="BG132" s="986"/>
      <c r="BH132" s="986"/>
      <c r="BI132" s="986" t="s">
        <v>91</v>
      </c>
      <c r="BJ132" s="986" t="s">
        <v>119</v>
      </c>
      <c r="BK132" s="696" t="s">
        <v>78</v>
      </c>
      <c r="BL132" s="986"/>
      <c r="BM132" s="986"/>
      <c r="BN132" s="986"/>
      <c r="BO132"/>
      <c r="BP132"/>
    </row>
    <row r="133" spans="2:70" ht="43.5" customHeight="1">
      <c r="B133" s="289" t="s">
        <v>505</v>
      </c>
      <c r="C133" s="728" t="s">
        <v>1363</v>
      </c>
      <c r="D133" s="413" t="s">
        <v>1360</v>
      </c>
      <c r="E133" s="414"/>
      <c r="F133" s="406" t="s">
        <v>116</v>
      </c>
      <c r="G133" s="407" t="s">
        <v>1365</v>
      </c>
      <c r="H133" s="382" t="s">
        <v>73</v>
      </c>
      <c r="I133" s="383" t="s">
        <v>1355</v>
      </c>
      <c r="J133" s="730" t="s">
        <v>99</v>
      </c>
      <c r="K133" s="383" t="s">
        <v>84</v>
      </c>
      <c r="L133" s="408" t="s">
        <v>1327</v>
      </c>
      <c r="M133" s="295"/>
      <c r="N133" s="295"/>
      <c r="O133" s="291"/>
      <c r="P133" s="291"/>
      <c r="Q133" s="986"/>
      <c r="R133" s="986"/>
      <c r="S133" s="986"/>
      <c r="T133" s="986"/>
      <c r="U133" s="986"/>
      <c r="V133" s="292"/>
      <c r="W133" s="577" t="s">
        <v>668</v>
      </c>
      <c r="X133" s="986"/>
      <c r="Y133" s="986" t="s">
        <v>119</v>
      </c>
      <c r="Z133" s="986" t="s">
        <v>119</v>
      </c>
      <c r="AA133" s="986" t="s">
        <v>119</v>
      </c>
      <c r="AB133" s="986" t="s">
        <v>119</v>
      </c>
      <c r="AC133" s="986" t="s">
        <v>119</v>
      </c>
      <c r="AD133" s="521" t="s">
        <v>91</v>
      </c>
      <c r="AE133" s="986" t="s">
        <v>119</v>
      </c>
      <c r="AF133" s="986" t="s">
        <v>119</v>
      </c>
      <c r="AG133" s="644" t="s">
        <v>72</v>
      </c>
      <c r="AH133" s="986"/>
      <c r="AI133" s="986"/>
      <c r="AJ133" s="986"/>
      <c r="AK133" s="986"/>
      <c r="AL133" s="986"/>
      <c r="AM133" s="986"/>
      <c r="AN133" s="986"/>
      <c r="AO133" s="986" t="s">
        <v>72</v>
      </c>
      <c r="AP133" s="986" t="s">
        <v>119</v>
      </c>
      <c r="AQ133" s="986" t="s">
        <v>72</v>
      </c>
      <c r="AR133" s="986" t="s">
        <v>119</v>
      </c>
      <c r="AS133" s="986"/>
      <c r="AT133" s="986"/>
      <c r="AU133" s="986"/>
      <c r="AV133" s="986" t="s">
        <v>119</v>
      </c>
      <c r="AW133" s="986" t="s">
        <v>119</v>
      </c>
      <c r="AX133" s="986"/>
      <c r="AY133" s="986"/>
      <c r="AZ133" s="986"/>
      <c r="BA133" s="986"/>
      <c r="BB133" s="986"/>
      <c r="BC133" s="986" t="s">
        <v>119</v>
      </c>
      <c r="BD133" s="986" t="s">
        <v>119</v>
      </c>
      <c r="BE133" s="986" t="s">
        <v>119</v>
      </c>
      <c r="BF133" s="986"/>
      <c r="BG133" s="986"/>
      <c r="BH133" s="986"/>
      <c r="BI133" s="986" t="s">
        <v>72</v>
      </c>
      <c r="BJ133" s="986" t="s">
        <v>119</v>
      </c>
      <c r="BK133" s="696" t="s">
        <v>78</v>
      </c>
      <c r="BL133" s="986"/>
      <c r="BM133" s="986"/>
      <c r="BN133" s="986"/>
      <c r="BO133"/>
      <c r="BP133"/>
    </row>
    <row r="134" spans="2:70" ht="15">
      <c r="B134" s="290"/>
      <c r="C134" s="728"/>
      <c r="D134" s="407"/>
      <c r="E134" s="407"/>
      <c r="F134" s="406" t="s">
        <v>89</v>
      </c>
      <c r="G134" s="854"/>
      <c r="H134" s="410"/>
      <c r="I134" s="411"/>
      <c r="J134" s="732"/>
      <c r="K134" s="411"/>
      <c r="L134" s="411"/>
      <c r="M134" s="303"/>
      <c r="N134" s="303"/>
      <c r="O134" s="303"/>
      <c r="P134" s="303"/>
      <c r="Q134" s="501"/>
      <c r="R134" s="501"/>
      <c r="S134" s="501"/>
      <c r="T134" s="501"/>
      <c r="U134" s="501"/>
      <c r="V134" s="501"/>
      <c r="W134" s="779"/>
      <c r="X134" s="501"/>
      <c r="Y134" s="501"/>
      <c r="Z134" s="501"/>
      <c r="AA134" s="501"/>
      <c r="AB134" s="501"/>
      <c r="AC134" s="501"/>
      <c r="AD134" s="501"/>
      <c r="AE134" s="501"/>
      <c r="AF134" s="501"/>
      <c r="AG134" s="780"/>
      <c r="AH134" s="501"/>
      <c r="AI134" s="501"/>
      <c r="AJ134" s="501"/>
      <c r="AK134" s="501"/>
      <c r="AL134" s="501"/>
      <c r="AM134" s="501"/>
      <c r="AN134" s="501"/>
      <c r="AO134" s="501"/>
      <c r="AP134" s="501"/>
      <c r="AQ134" s="501"/>
      <c r="AR134" s="501"/>
      <c r="AS134" s="501"/>
      <c r="AT134" s="501"/>
      <c r="AU134" s="501"/>
      <c r="AV134" s="501"/>
      <c r="AW134" s="501"/>
      <c r="AX134" s="501"/>
      <c r="AY134" s="501"/>
      <c r="AZ134" s="501"/>
      <c r="BA134" s="501"/>
      <c r="BB134" s="501"/>
      <c r="BC134" s="501"/>
      <c r="BD134" s="501"/>
      <c r="BE134" s="501"/>
      <c r="BF134" s="501"/>
      <c r="BG134" s="501"/>
      <c r="BH134" s="501"/>
      <c r="BI134" s="501"/>
      <c r="BJ134" s="501"/>
      <c r="BK134" s="768"/>
      <c r="BL134" s="501"/>
      <c r="BM134" s="501"/>
      <c r="BN134" s="501"/>
    </row>
    <row r="135" spans="2:70" ht="15">
      <c r="B135" s="290"/>
      <c r="C135" s="728"/>
      <c r="D135" s="416"/>
      <c r="E135" s="416"/>
      <c r="F135" s="406" t="s">
        <v>89</v>
      </c>
      <c r="G135" s="75"/>
      <c r="H135" s="410"/>
      <c r="I135" s="411"/>
      <c r="J135" s="785"/>
      <c r="K135" s="411"/>
      <c r="L135" s="411"/>
      <c r="M135" s="303"/>
      <c r="N135" s="303"/>
      <c r="O135" s="303"/>
      <c r="P135" s="303"/>
      <c r="Q135" s="501"/>
      <c r="R135" s="501"/>
      <c r="S135" s="501"/>
      <c r="T135" s="501"/>
      <c r="U135" s="501"/>
      <c r="V135" s="501"/>
      <c r="W135" s="786"/>
      <c r="X135" s="501"/>
      <c r="Y135" s="501"/>
      <c r="Z135" s="501"/>
      <c r="AA135" s="501"/>
      <c r="AB135" s="501"/>
      <c r="AC135" s="501"/>
      <c r="AD135" s="501"/>
      <c r="AE135" s="501"/>
      <c r="AF135" s="501"/>
      <c r="AG135" s="780"/>
      <c r="AH135" s="501"/>
      <c r="AI135" s="501"/>
      <c r="AJ135" s="501"/>
      <c r="AK135" s="501"/>
      <c r="AL135" s="501"/>
      <c r="AM135" s="501"/>
      <c r="AN135" s="501"/>
      <c r="AO135" s="501"/>
      <c r="AP135" s="501"/>
      <c r="AQ135" s="501"/>
      <c r="AR135" s="501"/>
      <c r="AS135" s="501"/>
      <c r="AT135" s="501"/>
      <c r="AU135" s="501"/>
      <c r="AV135" s="501"/>
      <c r="AW135" s="501"/>
      <c r="AX135" s="501"/>
      <c r="AY135" s="501"/>
      <c r="AZ135" s="501"/>
      <c r="BA135" s="501"/>
      <c r="BB135" s="501"/>
      <c r="BC135" s="501"/>
      <c r="BD135" s="501"/>
      <c r="BE135" s="501"/>
      <c r="BF135" s="501"/>
      <c r="BG135" s="501"/>
      <c r="BH135" s="501"/>
      <c r="BI135" s="501"/>
      <c r="BJ135" s="501"/>
      <c r="BK135" s="768"/>
      <c r="BL135" s="501"/>
      <c r="BM135" s="501"/>
      <c r="BN135" s="501"/>
    </row>
    <row r="136" spans="2:70" ht="15">
      <c r="B136" s="290"/>
      <c r="C136" s="728"/>
      <c r="D136" s="416"/>
      <c r="E136" s="984"/>
      <c r="F136" s="406" t="s">
        <v>89</v>
      </c>
      <c r="G136" s="407"/>
      <c r="H136" s="410"/>
      <c r="I136" s="411"/>
      <c r="J136" s="785"/>
      <c r="K136" s="411"/>
      <c r="L136" s="411"/>
      <c r="M136" s="303"/>
      <c r="N136" s="781"/>
      <c r="O136" s="303"/>
      <c r="P136" s="303"/>
      <c r="Q136" s="501"/>
      <c r="R136" s="501"/>
      <c r="S136" s="501"/>
      <c r="T136" s="501"/>
      <c r="U136" s="501"/>
      <c r="V136" s="501"/>
      <c r="W136" s="786"/>
      <c r="X136" s="501"/>
      <c r="Y136" s="501"/>
      <c r="Z136" s="501"/>
      <c r="AA136" s="501"/>
      <c r="AB136" s="501"/>
      <c r="AC136" s="501"/>
      <c r="AD136" s="501"/>
      <c r="AE136" s="501"/>
      <c r="AF136" s="501"/>
      <c r="AG136" s="780"/>
      <c r="AH136" s="501"/>
      <c r="AI136" s="501"/>
      <c r="AJ136" s="501"/>
      <c r="AK136" s="501"/>
      <c r="AL136" s="501"/>
      <c r="AM136" s="501"/>
      <c r="AN136" s="501"/>
      <c r="AO136" s="501"/>
      <c r="AP136" s="501"/>
      <c r="AQ136" s="501"/>
      <c r="AR136" s="501"/>
      <c r="AS136" s="501"/>
      <c r="AT136" s="501"/>
      <c r="AU136" s="501"/>
      <c r="AV136" s="501"/>
      <c r="AW136" s="501"/>
      <c r="AX136" s="501"/>
      <c r="AY136" s="501"/>
      <c r="AZ136" s="501"/>
      <c r="BA136" s="501"/>
      <c r="BB136" s="501"/>
      <c r="BC136" s="501"/>
      <c r="BD136" s="501"/>
      <c r="BE136" s="501"/>
      <c r="BF136" s="501"/>
      <c r="BG136" s="501"/>
      <c r="BH136" s="501"/>
      <c r="BI136" s="501"/>
      <c r="BJ136" s="501"/>
      <c r="BK136" s="768"/>
      <c r="BL136" s="501"/>
      <c r="BM136" s="501"/>
      <c r="BN136" s="501"/>
    </row>
    <row r="137" spans="2:70" ht="15">
      <c r="B137" s="290"/>
      <c r="C137" s="418"/>
      <c r="D137" s="416"/>
      <c r="E137" s="984"/>
      <c r="F137" s="406" t="s">
        <v>89</v>
      </c>
      <c r="G137" s="984"/>
      <c r="H137" s="410"/>
      <c r="I137" s="411"/>
      <c r="J137" s="785"/>
      <c r="K137" s="411"/>
      <c r="L137" s="411"/>
      <c r="M137" s="303"/>
      <c r="N137" s="781"/>
      <c r="O137" s="303"/>
      <c r="P137" s="303"/>
      <c r="Q137" s="501"/>
      <c r="R137" s="501"/>
      <c r="S137" s="501"/>
      <c r="T137" s="501"/>
      <c r="U137" s="501"/>
      <c r="V137" s="501"/>
      <c r="W137" s="786"/>
      <c r="X137" s="501"/>
      <c r="Y137" s="501"/>
      <c r="Z137" s="501"/>
      <c r="AA137" s="501"/>
      <c r="AB137" s="501"/>
      <c r="AC137" s="501"/>
      <c r="AD137" s="501"/>
      <c r="AE137" s="501"/>
      <c r="AF137" s="501"/>
      <c r="AG137" s="780"/>
      <c r="AH137" s="501"/>
      <c r="AI137" s="501"/>
      <c r="AJ137" s="501"/>
      <c r="AK137" s="501"/>
      <c r="AL137" s="501"/>
      <c r="AM137" s="501"/>
      <c r="AN137" s="501"/>
      <c r="AO137" s="501"/>
      <c r="AP137" s="501"/>
      <c r="AQ137" s="501"/>
      <c r="AR137" s="501"/>
      <c r="AS137" s="501"/>
      <c r="AT137" s="501"/>
      <c r="AU137" s="501"/>
      <c r="AV137" s="501"/>
      <c r="AW137" s="501"/>
      <c r="AX137" s="501"/>
      <c r="AY137" s="501"/>
      <c r="AZ137" s="501"/>
      <c r="BA137" s="501"/>
      <c r="BB137" s="501"/>
      <c r="BC137" s="501"/>
      <c r="BD137" s="501"/>
      <c r="BE137" s="501"/>
      <c r="BF137" s="501"/>
      <c r="BG137" s="501"/>
      <c r="BH137" s="501"/>
      <c r="BI137" s="501"/>
      <c r="BJ137" s="501"/>
      <c r="BK137" s="768"/>
      <c r="BL137" s="501"/>
      <c r="BM137" s="501"/>
      <c r="BN137" s="501"/>
    </row>
    <row r="138" spans="2:70" ht="15">
      <c r="B138" s="290"/>
      <c r="C138" s="418"/>
      <c r="D138" s="380"/>
      <c r="E138" s="380"/>
      <c r="F138" s="402" t="s">
        <v>89</v>
      </c>
      <c r="G138" s="380"/>
      <c r="H138" s="410"/>
      <c r="I138" s="411"/>
      <c r="J138" s="785"/>
      <c r="K138" s="411"/>
      <c r="L138" s="411"/>
      <c r="M138" s="303"/>
      <c r="N138" s="781"/>
      <c r="O138" s="303"/>
      <c r="P138" s="303"/>
      <c r="Q138" s="501"/>
      <c r="R138" s="501"/>
      <c r="S138" s="501"/>
      <c r="T138" s="501"/>
      <c r="U138" s="501"/>
      <c r="V138" s="501"/>
      <c r="W138" s="786"/>
      <c r="X138" s="501"/>
      <c r="Y138" s="501"/>
      <c r="Z138" s="501"/>
      <c r="AA138" s="501"/>
      <c r="AB138" s="501"/>
      <c r="AC138" s="501"/>
      <c r="AD138" s="501"/>
      <c r="AE138" s="501"/>
      <c r="AF138" s="501"/>
      <c r="AG138" s="780"/>
      <c r="AH138" s="501"/>
      <c r="AI138" s="501"/>
      <c r="AJ138" s="501"/>
      <c r="AK138" s="501"/>
      <c r="AL138" s="501"/>
      <c r="AM138" s="501"/>
      <c r="AN138" s="501"/>
      <c r="AO138" s="501"/>
      <c r="AP138" s="501"/>
      <c r="AQ138" s="501"/>
      <c r="AR138" s="501"/>
      <c r="AS138" s="501"/>
      <c r="AT138" s="501"/>
      <c r="AU138" s="501"/>
      <c r="AV138" s="501"/>
      <c r="AW138" s="501"/>
      <c r="AX138" s="501"/>
      <c r="AY138" s="501"/>
      <c r="AZ138" s="501"/>
      <c r="BA138" s="501"/>
      <c r="BB138" s="501"/>
      <c r="BC138" s="501"/>
      <c r="BD138" s="501"/>
      <c r="BE138" s="501"/>
      <c r="BF138" s="501"/>
      <c r="BG138" s="501"/>
      <c r="BH138" s="501"/>
      <c r="BI138" s="501"/>
      <c r="BJ138" s="501"/>
      <c r="BK138" s="768"/>
      <c r="BL138" s="501"/>
      <c r="BM138" s="501"/>
      <c r="BN138" s="501"/>
    </row>
    <row r="139" spans="2:70" ht="15">
      <c r="B139" s="290"/>
      <c r="C139" s="418"/>
      <c r="D139" s="416"/>
      <c r="E139" s="416"/>
      <c r="F139" s="402" t="s">
        <v>89</v>
      </c>
      <c r="G139" s="380"/>
      <c r="H139" s="410"/>
      <c r="I139" s="411"/>
      <c r="J139" s="785"/>
      <c r="K139" s="411"/>
      <c r="L139" s="411"/>
      <c r="M139" s="303"/>
      <c r="N139" s="303"/>
      <c r="O139" s="303"/>
      <c r="P139" s="303"/>
      <c r="Q139" s="501"/>
      <c r="R139" s="501"/>
      <c r="S139" s="501"/>
      <c r="T139" s="501"/>
      <c r="U139" s="501"/>
      <c r="V139" s="501"/>
      <c r="W139" s="501"/>
      <c r="X139" s="501"/>
      <c r="Y139" s="501"/>
      <c r="Z139" s="501"/>
      <c r="AA139" s="501"/>
      <c r="AB139" s="501"/>
      <c r="AC139" s="501"/>
      <c r="AD139" s="501"/>
      <c r="AE139" s="501"/>
      <c r="AF139" s="501"/>
      <c r="AG139" s="780"/>
      <c r="AH139" s="501"/>
      <c r="AI139" s="501"/>
      <c r="AJ139" s="501"/>
      <c r="AK139" s="501"/>
      <c r="AL139" s="501"/>
      <c r="AM139" s="501"/>
      <c r="AN139" s="501"/>
      <c r="AO139" s="501"/>
      <c r="AP139" s="501"/>
      <c r="AQ139" s="501"/>
      <c r="AR139" s="501"/>
      <c r="AS139" s="501"/>
      <c r="AT139" s="501"/>
      <c r="AU139" s="501"/>
      <c r="AV139" s="501"/>
      <c r="AW139" s="501"/>
      <c r="AX139" s="501"/>
      <c r="AY139" s="501"/>
      <c r="AZ139" s="501"/>
      <c r="BA139" s="501"/>
      <c r="BB139" s="501"/>
      <c r="BC139" s="501"/>
      <c r="BD139" s="501"/>
      <c r="BE139" s="501"/>
      <c r="BF139" s="501"/>
      <c r="BG139" s="501"/>
      <c r="BH139" s="501"/>
      <c r="BI139" s="501"/>
      <c r="BJ139" s="501"/>
      <c r="BK139" s="768"/>
      <c r="BL139" s="501"/>
      <c r="BM139" s="501"/>
      <c r="BN139" s="501"/>
    </row>
    <row r="140" spans="2:70" ht="15">
      <c r="B140" s="290"/>
      <c r="C140" s="731"/>
      <c r="D140" s="416"/>
      <c r="E140" s="416"/>
      <c r="F140" s="402" t="s">
        <v>70</v>
      </c>
      <c r="G140" s="998"/>
      <c r="H140" s="410"/>
      <c r="I140" s="411"/>
      <c r="J140" s="785"/>
      <c r="K140" s="411"/>
      <c r="L140" s="411"/>
      <c r="M140" s="303"/>
      <c r="N140" s="303"/>
      <c r="O140" s="303"/>
      <c r="P140" s="303"/>
      <c r="Q140" s="501"/>
      <c r="R140" s="501"/>
      <c r="S140" s="501"/>
      <c r="T140" s="501"/>
      <c r="U140" s="501"/>
      <c r="V140" s="501"/>
      <c r="W140" s="501"/>
      <c r="X140" s="501"/>
      <c r="Y140" s="501"/>
      <c r="Z140" s="501"/>
      <c r="AA140" s="501"/>
      <c r="AB140" s="501"/>
      <c r="AC140" s="501"/>
      <c r="AD140" s="501"/>
      <c r="AE140" s="501"/>
      <c r="AF140" s="501"/>
      <c r="AG140" s="787"/>
      <c r="AH140" s="501"/>
      <c r="AI140" s="501"/>
      <c r="AJ140" s="501"/>
      <c r="AK140" s="501"/>
      <c r="AL140" s="501"/>
      <c r="AM140" s="501"/>
      <c r="AN140" s="501"/>
      <c r="AO140" s="501"/>
      <c r="AP140" s="501"/>
      <c r="AQ140" s="501"/>
      <c r="AR140" s="501"/>
      <c r="AS140" s="501"/>
      <c r="AT140" s="501"/>
      <c r="AU140" s="501"/>
      <c r="AV140" s="501"/>
      <c r="AW140" s="501"/>
      <c r="AX140" s="501"/>
      <c r="AY140" s="501"/>
      <c r="AZ140" s="501"/>
      <c r="BA140" s="501"/>
      <c r="BB140" s="501"/>
      <c r="BC140" s="501"/>
      <c r="BD140" s="501"/>
      <c r="BE140" s="501"/>
      <c r="BF140" s="501"/>
      <c r="BG140" s="501"/>
      <c r="BH140" s="501"/>
      <c r="BI140" s="501"/>
      <c r="BJ140" s="501"/>
      <c r="BK140" s="768"/>
      <c r="BL140" s="501"/>
      <c r="BM140" s="501"/>
      <c r="BN140" s="501"/>
    </row>
    <row r="141" spans="2:70" ht="15">
      <c r="B141" s="290"/>
      <c r="C141" s="416"/>
      <c r="D141" s="416"/>
      <c r="E141" s="416"/>
      <c r="F141" s="402" t="s">
        <v>1397</v>
      </c>
      <c r="G141" s="380"/>
      <c r="H141" s="410"/>
      <c r="I141" s="411"/>
      <c r="J141" s="785"/>
      <c r="K141" s="411"/>
      <c r="L141" s="411"/>
      <c r="M141" s="303"/>
      <c r="N141" s="303"/>
      <c r="O141" s="303"/>
      <c r="P141" s="303"/>
      <c r="Q141" s="501"/>
      <c r="R141" s="501"/>
      <c r="S141" s="501"/>
      <c r="T141" s="501"/>
      <c r="U141" s="501"/>
      <c r="V141" s="501"/>
      <c r="W141" s="501"/>
      <c r="X141" s="501"/>
      <c r="Y141" s="501"/>
      <c r="Z141" s="501"/>
      <c r="AA141" s="501"/>
      <c r="AB141" s="501"/>
      <c r="AC141" s="501"/>
      <c r="AD141" s="501"/>
      <c r="AE141" s="501"/>
      <c r="AF141" s="501"/>
      <c r="AG141" s="780"/>
      <c r="AH141" s="501"/>
      <c r="AI141" s="501"/>
      <c r="AJ141" s="501"/>
      <c r="AK141" s="501"/>
      <c r="AL141" s="501"/>
      <c r="AM141" s="501"/>
      <c r="AN141" s="501"/>
      <c r="AO141" s="501"/>
      <c r="AP141" s="501"/>
      <c r="AQ141" s="501"/>
      <c r="AR141" s="501"/>
      <c r="AS141" s="501"/>
      <c r="AT141" s="501"/>
      <c r="AU141" s="501"/>
      <c r="AV141" s="501"/>
      <c r="AW141" s="501"/>
      <c r="AX141" s="501"/>
      <c r="AY141" s="501"/>
      <c r="AZ141" s="501"/>
      <c r="BA141" s="501"/>
      <c r="BB141" s="501"/>
      <c r="BC141" s="501"/>
      <c r="BD141" s="501"/>
      <c r="BE141" s="501"/>
      <c r="BF141" s="501"/>
      <c r="BG141" s="501"/>
      <c r="BH141" s="501"/>
      <c r="BI141" s="501"/>
      <c r="BJ141" s="501"/>
      <c r="BK141" s="768"/>
      <c r="BL141" s="501"/>
      <c r="BM141" s="501"/>
      <c r="BN141" s="501"/>
    </row>
    <row r="142" spans="2:70" ht="15">
      <c r="B142" s="290"/>
      <c r="C142" s="726"/>
      <c r="D142" s="380"/>
      <c r="E142" s="380"/>
      <c r="F142" s="402" t="s">
        <v>70</v>
      </c>
      <c r="G142" s="380"/>
      <c r="H142" s="410"/>
      <c r="I142" s="411"/>
      <c r="J142" s="785"/>
      <c r="K142" s="426"/>
      <c r="L142" s="411"/>
      <c r="M142" s="303"/>
      <c r="N142" s="781"/>
      <c r="O142" s="303"/>
      <c r="P142" s="303"/>
      <c r="Q142" s="501"/>
      <c r="R142" s="501"/>
      <c r="S142" s="501"/>
      <c r="T142" s="501"/>
      <c r="U142" s="501"/>
      <c r="V142" s="501"/>
      <c r="W142" s="501"/>
      <c r="X142" s="501"/>
      <c r="Y142" s="501"/>
      <c r="Z142" s="501"/>
      <c r="AA142" s="501"/>
      <c r="AB142" s="501"/>
      <c r="AC142" s="501"/>
      <c r="AD142" s="501"/>
      <c r="AE142" s="501"/>
      <c r="AF142" s="501"/>
      <c r="AG142" s="780"/>
      <c r="AH142" s="501"/>
      <c r="AI142" s="501"/>
      <c r="AJ142" s="501"/>
      <c r="AK142" s="501"/>
      <c r="AL142" s="501"/>
      <c r="AM142" s="501"/>
      <c r="AN142" s="501"/>
      <c r="AO142" s="501"/>
      <c r="AP142" s="501"/>
      <c r="AQ142" s="501"/>
      <c r="AR142" s="501"/>
      <c r="AS142" s="501"/>
      <c r="AT142" s="501"/>
      <c r="AU142" s="501"/>
      <c r="AV142" s="501"/>
      <c r="AW142" s="501"/>
      <c r="AX142" s="501"/>
      <c r="AY142" s="501"/>
      <c r="AZ142" s="501"/>
      <c r="BA142" s="501"/>
      <c r="BB142" s="501"/>
      <c r="BC142" s="501"/>
      <c r="BD142" s="501"/>
      <c r="BE142" s="501"/>
      <c r="BF142" s="501"/>
      <c r="BG142" s="501"/>
      <c r="BH142" s="501"/>
      <c r="BI142" s="501"/>
      <c r="BJ142" s="501"/>
      <c r="BK142" s="768"/>
      <c r="BL142" s="501"/>
      <c r="BM142" s="501"/>
      <c r="BN142" s="306"/>
    </row>
    <row r="143" spans="2:70" ht="15">
      <c r="B143" s="290"/>
      <c r="C143" s="784"/>
      <c r="D143" s="380"/>
      <c r="E143" s="380"/>
      <c r="F143" s="402" t="s">
        <v>827</v>
      </c>
      <c r="G143" s="380"/>
      <c r="H143" s="410"/>
      <c r="I143" s="411"/>
      <c r="J143" s="853"/>
      <c r="K143" s="426"/>
      <c r="L143" s="426"/>
      <c r="M143" s="778"/>
      <c r="N143" s="778"/>
      <c r="O143" s="303"/>
      <c r="P143" s="303"/>
      <c r="Q143" s="303"/>
      <c r="R143" s="501"/>
      <c r="S143" s="501"/>
      <c r="T143" s="501"/>
      <c r="U143" s="501"/>
      <c r="V143" s="501"/>
      <c r="W143" s="779"/>
      <c r="X143" s="501"/>
      <c r="Y143" s="501"/>
      <c r="Z143" s="501"/>
      <c r="AA143" s="501"/>
      <c r="AB143" s="501"/>
      <c r="AC143" s="501"/>
      <c r="AD143" s="501"/>
      <c r="AE143" s="501"/>
      <c r="AF143" s="501"/>
      <c r="AG143" s="780"/>
      <c r="AH143" s="501"/>
      <c r="AI143" s="501"/>
      <c r="AJ143" s="501"/>
      <c r="AK143" s="501"/>
      <c r="AL143" s="501"/>
      <c r="AM143" s="501"/>
      <c r="AN143" s="501"/>
      <c r="AO143" s="501"/>
      <c r="AP143" s="501"/>
      <c r="AQ143" s="501"/>
      <c r="AR143" s="501"/>
      <c r="AS143" s="501"/>
      <c r="AT143" s="501"/>
      <c r="AU143" s="501"/>
      <c r="AV143" s="501"/>
      <c r="AW143" s="501"/>
      <c r="AX143" s="501"/>
      <c r="AY143" s="501"/>
      <c r="AZ143" s="501"/>
      <c r="BA143" s="501"/>
      <c r="BB143" s="501"/>
      <c r="BC143" s="501"/>
      <c r="BD143" s="501"/>
      <c r="BE143" s="501"/>
      <c r="BF143" s="501"/>
      <c r="BG143" s="501"/>
      <c r="BH143" s="501"/>
      <c r="BI143" s="501"/>
      <c r="BJ143" s="501"/>
      <c r="BK143" s="768"/>
      <c r="BL143" s="501"/>
      <c r="BM143" s="501"/>
      <c r="BN143" s="501"/>
    </row>
    <row r="144" spans="2:70" ht="15">
      <c r="B144" s="594"/>
      <c r="C144" s="729"/>
      <c r="D144" s="425"/>
      <c r="E144" s="425"/>
      <c r="F144" s="397" t="s">
        <v>89</v>
      </c>
      <c r="G144" s="425"/>
      <c r="H144" s="425"/>
      <c r="I144" s="607"/>
      <c r="J144" s="855"/>
      <c r="K144" s="607"/>
      <c r="L144" s="607"/>
      <c r="M144" s="608"/>
      <c r="N144" s="608"/>
      <c r="O144" s="608"/>
      <c r="P144" s="608"/>
      <c r="Q144" s="608"/>
      <c r="R144" s="318"/>
      <c r="S144" s="318"/>
      <c r="T144" s="318"/>
      <c r="U144" s="318"/>
      <c r="V144" s="608"/>
      <c r="W144" s="788"/>
      <c r="X144" s="318"/>
      <c r="Y144" s="318"/>
      <c r="Z144" s="318"/>
      <c r="AA144" s="318"/>
      <c r="AB144" s="318"/>
      <c r="AC144" s="608"/>
      <c r="AD144" s="608"/>
      <c r="AE144" s="608"/>
      <c r="AF144" s="608"/>
      <c r="AG144" s="608"/>
      <c r="AH144" s="608"/>
      <c r="AI144" s="608"/>
      <c r="AJ144" s="318"/>
      <c r="AK144" s="318"/>
      <c r="AL144" s="318"/>
      <c r="AM144" s="318"/>
      <c r="AN144" s="608"/>
      <c r="AO144" s="318"/>
      <c r="AP144" s="318"/>
      <c r="AQ144" s="318"/>
      <c r="AR144" s="318"/>
      <c r="AS144" s="318"/>
      <c r="AT144" s="318"/>
      <c r="AU144" s="318"/>
      <c r="AV144" s="318"/>
      <c r="AW144" s="318"/>
      <c r="AX144" s="318"/>
      <c r="AY144" s="318"/>
      <c r="AZ144" s="318"/>
      <c r="BA144" s="318"/>
      <c r="BB144" s="318"/>
      <c r="BC144" s="318"/>
      <c r="BD144" s="318"/>
      <c r="BE144" s="318"/>
      <c r="BF144" s="318"/>
      <c r="BG144" s="318"/>
      <c r="BH144" s="318"/>
      <c r="BI144" s="318"/>
      <c r="BJ144" s="318"/>
      <c r="BK144" s="615"/>
      <c r="BL144" s="318"/>
      <c r="BM144" s="318"/>
      <c r="BN144" s="318"/>
      <c r="BO144" s="24"/>
      <c r="BP144" s="24"/>
      <c r="BQ144" s="24"/>
      <c r="BR144" s="24"/>
    </row>
    <row r="145" spans="2:68" ht="15">
      <c r="B145" s="290"/>
      <c r="C145" s="729"/>
      <c r="D145" s="380"/>
      <c r="E145" s="380"/>
      <c r="F145" s="402" t="s">
        <v>827</v>
      </c>
      <c r="G145" s="380"/>
      <c r="H145" s="410"/>
      <c r="I145" s="411"/>
      <c r="J145" s="853"/>
      <c r="K145" s="426"/>
      <c r="L145" s="426"/>
      <c r="M145" s="778"/>
      <c r="N145" s="778"/>
      <c r="O145" s="303"/>
      <c r="P145" s="303"/>
      <c r="Q145" s="303"/>
      <c r="R145" s="501"/>
      <c r="S145" s="501"/>
      <c r="T145" s="501"/>
      <c r="U145" s="501"/>
      <c r="V145" s="501"/>
      <c r="W145" s="779"/>
      <c r="X145" s="501"/>
      <c r="Y145" s="501"/>
      <c r="Z145" s="501"/>
      <c r="AA145" s="501"/>
      <c r="AB145" s="501"/>
      <c r="AC145" s="501"/>
      <c r="AD145" s="501"/>
      <c r="AE145" s="501"/>
      <c r="AF145" s="501"/>
      <c r="AG145" s="787"/>
      <c r="AH145" s="501"/>
      <c r="AI145" s="501"/>
      <c r="AJ145" s="501"/>
      <c r="AK145" s="501"/>
      <c r="AL145" s="501"/>
      <c r="AM145" s="501"/>
      <c r="AN145" s="501"/>
      <c r="AO145" s="501"/>
      <c r="AP145" s="501"/>
      <c r="AQ145" s="501"/>
      <c r="AR145" s="501"/>
      <c r="AS145" s="501"/>
      <c r="AT145" s="501"/>
      <c r="AU145" s="501"/>
      <c r="AV145" s="501"/>
      <c r="AW145" s="501"/>
      <c r="AX145" s="501"/>
      <c r="AY145" s="501"/>
      <c r="AZ145" s="501"/>
      <c r="BA145" s="501"/>
      <c r="BB145" s="501"/>
      <c r="BC145" s="501"/>
      <c r="BD145" s="501"/>
      <c r="BE145" s="501"/>
      <c r="BF145" s="501"/>
      <c r="BG145" s="501"/>
      <c r="BH145" s="501"/>
      <c r="BI145" s="501"/>
      <c r="BJ145" s="501"/>
      <c r="BK145" s="768"/>
      <c r="BL145" s="501"/>
      <c r="BM145" s="501"/>
      <c r="BN145" s="501"/>
    </row>
    <row r="146" spans="2:68" ht="15">
      <c r="B146" s="290"/>
      <c r="C146" s="728"/>
      <c r="D146" s="380"/>
      <c r="E146" s="380"/>
      <c r="F146" s="402" t="s">
        <v>827</v>
      </c>
      <c r="G146" s="380"/>
      <c r="H146" s="410"/>
      <c r="I146" s="411"/>
      <c r="J146" s="785"/>
      <c r="K146" s="426"/>
      <c r="L146" s="426"/>
      <c r="M146" s="778"/>
      <c r="N146" s="778"/>
      <c r="O146" s="303"/>
      <c r="P146" s="303"/>
      <c r="Q146" s="783"/>
      <c r="R146" s="501"/>
      <c r="S146" s="501"/>
      <c r="T146" s="501"/>
      <c r="U146" s="501"/>
      <c r="V146" s="501"/>
      <c r="W146" s="501"/>
      <c r="X146" s="501"/>
      <c r="Y146" s="501"/>
      <c r="Z146" s="501"/>
      <c r="AA146" s="501"/>
      <c r="AB146" s="501"/>
      <c r="AC146" s="501"/>
      <c r="AD146" s="501"/>
      <c r="AE146" s="501"/>
      <c r="AF146" s="501"/>
      <c r="AG146" s="787"/>
      <c r="AH146" s="501"/>
      <c r="AI146" s="501"/>
      <c r="AJ146" s="501"/>
      <c r="AK146" s="501"/>
      <c r="AL146" s="501"/>
      <c r="AM146" s="501"/>
      <c r="AN146" s="501"/>
      <c r="AO146" s="501"/>
      <c r="AP146" s="501"/>
      <c r="AQ146" s="501"/>
      <c r="AR146" s="501"/>
      <c r="AS146" s="501"/>
      <c r="AT146" s="501"/>
      <c r="AU146" s="501"/>
      <c r="AV146" s="501"/>
      <c r="AW146" s="501"/>
      <c r="AX146" s="501"/>
      <c r="AY146" s="501"/>
      <c r="AZ146" s="501"/>
      <c r="BA146" s="501"/>
      <c r="BB146" s="501"/>
      <c r="BC146" s="501"/>
      <c r="BD146" s="501"/>
      <c r="BE146" s="501"/>
      <c r="BF146" s="501"/>
      <c r="BG146" s="501"/>
      <c r="BH146" s="501"/>
      <c r="BI146" s="501"/>
      <c r="BJ146" s="501"/>
      <c r="BK146" s="768"/>
      <c r="BL146" s="501"/>
      <c r="BM146" s="501"/>
      <c r="BN146" s="501"/>
    </row>
    <row r="147" spans="2:68" ht="15">
      <c r="B147" s="290"/>
      <c r="C147" s="728"/>
      <c r="D147" s="380"/>
      <c r="E147" s="380"/>
      <c r="F147" s="402" t="s">
        <v>89</v>
      </c>
      <c r="G147" s="380"/>
      <c r="H147" s="410"/>
      <c r="I147" s="411"/>
      <c r="J147" s="785"/>
      <c r="K147" s="426"/>
      <c r="L147" s="426"/>
      <c r="M147" s="778"/>
      <c r="N147" s="778"/>
      <c r="O147" s="303"/>
      <c r="P147" s="303"/>
      <c r="Q147" s="303"/>
      <c r="R147" s="501"/>
      <c r="S147" s="501"/>
      <c r="T147" s="501"/>
      <c r="U147" s="501"/>
      <c r="V147" s="501"/>
      <c r="W147" s="501"/>
      <c r="X147" s="501"/>
      <c r="Y147" s="501"/>
      <c r="Z147" s="501"/>
      <c r="AA147" s="501"/>
      <c r="AB147" s="501"/>
      <c r="AC147" s="501"/>
      <c r="AD147" s="501"/>
      <c r="AE147" s="501"/>
      <c r="AF147" s="501"/>
      <c r="AG147" s="787"/>
      <c r="AH147" s="501"/>
      <c r="AI147" s="501"/>
      <c r="AJ147" s="501"/>
      <c r="AK147" s="501"/>
      <c r="AL147" s="501"/>
      <c r="AM147" s="501"/>
      <c r="AN147" s="501"/>
      <c r="AO147" s="501"/>
      <c r="AP147" s="501"/>
      <c r="AQ147" s="501"/>
      <c r="AR147" s="501"/>
      <c r="AS147" s="501"/>
      <c r="AT147" s="501"/>
      <c r="AU147" s="501"/>
      <c r="AV147" s="501"/>
      <c r="AW147" s="501"/>
      <c r="AX147" s="501"/>
      <c r="AY147" s="501"/>
      <c r="AZ147" s="501"/>
      <c r="BA147" s="501"/>
      <c r="BB147" s="501"/>
      <c r="BC147" s="501"/>
      <c r="BD147" s="501"/>
      <c r="BE147" s="501"/>
      <c r="BF147" s="501"/>
      <c r="BG147" s="501"/>
      <c r="BH147" s="501"/>
      <c r="BI147" s="501"/>
      <c r="BJ147" s="501"/>
      <c r="BK147" s="768"/>
      <c r="BL147" s="501"/>
      <c r="BM147" s="501"/>
      <c r="BN147" s="501"/>
    </row>
    <row r="148" spans="2:68" ht="15">
      <c r="B148" s="290"/>
      <c r="C148" s="728"/>
      <c r="D148" s="380"/>
      <c r="E148" s="380"/>
      <c r="F148" s="402" t="s">
        <v>89</v>
      </c>
      <c r="G148" s="380"/>
      <c r="H148" s="410"/>
      <c r="I148" s="411"/>
      <c r="J148" s="785"/>
      <c r="K148" s="426"/>
      <c r="L148" s="426"/>
      <c r="M148" s="778"/>
      <c r="N148" s="778"/>
      <c r="O148" s="303"/>
      <c r="P148" s="303"/>
      <c r="Q148" s="303"/>
      <c r="R148" s="501"/>
      <c r="S148" s="501"/>
      <c r="T148" s="501"/>
      <c r="U148" s="501"/>
      <c r="V148" s="501"/>
      <c r="W148" s="501"/>
      <c r="X148" s="501"/>
      <c r="Y148" s="501"/>
      <c r="Z148" s="501"/>
      <c r="AA148" s="501"/>
      <c r="AB148" s="501"/>
      <c r="AC148" s="501"/>
      <c r="AD148" s="501"/>
      <c r="AE148" s="501"/>
      <c r="AF148" s="501"/>
      <c r="AG148" s="780"/>
      <c r="AH148" s="501"/>
      <c r="AI148" s="501"/>
      <c r="AJ148" s="501"/>
      <c r="AK148" s="501"/>
      <c r="AL148" s="501"/>
      <c r="AM148" s="501"/>
      <c r="AN148" s="501"/>
      <c r="AO148" s="501"/>
      <c r="AP148" s="501"/>
      <c r="AQ148" s="501"/>
      <c r="AR148" s="501"/>
      <c r="AS148" s="501"/>
      <c r="AT148" s="501"/>
      <c r="AU148" s="501"/>
      <c r="AV148" s="501"/>
      <c r="AW148" s="501"/>
      <c r="AX148" s="501"/>
      <c r="AY148" s="501"/>
      <c r="AZ148" s="501"/>
      <c r="BA148" s="501"/>
      <c r="BB148" s="501"/>
      <c r="BC148" s="501"/>
      <c r="BD148" s="501"/>
      <c r="BE148" s="501"/>
      <c r="BF148" s="501"/>
      <c r="BG148" s="501"/>
      <c r="BH148" s="501"/>
      <c r="BI148" s="501"/>
      <c r="BJ148" s="501"/>
      <c r="BK148" s="768"/>
      <c r="BL148" s="501"/>
      <c r="BM148" s="501"/>
      <c r="BN148" s="501"/>
    </row>
    <row r="149" spans="2:68" ht="15">
      <c r="B149" s="290"/>
      <c r="C149" s="728"/>
      <c r="D149" s="380"/>
      <c r="E149" s="380"/>
      <c r="F149" s="402" t="s">
        <v>89</v>
      </c>
      <c r="G149" s="380"/>
      <c r="H149" s="410"/>
      <c r="I149" s="411"/>
      <c r="J149" s="785"/>
      <c r="K149" s="426"/>
      <c r="L149" s="426"/>
      <c r="M149" s="778"/>
      <c r="N149" s="781"/>
      <c r="O149" s="303"/>
      <c r="P149" s="303"/>
      <c r="Q149" s="303"/>
      <c r="R149" s="501"/>
      <c r="S149" s="501"/>
      <c r="T149" s="501"/>
      <c r="U149" s="501"/>
      <c r="V149" s="501"/>
      <c r="W149" s="501"/>
      <c r="X149" s="501"/>
      <c r="Y149" s="501"/>
      <c r="Z149" s="501"/>
      <c r="AA149" s="501"/>
      <c r="AB149" s="501"/>
      <c r="AC149" s="501"/>
      <c r="AD149" s="501"/>
      <c r="AE149" s="501"/>
      <c r="AF149" s="501"/>
      <c r="AG149" s="780"/>
      <c r="AH149" s="501"/>
      <c r="AI149" s="501"/>
      <c r="AJ149" s="501"/>
      <c r="AK149" s="501"/>
      <c r="AL149" s="501"/>
      <c r="AM149" s="501"/>
      <c r="AN149" s="501"/>
      <c r="AO149" s="501"/>
      <c r="AP149" s="501"/>
      <c r="AQ149" s="501"/>
      <c r="AR149" s="501"/>
      <c r="AS149" s="501"/>
      <c r="AT149" s="501"/>
      <c r="AU149" s="501"/>
      <c r="AV149" s="501"/>
      <c r="AW149" s="501"/>
      <c r="AX149" s="501"/>
      <c r="AY149" s="501"/>
      <c r="AZ149" s="501"/>
      <c r="BA149" s="501"/>
      <c r="BB149" s="501"/>
      <c r="BC149" s="501"/>
      <c r="BD149" s="501"/>
      <c r="BE149" s="501"/>
      <c r="BF149" s="501"/>
      <c r="BG149" s="501"/>
      <c r="BH149" s="501"/>
      <c r="BI149" s="501"/>
      <c r="BJ149" s="501"/>
      <c r="BK149" s="768"/>
      <c r="BL149" s="501"/>
      <c r="BM149" s="501"/>
      <c r="BN149" s="501"/>
    </row>
    <row r="150" spans="2:68" ht="43.5" customHeight="1">
      <c r="B150" s="290" t="s">
        <v>505</v>
      </c>
      <c r="C150" s="728" t="s">
        <v>1428</v>
      </c>
      <c r="D150" s="1041" t="s">
        <v>1426</v>
      </c>
      <c r="E150" s="402"/>
      <c r="F150" s="402" t="s">
        <v>70</v>
      </c>
      <c r="G150" s="1041" t="s">
        <v>1430</v>
      </c>
      <c r="H150" s="402" t="s">
        <v>73</v>
      </c>
      <c r="I150" s="403" t="s">
        <v>74</v>
      </c>
      <c r="J150" s="666" t="s">
        <v>99</v>
      </c>
      <c r="K150" s="403" t="s">
        <v>84</v>
      </c>
      <c r="L150" s="404" t="s">
        <v>1327</v>
      </c>
      <c r="M150" s="319"/>
      <c r="N150" s="319"/>
      <c r="O150" s="301"/>
      <c r="P150" s="301"/>
      <c r="Q150" s="986"/>
      <c r="R150" s="986"/>
      <c r="S150" s="986"/>
      <c r="T150" s="986"/>
      <c r="U150" s="986"/>
      <c r="V150" s="292"/>
      <c r="W150" s="577" t="s">
        <v>91</v>
      </c>
      <c r="X150" s="986"/>
      <c r="Y150" s="986" t="s">
        <v>119</v>
      </c>
      <c r="Z150" s="986"/>
      <c r="AA150" s="986" t="s">
        <v>119</v>
      </c>
      <c r="AB150" s="986" t="s">
        <v>119</v>
      </c>
      <c r="AC150" s="986" t="s">
        <v>127</v>
      </c>
      <c r="AD150" s="986" t="s">
        <v>119</v>
      </c>
      <c r="AE150" s="986" t="s">
        <v>117</v>
      </c>
      <c r="AF150" s="986" t="s">
        <v>127</v>
      </c>
      <c r="AG150" s="644" t="s">
        <v>119</v>
      </c>
      <c r="AH150" s="986"/>
      <c r="AI150" s="986"/>
      <c r="AJ150" s="986"/>
      <c r="AK150" s="986"/>
      <c r="AL150" s="986"/>
      <c r="AM150" s="986" t="s">
        <v>117</v>
      </c>
      <c r="AN150" s="986"/>
      <c r="AO150" s="986" t="s">
        <v>91</v>
      </c>
      <c r="AP150" s="986" t="s">
        <v>119</v>
      </c>
      <c r="AQ150" s="986"/>
      <c r="AR150" s="986"/>
      <c r="AS150" s="986"/>
      <c r="AT150" s="986" t="s">
        <v>119</v>
      </c>
      <c r="AU150" s="986"/>
      <c r="AV150" s="986"/>
      <c r="AW150" s="986"/>
      <c r="AX150" s="986"/>
      <c r="AY150" s="986"/>
      <c r="AZ150" s="986"/>
      <c r="BA150" s="986"/>
      <c r="BB150" s="986"/>
      <c r="BC150" s="986" t="s">
        <v>119</v>
      </c>
      <c r="BD150" s="986"/>
      <c r="BE150" s="986" t="s">
        <v>119</v>
      </c>
      <c r="BF150" s="986"/>
      <c r="BG150" s="986"/>
      <c r="BH150" s="986"/>
      <c r="BI150" s="986"/>
      <c r="BJ150" s="986"/>
      <c r="BK150" s="696" t="s">
        <v>91</v>
      </c>
      <c r="BL150" s="986"/>
      <c r="BM150" s="986"/>
      <c r="BN150" s="986"/>
      <c r="BO150"/>
      <c r="BP150"/>
    </row>
    <row r="151" spans="2:68" ht="15">
      <c r="B151" s="290"/>
      <c r="C151" s="728"/>
      <c r="D151" s="380"/>
      <c r="E151" s="380"/>
      <c r="F151" s="402" t="s">
        <v>1433</v>
      </c>
      <c r="G151" s="380"/>
      <c r="H151" s="380"/>
      <c r="I151" s="426"/>
      <c r="J151" s="856"/>
      <c r="K151" s="426"/>
      <c r="L151" s="426"/>
      <c r="M151" s="778"/>
      <c r="N151" s="790"/>
      <c r="O151" s="778"/>
      <c r="P151" s="778"/>
      <c r="Q151" s="501"/>
      <c r="R151" s="501"/>
      <c r="S151" s="501"/>
      <c r="T151" s="501"/>
      <c r="U151" s="501"/>
      <c r="V151" s="501"/>
      <c r="W151" s="779"/>
      <c r="X151" s="501"/>
      <c r="Y151" s="501"/>
      <c r="Z151" s="501"/>
      <c r="AA151" s="501"/>
      <c r="AB151" s="501"/>
      <c r="AC151" s="501"/>
      <c r="AD151" s="501"/>
      <c r="AE151" s="501"/>
      <c r="AF151" s="501"/>
      <c r="AG151" s="780"/>
      <c r="AH151" s="501"/>
      <c r="AI151" s="501"/>
      <c r="AJ151" s="501"/>
      <c r="AK151" s="501"/>
      <c r="AL151" s="501"/>
      <c r="AM151" s="501"/>
      <c r="AN151" s="501"/>
      <c r="AO151" s="501"/>
      <c r="AP151" s="501"/>
      <c r="AQ151" s="501"/>
      <c r="AR151" s="501"/>
      <c r="AS151" s="501"/>
      <c r="AT151" s="501"/>
      <c r="AU151" s="501"/>
      <c r="AV151" s="501"/>
      <c r="AW151" s="501"/>
      <c r="AX151" s="501"/>
      <c r="AY151" s="501"/>
      <c r="AZ151" s="501"/>
      <c r="BA151" s="501"/>
      <c r="BB151" s="501"/>
      <c r="BC151" s="501"/>
      <c r="BD151" s="501"/>
      <c r="BE151" s="501"/>
      <c r="BF151" s="501"/>
      <c r="BG151" s="501"/>
      <c r="BH151" s="501"/>
      <c r="BI151" s="501"/>
      <c r="BJ151" s="501"/>
      <c r="BK151" s="768"/>
      <c r="BL151" s="501"/>
      <c r="BM151" s="501"/>
      <c r="BN151" s="501"/>
    </row>
    <row r="152" spans="2:68" ht="15">
      <c r="B152" s="290"/>
      <c r="C152" s="728"/>
      <c r="D152" s="380"/>
      <c r="E152" s="380"/>
      <c r="F152" s="402"/>
      <c r="G152" s="380"/>
      <c r="H152" s="380"/>
      <c r="I152" s="411"/>
      <c r="J152" s="785"/>
      <c r="K152" s="426"/>
      <c r="L152" s="426"/>
      <c r="M152" s="778"/>
      <c r="N152" s="778"/>
      <c r="O152" s="303"/>
      <c r="P152" s="303"/>
      <c r="Q152" s="501"/>
      <c r="R152" s="501"/>
      <c r="S152" s="501"/>
      <c r="T152" s="501"/>
      <c r="U152" s="501"/>
      <c r="V152" s="501"/>
      <c r="W152" s="501"/>
      <c r="X152" s="501"/>
      <c r="Y152" s="501"/>
      <c r="Z152" s="501"/>
      <c r="AA152" s="501"/>
      <c r="AB152" s="501"/>
      <c r="AC152" s="501"/>
      <c r="AD152" s="501"/>
      <c r="AE152" s="501"/>
      <c r="AF152" s="501"/>
      <c r="AG152" s="780"/>
      <c r="AH152" s="501"/>
      <c r="AI152" s="501"/>
      <c r="AJ152" s="501"/>
      <c r="AK152" s="501"/>
      <c r="AL152" s="501"/>
      <c r="AM152" s="501"/>
      <c r="AN152" s="501"/>
      <c r="AO152" s="501"/>
      <c r="AP152" s="501"/>
      <c r="AQ152" s="501"/>
      <c r="AR152" s="501"/>
      <c r="AS152" s="501"/>
      <c r="AT152" s="501"/>
      <c r="AU152" s="501"/>
      <c r="AV152" s="501"/>
      <c r="AW152" s="501"/>
      <c r="AX152" s="501"/>
      <c r="AY152" s="501"/>
      <c r="AZ152" s="501"/>
      <c r="BA152" s="501"/>
      <c r="BB152" s="501"/>
      <c r="BC152" s="501"/>
      <c r="BD152" s="501"/>
      <c r="BE152" s="501"/>
      <c r="BF152" s="501"/>
      <c r="BG152" s="501"/>
      <c r="BH152" s="501"/>
      <c r="BI152" s="501"/>
      <c r="BJ152" s="501"/>
      <c r="BK152" s="768"/>
      <c r="BL152" s="501"/>
      <c r="BM152" s="501"/>
      <c r="BN152" s="501"/>
    </row>
    <row r="153" spans="2:68" ht="15">
      <c r="B153" s="776"/>
      <c r="C153" s="729"/>
      <c r="D153" s="380"/>
      <c r="E153" s="380"/>
      <c r="F153" s="406" t="s">
        <v>89</v>
      </c>
      <c r="G153" s="380"/>
      <c r="H153" s="410"/>
      <c r="I153" s="411"/>
      <c r="J153" s="785"/>
      <c r="K153" s="411"/>
      <c r="L153" s="411"/>
      <c r="M153" s="303"/>
      <c r="N153" s="303"/>
      <c r="O153" s="303"/>
      <c r="P153" s="303"/>
      <c r="Q153" s="501"/>
      <c r="R153" s="501"/>
      <c r="S153" s="501"/>
      <c r="T153" s="501"/>
      <c r="U153" s="501"/>
      <c r="V153" s="501"/>
      <c r="W153" s="501"/>
      <c r="X153" s="501"/>
      <c r="Y153" s="501"/>
      <c r="Z153" s="501"/>
      <c r="AA153" s="501"/>
      <c r="AB153" s="501"/>
      <c r="AC153" s="501"/>
      <c r="AD153" s="501"/>
      <c r="AE153" s="501"/>
      <c r="AF153" s="501"/>
      <c r="AG153" s="780"/>
      <c r="AH153" s="501"/>
      <c r="AI153" s="501"/>
      <c r="AJ153" s="501"/>
      <c r="AK153" s="501"/>
      <c r="AL153" s="501"/>
      <c r="AM153" s="501"/>
      <c r="AN153" s="501"/>
      <c r="AO153" s="501"/>
      <c r="AP153" s="501"/>
      <c r="AQ153" s="501"/>
      <c r="AR153" s="501"/>
      <c r="AS153" s="501"/>
      <c r="AT153" s="501"/>
      <c r="AU153" s="501"/>
      <c r="AV153" s="501"/>
      <c r="AW153" s="501"/>
      <c r="AX153" s="501"/>
      <c r="AY153" s="501"/>
      <c r="AZ153" s="501"/>
      <c r="BA153" s="501"/>
      <c r="BB153" s="501"/>
      <c r="BC153" s="501"/>
      <c r="BD153" s="501"/>
      <c r="BE153" s="501"/>
      <c r="BF153" s="501"/>
      <c r="BG153" s="501"/>
      <c r="BH153" s="501"/>
      <c r="BI153" s="501"/>
      <c r="BJ153" s="501"/>
      <c r="BK153" s="768"/>
      <c r="BL153" s="501"/>
      <c r="BM153" s="501"/>
      <c r="BN153" s="501"/>
    </row>
    <row r="154" spans="2:68" ht="15.75">
      <c r="B154" s="290"/>
      <c r="C154" s="732"/>
      <c r="D154" s="789"/>
      <c r="E154" s="380"/>
      <c r="F154" s="406" t="s">
        <v>89</v>
      </c>
      <c r="G154" s="425"/>
      <c r="H154" s="380"/>
      <c r="I154" s="411"/>
      <c r="J154" s="732"/>
      <c r="K154" s="426"/>
      <c r="L154" s="411"/>
      <c r="M154" s="303"/>
      <c r="N154" s="303"/>
      <c r="O154" s="303"/>
      <c r="P154" s="303"/>
      <c r="Q154" s="501"/>
      <c r="R154" s="501"/>
      <c r="S154" s="501"/>
      <c r="T154" s="501"/>
      <c r="U154" s="501"/>
      <c r="V154" s="501"/>
      <c r="W154" s="501"/>
      <c r="X154" s="501"/>
      <c r="Y154" s="501"/>
      <c r="Z154" s="501"/>
      <c r="AA154" s="501"/>
      <c r="AB154" s="501"/>
      <c r="AC154" s="501"/>
      <c r="AD154" s="501"/>
      <c r="AE154" s="501"/>
      <c r="AF154" s="501"/>
      <c r="AG154" s="787"/>
      <c r="AH154" s="501"/>
      <c r="AI154" s="501"/>
      <c r="AJ154" s="501"/>
      <c r="AK154" s="501"/>
      <c r="AL154" s="501"/>
      <c r="AM154" s="501"/>
      <c r="AN154" s="501"/>
      <c r="AO154" s="501"/>
      <c r="AP154" s="501"/>
      <c r="AQ154" s="501"/>
      <c r="AR154" s="501"/>
      <c r="AS154" s="501"/>
      <c r="AT154" s="501"/>
      <c r="AU154" s="501"/>
      <c r="AV154" s="501"/>
      <c r="AW154" s="501"/>
      <c r="AX154" s="501"/>
      <c r="AY154" s="501"/>
      <c r="AZ154" s="501"/>
      <c r="BA154" s="501"/>
      <c r="BB154" s="501"/>
      <c r="BC154" s="501"/>
      <c r="BD154" s="501"/>
      <c r="BE154" s="501"/>
      <c r="BF154" s="501"/>
      <c r="BG154" s="501"/>
      <c r="BH154" s="501"/>
      <c r="BI154" s="501"/>
      <c r="BJ154" s="501"/>
      <c r="BK154" s="768"/>
      <c r="BL154" s="501"/>
      <c r="BM154" s="501"/>
      <c r="BN154" s="501"/>
    </row>
    <row r="155" spans="2:68" ht="29.25" customHeight="1">
      <c r="B155" s="304" t="s">
        <v>505</v>
      </c>
      <c r="C155" s="292" t="s">
        <v>27</v>
      </c>
      <c r="D155" s="416" t="s">
        <v>1447</v>
      </c>
      <c r="E155" s="417" t="s">
        <v>1450</v>
      </c>
      <c r="F155" s="986" t="s">
        <v>89</v>
      </c>
      <c r="G155" s="306"/>
      <c r="H155" s="292" t="s">
        <v>73</v>
      </c>
      <c r="I155" s="292" t="s">
        <v>74</v>
      </c>
      <c r="J155" s="292" t="s">
        <v>74</v>
      </c>
      <c r="K155" s="292"/>
      <c r="L155" s="306" t="s">
        <v>27</v>
      </c>
      <c r="M155" s="309"/>
      <c r="N155" s="309"/>
      <c r="O155" s="292"/>
      <c r="P155" s="292"/>
      <c r="Q155" s="292"/>
      <c r="R155" s="292"/>
      <c r="S155" s="292"/>
      <c r="T155" s="292"/>
      <c r="U155" s="292"/>
      <c r="V155" s="292"/>
      <c r="W155" s="292"/>
      <c r="X155" s="292"/>
      <c r="Y155" s="292"/>
      <c r="Z155" s="292"/>
      <c r="AA155" s="292"/>
      <c r="AB155" s="292"/>
      <c r="AC155" s="292"/>
      <c r="AD155" s="292" t="s">
        <v>77</v>
      </c>
      <c r="AE155" s="292"/>
      <c r="AF155" s="292"/>
      <c r="AG155" s="637" t="s">
        <v>85</v>
      </c>
      <c r="AH155" s="292"/>
      <c r="AI155" s="292"/>
      <c r="AJ155" s="292"/>
      <c r="AK155" s="292"/>
      <c r="AL155" s="292"/>
      <c r="AM155" s="292"/>
      <c r="AN155" s="292"/>
      <c r="AO155" s="292"/>
      <c r="AP155" s="292"/>
      <c r="AQ155" s="292"/>
      <c r="AR155" s="292"/>
      <c r="AS155" s="292"/>
      <c r="AT155" s="292"/>
      <c r="AU155" s="292"/>
      <c r="AV155" s="292"/>
      <c r="AW155" s="292"/>
      <c r="AX155" s="292"/>
      <c r="AY155" s="292"/>
      <c r="AZ155" s="292"/>
      <c r="BA155" s="292"/>
      <c r="BB155" s="292"/>
      <c r="BC155" s="292"/>
      <c r="BD155" s="292"/>
      <c r="BE155" s="292"/>
      <c r="BF155" s="292"/>
      <c r="BG155" s="292"/>
      <c r="BH155" s="292"/>
      <c r="BI155" s="292"/>
      <c r="BJ155" s="292"/>
      <c r="BK155" s="350" t="s">
        <v>77</v>
      </c>
      <c r="BL155" s="292"/>
      <c r="BM155" s="292"/>
      <c r="BN155" s="292"/>
      <c r="BO155"/>
      <c r="BP155"/>
    </row>
    <row r="156" spans="2:68" ht="29.25" customHeight="1">
      <c r="B156" s="304" t="s">
        <v>505</v>
      </c>
      <c r="C156" s="292" t="s">
        <v>27</v>
      </c>
      <c r="D156" s="306" t="s">
        <v>1449</v>
      </c>
      <c r="E156" s="565" t="s">
        <v>1452</v>
      </c>
      <c r="F156" s="986" t="s">
        <v>89</v>
      </c>
      <c r="G156" s="306"/>
      <c r="H156" s="292" t="s">
        <v>73</v>
      </c>
      <c r="I156" s="292" t="s">
        <v>74</v>
      </c>
      <c r="J156" s="292" t="s">
        <v>74</v>
      </c>
      <c r="K156" s="292"/>
      <c r="L156" s="306" t="s">
        <v>27</v>
      </c>
      <c r="M156" s="309"/>
      <c r="N156" s="309"/>
      <c r="O156" s="292"/>
      <c r="P156" s="292"/>
      <c r="Q156" s="292"/>
      <c r="R156" s="292"/>
      <c r="S156" s="292"/>
      <c r="T156" s="292"/>
      <c r="U156" s="292"/>
      <c r="V156" s="292"/>
      <c r="W156" s="292"/>
      <c r="X156" s="292"/>
      <c r="Y156" s="292"/>
      <c r="Z156" s="292"/>
      <c r="AA156" s="292"/>
      <c r="AB156" s="292"/>
      <c r="AC156" s="292"/>
      <c r="AD156" s="292" t="s">
        <v>77</v>
      </c>
      <c r="AE156" s="292"/>
      <c r="AF156" s="292"/>
      <c r="AG156" s="637"/>
      <c r="AH156" s="292"/>
      <c r="AI156" s="292"/>
      <c r="AJ156" s="292"/>
      <c r="AK156" s="292"/>
      <c r="AL156" s="292"/>
      <c r="AM156" s="292"/>
      <c r="AN156" s="292"/>
      <c r="AO156" s="292"/>
      <c r="AP156" s="292"/>
      <c r="AQ156" s="292"/>
      <c r="AR156" s="292"/>
      <c r="AS156" s="292"/>
      <c r="AT156" s="292"/>
      <c r="AU156" s="292"/>
      <c r="AV156" s="292"/>
      <c r="AW156" s="292"/>
      <c r="AX156" s="292"/>
      <c r="AY156" s="292"/>
      <c r="AZ156" s="292"/>
      <c r="BA156" s="292"/>
      <c r="BB156" s="292"/>
      <c r="BC156" s="292"/>
      <c r="BD156" s="292"/>
      <c r="BE156" s="292"/>
      <c r="BF156" s="292"/>
      <c r="BG156" s="292"/>
      <c r="BH156" s="292"/>
      <c r="BI156" s="292"/>
      <c r="BJ156" s="292"/>
      <c r="BK156" s="350" t="s">
        <v>77</v>
      </c>
      <c r="BL156" s="292"/>
      <c r="BM156" s="292"/>
      <c r="BN156" s="292"/>
      <c r="BO156"/>
      <c r="BP156"/>
    </row>
    <row r="157" spans="2:68" ht="29.25" customHeight="1">
      <c r="B157" s="304" t="s">
        <v>505</v>
      </c>
      <c r="C157" s="292" t="s">
        <v>27</v>
      </c>
      <c r="D157" s="306" t="s">
        <v>1451</v>
      </c>
      <c r="E157" s="565" t="s">
        <v>1452</v>
      </c>
      <c r="F157" s="986" t="s">
        <v>89</v>
      </c>
      <c r="G157" s="306"/>
      <c r="H157" s="292" t="s">
        <v>73</v>
      </c>
      <c r="I157" s="292" t="s">
        <v>74</v>
      </c>
      <c r="J157" s="292" t="s">
        <v>74</v>
      </c>
      <c r="K157" s="292"/>
      <c r="L157" s="306" t="s">
        <v>27</v>
      </c>
      <c r="M157" s="309"/>
      <c r="N157" s="309"/>
      <c r="O157" s="292"/>
      <c r="P157" s="292"/>
      <c r="Q157" s="292"/>
      <c r="R157" s="292"/>
      <c r="S157" s="292"/>
      <c r="T157" s="292"/>
      <c r="U157" s="292"/>
      <c r="V157" s="292"/>
      <c r="W157" s="292"/>
      <c r="X157" s="292"/>
      <c r="Y157" s="292"/>
      <c r="Z157" s="292"/>
      <c r="AA157" s="292"/>
      <c r="AB157" s="292"/>
      <c r="AC157" s="292"/>
      <c r="AD157" s="292" t="s">
        <v>77</v>
      </c>
      <c r="AE157" s="292"/>
      <c r="AF157" s="292"/>
      <c r="AG157" s="637"/>
      <c r="AH157" s="292"/>
      <c r="AI157" s="292"/>
      <c r="AJ157" s="292"/>
      <c r="AK157" s="292"/>
      <c r="AL157" s="292"/>
      <c r="AM157" s="292"/>
      <c r="AN157" s="292"/>
      <c r="AO157" s="292"/>
      <c r="AP157" s="292"/>
      <c r="AQ157" s="292"/>
      <c r="AR157" s="292"/>
      <c r="AS157" s="292"/>
      <c r="AT157" s="292"/>
      <c r="AU157" s="292"/>
      <c r="AV157" s="292"/>
      <c r="AW157" s="292"/>
      <c r="AX157" s="292"/>
      <c r="AY157" s="292"/>
      <c r="AZ157" s="292"/>
      <c r="BA157" s="292"/>
      <c r="BB157" s="292"/>
      <c r="BC157" s="292"/>
      <c r="BD157" s="292"/>
      <c r="BE157" s="292"/>
      <c r="BF157" s="292"/>
      <c r="BG157" s="292"/>
      <c r="BH157" s="292"/>
      <c r="BI157" s="292"/>
      <c r="BJ157" s="292"/>
      <c r="BK157" s="350" t="s">
        <v>77</v>
      </c>
      <c r="BL157" s="292"/>
      <c r="BM157" s="292"/>
      <c r="BN157" s="292"/>
      <c r="BO157"/>
      <c r="BP157"/>
    </row>
    <row r="158" spans="2:68" ht="29.25" customHeight="1">
      <c r="B158" s="304" t="s">
        <v>505</v>
      </c>
      <c r="C158" s="292" t="s">
        <v>27</v>
      </c>
      <c r="D158" s="306" t="s">
        <v>1453</v>
      </c>
      <c r="E158" s="565" t="s">
        <v>1452</v>
      </c>
      <c r="F158" s="986" t="s">
        <v>89</v>
      </c>
      <c r="G158" s="306"/>
      <c r="H158" s="292" t="s">
        <v>73</v>
      </c>
      <c r="I158" s="292" t="s">
        <v>74</v>
      </c>
      <c r="J158" s="292" t="s">
        <v>74</v>
      </c>
      <c r="K158" s="292"/>
      <c r="L158" s="306" t="s">
        <v>27</v>
      </c>
      <c r="M158" s="309"/>
      <c r="N158" s="309"/>
      <c r="O158" s="292"/>
      <c r="P158" s="292"/>
      <c r="Q158" s="292"/>
      <c r="R158" s="292"/>
      <c r="S158" s="292"/>
      <c r="T158" s="292"/>
      <c r="U158" s="292"/>
      <c r="V158" s="292"/>
      <c r="W158" s="292"/>
      <c r="X158" s="292"/>
      <c r="Y158" s="292"/>
      <c r="Z158" s="292"/>
      <c r="AA158" s="292"/>
      <c r="AB158" s="292"/>
      <c r="AC158" s="292"/>
      <c r="AD158" s="292" t="s">
        <v>77</v>
      </c>
      <c r="AE158" s="292"/>
      <c r="AF158" s="292"/>
      <c r="AG158" s="637"/>
      <c r="AH158" s="292"/>
      <c r="AI158" s="292"/>
      <c r="AJ158" s="292"/>
      <c r="AK158" s="292"/>
      <c r="AL158" s="292"/>
      <c r="AM158" s="292"/>
      <c r="AN158" s="292"/>
      <c r="AO158" s="292"/>
      <c r="AP158" s="292"/>
      <c r="AQ158" s="292"/>
      <c r="AR158" s="292"/>
      <c r="AS158" s="292"/>
      <c r="AT158" s="292"/>
      <c r="AU158" s="292"/>
      <c r="AV158" s="292"/>
      <c r="AW158" s="292"/>
      <c r="AX158" s="292"/>
      <c r="AY158" s="292"/>
      <c r="AZ158" s="292"/>
      <c r="BA158" s="292"/>
      <c r="BB158" s="292"/>
      <c r="BC158" s="292"/>
      <c r="BD158" s="292"/>
      <c r="BE158" s="292"/>
      <c r="BF158" s="292"/>
      <c r="BG158" s="292"/>
      <c r="BH158" s="292"/>
      <c r="BI158" s="292"/>
      <c r="BJ158" s="292"/>
      <c r="BK158" s="350" t="s">
        <v>77</v>
      </c>
      <c r="BL158" s="292"/>
      <c r="BM158" s="292"/>
      <c r="BN158" s="292"/>
      <c r="BO158"/>
      <c r="BP158"/>
    </row>
    <row r="159" spans="2:68" ht="29.25" customHeight="1">
      <c r="B159" s="304" t="s">
        <v>505</v>
      </c>
      <c r="C159" s="292" t="s">
        <v>27</v>
      </c>
      <c r="D159" s="306" t="s">
        <v>1454</v>
      </c>
      <c r="E159" s="565" t="s">
        <v>1452</v>
      </c>
      <c r="F159" s="986" t="s">
        <v>89</v>
      </c>
      <c r="G159" s="306"/>
      <c r="H159" s="292" t="s">
        <v>73</v>
      </c>
      <c r="I159" s="292" t="s">
        <v>74</v>
      </c>
      <c r="J159" s="292" t="s">
        <v>74</v>
      </c>
      <c r="K159" s="292"/>
      <c r="L159" s="306" t="s">
        <v>27</v>
      </c>
      <c r="M159" s="309"/>
      <c r="N159" s="309"/>
      <c r="O159" s="292"/>
      <c r="P159" s="292"/>
      <c r="Q159" s="292"/>
      <c r="R159" s="292"/>
      <c r="S159" s="292"/>
      <c r="T159" s="292"/>
      <c r="U159" s="292"/>
      <c r="V159" s="292"/>
      <c r="W159" s="292"/>
      <c r="X159" s="292"/>
      <c r="Y159" s="292"/>
      <c r="Z159" s="292"/>
      <c r="AA159" s="292"/>
      <c r="AB159" s="292"/>
      <c r="AC159" s="292"/>
      <c r="AD159" s="292" t="s">
        <v>77</v>
      </c>
      <c r="AE159" s="292"/>
      <c r="AF159" s="292"/>
      <c r="AG159" s="637"/>
      <c r="AH159" s="292"/>
      <c r="AI159" s="292"/>
      <c r="AJ159" s="292"/>
      <c r="AK159" s="292"/>
      <c r="AL159" s="292"/>
      <c r="AM159" s="292"/>
      <c r="AN159" s="292"/>
      <c r="AO159" s="292"/>
      <c r="AP159" s="292"/>
      <c r="AQ159" s="292"/>
      <c r="AR159" s="292"/>
      <c r="AS159" s="292"/>
      <c r="AT159" s="292"/>
      <c r="AU159" s="292"/>
      <c r="AV159" s="292"/>
      <c r="AW159" s="292"/>
      <c r="AX159" s="292"/>
      <c r="AY159" s="292"/>
      <c r="AZ159" s="292"/>
      <c r="BA159" s="292"/>
      <c r="BB159" s="292"/>
      <c r="BC159" s="292"/>
      <c r="BD159" s="292"/>
      <c r="BE159" s="292"/>
      <c r="BF159" s="292"/>
      <c r="BG159" s="292"/>
      <c r="BH159" s="292"/>
      <c r="BI159" s="292"/>
      <c r="BJ159" s="292"/>
      <c r="BK159" s="350" t="s">
        <v>77</v>
      </c>
      <c r="BL159" s="292"/>
      <c r="BM159" s="292"/>
      <c r="BN159" s="292"/>
      <c r="BO159"/>
      <c r="BP159"/>
    </row>
    <row r="160" spans="2:68" ht="29.25" customHeight="1">
      <c r="B160" s="304" t="s">
        <v>505</v>
      </c>
      <c r="C160" s="292" t="s">
        <v>27</v>
      </c>
      <c r="D160" s="306" t="s">
        <v>1455</v>
      </c>
      <c r="E160" s="565" t="s">
        <v>1452</v>
      </c>
      <c r="F160" s="986" t="s">
        <v>89</v>
      </c>
      <c r="G160" s="306"/>
      <c r="H160" s="292" t="s">
        <v>73</v>
      </c>
      <c r="I160" s="292" t="s">
        <v>74</v>
      </c>
      <c r="J160" s="292" t="s">
        <v>74</v>
      </c>
      <c r="K160" s="292"/>
      <c r="L160" s="306" t="s">
        <v>27</v>
      </c>
      <c r="M160" s="309"/>
      <c r="N160" s="309"/>
      <c r="O160" s="292"/>
      <c r="P160" s="292"/>
      <c r="Q160" s="292"/>
      <c r="R160" s="292"/>
      <c r="S160" s="292"/>
      <c r="T160" s="292"/>
      <c r="U160" s="292"/>
      <c r="V160" s="292"/>
      <c r="W160" s="292"/>
      <c r="X160" s="292"/>
      <c r="Y160" s="292"/>
      <c r="Z160" s="292"/>
      <c r="AA160" s="292"/>
      <c r="AB160" s="292"/>
      <c r="AC160" s="292"/>
      <c r="AD160" s="292" t="s">
        <v>77</v>
      </c>
      <c r="AE160" s="292"/>
      <c r="AF160" s="292"/>
      <c r="AG160" s="637"/>
      <c r="AH160" s="292"/>
      <c r="AI160" s="292"/>
      <c r="AJ160" s="292"/>
      <c r="AK160" s="292"/>
      <c r="AL160" s="292"/>
      <c r="AM160" s="292"/>
      <c r="AN160" s="292"/>
      <c r="AO160" s="292"/>
      <c r="AP160" s="292"/>
      <c r="AQ160" s="292"/>
      <c r="AR160" s="292"/>
      <c r="AS160" s="292"/>
      <c r="AT160" s="292"/>
      <c r="AU160" s="292"/>
      <c r="AV160" s="292"/>
      <c r="AW160" s="292"/>
      <c r="AX160" s="292"/>
      <c r="AY160" s="292"/>
      <c r="AZ160" s="292"/>
      <c r="BA160" s="292"/>
      <c r="BB160" s="292"/>
      <c r="BC160" s="292"/>
      <c r="BD160" s="292"/>
      <c r="BE160" s="292"/>
      <c r="BF160" s="292"/>
      <c r="BG160" s="292"/>
      <c r="BH160" s="292"/>
      <c r="BI160" s="292"/>
      <c r="BJ160" s="292"/>
      <c r="BK160" s="350" t="s">
        <v>77</v>
      </c>
      <c r="BL160" s="292"/>
      <c r="BM160" s="292"/>
      <c r="BN160" s="292"/>
      <c r="BO160"/>
      <c r="BP160"/>
    </row>
    <row r="161" spans="2:70" ht="15">
      <c r="B161" s="304"/>
      <c r="C161" s="501"/>
      <c r="D161" s="306"/>
      <c r="E161" s="306"/>
      <c r="F161" s="986" t="s">
        <v>89</v>
      </c>
      <c r="G161" s="213"/>
      <c r="H161" s="501"/>
      <c r="I161" s="501"/>
      <c r="J161" s="501"/>
      <c r="K161" s="501"/>
      <c r="L161" s="306"/>
      <c r="M161" s="309"/>
      <c r="N161" s="309"/>
      <c r="O161" s="501"/>
      <c r="P161" s="501"/>
      <c r="Q161" s="501"/>
      <c r="R161" s="501"/>
      <c r="S161" s="501"/>
      <c r="T161" s="501"/>
      <c r="U161" s="501"/>
      <c r="V161" s="501"/>
      <c r="W161" s="501"/>
      <c r="X161" s="501"/>
      <c r="Y161" s="501"/>
      <c r="Z161" s="501"/>
      <c r="AA161" s="501"/>
      <c r="AB161" s="501"/>
      <c r="AC161" s="501"/>
      <c r="AD161" s="502"/>
      <c r="AE161" s="501"/>
      <c r="AF161" s="501"/>
      <c r="AG161" s="787"/>
      <c r="AH161" s="501"/>
      <c r="AI161" s="501"/>
      <c r="AJ161" s="501"/>
      <c r="AK161" s="501"/>
      <c r="AL161" s="501"/>
      <c r="AM161" s="501"/>
      <c r="AN161" s="501"/>
      <c r="AO161" s="501"/>
      <c r="AP161" s="501"/>
      <c r="AQ161" s="501"/>
      <c r="AR161" s="501"/>
      <c r="AS161" s="501"/>
      <c r="AT161" s="501"/>
      <c r="AU161" s="501"/>
      <c r="AV161" s="501"/>
      <c r="AW161" s="501"/>
      <c r="AX161" s="501"/>
      <c r="AY161" s="501"/>
      <c r="AZ161" s="501"/>
      <c r="BA161" s="501"/>
      <c r="BB161" s="501"/>
      <c r="BC161" s="501"/>
      <c r="BD161" s="501"/>
      <c r="BE161" s="501"/>
      <c r="BF161" s="501"/>
      <c r="BG161" s="501"/>
      <c r="BH161" s="501"/>
      <c r="BI161" s="501"/>
      <c r="BJ161" s="501"/>
      <c r="BK161" s="768"/>
      <c r="BL161" s="501"/>
      <c r="BM161" s="501"/>
      <c r="BN161" s="501"/>
    </row>
    <row r="162" spans="2:70" ht="15">
      <c r="B162" s="613"/>
      <c r="C162" s="318"/>
      <c r="D162" s="318"/>
      <c r="E162" s="615"/>
      <c r="F162" s="158" t="s">
        <v>89</v>
      </c>
      <c r="G162" s="318"/>
      <c r="H162" s="318"/>
      <c r="I162" s="318"/>
      <c r="J162" s="318"/>
      <c r="K162" s="318"/>
      <c r="L162" s="318"/>
      <c r="M162" s="327"/>
      <c r="N162" s="327"/>
      <c r="O162" s="318"/>
      <c r="P162" s="318"/>
      <c r="Q162" s="318"/>
      <c r="R162" s="318"/>
      <c r="S162" s="318"/>
      <c r="T162" s="318"/>
      <c r="U162" s="318"/>
      <c r="V162" s="318"/>
      <c r="W162" s="593"/>
      <c r="X162" s="318"/>
      <c r="Y162" s="615"/>
      <c r="Z162" s="318"/>
      <c r="AA162" s="318"/>
      <c r="AB162" s="318"/>
      <c r="AC162" s="318"/>
      <c r="AD162" s="318"/>
      <c r="AE162" s="318"/>
      <c r="AF162" s="318"/>
      <c r="AG162" s="638"/>
      <c r="AH162" s="318"/>
      <c r="AI162" s="318"/>
      <c r="AJ162" s="318"/>
      <c r="AK162" s="318"/>
      <c r="AL162" s="318"/>
      <c r="AM162" s="318"/>
      <c r="AN162" s="318"/>
      <c r="AO162" s="318"/>
      <c r="AP162" s="318"/>
      <c r="AQ162" s="318"/>
      <c r="AR162" s="318"/>
      <c r="AS162" s="318"/>
      <c r="AT162" s="318"/>
      <c r="AU162" s="318"/>
      <c r="AV162" s="318"/>
      <c r="AW162" s="318"/>
      <c r="AX162" s="318"/>
      <c r="AY162" s="318"/>
      <c r="AZ162" s="318"/>
      <c r="BA162" s="318"/>
      <c r="BB162" s="318"/>
      <c r="BC162" s="318"/>
      <c r="BD162" s="318"/>
      <c r="BE162" s="318"/>
      <c r="BF162" s="318"/>
      <c r="BG162" s="318"/>
      <c r="BH162" s="318"/>
      <c r="BI162" s="318"/>
      <c r="BJ162" s="318"/>
      <c r="BK162" s="615"/>
      <c r="BL162" s="318"/>
      <c r="BM162" s="318"/>
      <c r="BN162" s="318"/>
      <c r="BO162" s="24"/>
      <c r="BP162" s="24"/>
      <c r="BQ162" s="24"/>
      <c r="BR162" s="24"/>
    </row>
    <row r="163" spans="2:70" ht="15">
      <c r="B163" s="304"/>
      <c r="C163" s="501"/>
      <c r="D163" s="306"/>
      <c r="E163" s="306"/>
      <c r="F163" s="986" t="s">
        <v>89</v>
      </c>
      <c r="G163" s="213"/>
      <c r="H163" s="501"/>
      <c r="I163" s="501"/>
      <c r="J163" s="501"/>
      <c r="K163" s="501"/>
      <c r="L163" s="306"/>
      <c r="M163" s="309"/>
      <c r="N163" s="309"/>
      <c r="O163" s="501"/>
      <c r="P163" s="501"/>
      <c r="Q163" s="501"/>
      <c r="R163" s="501"/>
      <c r="S163" s="501"/>
      <c r="T163" s="501"/>
      <c r="U163" s="501"/>
      <c r="V163" s="501"/>
      <c r="W163" s="501"/>
      <c r="X163" s="501"/>
      <c r="Y163" s="501"/>
      <c r="Z163" s="501"/>
      <c r="AA163" s="501"/>
      <c r="AB163" s="501"/>
      <c r="AC163" s="501"/>
      <c r="AD163" s="768"/>
      <c r="AE163" s="501"/>
      <c r="AF163" s="501"/>
      <c r="AG163" s="780"/>
      <c r="AH163" s="501"/>
      <c r="AI163" s="501"/>
      <c r="AJ163" s="501"/>
      <c r="AK163" s="501"/>
      <c r="AL163" s="501"/>
      <c r="AM163" s="501"/>
      <c r="AN163" s="501"/>
      <c r="AO163" s="501"/>
      <c r="AP163" s="501"/>
      <c r="AQ163" s="501"/>
      <c r="AR163" s="501"/>
      <c r="AS163" s="501"/>
      <c r="AT163" s="501"/>
      <c r="AU163" s="501"/>
      <c r="AV163" s="501"/>
      <c r="AW163" s="501"/>
      <c r="AX163" s="501"/>
      <c r="AY163" s="501"/>
      <c r="AZ163" s="501"/>
      <c r="BA163" s="501"/>
      <c r="BB163" s="501"/>
      <c r="BC163" s="501"/>
      <c r="BD163" s="501"/>
      <c r="BE163" s="501"/>
      <c r="BF163" s="501"/>
      <c r="BG163" s="501"/>
      <c r="BH163" s="501"/>
      <c r="BI163" s="501"/>
      <c r="BJ163" s="501"/>
      <c r="BK163" s="768"/>
      <c r="BL163" s="501"/>
      <c r="BM163" s="501"/>
      <c r="BN163" s="501"/>
    </row>
    <row r="164" spans="2:70" ht="15">
      <c r="B164" s="304"/>
      <c r="C164" s="501"/>
      <c r="D164" s="306"/>
      <c r="E164" s="306"/>
      <c r="F164" s="986" t="s">
        <v>89</v>
      </c>
      <c r="G164" s="213"/>
      <c r="H164" s="501"/>
      <c r="I164" s="501"/>
      <c r="J164" s="501"/>
      <c r="K164" s="501"/>
      <c r="L164" s="306"/>
      <c r="M164" s="309"/>
      <c r="O164" s="309"/>
      <c r="P164" s="309"/>
      <c r="Q164" s="501"/>
      <c r="R164" s="501"/>
      <c r="S164" s="501"/>
      <c r="T164" s="501"/>
      <c r="U164" s="501"/>
      <c r="V164" s="501"/>
      <c r="W164" s="501"/>
      <c r="X164" s="501"/>
      <c r="Y164" s="501"/>
      <c r="Z164" s="501"/>
      <c r="AA164" s="501"/>
      <c r="AB164" s="501"/>
      <c r="AC164" s="501"/>
      <c r="AD164" s="501"/>
      <c r="AE164" s="501"/>
      <c r="AF164" s="501"/>
      <c r="AG164" s="780"/>
      <c r="AH164" s="501"/>
      <c r="AI164" s="501"/>
      <c r="AJ164" s="501"/>
      <c r="AK164" s="501"/>
      <c r="AL164" s="501"/>
      <c r="AM164" s="501"/>
      <c r="AN164" s="501"/>
      <c r="AO164" s="501"/>
      <c r="AP164" s="501"/>
      <c r="AQ164" s="501"/>
      <c r="AR164" s="501"/>
      <c r="AS164" s="501"/>
      <c r="AT164" s="501"/>
      <c r="AU164" s="501"/>
      <c r="AV164" s="501"/>
      <c r="AW164" s="501"/>
      <c r="AX164" s="501"/>
      <c r="AY164" s="501"/>
      <c r="AZ164" s="501"/>
      <c r="BA164" s="501"/>
      <c r="BB164" s="501"/>
      <c r="BC164" s="501"/>
      <c r="BD164" s="501"/>
      <c r="BE164" s="501"/>
      <c r="BF164" s="501"/>
      <c r="BG164" s="501"/>
      <c r="BH164" s="501"/>
      <c r="BI164" s="501"/>
      <c r="BJ164" s="501"/>
      <c r="BK164" s="768"/>
      <c r="BL164" s="501"/>
      <c r="BM164" s="501"/>
      <c r="BN164" s="501"/>
    </row>
    <row r="165" spans="2:70" ht="15">
      <c r="B165" s="304"/>
      <c r="C165" s="501"/>
      <c r="D165" s="306"/>
      <c r="E165" s="306"/>
      <c r="F165" s="986"/>
      <c r="G165" s="213"/>
      <c r="H165" s="501"/>
      <c r="I165" s="501"/>
      <c r="J165" s="501"/>
      <c r="K165" s="501"/>
      <c r="L165" s="306"/>
      <c r="M165" s="309"/>
      <c r="N165" s="309"/>
      <c r="O165" s="501"/>
      <c r="P165" s="501"/>
      <c r="Q165" s="501"/>
      <c r="R165" s="501"/>
      <c r="S165" s="501"/>
      <c r="T165" s="501"/>
      <c r="U165" s="501"/>
      <c r="V165" s="501"/>
      <c r="W165" s="501"/>
      <c r="X165" s="501"/>
      <c r="Y165" s="501"/>
      <c r="Z165" s="501"/>
      <c r="AA165" s="501"/>
      <c r="AB165" s="501"/>
      <c r="AC165" s="501"/>
      <c r="AD165" s="501"/>
      <c r="AE165" s="501"/>
      <c r="AF165" s="501"/>
      <c r="AG165" s="780"/>
      <c r="AH165" s="501"/>
      <c r="AI165" s="501"/>
      <c r="AJ165" s="501"/>
      <c r="AK165" s="501"/>
      <c r="AL165" s="501"/>
      <c r="AM165" s="501"/>
      <c r="AN165" s="501"/>
      <c r="AO165" s="501"/>
      <c r="AP165" s="501"/>
      <c r="AQ165" s="501"/>
      <c r="AR165" s="501"/>
      <c r="AS165" s="501"/>
      <c r="AT165" s="501"/>
      <c r="AU165" s="501"/>
      <c r="AV165" s="501"/>
      <c r="AW165" s="501"/>
      <c r="AX165" s="501"/>
      <c r="AY165" s="501"/>
      <c r="AZ165" s="501"/>
      <c r="BA165" s="501"/>
      <c r="BB165" s="501"/>
      <c r="BC165" s="501"/>
      <c r="BD165" s="501"/>
      <c r="BE165" s="501"/>
      <c r="BF165" s="501"/>
      <c r="BG165" s="501"/>
      <c r="BH165" s="501"/>
      <c r="BI165" s="501"/>
      <c r="BJ165" s="501"/>
      <c r="BK165" s="768"/>
      <c r="BL165" s="501"/>
      <c r="BM165" s="501"/>
      <c r="BN165" s="501"/>
    </row>
    <row r="166" spans="2:70" ht="15">
      <c r="B166" s="304"/>
      <c r="C166" s="501"/>
      <c r="D166" s="306"/>
      <c r="E166" s="306"/>
      <c r="F166" s="986" t="s">
        <v>89</v>
      </c>
      <c r="G166" s="213"/>
      <c r="H166" s="501"/>
      <c r="I166" s="501"/>
      <c r="J166" s="501"/>
      <c r="K166" s="501"/>
      <c r="L166" s="306"/>
      <c r="M166" s="309"/>
      <c r="N166" s="309"/>
      <c r="O166" s="501"/>
      <c r="P166" s="501"/>
      <c r="Q166" s="501"/>
      <c r="R166" s="501"/>
      <c r="S166" s="501"/>
      <c r="T166" s="501"/>
      <c r="U166" s="501"/>
      <c r="V166" s="501"/>
      <c r="W166" s="501"/>
      <c r="X166" s="501"/>
      <c r="Y166" s="501"/>
      <c r="Z166" s="501"/>
      <c r="AA166" s="501"/>
      <c r="AB166" s="501"/>
      <c r="AC166" s="501"/>
      <c r="AD166" s="501"/>
      <c r="AE166" s="501"/>
      <c r="AF166" s="501"/>
      <c r="AG166" s="780"/>
      <c r="AH166" s="501"/>
      <c r="AI166" s="501"/>
      <c r="AJ166" s="501"/>
      <c r="AK166" s="501"/>
      <c r="AL166" s="501"/>
      <c r="AM166" s="501"/>
      <c r="AN166" s="501"/>
      <c r="AO166" s="501"/>
      <c r="AP166" s="501"/>
      <c r="AQ166" s="501"/>
      <c r="AR166" s="501"/>
      <c r="AS166" s="501"/>
      <c r="AT166" s="501"/>
      <c r="AU166" s="501"/>
      <c r="AV166" s="501"/>
      <c r="AW166" s="501"/>
      <c r="AX166" s="501"/>
      <c r="AY166" s="501"/>
      <c r="AZ166" s="501"/>
      <c r="BA166" s="501"/>
      <c r="BB166" s="501"/>
      <c r="BC166" s="501"/>
      <c r="BD166" s="501"/>
      <c r="BE166" s="501"/>
      <c r="BF166" s="501"/>
      <c r="BG166" s="501"/>
      <c r="BH166" s="501"/>
      <c r="BI166" s="501"/>
      <c r="BJ166" s="501"/>
      <c r="BK166" s="768"/>
      <c r="BL166" s="501"/>
      <c r="BM166" s="501"/>
      <c r="BN166" s="501"/>
    </row>
    <row r="167" spans="2:70" ht="15">
      <c r="B167" s="613"/>
      <c r="C167" s="318"/>
      <c r="D167" s="318"/>
      <c r="E167" s="318"/>
      <c r="F167" s="158" t="s">
        <v>89</v>
      </c>
      <c r="G167" s="213"/>
      <c r="H167" s="318"/>
      <c r="I167" s="318"/>
      <c r="J167" s="318"/>
      <c r="K167" s="318"/>
      <c r="L167" s="318"/>
      <c r="M167" s="327"/>
      <c r="N167" s="327"/>
      <c r="O167" s="318"/>
      <c r="P167" s="318"/>
      <c r="Q167" s="318"/>
      <c r="R167" s="318"/>
      <c r="S167" s="318"/>
      <c r="T167" s="318"/>
      <c r="U167" s="318"/>
      <c r="V167" s="318"/>
      <c r="W167" s="593"/>
      <c r="X167" s="318"/>
      <c r="Y167" s="615"/>
      <c r="Z167" s="318"/>
      <c r="AA167" s="318"/>
      <c r="AB167" s="318"/>
      <c r="AC167" s="318"/>
      <c r="AD167" s="318"/>
      <c r="AE167" s="318"/>
      <c r="AF167" s="318"/>
      <c r="AG167" s="664"/>
      <c r="AH167" s="318"/>
      <c r="AI167" s="318"/>
      <c r="AJ167" s="318"/>
      <c r="AK167" s="318"/>
      <c r="AL167" s="318"/>
      <c r="AM167" s="318"/>
      <c r="AN167" s="318"/>
      <c r="AO167" s="318"/>
      <c r="AP167" s="318"/>
      <c r="AQ167" s="318"/>
      <c r="AR167" s="318"/>
      <c r="AS167" s="318"/>
      <c r="AT167" s="318"/>
      <c r="AU167" s="318"/>
      <c r="AV167" s="318"/>
      <c r="AW167" s="318"/>
      <c r="AX167" s="318"/>
      <c r="AY167" s="318"/>
      <c r="AZ167" s="318"/>
      <c r="BA167" s="318"/>
      <c r="BB167" s="318"/>
      <c r="BC167" s="318"/>
      <c r="BD167" s="318"/>
      <c r="BE167" s="318"/>
      <c r="BF167" s="318"/>
      <c r="BG167" s="318"/>
      <c r="BH167" s="318"/>
      <c r="BI167" s="318"/>
      <c r="BJ167" s="318"/>
      <c r="BK167" s="615"/>
      <c r="BL167" s="318"/>
      <c r="BM167" s="318"/>
      <c r="BN167" s="318"/>
      <c r="BO167" s="24"/>
      <c r="BP167" s="24"/>
      <c r="BQ167" s="24"/>
      <c r="BR167" s="24"/>
    </row>
    <row r="168" spans="2:70" ht="15">
      <c r="B168" s="304"/>
      <c r="C168" s="501"/>
      <c r="D168" s="306"/>
      <c r="E168" s="306"/>
      <c r="F168" s="986" t="s">
        <v>89</v>
      </c>
      <c r="G168" s="213"/>
      <c r="H168" s="501"/>
      <c r="I168" s="501"/>
      <c r="J168" s="501"/>
      <c r="K168" s="501"/>
      <c r="L168" s="306"/>
      <c r="M168" s="309"/>
      <c r="N168" s="309"/>
      <c r="O168" s="501"/>
      <c r="P168" s="501"/>
      <c r="Q168" s="501"/>
      <c r="R168" s="501"/>
      <c r="S168" s="501"/>
      <c r="T168" s="501"/>
      <c r="U168" s="501"/>
      <c r="V168" s="501"/>
      <c r="W168" s="501"/>
      <c r="X168" s="501"/>
      <c r="Y168" s="501"/>
      <c r="Z168" s="501"/>
      <c r="AA168" s="501"/>
      <c r="AB168" s="501"/>
      <c r="AC168" s="501"/>
      <c r="AD168" s="501"/>
      <c r="AE168" s="501"/>
      <c r="AF168" s="501"/>
      <c r="AG168" s="780"/>
      <c r="AH168" s="501"/>
      <c r="AI168" s="501"/>
      <c r="AJ168" s="501"/>
      <c r="AK168" s="501"/>
      <c r="AL168" s="501"/>
      <c r="AM168" s="501"/>
      <c r="AN168" s="501"/>
      <c r="AO168" s="501"/>
      <c r="AP168" s="501"/>
      <c r="AQ168" s="501"/>
      <c r="AR168" s="501"/>
      <c r="AS168" s="501"/>
      <c r="AT168" s="501"/>
      <c r="AU168" s="501"/>
      <c r="AV168" s="501"/>
      <c r="AW168" s="501"/>
      <c r="AX168" s="501"/>
      <c r="AY168" s="501"/>
      <c r="AZ168" s="501"/>
      <c r="BA168" s="501"/>
      <c r="BB168" s="501"/>
      <c r="BC168" s="501"/>
      <c r="BD168" s="501"/>
      <c r="BE168" s="501"/>
      <c r="BF168" s="501"/>
      <c r="BG168" s="501"/>
      <c r="BH168" s="501"/>
      <c r="BI168" s="501"/>
      <c r="BJ168" s="501"/>
      <c r="BK168" s="768"/>
      <c r="BL168" s="501"/>
      <c r="BM168" s="501"/>
      <c r="BN168" s="501"/>
    </row>
    <row r="169" spans="2:70" ht="15">
      <c r="B169" s="304"/>
      <c r="C169" s="501"/>
      <c r="D169" s="306"/>
      <c r="E169" s="306"/>
      <c r="F169" s="986" t="s">
        <v>89</v>
      </c>
      <c r="G169" s="213"/>
      <c r="H169" s="501"/>
      <c r="I169" s="501"/>
      <c r="J169" s="501"/>
      <c r="K169" s="501"/>
      <c r="L169" s="306"/>
      <c r="M169" s="309"/>
      <c r="N169" s="309"/>
      <c r="O169" s="501"/>
      <c r="P169" s="501"/>
      <c r="Q169" s="501"/>
      <c r="R169" s="501"/>
      <c r="S169" s="501"/>
      <c r="T169" s="501"/>
      <c r="U169" s="501"/>
      <c r="V169" s="501"/>
      <c r="W169" s="501"/>
      <c r="X169" s="501"/>
      <c r="Y169" s="501"/>
      <c r="Z169" s="501"/>
      <c r="AA169" s="501"/>
      <c r="AB169" s="501"/>
      <c r="AC169" s="501"/>
      <c r="AD169" s="768"/>
      <c r="AE169" s="501"/>
      <c r="AF169" s="501"/>
      <c r="AG169" s="780"/>
      <c r="AH169" s="501"/>
      <c r="AI169" s="501"/>
      <c r="AJ169" s="501"/>
      <c r="AK169" s="501"/>
      <c r="AL169" s="501"/>
      <c r="AM169" s="501"/>
      <c r="AN169" s="501"/>
      <c r="AO169" s="501"/>
      <c r="AP169" s="501"/>
      <c r="AQ169" s="501"/>
      <c r="AR169" s="501"/>
      <c r="AS169" s="501"/>
      <c r="AT169" s="501"/>
      <c r="AU169" s="501"/>
      <c r="AV169" s="501"/>
      <c r="AW169" s="501"/>
      <c r="AX169" s="501"/>
      <c r="AY169" s="501"/>
      <c r="AZ169" s="501"/>
      <c r="BA169" s="501"/>
      <c r="BB169" s="501"/>
      <c r="BC169" s="501"/>
      <c r="BD169" s="501"/>
      <c r="BE169" s="501"/>
      <c r="BF169" s="501"/>
      <c r="BG169" s="501"/>
      <c r="BH169" s="501"/>
      <c r="BI169" s="501"/>
      <c r="BJ169" s="501"/>
      <c r="BK169" s="768"/>
      <c r="BL169" s="501"/>
      <c r="BM169" s="501"/>
      <c r="BN169" s="501"/>
    </row>
    <row r="170" spans="2:70" ht="15">
      <c r="B170" s="613"/>
      <c r="C170" s="318"/>
      <c r="D170" s="318"/>
      <c r="E170" s="318"/>
      <c r="F170" s="158" t="s">
        <v>89</v>
      </c>
      <c r="G170" s="213"/>
      <c r="H170" s="318"/>
      <c r="I170" s="318"/>
      <c r="J170" s="318"/>
      <c r="K170" s="318"/>
      <c r="L170" s="318"/>
      <c r="M170" s="327"/>
      <c r="N170" s="327"/>
      <c r="O170" s="318"/>
      <c r="P170" s="318"/>
      <c r="Q170" s="318"/>
      <c r="R170" s="318"/>
      <c r="S170" s="318"/>
      <c r="T170" s="318"/>
      <c r="U170" s="318"/>
      <c r="V170" s="318"/>
      <c r="W170" s="593"/>
      <c r="X170" s="318"/>
      <c r="Y170" s="318"/>
      <c r="Z170" s="318"/>
      <c r="AA170" s="318"/>
      <c r="AB170" s="318"/>
      <c r="AC170" s="318"/>
      <c r="AD170" s="615"/>
      <c r="AE170" s="318"/>
      <c r="AF170" s="318"/>
      <c r="AG170" s="638"/>
      <c r="AH170" s="318"/>
      <c r="AI170" s="318"/>
      <c r="AJ170" s="318"/>
      <c r="AK170" s="318"/>
      <c r="AL170" s="318"/>
      <c r="AM170" s="318"/>
      <c r="AN170" s="318"/>
      <c r="AO170" s="318"/>
      <c r="AP170" s="318"/>
      <c r="AQ170" s="318"/>
      <c r="AR170" s="318"/>
      <c r="AS170" s="318"/>
      <c r="AT170" s="318"/>
      <c r="AU170" s="318"/>
      <c r="AV170" s="318"/>
      <c r="AW170" s="318"/>
      <c r="AX170" s="318"/>
      <c r="AY170" s="318"/>
      <c r="AZ170" s="318"/>
      <c r="BA170" s="318"/>
      <c r="BB170" s="318"/>
      <c r="BC170" s="318"/>
      <c r="BD170" s="318"/>
      <c r="BE170" s="318"/>
      <c r="BF170" s="318"/>
      <c r="BG170" s="318"/>
      <c r="BH170" s="318"/>
      <c r="BI170" s="318"/>
      <c r="BJ170" s="318"/>
      <c r="BK170" s="615"/>
      <c r="BL170" s="318"/>
      <c r="BM170" s="318"/>
      <c r="BN170" s="318"/>
      <c r="BO170" s="24"/>
      <c r="BP170" s="24"/>
      <c r="BQ170" s="24"/>
      <c r="BR170" s="24"/>
    </row>
    <row r="171" spans="2:70" ht="43.5" customHeight="1">
      <c r="B171" s="304" t="s">
        <v>505</v>
      </c>
      <c r="C171" s="292" t="s">
        <v>27</v>
      </c>
      <c r="D171" s="306" t="s">
        <v>1478</v>
      </c>
      <c r="E171" s="565" t="s">
        <v>1481</v>
      </c>
      <c r="F171" s="986" t="s">
        <v>89</v>
      </c>
      <c r="G171" s="238" t="s">
        <v>1482</v>
      </c>
      <c r="H171" s="292" t="s">
        <v>73</v>
      </c>
      <c r="I171" s="292" t="s">
        <v>74</v>
      </c>
      <c r="J171" s="292" t="s">
        <v>74</v>
      </c>
      <c r="K171" s="292"/>
      <c r="L171" s="306" t="s">
        <v>27</v>
      </c>
      <c r="M171" s="309"/>
      <c r="N171" s="309"/>
      <c r="O171" s="292"/>
      <c r="P171" s="292"/>
      <c r="Q171" s="292"/>
      <c r="R171" s="292"/>
      <c r="S171" s="292"/>
      <c r="T171" s="292"/>
      <c r="U171" s="292"/>
      <c r="V171" s="292"/>
      <c r="W171" s="292"/>
      <c r="X171" s="292"/>
      <c r="Y171" s="292"/>
      <c r="Z171" s="292"/>
      <c r="AA171" s="292"/>
      <c r="AB171" s="292"/>
      <c r="AC171" s="292" t="s">
        <v>78</v>
      </c>
      <c r="AD171" s="521" t="s">
        <v>91</v>
      </c>
      <c r="AE171" s="292"/>
      <c r="AF171" s="292"/>
      <c r="AG171" s="637"/>
      <c r="AH171" s="292" t="s">
        <v>119</v>
      </c>
      <c r="AI171" s="292"/>
      <c r="AJ171" s="292"/>
      <c r="AK171" s="292"/>
      <c r="AL171" s="292"/>
      <c r="AM171" s="292" t="s">
        <v>78</v>
      </c>
      <c r="AN171" s="292"/>
      <c r="AO171" s="292" t="s">
        <v>78</v>
      </c>
      <c r="AP171" s="292"/>
      <c r="AQ171" s="292"/>
      <c r="AR171" s="292"/>
      <c r="AS171" s="292"/>
      <c r="AT171" s="292"/>
      <c r="AU171" s="292" t="s">
        <v>119</v>
      </c>
      <c r="AV171" s="292"/>
      <c r="AW171" s="292"/>
      <c r="AX171" s="292"/>
      <c r="AY171" s="292"/>
      <c r="AZ171" s="292"/>
      <c r="BA171" s="292"/>
      <c r="BB171" s="292"/>
      <c r="BC171" s="292"/>
      <c r="BD171" s="292"/>
      <c r="BE171" s="292"/>
      <c r="BF171" s="292"/>
      <c r="BG171" s="292"/>
      <c r="BH171" s="292"/>
      <c r="BI171" s="292"/>
      <c r="BJ171" s="292"/>
      <c r="BK171" s="350" t="s">
        <v>78</v>
      </c>
      <c r="BL171" s="292"/>
      <c r="BM171" s="292"/>
      <c r="BN171" s="292"/>
      <c r="BO171"/>
      <c r="BP171"/>
    </row>
    <row r="172" spans="2:70" ht="15">
      <c r="B172" s="304"/>
      <c r="C172" s="501"/>
      <c r="D172" s="306"/>
      <c r="E172" s="306"/>
      <c r="F172" s="986"/>
      <c r="G172" s="213"/>
      <c r="H172" s="501"/>
      <c r="I172" s="501"/>
      <c r="J172" s="501"/>
      <c r="K172" s="501"/>
      <c r="L172" s="306"/>
      <c r="M172" s="309"/>
      <c r="N172" s="309"/>
      <c r="O172" s="501"/>
      <c r="P172" s="501"/>
      <c r="Q172" s="501"/>
      <c r="R172" s="501"/>
      <c r="S172" s="501"/>
      <c r="T172" s="501"/>
      <c r="U172" s="501"/>
      <c r="V172" s="501"/>
      <c r="W172" s="501"/>
      <c r="X172" s="501"/>
      <c r="Y172" s="501"/>
      <c r="Z172" s="501"/>
      <c r="AA172" s="501"/>
      <c r="AB172" s="501"/>
      <c r="AC172" s="501"/>
      <c r="AD172" s="768"/>
      <c r="AE172" s="501"/>
      <c r="AF172" s="501"/>
      <c r="AG172" s="780"/>
      <c r="AH172" s="501"/>
      <c r="AI172" s="501"/>
      <c r="AJ172" s="501"/>
      <c r="AK172" s="501"/>
      <c r="AL172" s="501"/>
      <c r="AM172" s="501"/>
      <c r="AN172" s="501"/>
      <c r="AO172" s="501"/>
      <c r="AP172" s="501"/>
      <c r="AQ172" s="501"/>
      <c r="AR172" s="501"/>
      <c r="AS172" s="501"/>
      <c r="AT172" s="501"/>
      <c r="AU172" s="501"/>
      <c r="AV172" s="501"/>
      <c r="AW172" s="501"/>
      <c r="AX172" s="501"/>
      <c r="AY172" s="501"/>
      <c r="AZ172" s="501"/>
      <c r="BA172" s="501"/>
      <c r="BB172" s="501"/>
      <c r="BC172" s="501"/>
      <c r="BD172" s="501"/>
      <c r="BE172" s="501"/>
      <c r="BF172" s="501"/>
      <c r="BG172" s="501"/>
      <c r="BH172" s="501"/>
      <c r="BI172" s="501"/>
      <c r="BJ172" s="501"/>
      <c r="BK172" s="768"/>
      <c r="BL172" s="501"/>
      <c r="BM172" s="501"/>
      <c r="BN172" s="501"/>
    </row>
    <row r="173" spans="2:70" ht="15">
      <c r="B173" s="304"/>
      <c r="C173" s="501"/>
      <c r="D173" s="306"/>
      <c r="E173" s="306"/>
      <c r="F173" s="986" t="s">
        <v>89</v>
      </c>
      <c r="G173" s="213"/>
      <c r="H173" s="501"/>
      <c r="I173" s="501"/>
      <c r="J173" s="501"/>
      <c r="K173" s="501"/>
      <c r="L173" s="306"/>
      <c r="M173" s="309"/>
      <c r="O173" s="309"/>
      <c r="P173" s="309"/>
      <c r="Q173" s="501"/>
      <c r="R173" s="501"/>
      <c r="S173" s="501"/>
      <c r="T173" s="501"/>
      <c r="U173" s="501"/>
      <c r="V173" s="501"/>
      <c r="W173" s="501"/>
      <c r="X173" s="501"/>
      <c r="Y173" s="501"/>
      <c r="Z173" s="501"/>
      <c r="AA173" s="501"/>
      <c r="AB173" s="501"/>
      <c r="AC173" s="501"/>
      <c r="AD173" s="768"/>
      <c r="AE173" s="501"/>
      <c r="AF173" s="501"/>
      <c r="AG173" s="780"/>
      <c r="AH173" s="501"/>
      <c r="AI173" s="501"/>
      <c r="AJ173" s="501"/>
      <c r="AK173" s="501"/>
      <c r="AL173" s="501"/>
      <c r="AM173" s="501"/>
      <c r="AN173" s="501"/>
      <c r="AO173" s="501"/>
      <c r="AP173" s="501"/>
      <c r="AQ173" s="501"/>
      <c r="AR173" s="501"/>
      <c r="AS173" s="501"/>
      <c r="AT173" s="501"/>
      <c r="AU173" s="501"/>
      <c r="AV173" s="501"/>
      <c r="AW173" s="501"/>
      <c r="AX173" s="501"/>
      <c r="AY173" s="501"/>
      <c r="AZ173" s="501"/>
      <c r="BA173" s="501"/>
      <c r="BB173" s="501"/>
      <c r="BC173" s="501"/>
      <c r="BD173" s="501"/>
      <c r="BE173" s="501"/>
      <c r="BF173" s="501"/>
      <c r="BG173" s="501"/>
      <c r="BH173" s="501"/>
      <c r="BI173" s="501"/>
      <c r="BJ173" s="501"/>
      <c r="BK173" s="768"/>
      <c r="BL173" s="501"/>
      <c r="BM173" s="501"/>
      <c r="BN173" s="501"/>
    </row>
    <row r="174" spans="2:70" ht="15">
      <c r="B174" s="304"/>
      <c r="C174" s="501"/>
      <c r="D174" s="306"/>
      <c r="E174" s="306"/>
      <c r="F174" s="986" t="s">
        <v>89</v>
      </c>
      <c r="G174" s="213"/>
      <c r="H174" s="501"/>
      <c r="I174" s="501"/>
      <c r="J174" s="501"/>
      <c r="K174" s="501"/>
      <c r="L174" s="306"/>
      <c r="M174" s="309"/>
      <c r="N174" s="309"/>
      <c r="O174" s="501"/>
      <c r="P174" s="501"/>
      <c r="Q174" s="501"/>
      <c r="R174" s="501"/>
      <c r="S174" s="501"/>
      <c r="T174" s="501"/>
      <c r="U174" s="501"/>
      <c r="V174" s="501"/>
      <c r="W174" s="501"/>
      <c r="X174" s="501"/>
      <c r="Y174" s="501"/>
      <c r="Z174" s="501"/>
      <c r="AA174" s="501"/>
      <c r="AB174" s="501"/>
      <c r="AC174" s="501"/>
      <c r="AD174" s="501"/>
      <c r="AE174" s="501"/>
      <c r="AF174" s="501"/>
      <c r="AG174" s="780"/>
      <c r="AH174" s="501"/>
      <c r="AI174" s="501"/>
      <c r="AJ174" s="501"/>
      <c r="AK174" s="501"/>
      <c r="AL174" s="501"/>
      <c r="AM174" s="501"/>
      <c r="AN174" s="501"/>
      <c r="AO174" s="501"/>
      <c r="AP174" s="501"/>
      <c r="AQ174" s="501"/>
      <c r="AR174" s="501"/>
      <c r="AS174" s="501"/>
      <c r="AT174" s="501"/>
      <c r="AU174" s="501"/>
      <c r="AV174" s="501"/>
      <c r="AW174" s="501"/>
      <c r="AX174" s="501"/>
      <c r="AY174" s="501"/>
      <c r="AZ174" s="501"/>
      <c r="BA174" s="501"/>
      <c r="BB174" s="501"/>
      <c r="BC174" s="501"/>
      <c r="BD174" s="501"/>
      <c r="BE174" s="501"/>
      <c r="BF174" s="501"/>
      <c r="BG174" s="501"/>
      <c r="BH174" s="501"/>
      <c r="BI174" s="501"/>
      <c r="BJ174" s="501"/>
      <c r="BK174" s="768"/>
      <c r="BL174" s="501"/>
      <c r="BM174" s="501"/>
      <c r="BN174" s="501"/>
    </row>
    <row r="175" spans="2:70" ht="15">
      <c r="B175" s="304"/>
      <c r="C175" s="501"/>
      <c r="D175" s="306"/>
      <c r="E175" s="306"/>
      <c r="F175" s="986" t="s">
        <v>89</v>
      </c>
      <c r="G175" s="213"/>
      <c r="H175" s="501"/>
      <c r="I175" s="501"/>
      <c r="J175" s="501"/>
      <c r="K175" s="501"/>
      <c r="L175" s="306"/>
      <c r="M175" s="309"/>
      <c r="N175" s="309"/>
      <c r="O175" s="501"/>
      <c r="P175" s="501"/>
      <c r="Q175" s="501"/>
      <c r="R175" s="501"/>
      <c r="S175" s="501"/>
      <c r="T175" s="501"/>
      <c r="U175" s="501"/>
      <c r="V175" s="501"/>
      <c r="W175" s="501"/>
      <c r="X175" s="501"/>
      <c r="Y175" s="501"/>
      <c r="Z175" s="501"/>
      <c r="AA175" s="501"/>
      <c r="AB175" s="501"/>
      <c r="AC175" s="501"/>
      <c r="AD175" s="501"/>
      <c r="AE175" s="501"/>
      <c r="AF175" s="501"/>
      <c r="AG175" s="780"/>
      <c r="AH175" s="501"/>
      <c r="AI175" s="501"/>
      <c r="AJ175" s="501"/>
      <c r="AK175" s="501"/>
      <c r="AL175" s="501"/>
      <c r="AM175" s="501"/>
      <c r="AN175" s="501"/>
      <c r="AO175" s="501"/>
      <c r="AP175" s="501"/>
      <c r="AQ175" s="501"/>
      <c r="AR175" s="501"/>
      <c r="AS175" s="501"/>
      <c r="AT175" s="501"/>
      <c r="AU175" s="501"/>
      <c r="AV175" s="501"/>
      <c r="AW175" s="501"/>
      <c r="AX175" s="501"/>
      <c r="AY175" s="501"/>
      <c r="AZ175" s="501"/>
      <c r="BA175" s="501"/>
      <c r="BB175" s="501"/>
      <c r="BC175" s="501"/>
      <c r="BD175" s="501"/>
      <c r="BE175" s="501"/>
      <c r="BF175" s="501"/>
      <c r="BG175" s="501"/>
      <c r="BH175" s="501"/>
      <c r="BI175" s="501"/>
      <c r="BJ175" s="501"/>
      <c r="BK175" s="768"/>
      <c r="BL175" s="501"/>
      <c r="BM175" s="501"/>
      <c r="BN175" s="501"/>
    </row>
    <row r="176" spans="2:70" ht="15">
      <c r="B176" s="304"/>
      <c r="C176" s="501"/>
      <c r="D176" s="306"/>
      <c r="E176" s="306"/>
      <c r="F176" s="986" t="s">
        <v>89</v>
      </c>
      <c r="G176" s="213"/>
      <c r="H176" s="501"/>
      <c r="I176" s="501"/>
      <c r="J176" s="501"/>
      <c r="K176" s="501"/>
      <c r="L176" s="306"/>
      <c r="M176" s="309"/>
      <c r="N176" s="309"/>
      <c r="O176" s="501"/>
      <c r="P176" s="501"/>
      <c r="Q176" s="501"/>
      <c r="R176" s="501"/>
      <c r="S176" s="501"/>
      <c r="T176" s="501"/>
      <c r="U176" s="501"/>
      <c r="V176" s="501"/>
      <c r="W176" s="501"/>
      <c r="X176" s="501"/>
      <c r="Y176" s="501"/>
      <c r="Z176" s="501"/>
      <c r="AA176" s="501"/>
      <c r="AB176" s="501"/>
      <c r="AC176" s="501"/>
      <c r="AD176" s="501"/>
      <c r="AE176" s="501"/>
      <c r="AF176" s="501"/>
      <c r="AG176" s="780"/>
      <c r="AH176" s="501"/>
      <c r="AI176" s="501"/>
      <c r="AJ176" s="501"/>
      <c r="AK176" s="501"/>
      <c r="AL176" s="501"/>
      <c r="AM176" s="501"/>
      <c r="AN176" s="501"/>
      <c r="AO176" s="501"/>
      <c r="AP176" s="501"/>
      <c r="AQ176" s="501"/>
      <c r="AR176" s="501"/>
      <c r="AS176" s="501"/>
      <c r="AT176" s="501"/>
      <c r="AU176" s="501"/>
      <c r="AV176" s="501"/>
      <c r="AW176" s="501"/>
      <c r="AX176" s="501"/>
      <c r="AY176" s="501"/>
      <c r="AZ176" s="501"/>
      <c r="BA176" s="501"/>
      <c r="BB176" s="501"/>
      <c r="BC176" s="501"/>
      <c r="BD176" s="501"/>
      <c r="BE176" s="501"/>
      <c r="BF176" s="501"/>
      <c r="BG176" s="501"/>
      <c r="BH176" s="501"/>
      <c r="BI176" s="501"/>
      <c r="BJ176" s="501"/>
      <c r="BK176" s="768"/>
      <c r="BL176" s="501"/>
      <c r="BM176" s="501"/>
      <c r="BN176" s="501"/>
    </row>
    <row r="177" spans="2:70" ht="15">
      <c r="B177" s="304"/>
      <c r="C177" s="501"/>
      <c r="D177" s="306"/>
      <c r="E177" s="306"/>
      <c r="F177" s="986" t="s">
        <v>89</v>
      </c>
      <c r="G177" s="213"/>
      <c r="H177" s="501"/>
      <c r="I177" s="501"/>
      <c r="J177" s="501"/>
      <c r="K177" s="501"/>
      <c r="L177" s="306"/>
      <c r="M177" s="309"/>
      <c r="N177" s="309"/>
      <c r="O177" s="501"/>
      <c r="P177" s="501"/>
      <c r="Q177" s="501"/>
      <c r="R177" s="501"/>
      <c r="S177" s="501"/>
      <c r="T177" s="501"/>
      <c r="U177" s="501"/>
      <c r="V177" s="501"/>
      <c r="W177" s="501"/>
      <c r="X177" s="501"/>
      <c r="Y177" s="501"/>
      <c r="Z177" s="501"/>
      <c r="AA177" s="501"/>
      <c r="AB177" s="501"/>
      <c r="AC177" s="501"/>
      <c r="AD177" s="501"/>
      <c r="AE177" s="501"/>
      <c r="AF177" s="501"/>
      <c r="AG177" s="780"/>
      <c r="AH177" s="501"/>
      <c r="AI177" s="501"/>
      <c r="AJ177" s="501"/>
      <c r="AK177" s="501"/>
      <c r="AL177" s="501"/>
      <c r="AM177" s="501"/>
      <c r="AN177" s="501"/>
      <c r="AO177" s="501"/>
      <c r="AP177" s="501"/>
      <c r="AQ177" s="501"/>
      <c r="AR177" s="501"/>
      <c r="AS177" s="501"/>
      <c r="AT177" s="501"/>
      <c r="AU177" s="501"/>
      <c r="AV177" s="501"/>
      <c r="AW177" s="501"/>
      <c r="AX177" s="501"/>
      <c r="AY177" s="501"/>
      <c r="AZ177" s="501"/>
      <c r="BA177" s="501"/>
      <c r="BB177" s="501"/>
      <c r="BC177" s="501"/>
      <c r="BD177" s="501"/>
      <c r="BE177" s="501"/>
      <c r="BF177" s="501"/>
      <c r="BG177" s="501"/>
      <c r="BH177" s="501"/>
      <c r="BI177" s="501"/>
      <c r="BJ177" s="501"/>
      <c r="BK177" s="768"/>
      <c r="BL177" s="501"/>
      <c r="BM177" s="501"/>
      <c r="BN177" s="501"/>
    </row>
    <row r="178" spans="2:70" ht="15">
      <c r="B178" s="304"/>
      <c r="C178" s="501"/>
      <c r="D178" s="306"/>
      <c r="E178" s="306"/>
      <c r="F178" s="986" t="s">
        <v>89</v>
      </c>
      <c r="G178" s="213"/>
      <c r="H178" s="501"/>
      <c r="I178" s="501"/>
      <c r="J178" s="501"/>
      <c r="K178" s="501"/>
      <c r="L178" s="306"/>
      <c r="M178" s="309"/>
      <c r="N178" s="309"/>
      <c r="O178" s="501"/>
      <c r="P178" s="501"/>
      <c r="Q178" s="501"/>
      <c r="R178" s="501"/>
      <c r="S178" s="501"/>
      <c r="T178" s="501"/>
      <c r="U178" s="501"/>
      <c r="V178" s="501"/>
      <c r="W178" s="501"/>
      <c r="X178" s="501"/>
      <c r="Y178" s="501"/>
      <c r="Z178" s="501"/>
      <c r="AA178" s="501"/>
      <c r="AB178" s="501"/>
      <c r="AC178" s="501"/>
      <c r="AD178" s="501"/>
      <c r="AE178" s="501"/>
      <c r="AF178" s="501"/>
      <c r="AG178" s="780"/>
      <c r="AH178" s="501"/>
      <c r="AI178" s="501"/>
      <c r="AJ178" s="501"/>
      <c r="AK178" s="501"/>
      <c r="AL178" s="501"/>
      <c r="AM178" s="501"/>
      <c r="AN178" s="501"/>
      <c r="AO178" s="501"/>
      <c r="AP178" s="501"/>
      <c r="AQ178" s="501"/>
      <c r="AR178" s="501"/>
      <c r="AS178" s="501"/>
      <c r="AT178" s="501"/>
      <c r="AU178" s="501"/>
      <c r="AV178" s="501"/>
      <c r="AW178" s="501"/>
      <c r="AX178" s="501"/>
      <c r="AY178" s="501"/>
      <c r="AZ178" s="501"/>
      <c r="BA178" s="501"/>
      <c r="BB178" s="501"/>
      <c r="BC178" s="501"/>
      <c r="BD178" s="501"/>
      <c r="BE178" s="501"/>
      <c r="BF178" s="501"/>
      <c r="BG178" s="501"/>
      <c r="BH178" s="501"/>
      <c r="BI178" s="501"/>
      <c r="BJ178" s="501"/>
      <c r="BK178" s="768"/>
      <c r="BL178" s="501"/>
      <c r="BM178" s="501"/>
      <c r="BN178" s="501"/>
    </row>
    <row r="179" spans="2:70" ht="15">
      <c r="B179" s="304"/>
      <c r="C179" s="501"/>
      <c r="D179" s="306"/>
      <c r="E179" s="306"/>
      <c r="F179" s="986" t="s">
        <v>89</v>
      </c>
      <c r="G179" s="213"/>
      <c r="H179" s="501"/>
      <c r="I179" s="501"/>
      <c r="J179" s="501"/>
      <c r="K179" s="501"/>
      <c r="L179" s="306"/>
      <c r="M179" s="309"/>
      <c r="N179" s="309"/>
      <c r="O179" s="501"/>
      <c r="P179" s="501"/>
      <c r="Q179" s="501"/>
      <c r="R179" s="501"/>
      <c r="S179" s="501"/>
      <c r="T179" s="501"/>
      <c r="U179" s="501"/>
      <c r="V179" s="501"/>
      <c r="W179" s="501"/>
      <c r="X179" s="501"/>
      <c r="Y179" s="501"/>
      <c r="Z179" s="501"/>
      <c r="AA179" s="501"/>
      <c r="AB179" s="501"/>
      <c r="AC179" s="501"/>
      <c r="AD179" s="501"/>
      <c r="AE179" s="501"/>
      <c r="AF179" s="501"/>
      <c r="AG179" s="780"/>
      <c r="AH179" s="501"/>
      <c r="AI179" s="501"/>
      <c r="AJ179" s="501"/>
      <c r="AK179" s="501"/>
      <c r="AL179" s="501"/>
      <c r="AM179" s="501"/>
      <c r="AN179" s="501"/>
      <c r="AO179" s="501"/>
      <c r="AP179" s="501"/>
      <c r="AQ179" s="501"/>
      <c r="AR179" s="501"/>
      <c r="AS179" s="501"/>
      <c r="AT179" s="501"/>
      <c r="AU179" s="501"/>
      <c r="AV179" s="501"/>
      <c r="AW179" s="501"/>
      <c r="AX179" s="501"/>
      <c r="AY179" s="501"/>
      <c r="AZ179" s="501"/>
      <c r="BA179" s="501"/>
      <c r="BB179" s="501"/>
      <c r="BC179" s="501"/>
      <c r="BD179" s="501"/>
      <c r="BE179" s="501"/>
      <c r="BF179" s="501"/>
      <c r="BG179" s="501"/>
      <c r="BH179" s="501"/>
      <c r="BI179" s="501"/>
      <c r="BJ179" s="501"/>
      <c r="BK179" s="768"/>
      <c r="BL179" s="501"/>
      <c r="BM179" s="501"/>
      <c r="BN179" s="501"/>
    </row>
    <row r="180" spans="2:70" ht="15">
      <c r="B180" s="304"/>
      <c r="C180" s="501"/>
      <c r="D180" s="306"/>
      <c r="E180" s="306"/>
      <c r="F180" s="986" t="s">
        <v>89</v>
      </c>
      <c r="G180" s="213"/>
      <c r="H180" s="501"/>
      <c r="I180" s="501"/>
      <c r="J180" s="501"/>
      <c r="K180" s="501"/>
      <c r="L180" s="306"/>
      <c r="M180" s="309"/>
      <c r="N180" s="309"/>
      <c r="O180" s="501"/>
      <c r="P180" s="501"/>
      <c r="Q180" s="501"/>
      <c r="R180" s="501"/>
      <c r="S180" s="501"/>
      <c r="T180" s="501"/>
      <c r="U180" s="501"/>
      <c r="V180" s="501"/>
      <c r="W180" s="501"/>
      <c r="X180" s="501"/>
      <c r="Y180" s="501"/>
      <c r="Z180" s="501"/>
      <c r="AA180" s="501"/>
      <c r="AB180" s="501"/>
      <c r="AC180" s="501"/>
      <c r="AD180" s="501"/>
      <c r="AE180" s="501"/>
      <c r="AF180" s="501"/>
      <c r="AG180" s="780"/>
      <c r="AH180" s="501"/>
      <c r="AI180" s="501"/>
      <c r="AJ180" s="501"/>
      <c r="AK180" s="501"/>
      <c r="AL180" s="501"/>
      <c r="AM180" s="501"/>
      <c r="AN180" s="501"/>
      <c r="AO180" s="501"/>
      <c r="AP180" s="501"/>
      <c r="AQ180" s="501"/>
      <c r="AR180" s="501"/>
      <c r="AS180" s="501"/>
      <c r="AT180" s="501"/>
      <c r="AU180" s="501"/>
      <c r="AV180" s="501"/>
      <c r="AW180" s="501"/>
      <c r="AX180" s="501"/>
      <c r="AY180" s="501"/>
      <c r="AZ180" s="501"/>
      <c r="BA180" s="501"/>
      <c r="BB180" s="501"/>
      <c r="BC180" s="501"/>
      <c r="BD180" s="501"/>
      <c r="BE180" s="501"/>
      <c r="BF180" s="501"/>
      <c r="BG180" s="501"/>
      <c r="BH180" s="501"/>
      <c r="BI180" s="501"/>
      <c r="BJ180" s="501"/>
      <c r="BK180" s="768"/>
      <c r="BL180" s="501"/>
      <c r="BM180" s="501"/>
      <c r="BN180" s="501"/>
    </row>
    <row r="181" spans="2:70" ht="15">
      <c r="B181" s="304"/>
      <c r="C181" s="501"/>
      <c r="D181" s="306"/>
      <c r="E181" s="306"/>
      <c r="F181" s="986" t="s">
        <v>89</v>
      </c>
      <c r="G181" s="213"/>
      <c r="H181" s="501"/>
      <c r="I181" s="501"/>
      <c r="J181" s="501"/>
      <c r="K181" s="501"/>
      <c r="L181" s="306"/>
      <c r="M181" s="309"/>
      <c r="N181" s="309"/>
      <c r="O181" s="501"/>
      <c r="P181" s="501"/>
      <c r="Q181" s="501"/>
      <c r="R181" s="501"/>
      <c r="S181" s="501"/>
      <c r="T181" s="501"/>
      <c r="U181" s="501"/>
      <c r="V181" s="501"/>
      <c r="W181" s="501"/>
      <c r="X181" s="501"/>
      <c r="Y181" s="501"/>
      <c r="Z181" s="501"/>
      <c r="AA181" s="501"/>
      <c r="AB181" s="501"/>
      <c r="AC181" s="501"/>
      <c r="AD181" s="501"/>
      <c r="AE181" s="501"/>
      <c r="AF181" s="501"/>
      <c r="AG181" s="780"/>
      <c r="AH181" s="501"/>
      <c r="AI181" s="501"/>
      <c r="AJ181" s="501"/>
      <c r="AK181" s="501"/>
      <c r="AL181" s="501"/>
      <c r="AM181" s="501"/>
      <c r="AN181" s="501"/>
      <c r="AO181" s="501"/>
      <c r="AP181" s="501"/>
      <c r="AQ181" s="501"/>
      <c r="AR181" s="501"/>
      <c r="AS181" s="501"/>
      <c r="AT181" s="501"/>
      <c r="AU181" s="501"/>
      <c r="AV181" s="501"/>
      <c r="AW181" s="501"/>
      <c r="AX181" s="501"/>
      <c r="AY181" s="501"/>
      <c r="AZ181" s="501"/>
      <c r="BA181" s="501"/>
      <c r="BB181" s="501"/>
      <c r="BC181" s="501"/>
      <c r="BD181" s="501"/>
      <c r="BE181" s="501"/>
      <c r="BF181" s="501"/>
      <c r="BG181" s="501"/>
      <c r="BH181" s="501"/>
      <c r="BI181" s="501"/>
      <c r="BJ181" s="501"/>
      <c r="BK181" s="768"/>
      <c r="BL181" s="501"/>
      <c r="BM181" s="501"/>
      <c r="BN181" s="501"/>
    </row>
    <row r="182" spans="2:70" ht="15">
      <c r="B182" s="304"/>
      <c r="C182" s="501"/>
      <c r="D182" s="306"/>
      <c r="E182" s="306"/>
      <c r="F182" s="986" t="s">
        <v>116</v>
      </c>
      <c r="G182" s="213"/>
      <c r="H182" s="501"/>
      <c r="I182" s="501"/>
      <c r="J182" s="501"/>
      <c r="K182" s="501"/>
      <c r="L182" s="306"/>
      <c r="M182" s="309"/>
      <c r="N182" s="309"/>
      <c r="O182" s="501"/>
      <c r="P182" s="501"/>
      <c r="Q182" s="501"/>
      <c r="R182" s="501"/>
      <c r="S182" s="501"/>
      <c r="T182" s="501"/>
      <c r="U182" s="501"/>
      <c r="V182" s="501"/>
      <c r="W182" s="501"/>
      <c r="X182" s="501"/>
      <c r="Y182" s="501"/>
      <c r="Z182" s="501"/>
      <c r="AA182" s="501"/>
      <c r="AB182" s="501"/>
      <c r="AC182" s="501"/>
      <c r="AD182" s="501"/>
      <c r="AE182" s="501"/>
      <c r="AF182" s="501"/>
      <c r="AG182" s="780"/>
      <c r="AH182" s="501"/>
      <c r="AI182" s="501"/>
      <c r="AJ182" s="501"/>
      <c r="AK182" s="501"/>
      <c r="AL182" s="501"/>
      <c r="AM182" s="501"/>
      <c r="AN182" s="501"/>
      <c r="AO182" s="501"/>
      <c r="AP182" s="501"/>
      <c r="AQ182" s="501"/>
      <c r="AR182" s="501"/>
      <c r="AS182" s="501"/>
      <c r="AT182" s="501"/>
      <c r="AU182" s="501"/>
      <c r="AV182" s="501"/>
      <c r="AW182" s="501"/>
      <c r="AX182" s="501"/>
      <c r="AY182" s="501"/>
      <c r="AZ182" s="501"/>
      <c r="BA182" s="501"/>
      <c r="BB182" s="501"/>
      <c r="BC182" s="501"/>
      <c r="BD182" s="501"/>
      <c r="BE182" s="501"/>
      <c r="BF182" s="501"/>
      <c r="BG182" s="501"/>
      <c r="BH182" s="501"/>
      <c r="BI182" s="501"/>
      <c r="BJ182" s="501"/>
      <c r="BK182" s="768"/>
      <c r="BL182" s="501"/>
      <c r="BM182" s="501"/>
      <c r="BN182" s="501"/>
    </row>
    <row r="183" spans="2:70" ht="15">
      <c r="B183" s="304"/>
      <c r="C183" s="501"/>
      <c r="D183" s="306"/>
      <c r="E183" s="306"/>
      <c r="F183" s="986" t="s">
        <v>116</v>
      </c>
      <c r="G183" s="213"/>
      <c r="H183" s="501"/>
      <c r="I183" s="501"/>
      <c r="J183" s="501"/>
      <c r="K183" s="501"/>
      <c r="L183" s="306"/>
      <c r="M183" s="309"/>
      <c r="N183" s="309"/>
      <c r="O183" s="501"/>
      <c r="P183" s="501"/>
      <c r="Q183" s="501"/>
      <c r="R183" s="501"/>
      <c r="S183" s="501"/>
      <c r="T183" s="501"/>
      <c r="U183" s="501"/>
      <c r="V183" s="501"/>
      <c r="W183" s="501"/>
      <c r="X183" s="501"/>
      <c r="Y183" s="501"/>
      <c r="Z183" s="501"/>
      <c r="AA183" s="501"/>
      <c r="AB183" s="501"/>
      <c r="AC183" s="501"/>
      <c r="AD183" s="501"/>
      <c r="AE183" s="501"/>
      <c r="AF183" s="501"/>
      <c r="AG183" s="780"/>
      <c r="AH183" s="501"/>
      <c r="AI183" s="501"/>
      <c r="AJ183" s="501"/>
      <c r="AK183" s="501"/>
      <c r="AL183" s="501"/>
      <c r="AM183" s="501"/>
      <c r="AN183" s="501"/>
      <c r="AO183" s="501"/>
      <c r="AP183" s="501"/>
      <c r="AQ183" s="501"/>
      <c r="AR183" s="501"/>
      <c r="AS183" s="501"/>
      <c r="AT183" s="501"/>
      <c r="AU183" s="501"/>
      <c r="AV183" s="501"/>
      <c r="AW183" s="501"/>
      <c r="AX183" s="501"/>
      <c r="AY183" s="501"/>
      <c r="AZ183" s="501"/>
      <c r="BA183" s="501"/>
      <c r="BB183" s="501"/>
      <c r="BC183" s="501"/>
      <c r="BD183" s="501"/>
      <c r="BE183" s="501"/>
      <c r="BF183" s="501"/>
      <c r="BG183" s="501"/>
      <c r="BH183" s="501"/>
      <c r="BI183" s="501"/>
      <c r="BJ183" s="501"/>
      <c r="BK183" s="768"/>
      <c r="BL183" s="501"/>
      <c r="BM183" s="501"/>
      <c r="BN183" s="501"/>
    </row>
    <row r="184" spans="2:70" ht="15">
      <c r="B184" s="304"/>
      <c r="C184" s="501"/>
      <c r="D184" s="306"/>
      <c r="E184" s="306"/>
      <c r="F184" s="986" t="s">
        <v>116</v>
      </c>
      <c r="G184" s="213"/>
      <c r="H184" s="501"/>
      <c r="I184" s="501"/>
      <c r="J184" s="501"/>
      <c r="K184" s="501"/>
      <c r="L184" s="306"/>
      <c r="M184" s="309"/>
      <c r="N184" s="309"/>
      <c r="O184" s="501"/>
      <c r="P184" s="501"/>
      <c r="Q184" s="501"/>
      <c r="R184" s="501"/>
      <c r="S184" s="501"/>
      <c r="T184" s="501"/>
      <c r="U184" s="501"/>
      <c r="V184" s="501"/>
      <c r="W184" s="501"/>
      <c r="X184" s="501"/>
      <c r="Y184" s="501"/>
      <c r="Z184" s="501"/>
      <c r="AA184" s="501"/>
      <c r="AB184" s="501"/>
      <c r="AC184" s="501"/>
      <c r="AD184" s="501"/>
      <c r="AE184" s="501"/>
      <c r="AF184" s="501"/>
      <c r="AG184" s="780"/>
      <c r="AH184" s="501"/>
      <c r="AI184" s="501"/>
      <c r="AJ184" s="501"/>
      <c r="AK184" s="501"/>
      <c r="AL184" s="501"/>
      <c r="AM184" s="501"/>
      <c r="AN184" s="501"/>
      <c r="AO184" s="501"/>
      <c r="AP184" s="501"/>
      <c r="AQ184" s="501"/>
      <c r="AR184" s="501"/>
      <c r="AS184" s="501"/>
      <c r="AT184" s="501"/>
      <c r="AU184" s="501"/>
      <c r="AV184" s="501"/>
      <c r="AW184" s="501"/>
      <c r="AX184" s="501"/>
      <c r="AY184" s="501"/>
      <c r="AZ184" s="501"/>
      <c r="BA184" s="501"/>
      <c r="BB184" s="501"/>
      <c r="BC184" s="501"/>
      <c r="BD184" s="501"/>
      <c r="BE184" s="501"/>
      <c r="BF184" s="501"/>
      <c r="BG184" s="501"/>
      <c r="BH184" s="501"/>
      <c r="BI184" s="501"/>
      <c r="BJ184" s="501"/>
      <c r="BK184" s="768"/>
      <c r="BL184" s="501"/>
      <c r="BM184" s="501"/>
      <c r="BN184" s="501"/>
    </row>
    <row r="185" spans="2:70" ht="15">
      <c r="B185" s="304"/>
      <c r="C185" s="501"/>
      <c r="D185" s="306"/>
      <c r="E185" s="306"/>
      <c r="F185" s="986" t="s">
        <v>116</v>
      </c>
      <c r="G185" s="213"/>
      <c r="H185" s="501"/>
      <c r="I185" s="501"/>
      <c r="J185" s="501"/>
      <c r="K185" s="501"/>
      <c r="L185" s="306"/>
      <c r="M185" s="309"/>
      <c r="N185" s="309"/>
      <c r="O185" s="501"/>
      <c r="P185" s="501"/>
      <c r="Q185" s="501"/>
      <c r="R185" s="501"/>
      <c r="S185" s="501"/>
      <c r="T185" s="501"/>
      <c r="U185" s="501"/>
      <c r="V185" s="501"/>
      <c r="W185" s="501"/>
      <c r="X185" s="501"/>
      <c r="Y185" s="501"/>
      <c r="Z185" s="501"/>
      <c r="AA185" s="501"/>
      <c r="AB185" s="501"/>
      <c r="AC185" s="501"/>
      <c r="AD185" s="501"/>
      <c r="AE185" s="501"/>
      <c r="AF185" s="501"/>
      <c r="AG185" s="780"/>
      <c r="AH185" s="501"/>
      <c r="AI185" s="501"/>
      <c r="AJ185" s="501"/>
      <c r="AK185" s="501"/>
      <c r="AL185" s="501"/>
      <c r="AM185" s="501"/>
      <c r="AN185" s="501"/>
      <c r="AO185" s="501"/>
      <c r="AP185" s="501"/>
      <c r="AQ185" s="501"/>
      <c r="AR185" s="501"/>
      <c r="AS185" s="501"/>
      <c r="AT185" s="501"/>
      <c r="AU185" s="501"/>
      <c r="AV185" s="501"/>
      <c r="AW185" s="501"/>
      <c r="AX185" s="501"/>
      <c r="AY185" s="501"/>
      <c r="AZ185" s="501"/>
      <c r="BA185" s="501"/>
      <c r="BB185" s="501"/>
      <c r="BC185" s="501"/>
      <c r="BD185" s="501"/>
      <c r="BE185" s="501"/>
      <c r="BF185" s="501"/>
      <c r="BG185" s="501"/>
      <c r="BH185" s="501"/>
      <c r="BI185" s="501"/>
      <c r="BJ185" s="501"/>
      <c r="BK185" s="768"/>
      <c r="BL185" s="501"/>
      <c r="BM185" s="501"/>
      <c r="BN185" s="501"/>
    </row>
    <row r="186" spans="2:70" ht="15">
      <c r="B186" s="304"/>
      <c r="C186" s="501"/>
      <c r="D186" s="306"/>
      <c r="E186" s="306"/>
      <c r="F186" s="986" t="s">
        <v>116</v>
      </c>
      <c r="G186" s="213"/>
      <c r="H186" s="501"/>
      <c r="I186" s="501"/>
      <c r="J186" s="501"/>
      <c r="K186" s="501"/>
      <c r="L186" s="306"/>
      <c r="M186" s="309"/>
      <c r="N186" s="309"/>
      <c r="O186" s="501"/>
      <c r="P186" s="501"/>
      <c r="Q186" s="501"/>
      <c r="R186" s="501"/>
      <c r="S186" s="501"/>
      <c r="T186" s="501"/>
      <c r="U186" s="501"/>
      <c r="V186" s="501"/>
      <c r="W186" s="501"/>
      <c r="X186" s="501"/>
      <c r="Y186" s="501"/>
      <c r="Z186" s="501"/>
      <c r="AA186" s="501"/>
      <c r="AB186" s="501"/>
      <c r="AC186" s="501"/>
      <c r="AD186" s="501"/>
      <c r="AE186" s="501"/>
      <c r="AF186" s="501"/>
      <c r="AG186" s="780"/>
      <c r="AH186" s="501"/>
      <c r="AI186" s="501"/>
      <c r="AJ186" s="501"/>
      <c r="AK186" s="501"/>
      <c r="AL186" s="501"/>
      <c r="AM186" s="501"/>
      <c r="AN186" s="501"/>
      <c r="AO186" s="501"/>
      <c r="AP186" s="501"/>
      <c r="AQ186" s="501"/>
      <c r="AR186" s="501"/>
      <c r="AS186" s="501"/>
      <c r="AT186" s="501"/>
      <c r="AU186" s="501"/>
      <c r="AV186" s="501"/>
      <c r="AW186" s="501"/>
      <c r="AX186" s="501"/>
      <c r="AY186" s="501"/>
      <c r="AZ186" s="501"/>
      <c r="BA186" s="501"/>
      <c r="BB186" s="501"/>
      <c r="BC186" s="501"/>
      <c r="BD186" s="501"/>
      <c r="BE186" s="501"/>
      <c r="BF186" s="501"/>
      <c r="BG186" s="501"/>
      <c r="BH186" s="501"/>
      <c r="BI186" s="501"/>
      <c r="BJ186" s="501"/>
      <c r="BK186" s="768"/>
      <c r="BL186" s="501"/>
      <c r="BM186" s="501"/>
      <c r="BN186" s="501"/>
    </row>
    <row r="187" spans="2:70" ht="15">
      <c r="B187" s="304"/>
      <c r="C187" s="501"/>
      <c r="D187" s="306"/>
      <c r="E187" s="306"/>
      <c r="F187" s="986" t="s">
        <v>116</v>
      </c>
      <c r="G187" s="213"/>
      <c r="H187" s="501"/>
      <c r="I187" s="501"/>
      <c r="J187" s="501"/>
      <c r="K187" s="501"/>
      <c r="L187" s="306"/>
      <c r="M187" s="309"/>
      <c r="N187" s="486"/>
      <c r="O187" s="501"/>
      <c r="P187" s="501"/>
      <c r="Q187" s="501"/>
      <c r="R187" s="501"/>
      <c r="S187" s="501"/>
      <c r="T187" s="501"/>
      <c r="U187" s="501"/>
      <c r="V187" s="501"/>
      <c r="W187" s="501"/>
      <c r="X187" s="501"/>
      <c r="Y187" s="501"/>
      <c r="Z187" s="501"/>
      <c r="AA187" s="501"/>
      <c r="AB187" s="501"/>
      <c r="AC187" s="501"/>
      <c r="AD187" s="501"/>
      <c r="AE187" s="501"/>
      <c r="AF187" s="501"/>
      <c r="AG187" s="780"/>
      <c r="AH187" s="501"/>
      <c r="AI187" s="501"/>
      <c r="AJ187" s="501"/>
      <c r="AK187" s="501"/>
      <c r="AL187" s="501"/>
      <c r="AM187" s="501"/>
      <c r="AN187" s="501"/>
      <c r="AO187" s="501"/>
      <c r="AP187" s="501"/>
      <c r="AQ187" s="501"/>
      <c r="AR187" s="501"/>
      <c r="AS187" s="501"/>
      <c r="AT187" s="501"/>
      <c r="AU187" s="501"/>
      <c r="AV187" s="501"/>
      <c r="AW187" s="501"/>
      <c r="AX187" s="501"/>
      <c r="AY187" s="501"/>
      <c r="AZ187" s="501"/>
      <c r="BA187" s="501"/>
      <c r="BB187" s="501"/>
      <c r="BC187" s="501"/>
      <c r="BD187" s="501"/>
      <c r="BE187" s="501"/>
      <c r="BF187" s="501"/>
      <c r="BG187" s="501"/>
      <c r="BH187" s="501"/>
      <c r="BI187" s="501"/>
      <c r="BJ187" s="501"/>
      <c r="BK187" s="768"/>
      <c r="BL187" s="501"/>
      <c r="BM187" s="501"/>
      <c r="BN187" s="501"/>
    </row>
    <row r="188" spans="2:70" ht="15">
      <c r="B188" s="791"/>
      <c r="C188" s="501"/>
      <c r="D188" s="306"/>
      <c r="E188" s="306"/>
      <c r="F188" s="986" t="s">
        <v>89</v>
      </c>
      <c r="G188" s="306"/>
      <c r="H188" s="501"/>
      <c r="I188" s="501"/>
      <c r="J188" s="501"/>
      <c r="K188" s="501"/>
      <c r="L188" s="794"/>
      <c r="M188" s="309"/>
      <c r="N188" s="795"/>
      <c r="O188" s="796"/>
      <c r="P188" s="796"/>
      <c r="Q188" s="765"/>
      <c r="R188" s="765"/>
      <c r="S188" s="765"/>
      <c r="T188" s="765"/>
      <c r="U188" s="765"/>
      <c r="V188" s="765"/>
      <c r="W188" s="765"/>
      <c r="X188" s="765"/>
      <c r="Y188" s="765"/>
      <c r="Z188" s="765"/>
      <c r="AA188" s="765"/>
      <c r="AB188" s="765"/>
      <c r="AC188" s="765"/>
      <c r="AD188" s="765"/>
      <c r="AE188" s="765"/>
      <c r="AF188" s="765"/>
      <c r="AG188" s="797"/>
      <c r="AH188" s="765"/>
      <c r="AI188" s="765"/>
      <c r="AJ188" s="765"/>
      <c r="AK188" s="765"/>
      <c r="AL188" s="765"/>
      <c r="AM188" s="765"/>
      <c r="AN188" s="765"/>
      <c r="AO188" s="765"/>
      <c r="AP188" s="765"/>
      <c r="AQ188" s="765"/>
      <c r="AR188" s="765"/>
      <c r="AS188" s="765"/>
      <c r="AT188" s="765"/>
      <c r="AU188" s="765"/>
      <c r="AV188" s="765"/>
      <c r="AW188" s="765"/>
      <c r="AX188" s="765"/>
      <c r="AY188" s="765"/>
      <c r="AZ188" s="765"/>
      <c r="BA188" s="765"/>
      <c r="BB188" s="765"/>
      <c r="BC188" s="765"/>
      <c r="BD188" s="765"/>
      <c r="BE188" s="765"/>
      <c r="BF188" s="765"/>
      <c r="BG188" s="765"/>
      <c r="BH188" s="765"/>
      <c r="BI188" s="765"/>
      <c r="BJ188" s="765"/>
      <c r="BK188" s="798"/>
      <c r="BL188" s="765"/>
      <c r="BM188" s="765"/>
      <c r="BN188" s="501"/>
    </row>
    <row r="189" spans="2:70" ht="15">
      <c r="B189" s="791"/>
      <c r="C189" s="784"/>
      <c r="D189" s="306"/>
      <c r="E189" s="306"/>
      <c r="F189" s="986" t="s">
        <v>89</v>
      </c>
      <c r="G189" s="306"/>
      <c r="H189" s="501"/>
      <c r="I189" s="501"/>
      <c r="J189" s="501"/>
      <c r="K189" s="501"/>
      <c r="L189" s="794"/>
      <c r="M189" s="309"/>
      <c r="N189" s="795"/>
      <c r="O189" s="796"/>
      <c r="P189" s="796"/>
      <c r="Q189" s="765"/>
      <c r="R189" s="765"/>
      <c r="S189" s="765"/>
      <c r="T189" s="765"/>
      <c r="U189" s="765"/>
      <c r="V189" s="765"/>
      <c r="W189" s="765"/>
      <c r="X189" s="765"/>
      <c r="Y189" s="765"/>
      <c r="Z189" s="765"/>
      <c r="AA189" s="765"/>
      <c r="AB189" s="765"/>
      <c r="AC189" s="765"/>
      <c r="AD189" s="765"/>
      <c r="AE189" s="765"/>
      <c r="AF189" s="765"/>
      <c r="AG189" s="797"/>
      <c r="AH189" s="765"/>
      <c r="AI189" s="765"/>
      <c r="AJ189" s="765"/>
      <c r="AK189" s="765"/>
      <c r="AL189" s="765"/>
      <c r="AM189" s="765"/>
      <c r="AN189" s="765"/>
      <c r="AO189" s="765"/>
      <c r="AP189" s="765"/>
      <c r="AQ189" s="765"/>
      <c r="AR189" s="765"/>
      <c r="AS189" s="765"/>
      <c r="AT189" s="765"/>
      <c r="AU189" s="765"/>
      <c r="AV189" s="765"/>
      <c r="AW189" s="765"/>
      <c r="AX189" s="765"/>
      <c r="AY189" s="765"/>
      <c r="AZ189" s="765"/>
      <c r="BA189" s="765"/>
      <c r="BB189" s="765"/>
      <c r="BC189" s="765"/>
      <c r="BD189" s="765"/>
      <c r="BE189" s="765"/>
      <c r="BF189" s="765"/>
      <c r="BG189" s="765"/>
      <c r="BH189" s="765"/>
      <c r="BI189" s="765"/>
      <c r="BJ189" s="765"/>
      <c r="BK189" s="798"/>
      <c r="BL189" s="765"/>
      <c r="BM189" s="765"/>
      <c r="BN189" s="501"/>
    </row>
    <row r="190" spans="2:70" ht="15">
      <c r="B190" s="792"/>
      <c r="C190" s="501"/>
      <c r="D190" s="306"/>
      <c r="E190" s="306"/>
      <c r="F190" s="521"/>
      <c r="G190" s="306"/>
      <c r="H190" s="501"/>
      <c r="I190" s="501"/>
      <c r="J190" s="501"/>
      <c r="K190" s="501"/>
      <c r="L190" s="501"/>
      <c r="M190" s="791"/>
      <c r="N190" s="799"/>
      <c r="O190" s="765"/>
      <c r="P190" s="765"/>
      <c r="Q190" s="765"/>
      <c r="R190" s="765"/>
      <c r="S190" s="765"/>
      <c r="T190" s="765"/>
      <c r="U190" s="765"/>
      <c r="V190" s="765"/>
      <c r="W190" s="765"/>
      <c r="X190" s="765"/>
      <c r="Y190" s="765"/>
      <c r="Z190" s="765"/>
      <c r="AA190" s="765"/>
      <c r="AB190" s="765"/>
      <c r="AC190" s="765"/>
      <c r="AD190" s="765"/>
      <c r="AE190" s="765"/>
      <c r="AF190" s="765"/>
      <c r="AG190" s="800"/>
      <c r="AH190" s="765"/>
      <c r="AI190" s="765"/>
      <c r="AJ190" s="765"/>
      <c r="AK190" s="765"/>
      <c r="AL190" s="765"/>
      <c r="AM190" s="765"/>
      <c r="AN190" s="765"/>
      <c r="AO190" s="765"/>
      <c r="AP190" s="765"/>
      <c r="AQ190" s="765"/>
      <c r="AR190" s="765"/>
      <c r="AS190" s="765"/>
      <c r="AT190" s="765"/>
      <c r="AU190" s="765"/>
      <c r="AV190" s="765"/>
      <c r="AW190" s="765"/>
      <c r="AX190" s="765"/>
      <c r="AY190" s="765"/>
      <c r="AZ190" s="765"/>
      <c r="BA190" s="765"/>
      <c r="BB190" s="765"/>
      <c r="BC190" s="765"/>
      <c r="BD190" s="765"/>
      <c r="BE190" s="765"/>
      <c r="BF190" s="765"/>
      <c r="BG190" s="765"/>
      <c r="BH190" s="765"/>
      <c r="BI190" s="765"/>
      <c r="BJ190" s="765"/>
      <c r="BK190" s="798"/>
      <c r="BL190" s="765"/>
      <c r="BM190" s="765"/>
      <c r="BN190" s="501"/>
    </row>
    <row r="191" spans="2:70" ht="15">
      <c r="B191" s="2"/>
      <c r="C191" s="733"/>
      <c r="D191" s="793"/>
      <c r="E191" s="793"/>
      <c r="F191" s="157" t="s">
        <v>171</v>
      </c>
      <c r="G191" s="166"/>
      <c r="H191" s="166"/>
      <c r="I191" s="166"/>
      <c r="J191" s="166"/>
      <c r="K191" s="166"/>
      <c r="L191" s="166"/>
      <c r="M191" s="327"/>
      <c r="N191" s="2"/>
      <c r="O191" s="2"/>
      <c r="P191" s="2"/>
      <c r="Q191" s="765"/>
      <c r="R191" s="2"/>
      <c r="S191" s="2"/>
      <c r="T191" s="322"/>
      <c r="U191" s="322"/>
      <c r="V191" s="2"/>
      <c r="W191" s="801"/>
      <c r="X191" s="2"/>
      <c r="Y191" s="802"/>
      <c r="Z191" s="322"/>
      <c r="AA191" s="322"/>
      <c r="AB191" s="322"/>
      <c r="AC191" s="322"/>
      <c r="AD191" s="322"/>
      <c r="AE191" s="322"/>
      <c r="AF191" s="322"/>
      <c r="AG191" s="803"/>
      <c r="AH191" s="323"/>
      <c r="AI191" s="2"/>
      <c r="AJ191" s="2"/>
      <c r="AK191" s="2"/>
      <c r="AL191" s="2"/>
      <c r="AM191" s="2"/>
      <c r="AN191" s="2"/>
      <c r="AO191" s="2"/>
      <c r="AP191" s="2"/>
      <c r="AQ191" s="2"/>
      <c r="AR191" s="2"/>
      <c r="AS191" s="2"/>
      <c r="AT191" s="2"/>
      <c r="AU191" s="2"/>
      <c r="AV191" s="2"/>
      <c r="AW191" s="2"/>
      <c r="AX191" s="2"/>
      <c r="AY191" s="804"/>
      <c r="AZ191" s="2"/>
      <c r="BA191" s="2"/>
      <c r="BB191" s="2"/>
      <c r="BC191" s="2"/>
      <c r="BD191" s="2"/>
      <c r="BE191" s="322"/>
      <c r="BF191" s="2"/>
      <c r="BG191" s="2"/>
      <c r="BH191" s="323"/>
      <c r="BI191" s="2"/>
      <c r="BJ191" s="2"/>
      <c r="BK191" s="747"/>
      <c r="BL191" s="2"/>
      <c r="BM191" s="2"/>
      <c r="BN191" s="327"/>
      <c r="BO191" s="24"/>
      <c r="BP191" s="24"/>
      <c r="BQ191" s="24"/>
      <c r="BR191" s="24"/>
    </row>
    <row r="192" spans="2:70" ht="15">
      <c r="B192" s="314"/>
      <c r="C192" s="166"/>
      <c r="D192" s="166"/>
      <c r="E192" s="166"/>
      <c r="F192" s="160" t="s">
        <v>89</v>
      </c>
      <c r="G192" s="161"/>
      <c r="H192" s="166"/>
      <c r="I192" s="166"/>
      <c r="J192" s="166"/>
      <c r="K192" s="166"/>
      <c r="L192" s="166"/>
      <c r="M192" s="318"/>
      <c r="N192" s="166"/>
      <c r="O192" s="166"/>
      <c r="P192" s="166"/>
      <c r="Q192" s="166"/>
      <c r="R192" s="166"/>
      <c r="S192" s="166"/>
      <c r="T192" s="166"/>
      <c r="U192" s="166"/>
      <c r="V192" s="166"/>
      <c r="W192" s="166"/>
      <c r="X192" s="2"/>
      <c r="Y192" s="166"/>
      <c r="Z192" s="166"/>
      <c r="AA192" s="166"/>
      <c r="AB192" s="166"/>
      <c r="AC192" s="166"/>
      <c r="AD192" s="166"/>
      <c r="AE192" s="166"/>
      <c r="AF192" s="166"/>
      <c r="AG192" s="647"/>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617"/>
      <c r="BL192" s="166"/>
      <c r="BM192" s="166"/>
      <c r="BN192" s="318"/>
    </row>
    <row r="193" spans="2:70" ht="15">
      <c r="B193" s="315"/>
      <c r="C193" s="166"/>
      <c r="D193" s="166"/>
      <c r="E193" s="166"/>
      <c r="F193" s="160" t="s">
        <v>89</v>
      </c>
      <c r="G193" s="161"/>
      <c r="H193" s="166"/>
      <c r="I193" s="166"/>
      <c r="J193" s="166"/>
      <c r="K193" s="166"/>
      <c r="L193" s="166"/>
      <c r="M193" s="318"/>
      <c r="N193" s="166"/>
      <c r="O193" s="166"/>
      <c r="P193" s="166"/>
      <c r="Q193" s="166"/>
      <c r="R193" s="166"/>
      <c r="S193" s="166"/>
      <c r="T193" s="166"/>
      <c r="U193" s="166"/>
      <c r="V193" s="166"/>
      <c r="W193" s="166"/>
      <c r="X193" s="2"/>
      <c r="Y193" s="166"/>
      <c r="Z193" s="166"/>
      <c r="AA193" s="166"/>
      <c r="AB193" s="166"/>
      <c r="AC193" s="166"/>
      <c r="AD193" s="166"/>
      <c r="AE193" s="166"/>
      <c r="AF193" s="166"/>
      <c r="AG193" s="647"/>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617"/>
      <c r="BL193" s="166"/>
      <c r="BM193" s="166"/>
      <c r="BN193" s="318"/>
    </row>
    <row r="194" spans="2:70" ht="15">
      <c r="B194" s="315"/>
      <c r="C194" s="166"/>
      <c r="D194" s="166"/>
      <c r="E194" s="166"/>
      <c r="F194" s="160" t="s">
        <v>89</v>
      </c>
      <c r="G194" s="161"/>
      <c r="H194" s="166"/>
      <c r="I194" s="166"/>
      <c r="J194" s="166"/>
      <c r="K194" s="166"/>
      <c r="L194" s="166"/>
      <c r="M194" s="318"/>
      <c r="N194" s="166"/>
      <c r="O194" s="166"/>
      <c r="P194" s="166"/>
      <c r="Q194" s="166"/>
      <c r="R194" s="166"/>
      <c r="S194" s="166"/>
      <c r="T194" s="166"/>
      <c r="U194" s="166"/>
      <c r="V194" s="166"/>
      <c r="W194" s="166"/>
      <c r="X194" s="2"/>
      <c r="Y194" s="166"/>
      <c r="Z194" s="166"/>
      <c r="AA194" s="166"/>
      <c r="AB194" s="166"/>
      <c r="AC194" s="166"/>
      <c r="AD194" s="166"/>
      <c r="AE194" s="166"/>
      <c r="AF194" s="166"/>
      <c r="AG194" s="647"/>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617"/>
      <c r="BL194" s="166"/>
      <c r="BM194" s="166"/>
      <c r="BN194" s="318"/>
    </row>
    <row r="195" spans="2:70" ht="15">
      <c r="B195" s="315"/>
      <c r="C195" s="166"/>
      <c r="D195" s="166"/>
      <c r="E195" s="166"/>
      <c r="F195" s="160" t="s">
        <v>89</v>
      </c>
      <c r="G195" s="161"/>
      <c r="H195" s="166"/>
      <c r="I195" s="166"/>
      <c r="J195" s="166"/>
      <c r="K195" s="166"/>
      <c r="L195" s="166"/>
      <c r="M195" s="318"/>
      <c r="N195" s="166"/>
      <c r="O195" s="166"/>
      <c r="P195" s="166"/>
      <c r="Q195" s="166"/>
      <c r="R195" s="166"/>
      <c r="S195" s="166"/>
      <c r="T195" s="166"/>
      <c r="U195" s="166"/>
      <c r="V195" s="166"/>
      <c r="W195" s="166"/>
      <c r="X195" s="2"/>
      <c r="Y195" s="166"/>
      <c r="Z195" s="166"/>
      <c r="AA195" s="166"/>
      <c r="AB195" s="166"/>
      <c r="AC195" s="166"/>
      <c r="AD195" s="166"/>
      <c r="AE195" s="166"/>
      <c r="AF195" s="166"/>
      <c r="AG195" s="647"/>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617"/>
      <c r="BL195" s="166"/>
      <c r="BM195" s="166"/>
      <c r="BN195" s="318"/>
    </row>
    <row r="196" spans="2:70" ht="15">
      <c r="B196" s="315"/>
      <c r="C196" s="166"/>
      <c r="D196" s="166"/>
      <c r="E196" s="166"/>
      <c r="F196" s="734" t="s">
        <v>89</v>
      </c>
      <c r="G196" s="161"/>
      <c r="H196" s="166"/>
      <c r="I196" s="166"/>
      <c r="J196" s="166"/>
      <c r="K196" s="166"/>
      <c r="L196" s="166"/>
      <c r="M196" s="318"/>
      <c r="N196" s="166"/>
      <c r="O196" s="166"/>
      <c r="P196" s="166"/>
      <c r="Q196" s="166"/>
      <c r="R196" s="166"/>
      <c r="S196" s="166"/>
      <c r="T196" s="166"/>
      <c r="U196" s="166"/>
      <c r="V196" s="166"/>
      <c r="W196" s="166"/>
      <c r="X196" s="2"/>
      <c r="Y196" s="166"/>
      <c r="Z196" s="166"/>
      <c r="AA196" s="617"/>
      <c r="AB196" s="166"/>
      <c r="AC196" s="166"/>
      <c r="AD196" s="166"/>
      <c r="AE196" s="166"/>
      <c r="AF196" s="166"/>
      <c r="AG196" s="647"/>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617"/>
      <c r="BL196" s="166"/>
      <c r="BM196" s="166"/>
      <c r="BN196" s="318"/>
      <c r="BO196" s="24"/>
      <c r="BP196" s="24"/>
      <c r="BQ196" s="24"/>
      <c r="BR196" s="24"/>
    </row>
    <row r="197" spans="2:70" ht="15">
      <c r="B197" s="315"/>
      <c r="C197" s="166"/>
      <c r="D197" s="166"/>
      <c r="E197" s="166"/>
      <c r="F197" s="735" t="s">
        <v>116</v>
      </c>
      <c r="G197" s="161"/>
      <c r="H197" s="166"/>
      <c r="I197" s="166"/>
      <c r="J197" s="166"/>
      <c r="K197" s="166"/>
      <c r="L197" s="166"/>
      <c r="M197" s="318"/>
      <c r="N197" s="166"/>
      <c r="O197" s="166"/>
      <c r="P197" s="166"/>
      <c r="Q197" s="166"/>
      <c r="R197" s="166"/>
      <c r="S197" s="166"/>
      <c r="T197" s="166"/>
      <c r="U197" s="166"/>
      <c r="V197" s="166"/>
      <c r="W197" s="166"/>
      <c r="X197" s="2"/>
      <c r="Y197" s="166"/>
      <c r="Z197" s="166"/>
      <c r="AA197" s="166"/>
      <c r="AB197" s="166"/>
      <c r="AC197" s="166"/>
      <c r="AD197" s="166"/>
      <c r="AE197" s="166"/>
      <c r="AF197" s="166"/>
      <c r="AG197" s="647"/>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617"/>
      <c r="BL197" s="166"/>
      <c r="BM197" s="166"/>
      <c r="BN197" s="318"/>
    </row>
    <row r="198" spans="2:70" ht="15">
      <c r="B198" s="315"/>
      <c r="C198" s="166"/>
      <c r="D198" s="166"/>
      <c r="E198" s="166"/>
      <c r="F198" s="736" t="s">
        <v>89</v>
      </c>
      <c r="G198" s="161"/>
      <c r="H198" s="166"/>
      <c r="I198" s="166"/>
      <c r="J198" s="166"/>
      <c r="K198" s="166"/>
      <c r="L198" s="166"/>
      <c r="M198" s="318"/>
      <c r="N198" s="166"/>
      <c r="O198" s="166"/>
      <c r="P198" s="166"/>
      <c r="Q198" s="166"/>
      <c r="R198" s="166"/>
      <c r="S198" s="166"/>
      <c r="T198" s="166"/>
      <c r="U198" s="166"/>
      <c r="V198" s="166"/>
      <c r="W198" s="166"/>
      <c r="X198" s="2"/>
      <c r="Y198" s="166"/>
      <c r="Z198" s="166"/>
      <c r="AA198" s="166"/>
      <c r="AB198" s="166"/>
      <c r="AC198" s="166"/>
      <c r="AD198" s="166"/>
      <c r="AE198" s="166"/>
      <c r="AF198" s="166"/>
      <c r="AG198" s="647"/>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617"/>
      <c r="BL198" s="166"/>
      <c r="BM198" s="166"/>
      <c r="BN198" s="318"/>
    </row>
    <row r="199" spans="2:70" ht="231.95" customHeight="1">
      <c r="B199" s="315" t="s">
        <v>505</v>
      </c>
      <c r="C199" s="157" t="s">
        <v>1552</v>
      </c>
      <c r="D199" s="166"/>
      <c r="E199" s="164" t="s">
        <v>1553</v>
      </c>
      <c r="F199" s="160" t="s">
        <v>89</v>
      </c>
      <c r="G199" s="161" t="s">
        <v>1554</v>
      </c>
      <c r="H199" s="157" t="s">
        <v>73</v>
      </c>
      <c r="I199" s="157"/>
      <c r="J199" s="166"/>
      <c r="K199" s="166"/>
      <c r="L199" s="166" t="s">
        <v>126</v>
      </c>
      <c r="M199" s="318"/>
      <c r="N199" s="166"/>
      <c r="O199" s="166"/>
      <c r="P199" s="166"/>
      <c r="Q199" s="166"/>
      <c r="R199" s="166"/>
      <c r="S199" s="166"/>
      <c r="T199" s="166"/>
      <c r="U199" s="166"/>
      <c r="V199" s="166" t="s">
        <v>119</v>
      </c>
      <c r="W199" s="166"/>
      <c r="X199" s="1" t="s">
        <v>119</v>
      </c>
      <c r="Y199" s="166"/>
      <c r="Z199" s="166"/>
      <c r="AA199" s="166" t="s">
        <v>85</v>
      </c>
      <c r="AB199" s="166"/>
      <c r="AC199" s="166" t="s">
        <v>85</v>
      </c>
      <c r="AD199" s="166"/>
      <c r="AE199" s="166"/>
      <c r="AF199" s="166"/>
      <c r="AG199" s="647"/>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617" t="s">
        <v>78</v>
      </c>
      <c r="BL199" s="166"/>
      <c r="BM199" s="166"/>
      <c r="BN199" s="318" t="s">
        <v>85</v>
      </c>
      <c r="BO199"/>
      <c r="BP199"/>
    </row>
    <row r="200" spans="2:70" ht="15">
      <c r="B200" s="316"/>
      <c r="C200" s="241"/>
      <c r="D200" s="166"/>
      <c r="E200" s="241"/>
      <c r="F200" s="734" t="s">
        <v>89</v>
      </c>
      <c r="G200" s="737"/>
      <c r="H200" s="241"/>
      <c r="I200" s="241"/>
      <c r="J200" s="241"/>
      <c r="K200" s="241"/>
      <c r="L200" s="241"/>
      <c r="M200" s="318"/>
      <c r="N200" s="241"/>
      <c r="O200" s="241"/>
      <c r="P200" s="241"/>
      <c r="Q200" s="241"/>
      <c r="R200" s="241"/>
      <c r="S200" s="241"/>
      <c r="T200" s="241"/>
      <c r="U200" s="241"/>
      <c r="V200" s="241"/>
      <c r="W200" s="241"/>
      <c r="X200" s="2"/>
      <c r="Y200" s="241"/>
      <c r="Z200" s="241"/>
      <c r="AA200" s="241"/>
      <c r="AB200" s="241"/>
      <c r="AC200" s="241"/>
      <c r="AD200" s="241"/>
      <c r="AE200" s="241"/>
      <c r="AF200" s="241"/>
      <c r="AG200" s="648"/>
      <c r="AH200" s="241"/>
      <c r="AI200" s="241"/>
      <c r="AJ200" s="241"/>
      <c r="AK200" s="241"/>
      <c r="AL200" s="241"/>
      <c r="AM200" s="241"/>
      <c r="AN200" s="241"/>
      <c r="AO200" s="241"/>
      <c r="AP200" s="241"/>
      <c r="AQ200" s="241"/>
      <c r="AR200" s="241"/>
      <c r="AS200" s="241"/>
      <c r="AT200" s="241"/>
      <c r="AU200" s="241"/>
      <c r="AV200" s="241"/>
      <c r="AW200" s="241"/>
      <c r="AX200" s="241"/>
      <c r="AY200" s="241"/>
      <c r="AZ200" s="241"/>
      <c r="BA200" s="241"/>
      <c r="BB200" s="241"/>
      <c r="BC200" s="241"/>
      <c r="BD200" s="241"/>
      <c r="BE200" s="241"/>
      <c r="BF200" s="241"/>
      <c r="BG200" s="241"/>
      <c r="BH200" s="241"/>
      <c r="BI200" s="241"/>
      <c r="BJ200" s="241"/>
      <c r="BK200" s="746"/>
      <c r="BL200" s="241"/>
      <c r="BM200" s="241"/>
      <c r="BN200" s="318"/>
    </row>
    <row r="201" spans="2:70" ht="391.5" customHeight="1">
      <c r="B201" s="1" t="s">
        <v>505</v>
      </c>
      <c r="C201" s="160" t="s">
        <v>1559</v>
      </c>
      <c r="D201" s="166" t="s">
        <v>1556</v>
      </c>
      <c r="E201" s="166" t="s">
        <v>1561</v>
      </c>
      <c r="F201" s="157" t="s">
        <v>89</v>
      </c>
      <c r="G201" s="738" t="s">
        <v>1562</v>
      </c>
      <c r="H201" s="157" t="s">
        <v>73</v>
      </c>
      <c r="I201" s="157" t="s">
        <v>74</v>
      </c>
      <c r="J201" s="157" t="s">
        <v>522</v>
      </c>
      <c r="K201" s="157" t="s">
        <v>1374</v>
      </c>
      <c r="L201" s="157" t="s">
        <v>1563</v>
      </c>
      <c r="M201" s="328"/>
      <c r="N201" s="1" t="s">
        <v>127</v>
      </c>
      <c r="O201" s="2" t="s">
        <v>78</v>
      </c>
      <c r="P201" s="2"/>
      <c r="Q201" s="321" t="s">
        <v>78</v>
      </c>
      <c r="R201" s="321" t="s">
        <v>119</v>
      </c>
      <c r="S201" s="321" t="s">
        <v>119</v>
      </c>
      <c r="T201" s="310"/>
      <c r="U201" s="311" t="s">
        <v>823</v>
      </c>
      <c r="V201" s="322" t="s">
        <v>119</v>
      </c>
      <c r="W201" s="580" t="s">
        <v>126</v>
      </c>
      <c r="X201" s="310" t="s">
        <v>823</v>
      </c>
      <c r="Y201" s="310" t="s">
        <v>91</v>
      </c>
      <c r="Z201" s="2"/>
      <c r="AA201" s="1" t="s">
        <v>78</v>
      </c>
      <c r="AB201" s="310" t="s">
        <v>119</v>
      </c>
      <c r="AC201" s="310" t="s">
        <v>823</v>
      </c>
      <c r="AD201" s="310" t="s">
        <v>823</v>
      </c>
      <c r="AE201" s="310"/>
      <c r="AF201" s="311" t="s">
        <v>823</v>
      </c>
      <c r="AG201" s="646" t="s">
        <v>78</v>
      </c>
      <c r="AH201" s="1"/>
      <c r="AI201" s="1"/>
      <c r="AJ201" s="1"/>
      <c r="AK201" s="1"/>
      <c r="AL201" s="1"/>
      <c r="AM201" s="1"/>
      <c r="AN201" s="1"/>
      <c r="AO201" s="1"/>
      <c r="AP201" s="1"/>
      <c r="AQ201" s="1"/>
      <c r="AR201" s="1"/>
      <c r="AS201" s="320" t="s">
        <v>91</v>
      </c>
      <c r="AT201" s="1"/>
      <c r="AU201" s="1"/>
      <c r="AV201" s="1"/>
      <c r="AW201" s="1"/>
      <c r="AX201" s="320" t="s">
        <v>77</v>
      </c>
      <c r="AY201" s="1"/>
      <c r="AZ201" s="1"/>
      <c r="BA201" s="1" t="s">
        <v>78</v>
      </c>
      <c r="BB201" s="1" t="s">
        <v>1564</v>
      </c>
      <c r="BC201" s="1"/>
      <c r="BD201" s="1"/>
      <c r="BE201" s="1"/>
      <c r="BF201" s="313">
        <v>19</v>
      </c>
      <c r="BG201" s="313"/>
      <c r="BH201" s="2"/>
      <c r="BI201" s="2"/>
      <c r="BJ201" s="1"/>
      <c r="BK201" s="747" t="s">
        <v>72</v>
      </c>
      <c r="BL201" s="2"/>
      <c r="BM201" s="2"/>
      <c r="BN201" s="327"/>
      <c r="BO201"/>
      <c r="BP201"/>
    </row>
    <row r="202" spans="2:70" ht="87" customHeight="1">
      <c r="B202" s="1" t="s">
        <v>505</v>
      </c>
      <c r="C202" s="160" t="s">
        <v>1565</v>
      </c>
      <c r="D202" s="442" t="s">
        <v>1560</v>
      </c>
      <c r="E202" s="442" t="s">
        <v>1567</v>
      </c>
      <c r="F202" s="157" t="s">
        <v>116</v>
      </c>
      <c r="G202" s="738" t="s">
        <v>1568</v>
      </c>
      <c r="H202" s="157" t="s">
        <v>73</v>
      </c>
      <c r="I202" s="157" t="s">
        <v>74</v>
      </c>
      <c r="J202" s="157" t="s">
        <v>164</v>
      </c>
      <c r="K202" s="157" t="s">
        <v>1374</v>
      </c>
      <c r="L202" s="157" t="s">
        <v>1563</v>
      </c>
      <c r="M202" s="328"/>
      <c r="N202" s="1" t="s">
        <v>127</v>
      </c>
      <c r="O202" s="1" t="s">
        <v>119</v>
      </c>
      <c r="P202" s="1"/>
      <c r="Q202" s="310" t="s">
        <v>119</v>
      </c>
      <c r="R202" s="310" t="s">
        <v>119</v>
      </c>
      <c r="S202" s="1" t="s">
        <v>119</v>
      </c>
      <c r="T202" s="310" t="s">
        <v>823</v>
      </c>
      <c r="U202" s="310" t="s">
        <v>119</v>
      </c>
      <c r="V202" s="322" t="s">
        <v>119</v>
      </c>
      <c r="W202" s="582" t="s">
        <v>126</v>
      </c>
      <c r="X202" s="310" t="s">
        <v>823</v>
      </c>
      <c r="Y202" s="310" t="s">
        <v>72</v>
      </c>
      <c r="Z202" s="2"/>
      <c r="AA202" s="310" t="s">
        <v>119</v>
      </c>
      <c r="AB202" s="310" t="s">
        <v>119</v>
      </c>
      <c r="AC202" s="310" t="s">
        <v>119</v>
      </c>
      <c r="AD202" s="310" t="s">
        <v>823</v>
      </c>
      <c r="AE202" s="310"/>
      <c r="AF202" s="311" t="s">
        <v>823</v>
      </c>
      <c r="AG202" s="646" t="s">
        <v>119</v>
      </c>
      <c r="AH202" s="311" t="s">
        <v>119</v>
      </c>
      <c r="AI202" s="311" t="s">
        <v>119</v>
      </c>
      <c r="AJ202" s="311" t="s">
        <v>119</v>
      </c>
      <c r="AK202" s="311" t="s">
        <v>119</v>
      </c>
      <c r="AL202" s="311" t="s">
        <v>119</v>
      </c>
      <c r="AM202" s="311" t="s">
        <v>117</v>
      </c>
      <c r="AN202" s="1"/>
      <c r="AO202" s="1"/>
      <c r="AP202" s="1"/>
      <c r="AQ202" s="1"/>
      <c r="AR202" s="1"/>
      <c r="AS202" s="1"/>
      <c r="AT202" s="1"/>
      <c r="AU202" s="1"/>
      <c r="AV202" s="1"/>
      <c r="AW202" s="1"/>
      <c r="AX202" s="1" t="s">
        <v>119</v>
      </c>
      <c r="AY202" s="1" t="s">
        <v>119</v>
      </c>
      <c r="AZ202" s="1"/>
      <c r="BA202" s="1" t="s">
        <v>119</v>
      </c>
      <c r="BB202" s="1"/>
      <c r="BC202" s="1"/>
      <c r="BD202" s="1"/>
      <c r="BE202" s="1"/>
      <c r="BF202" s="313">
        <v>16</v>
      </c>
      <c r="BG202" s="313"/>
      <c r="BH202" s="2"/>
      <c r="BI202" s="2"/>
      <c r="BJ202" s="1"/>
      <c r="BK202" s="747" t="s">
        <v>78</v>
      </c>
      <c r="BL202" s="2"/>
      <c r="BM202" s="2"/>
      <c r="BN202" s="327"/>
      <c r="BO202"/>
      <c r="BP202"/>
    </row>
    <row r="203" spans="2:70" ht="15">
      <c r="B203" s="805"/>
      <c r="C203" s="318"/>
      <c r="D203" s="166"/>
      <c r="E203" s="166"/>
      <c r="F203" s="157" t="s">
        <v>89</v>
      </c>
      <c r="G203" s="166"/>
      <c r="H203" s="166"/>
      <c r="I203" s="166"/>
      <c r="J203" s="166"/>
      <c r="K203" s="166"/>
      <c r="L203" s="166"/>
      <c r="M203" s="327"/>
      <c r="N203" s="2"/>
      <c r="O203" s="2"/>
      <c r="P203" s="2"/>
      <c r="Q203" s="2"/>
      <c r="R203" s="322"/>
      <c r="S203" s="322"/>
      <c r="T203" s="322"/>
      <c r="U203" s="2"/>
      <c r="V203" s="2"/>
      <c r="W203" s="808"/>
      <c r="X203" s="2"/>
      <c r="Y203" s="322"/>
      <c r="Z203" s="322"/>
      <c r="AA203" s="2"/>
      <c r="AB203" s="322"/>
      <c r="AC203" s="2"/>
      <c r="AD203" s="322"/>
      <c r="AE203" s="322"/>
      <c r="AF203" s="323"/>
      <c r="AG203" s="803"/>
      <c r="AH203" s="2"/>
      <c r="AI203" s="2"/>
      <c r="AJ203" s="2"/>
      <c r="AK203" s="2"/>
      <c r="AL203" s="2"/>
      <c r="AM203" s="2"/>
      <c r="AN203" s="2"/>
      <c r="AO203" s="2"/>
      <c r="AP203" s="2"/>
      <c r="AQ203" s="747"/>
      <c r="AR203" s="2"/>
      <c r="AS203" s="2"/>
      <c r="AT203" s="2"/>
      <c r="AU203" s="2"/>
      <c r="AV203" s="2"/>
      <c r="AW203" s="2"/>
      <c r="AX203" s="2"/>
      <c r="AY203" s="2"/>
      <c r="AZ203" s="2"/>
      <c r="BA203" s="2"/>
      <c r="BB203" s="2"/>
      <c r="BC203" s="2"/>
      <c r="BD203" s="2"/>
      <c r="BE203" s="2"/>
      <c r="BF203" s="323"/>
      <c r="BG203" s="323"/>
      <c r="BH203" s="2"/>
      <c r="BI203" s="2"/>
      <c r="BJ203" s="2"/>
      <c r="BK203" s="747"/>
      <c r="BL203" s="2"/>
      <c r="BM203" s="2"/>
      <c r="BN203" s="327"/>
    </row>
    <row r="204" spans="2:70" ht="15">
      <c r="B204" s="806"/>
      <c r="C204" s="807"/>
      <c r="D204" s="446"/>
      <c r="E204" s="446"/>
      <c r="F204" s="157" t="s">
        <v>89</v>
      </c>
      <c r="G204" s="166"/>
      <c r="H204" s="166"/>
      <c r="I204" s="166"/>
      <c r="J204" s="166"/>
      <c r="K204" s="166"/>
      <c r="L204" s="166"/>
      <c r="M204" s="327"/>
      <c r="N204" s="2"/>
      <c r="O204" s="2"/>
      <c r="P204" s="2"/>
      <c r="Q204" s="2"/>
      <c r="R204" s="2"/>
      <c r="S204" s="2"/>
      <c r="T204" s="2"/>
      <c r="U204" s="2"/>
      <c r="V204" s="2"/>
      <c r="W204" s="808"/>
      <c r="X204" s="322"/>
      <c r="Y204" s="2"/>
      <c r="Z204" s="2"/>
      <c r="AA204" s="2"/>
      <c r="AB204" s="322"/>
      <c r="AC204" s="2"/>
      <c r="AD204" s="322"/>
      <c r="AE204" s="323"/>
      <c r="AF204" s="322"/>
      <c r="AG204" s="857"/>
      <c r="AH204" s="2"/>
      <c r="AI204" s="323"/>
      <c r="AJ204" s="2"/>
      <c r="AK204" s="323"/>
      <c r="AL204" s="323"/>
      <c r="AM204" s="322"/>
      <c r="AN204" s="322"/>
      <c r="AO204" s="323"/>
      <c r="AP204" s="323"/>
      <c r="AQ204" s="2"/>
      <c r="AR204" s="2"/>
      <c r="AS204" s="2"/>
      <c r="AT204" s="2"/>
      <c r="AU204" s="2"/>
      <c r="AV204" s="2"/>
      <c r="AW204" s="2"/>
      <c r="AX204" s="2"/>
      <c r="AY204" s="2"/>
      <c r="AZ204" s="2"/>
      <c r="BA204" s="2"/>
      <c r="BB204" s="2"/>
      <c r="BC204" s="2"/>
      <c r="BD204" s="2"/>
      <c r="BE204" s="2"/>
      <c r="BF204" s="2"/>
      <c r="BG204" s="2"/>
      <c r="BH204" s="2"/>
      <c r="BI204" s="2"/>
      <c r="BJ204" s="2"/>
      <c r="BK204" s="747"/>
      <c r="BL204" s="2"/>
      <c r="BM204" s="2"/>
      <c r="BN204" s="330"/>
      <c r="BO204" s="24"/>
      <c r="BP204" s="24"/>
      <c r="BQ204" s="24"/>
      <c r="BR204" s="24"/>
    </row>
    <row r="205" spans="2:70" ht="15">
      <c r="B205" s="806"/>
      <c r="C205" s="807"/>
      <c r="D205" s="446"/>
      <c r="E205" s="446"/>
      <c r="F205" s="157" t="s">
        <v>1587</v>
      </c>
      <c r="G205" s="166"/>
      <c r="H205" s="166"/>
      <c r="I205" s="166"/>
      <c r="J205" s="166"/>
      <c r="K205" s="166"/>
      <c r="L205" s="166"/>
      <c r="M205" s="327"/>
      <c r="N205" s="2"/>
      <c r="O205" s="2"/>
      <c r="P205" s="2"/>
      <c r="Q205" s="2"/>
      <c r="R205" s="2"/>
      <c r="S205" s="2"/>
      <c r="T205" s="2"/>
      <c r="U205" s="2"/>
      <c r="V205" s="2"/>
      <c r="W205" s="808"/>
      <c r="X205" s="322"/>
      <c r="Y205" s="2"/>
      <c r="Z205" s="2"/>
      <c r="AA205" s="2"/>
      <c r="AB205" s="322"/>
      <c r="AC205" s="2"/>
      <c r="AD205" s="322"/>
      <c r="AE205" s="323"/>
      <c r="AF205" s="322"/>
      <c r="AG205" s="857"/>
      <c r="AH205" s="2"/>
      <c r="AI205" s="323"/>
      <c r="AJ205" s="2"/>
      <c r="AK205" s="323"/>
      <c r="AL205" s="323"/>
      <c r="AM205" s="322"/>
      <c r="AN205" s="322"/>
      <c r="AO205" s="323"/>
      <c r="AP205" s="323"/>
      <c r="AQ205" s="2"/>
      <c r="AR205" s="2"/>
      <c r="AS205" s="2"/>
      <c r="AT205" s="2"/>
      <c r="AU205" s="2"/>
      <c r="AV205" s="2"/>
      <c r="AW205" s="2"/>
      <c r="AX205" s="2"/>
      <c r="AY205" s="2"/>
      <c r="AZ205" s="2"/>
      <c r="BA205" s="2"/>
      <c r="BB205" s="2"/>
      <c r="BC205" s="2"/>
      <c r="BD205" s="2"/>
      <c r="BE205" s="2"/>
      <c r="BF205" s="2"/>
      <c r="BG205" s="2"/>
      <c r="BH205" s="2"/>
      <c r="BI205" s="2"/>
      <c r="BJ205" s="2"/>
      <c r="BK205" s="747"/>
      <c r="BL205" s="2"/>
      <c r="BM205" s="2"/>
      <c r="BN205" s="330"/>
    </row>
    <row r="206" spans="2:70" ht="144.94999999999999" customHeight="1">
      <c r="B206" s="312" t="s">
        <v>505</v>
      </c>
      <c r="C206" s="739" t="s">
        <v>1588</v>
      </c>
      <c r="D206" s="440" t="s">
        <v>1585</v>
      </c>
      <c r="E206" s="446" t="s">
        <v>1590</v>
      </c>
      <c r="F206" s="157" t="s">
        <v>1587</v>
      </c>
      <c r="G206" s="164" t="s">
        <v>1591</v>
      </c>
      <c r="H206" s="157" t="s">
        <v>73</v>
      </c>
      <c r="I206" s="157" t="s">
        <v>1593</v>
      </c>
      <c r="J206" s="157" t="s">
        <v>831</v>
      </c>
      <c r="K206" s="157" t="s">
        <v>1369</v>
      </c>
      <c r="L206" s="157" t="s">
        <v>1582</v>
      </c>
      <c r="M206" s="328" t="s">
        <v>1583</v>
      </c>
      <c r="N206" s="1"/>
      <c r="O206" s="1"/>
      <c r="P206" s="1"/>
      <c r="Q206" s="1"/>
      <c r="R206" s="1"/>
      <c r="S206" s="1"/>
      <c r="T206" s="1"/>
      <c r="U206" s="1"/>
      <c r="V206" s="2" t="s">
        <v>119</v>
      </c>
      <c r="W206" s="583" t="s">
        <v>72</v>
      </c>
      <c r="X206" s="310" t="s">
        <v>823</v>
      </c>
      <c r="Y206" s="310"/>
      <c r="Z206" s="310" t="s">
        <v>823</v>
      </c>
      <c r="AA206" s="310" t="s">
        <v>78</v>
      </c>
      <c r="AB206" s="311" t="s">
        <v>823</v>
      </c>
      <c r="AC206" s="322" t="s">
        <v>823</v>
      </c>
      <c r="AD206" s="310" t="s">
        <v>72</v>
      </c>
      <c r="AE206" s="2"/>
      <c r="AF206" s="444"/>
      <c r="AG206" s="650"/>
      <c r="AH206" s="323" t="s">
        <v>823</v>
      </c>
      <c r="AI206" s="2"/>
      <c r="AJ206" s="323" t="s">
        <v>823</v>
      </c>
      <c r="AK206" s="323" t="s">
        <v>823</v>
      </c>
      <c r="AL206" s="322" t="s">
        <v>823</v>
      </c>
      <c r="AM206" s="322"/>
      <c r="AN206" s="323" t="s">
        <v>823</v>
      </c>
      <c r="AO206" s="323" t="s">
        <v>823</v>
      </c>
      <c r="AP206" s="2"/>
      <c r="AQ206" s="2"/>
      <c r="AR206" s="2"/>
      <c r="AS206" s="2"/>
      <c r="AT206" s="2"/>
      <c r="AU206" s="2"/>
      <c r="AV206" s="2"/>
      <c r="AW206" s="2"/>
      <c r="AX206" s="2"/>
      <c r="AY206" s="2"/>
      <c r="AZ206" s="2"/>
      <c r="BA206" s="2"/>
      <c r="BB206" s="2"/>
      <c r="BC206" s="2"/>
      <c r="BD206" s="2"/>
      <c r="BE206" s="2"/>
      <c r="BF206" s="2"/>
      <c r="BG206" s="2"/>
      <c r="BH206" s="2"/>
      <c r="BI206" s="2"/>
      <c r="BJ206" s="2"/>
      <c r="BK206" s="747" t="s">
        <v>78</v>
      </c>
      <c r="BL206" s="2"/>
      <c r="BM206" s="2"/>
      <c r="BN206" s="330"/>
      <c r="BO206" s="24"/>
      <c r="BP206" s="24"/>
      <c r="BQ206" s="24"/>
      <c r="BR206" s="24"/>
    </row>
    <row r="207" spans="2:70" ht="116.25" customHeight="1">
      <c r="B207" s="312" t="s">
        <v>505</v>
      </c>
      <c r="C207" s="739" t="s">
        <v>1594</v>
      </c>
      <c r="D207" s="440" t="s">
        <v>1589</v>
      </c>
      <c r="E207" s="445" t="s">
        <v>1596</v>
      </c>
      <c r="F207" s="157" t="s">
        <v>1587</v>
      </c>
      <c r="G207" s="157" t="s">
        <v>1597</v>
      </c>
      <c r="H207" s="157" t="s">
        <v>288</v>
      </c>
      <c r="I207" s="740" t="s">
        <v>74</v>
      </c>
      <c r="J207" s="157" t="s">
        <v>74</v>
      </c>
      <c r="K207" s="157" t="s">
        <v>1598</v>
      </c>
      <c r="L207" s="157" t="s">
        <v>1582</v>
      </c>
      <c r="M207" s="328" t="s">
        <v>1599</v>
      </c>
      <c r="N207" s="1"/>
      <c r="O207" s="1"/>
      <c r="P207" s="1"/>
      <c r="Q207" s="1"/>
      <c r="R207" s="1"/>
      <c r="S207" s="1"/>
      <c r="T207" s="1"/>
      <c r="U207" s="1"/>
      <c r="V207" s="2" t="s">
        <v>119</v>
      </c>
      <c r="W207" s="583" t="s">
        <v>77</v>
      </c>
      <c r="X207" s="1"/>
      <c r="Y207" s="1"/>
      <c r="Z207" s="2"/>
      <c r="AA207" s="1"/>
      <c r="AB207" s="1" t="s">
        <v>78</v>
      </c>
      <c r="AC207" s="1"/>
      <c r="AD207" s="1"/>
      <c r="AE207" s="310" t="s">
        <v>823</v>
      </c>
      <c r="AF207" s="311" t="s">
        <v>823</v>
      </c>
      <c r="AG207" s="646" t="s">
        <v>823</v>
      </c>
      <c r="AH207" s="444" t="s">
        <v>823</v>
      </c>
      <c r="AI207" s="1"/>
      <c r="AJ207" s="311" t="s">
        <v>823</v>
      </c>
      <c r="AK207" s="1"/>
      <c r="AL207" s="311" t="s">
        <v>823</v>
      </c>
      <c r="AM207" s="311" t="s">
        <v>823</v>
      </c>
      <c r="AN207" s="310" t="s">
        <v>823</v>
      </c>
      <c r="AO207" s="310"/>
      <c r="AP207" s="311" t="s">
        <v>823</v>
      </c>
      <c r="AQ207" s="311" t="s">
        <v>823</v>
      </c>
      <c r="AR207" s="1"/>
      <c r="AS207" s="1"/>
      <c r="AT207" s="1"/>
      <c r="AU207" s="1"/>
      <c r="AV207" s="1"/>
      <c r="AW207" s="1"/>
      <c r="AX207" s="1"/>
      <c r="AY207" s="1"/>
      <c r="AZ207" s="1"/>
      <c r="BA207" s="1"/>
      <c r="BB207" s="1"/>
      <c r="BC207" s="1"/>
      <c r="BD207" s="1"/>
      <c r="BE207" s="1"/>
      <c r="BF207" s="1"/>
      <c r="BG207" s="1"/>
      <c r="BH207" s="1"/>
      <c r="BI207" s="1"/>
      <c r="BJ207" s="1"/>
      <c r="BK207" s="747" t="s">
        <v>78</v>
      </c>
      <c r="BL207" s="1"/>
      <c r="BM207" s="1"/>
      <c r="BN207" s="329"/>
      <c r="BO207" s="24"/>
      <c r="BP207" s="24"/>
      <c r="BQ207" s="24"/>
      <c r="BR207" s="24"/>
    </row>
    <row r="208" spans="2:70" ht="101.45" customHeight="1">
      <c r="B208" s="324" t="s">
        <v>505</v>
      </c>
      <c r="C208" s="739" t="s">
        <v>1600</v>
      </c>
      <c r="D208" s="440" t="s">
        <v>1595</v>
      </c>
      <c r="E208" s="440" t="s">
        <v>1602</v>
      </c>
      <c r="F208" s="157" t="s">
        <v>1587</v>
      </c>
      <c r="G208" s="164" t="s">
        <v>1603</v>
      </c>
      <c r="H208" s="157" t="s">
        <v>83</v>
      </c>
      <c r="I208" s="157" t="s">
        <v>74</v>
      </c>
      <c r="J208" s="157" t="s">
        <v>99</v>
      </c>
      <c r="K208" s="466" t="s">
        <v>1605</v>
      </c>
      <c r="L208" s="157" t="s">
        <v>1582</v>
      </c>
      <c r="M208" s="328"/>
      <c r="N208" s="1"/>
      <c r="O208" s="1"/>
      <c r="P208" s="1"/>
      <c r="Q208" s="1"/>
      <c r="R208" s="1"/>
      <c r="S208" s="1"/>
      <c r="T208" s="1"/>
      <c r="U208" s="1"/>
      <c r="V208" s="1" t="s">
        <v>119</v>
      </c>
      <c r="W208" s="583" t="s">
        <v>91</v>
      </c>
      <c r="X208" s="1" t="s">
        <v>77</v>
      </c>
      <c r="Y208" s="1"/>
      <c r="Z208" s="2"/>
      <c r="AA208" s="1"/>
      <c r="AB208" s="1"/>
      <c r="AC208" s="1" t="s">
        <v>91</v>
      </c>
      <c r="AD208" s="1"/>
      <c r="AE208" s="310" t="s">
        <v>823</v>
      </c>
      <c r="AF208" s="311" t="s">
        <v>823</v>
      </c>
      <c r="AG208" s="646" t="s">
        <v>823</v>
      </c>
      <c r="AH208" s="48" t="s">
        <v>823</v>
      </c>
      <c r="AI208" s="1"/>
      <c r="AJ208" s="311" t="s">
        <v>823</v>
      </c>
      <c r="AK208" s="1"/>
      <c r="AL208" s="311" t="s">
        <v>823</v>
      </c>
      <c r="AM208" s="311" t="s">
        <v>823</v>
      </c>
      <c r="AN208" s="310" t="s">
        <v>823</v>
      </c>
      <c r="AO208" s="310"/>
      <c r="AP208" s="311" t="s">
        <v>823</v>
      </c>
      <c r="AQ208" s="311" t="s">
        <v>823</v>
      </c>
      <c r="AR208" s="1"/>
      <c r="AS208" s="1"/>
      <c r="AT208" s="1"/>
      <c r="AU208" s="1"/>
      <c r="AV208" s="1"/>
      <c r="AW208" s="1"/>
      <c r="AX208" s="1"/>
      <c r="AY208" s="1"/>
      <c r="AZ208" s="1"/>
      <c r="BA208" s="1"/>
      <c r="BB208" s="1"/>
      <c r="BC208" s="1"/>
      <c r="BD208" s="1"/>
      <c r="BE208" s="1"/>
      <c r="BF208" s="1"/>
      <c r="BG208" s="1"/>
      <c r="BH208" s="1"/>
      <c r="BI208" s="1"/>
      <c r="BJ208" s="1"/>
      <c r="BK208" s="747" t="s">
        <v>119</v>
      </c>
      <c r="BL208" s="1"/>
      <c r="BM208" s="1"/>
      <c r="BN208" s="331"/>
      <c r="BO208"/>
      <c r="BP208"/>
    </row>
    <row r="209" spans="2:70" ht="87" customHeight="1">
      <c r="B209" s="324" t="s">
        <v>505</v>
      </c>
      <c r="C209" s="739" t="s">
        <v>1606</v>
      </c>
      <c r="D209" s="440" t="s">
        <v>1601</v>
      </c>
      <c r="E209" s="440" t="s">
        <v>1608</v>
      </c>
      <c r="F209" s="157" t="s">
        <v>1587</v>
      </c>
      <c r="G209" s="164" t="s">
        <v>1609</v>
      </c>
      <c r="H209" s="157" t="s">
        <v>288</v>
      </c>
      <c r="I209" s="157" t="s">
        <v>74</v>
      </c>
      <c r="J209" s="157" t="s">
        <v>99</v>
      </c>
      <c r="K209" s="466" t="s">
        <v>1605</v>
      </c>
      <c r="L209" s="157" t="s">
        <v>1582</v>
      </c>
      <c r="M209" s="328"/>
      <c r="N209" s="1" t="s">
        <v>72</v>
      </c>
      <c r="O209" s="1" t="s">
        <v>78</v>
      </c>
      <c r="P209" s="1"/>
      <c r="Q209" s="1" t="s">
        <v>78</v>
      </c>
      <c r="R209" s="1" t="s">
        <v>85</v>
      </c>
      <c r="S209" s="1"/>
      <c r="T209" s="1"/>
      <c r="U209" s="1"/>
      <c r="V209" s="2" t="s">
        <v>119</v>
      </c>
      <c r="W209" s="583" t="s">
        <v>72</v>
      </c>
      <c r="X209" s="1"/>
      <c r="Y209" s="1"/>
      <c r="Z209" s="2"/>
      <c r="AA209" s="1" t="s">
        <v>85</v>
      </c>
      <c r="AB209" s="1"/>
      <c r="AC209" s="1"/>
      <c r="AD209" s="1"/>
      <c r="AE209" s="310"/>
      <c r="AF209" s="311"/>
      <c r="AG209" s="646"/>
      <c r="AH209" s="48"/>
      <c r="AI209" s="1"/>
      <c r="AJ209" s="311"/>
      <c r="AK209" s="1"/>
      <c r="AL209" s="311"/>
      <c r="AM209" s="311"/>
      <c r="AN209" s="310"/>
      <c r="AO209" s="310"/>
      <c r="AP209" s="311"/>
      <c r="AQ209" s="311"/>
      <c r="AR209" s="1"/>
      <c r="AS209" s="1"/>
      <c r="AT209" s="1"/>
      <c r="AU209" s="1"/>
      <c r="AV209" s="1"/>
      <c r="AW209" s="1"/>
      <c r="AX209" s="1"/>
      <c r="AY209" s="1"/>
      <c r="AZ209" s="1"/>
      <c r="BA209" s="1"/>
      <c r="BB209" s="1"/>
      <c r="BC209" s="1"/>
      <c r="BD209" s="1"/>
      <c r="BE209" s="1"/>
      <c r="BF209" s="1"/>
      <c r="BG209" s="1"/>
      <c r="BH209" s="1"/>
      <c r="BI209" s="1"/>
      <c r="BJ209" s="1"/>
      <c r="BK209" s="747" t="s">
        <v>78</v>
      </c>
      <c r="BL209" s="1"/>
      <c r="BM209" s="1"/>
      <c r="BN209" s="331"/>
      <c r="BO209"/>
      <c r="BP209"/>
    </row>
    <row r="210" spans="2:70" ht="159.75" customHeight="1">
      <c r="B210" s="312" t="s">
        <v>505</v>
      </c>
      <c r="C210" s="739" t="s">
        <v>1610</v>
      </c>
      <c r="D210" s="440" t="s">
        <v>1607</v>
      </c>
      <c r="E210" s="445" t="s">
        <v>1612</v>
      </c>
      <c r="F210" s="157" t="s">
        <v>1613</v>
      </c>
      <c r="G210" s="164" t="s">
        <v>1614</v>
      </c>
      <c r="H210" s="157" t="s">
        <v>73</v>
      </c>
      <c r="I210" s="157" t="s">
        <v>74</v>
      </c>
      <c r="J210" s="157" t="s">
        <v>74</v>
      </c>
      <c r="K210" s="157" t="s">
        <v>1369</v>
      </c>
      <c r="L210" s="157" t="s">
        <v>1582</v>
      </c>
      <c r="M210" s="328"/>
      <c r="N210" s="1"/>
      <c r="O210" s="1"/>
      <c r="P210" s="1"/>
      <c r="Q210" s="1"/>
      <c r="R210" s="1"/>
      <c r="S210" s="1"/>
      <c r="T210" s="1"/>
      <c r="U210" s="1"/>
      <c r="V210" s="2" t="s">
        <v>119</v>
      </c>
      <c r="W210" s="582" t="s">
        <v>72</v>
      </c>
      <c r="X210" s="1"/>
      <c r="Y210" s="1"/>
      <c r="Z210" s="1"/>
      <c r="AA210" s="310"/>
      <c r="AB210" s="311"/>
      <c r="AC210" s="310"/>
      <c r="AD210" s="310" t="s">
        <v>72</v>
      </c>
      <c r="AE210" s="310"/>
      <c r="AF210" s="444"/>
      <c r="AG210" s="651"/>
      <c r="AH210" s="311"/>
      <c r="AI210" s="1"/>
      <c r="AJ210" s="311"/>
      <c r="AK210" s="311"/>
      <c r="AL210" s="310"/>
      <c r="AM210" s="310"/>
      <c r="AN210" s="311"/>
      <c r="AO210" s="311"/>
      <c r="AP210" s="1"/>
      <c r="AQ210" s="1"/>
      <c r="AR210" s="1"/>
      <c r="AS210" s="1"/>
      <c r="AT210" s="1"/>
      <c r="AU210" s="1"/>
      <c r="AV210" s="1"/>
      <c r="AW210" s="1"/>
      <c r="AX210" s="1"/>
      <c r="AY210" s="1"/>
      <c r="AZ210" s="1"/>
      <c r="BA210" s="1"/>
      <c r="BB210" s="1"/>
      <c r="BC210" s="1"/>
      <c r="BD210" s="1"/>
      <c r="BE210" s="1"/>
      <c r="BF210" s="1"/>
      <c r="BG210" s="1"/>
      <c r="BH210" s="1"/>
      <c r="BI210" s="1"/>
      <c r="BJ210" s="1"/>
      <c r="BK210" s="747" t="s">
        <v>78</v>
      </c>
      <c r="BL210" s="1"/>
      <c r="BM210" s="1"/>
      <c r="BN210" s="332"/>
      <c r="BO210" s="24"/>
      <c r="BP210" s="24"/>
      <c r="BQ210" s="24"/>
      <c r="BR210" s="24"/>
    </row>
    <row r="211" spans="2:70" ht="72.75" customHeight="1">
      <c r="B211" s="312" t="s">
        <v>505</v>
      </c>
      <c r="C211" s="439" t="s">
        <v>1615</v>
      </c>
      <c r="D211" s="440" t="s">
        <v>1611</v>
      </c>
      <c r="E211" s="440" t="s">
        <v>1617</v>
      </c>
      <c r="F211" s="157" t="s">
        <v>89</v>
      </c>
      <c r="G211" s="164" t="s">
        <v>1618</v>
      </c>
      <c r="H211" s="157" t="s">
        <v>288</v>
      </c>
      <c r="I211" s="157" t="s">
        <v>99</v>
      </c>
      <c r="J211" s="157" t="s">
        <v>99</v>
      </c>
      <c r="K211" s="157" t="s">
        <v>1374</v>
      </c>
      <c r="L211" s="157" t="s">
        <v>1302</v>
      </c>
      <c r="M211" s="328"/>
      <c r="N211" s="1" t="s">
        <v>72</v>
      </c>
      <c r="O211" s="1"/>
      <c r="P211" s="1"/>
      <c r="Q211" s="1"/>
      <c r="R211" s="1"/>
      <c r="S211" s="1"/>
      <c r="T211" s="1"/>
      <c r="U211" s="1"/>
      <c r="V211" s="2" t="s">
        <v>119</v>
      </c>
      <c r="W211" s="582" t="s">
        <v>78</v>
      </c>
      <c r="X211" s="1"/>
      <c r="Y211" s="1"/>
      <c r="Z211" s="1"/>
      <c r="AA211" s="310" t="s">
        <v>119</v>
      </c>
      <c r="AB211" s="311" t="s">
        <v>119</v>
      </c>
      <c r="AC211" s="310"/>
      <c r="AD211" s="310" t="s">
        <v>72</v>
      </c>
      <c r="AE211" s="310"/>
      <c r="AF211" s="444"/>
      <c r="AG211" s="651"/>
      <c r="AH211" s="311"/>
      <c r="AI211" s="1"/>
      <c r="AJ211" s="311"/>
      <c r="AK211" s="311"/>
      <c r="AL211" s="310"/>
      <c r="AM211" s="310"/>
      <c r="AN211" s="311"/>
      <c r="AO211" s="311"/>
      <c r="AP211" s="1"/>
      <c r="AQ211" s="1"/>
      <c r="AR211" s="1"/>
      <c r="AS211" s="1"/>
      <c r="AT211" s="1"/>
      <c r="AU211" s="1"/>
      <c r="AV211" s="1"/>
      <c r="AW211" s="1"/>
      <c r="AX211" s="1"/>
      <c r="AY211" s="1"/>
      <c r="AZ211" s="1"/>
      <c r="BA211" s="1"/>
      <c r="BB211" s="1"/>
      <c r="BC211" s="1"/>
      <c r="BD211" s="1"/>
      <c r="BE211" s="1"/>
      <c r="BF211" s="1"/>
      <c r="BG211" s="1"/>
      <c r="BH211" s="1"/>
      <c r="BI211" s="1"/>
      <c r="BJ211" s="1"/>
      <c r="BK211" s="747" t="s">
        <v>78</v>
      </c>
      <c r="BL211" s="1"/>
      <c r="BM211" s="1"/>
      <c r="BN211" s="331"/>
      <c r="BO211"/>
      <c r="BP211"/>
    </row>
    <row r="212" spans="2:70" ht="87" customHeight="1">
      <c r="B212" s="335" t="s">
        <v>504</v>
      </c>
      <c r="C212" s="439" t="s">
        <v>1619</v>
      </c>
      <c r="D212" s="440" t="s">
        <v>1616</v>
      </c>
      <c r="E212" s="440" t="s">
        <v>1621</v>
      </c>
      <c r="F212" s="157" t="s">
        <v>89</v>
      </c>
      <c r="G212" s="164" t="s">
        <v>1622</v>
      </c>
      <c r="H212" s="157" t="s">
        <v>83</v>
      </c>
      <c r="I212" s="157" t="s">
        <v>329</v>
      </c>
      <c r="J212" s="157" t="s">
        <v>74</v>
      </c>
      <c r="K212" s="157" t="s">
        <v>1623</v>
      </c>
      <c r="L212" s="157" t="s">
        <v>1563</v>
      </c>
      <c r="M212" s="328"/>
      <c r="N212" s="1"/>
      <c r="O212" s="1"/>
      <c r="P212" s="1"/>
      <c r="Q212" s="1"/>
      <c r="R212" s="1"/>
      <c r="S212" s="1"/>
      <c r="T212" s="1"/>
      <c r="U212" s="1"/>
      <c r="V212" s="1" t="s">
        <v>119</v>
      </c>
      <c r="W212" s="310"/>
      <c r="X212" s="1"/>
      <c r="Y212" s="1" t="s">
        <v>72</v>
      </c>
      <c r="Z212" s="1"/>
      <c r="AA212" s="310" t="s">
        <v>78</v>
      </c>
      <c r="AB212" s="311"/>
      <c r="AC212" s="310"/>
      <c r="AD212" s="310"/>
      <c r="AE212" s="310"/>
      <c r="AF212" s="444"/>
      <c r="AG212" s="651"/>
      <c r="AH212" s="311"/>
      <c r="AI212" s="1"/>
      <c r="AJ212" s="311"/>
      <c r="AK212" s="311"/>
      <c r="AL212" s="310"/>
      <c r="AM212" s="310"/>
      <c r="AN212" s="311"/>
      <c r="AO212" s="311"/>
      <c r="AP212" s="1"/>
      <c r="AQ212" s="1"/>
      <c r="AR212" s="1"/>
      <c r="AS212" s="1"/>
      <c r="AT212" s="1"/>
      <c r="AU212" s="1"/>
      <c r="AV212" s="1"/>
      <c r="AW212" s="1"/>
      <c r="AX212" s="1"/>
      <c r="AY212" s="1"/>
      <c r="AZ212" s="1"/>
      <c r="BA212" s="1"/>
      <c r="BB212" s="1"/>
      <c r="BC212" s="1"/>
      <c r="BD212" s="1"/>
      <c r="BE212" s="1"/>
      <c r="BF212" s="1"/>
      <c r="BG212" s="1"/>
      <c r="BH212" s="1"/>
      <c r="BI212" s="1" t="s">
        <v>91</v>
      </c>
      <c r="BJ212" s="1"/>
      <c r="BK212" s="747" t="s">
        <v>72</v>
      </c>
      <c r="BL212" s="1"/>
      <c r="BM212" s="1"/>
      <c r="BN212" s="332"/>
      <c r="BO212" s="24"/>
      <c r="BP212" s="24"/>
      <c r="BQ212" s="24"/>
      <c r="BR212" s="24"/>
    </row>
    <row r="213" spans="2:70" ht="116.25" customHeight="1">
      <c r="B213" s="312" t="s">
        <v>505</v>
      </c>
      <c r="C213" s="739" t="s">
        <v>1624</v>
      </c>
      <c r="D213" s="164" t="s">
        <v>1620</v>
      </c>
      <c r="E213" s="157" t="s">
        <v>1626</v>
      </c>
      <c r="F213" s="157" t="s">
        <v>70</v>
      </c>
      <c r="G213" s="164" t="s">
        <v>1627</v>
      </c>
      <c r="H213" s="157" t="s">
        <v>73</v>
      </c>
      <c r="I213" s="157" t="s">
        <v>74</v>
      </c>
      <c r="J213" s="157" t="s">
        <v>99</v>
      </c>
      <c r="K213" s="81" t="s">
        <v>1374</v>
      </c>
      <c r="L213" s="81" t="s">
        <v>1582</v>
      </c>
      <c r="M213" s="635"/>
      <c r="N213" s="444" t="s">
        <v>91</v>
      </c>
      <c r="O213" s="2"/>
      <c r="P213" s="2"/>
      <c r="Q213" s="1"/>
      <c r="R213" s="1"/>
      <c r="S213" s="1"/>
      <c r="T213" s="1"/>
      <c r="U213" s="310" t="s">
        <v>823</v>
      </c>
      <c r="V213" s="1" t="s">
        <v>119</v>
      </c>
      <c r="W213" s="584" t="s">
        <v>77</v>
      </c>
      <c r="X213" s="310" t="s">
        <v>823</v>
      </c>
      <c r="Y213" s="1" t="s">
        <v>72</v>
      </c>
      <c r="Z213" s="310" t="s">
        <v>823</v>
      </c>
      <c r="AA213" s="310" t="s">
        <v>119</v>
      </c>
      <c r="AB213" s="310"/>
      <c r="AC213" s="310" t="s">
        <v>119</v>
      </c>
      <c r="AD213" s="310" t="s">
        <v>78</v>
      </c>
      <c r="AE213" s="310"/>
      <c r="AF213" s="311" t="s">
        <v>72</v>
      </c>
      <c r="AG213" s="646" t="s">
        <v>119</v>
      </c>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311"/>
      <c r="BG213" s="311"/>
      <c r="BH213" s="1"/>
      <c r="BI213" s="1"/>
      <c r="BJ213" s="444"/>
      <c r="BK213" s="747" t="s">
        <v>72</v>
      </c>
      <c r="BL213" s="1"/>
      <c r="BM213" s="1"/>
      <c r="BN213" s="328" t="s">
        <v>1629</v>
      </c>
      <c r="BO213"/>
      <c r="BP213"/>
    </row>
    <row r="214" spans="2:70" ht="130.5" customHeight="1">
      <c r="B214" s="312" t="s">
        <v>505</v>
      </c>
      <c r="C214" s="741" t="s">
        <v>1630</v>
      </c>
      <c r="D214" s="164" t="s">
        <v>1625</v>
      </c>
      <c r="E214" s="166" t="s">
        <v>1632</v>
      </c>
      <c r="F214" s="157" t="s">
        <v>1633</v>
      </c>
      <c r="G214" s="164" t="s">
        <v>1634</v>
      </c>
      <c r="H214" s="157" t="s">
        <v>73</v>
      </c>
      <c r="I214" s="157" t="s">
        <v>1635</v>
      </c>
      <c r="J214" s="157" t="s">
        <v>522</v>
      </c>
      <c r="K214" s="448" t="s">
        <v>1636</v>
      </c>
      <c r="L214" s="449" t="s">
        <v>1582</v>
      </c>
      <c r="M214" s="636"/>
      <c r="N214" s="325" t="s">
        <v>127</v>
      </c>
      <c r="O214" s="2"/>
      <c r="P214" s="2"/>
      <c r="Q214" s="1"/>
      <c r="R214" s="1"/>
      <c r="S214" s="1"/>
      <c r="T214" s="1"/>
      <c r="U214" s="310"/>
      <c r="V214" s="1" t="s">
        <v>119</v>
      </c>
      <c r="W214" s="583" t="s">
        <v>132</v>
      </c>
      <c r="X214" s="310"/>
      <c r="Y214" s="1" t="s">
        <v>119</v>
      </c>
      <c r="Z214" s="310"/>
      <c r="AA214" s="310" t="s">
        <v>119</v>
      </c>
      <c r="AB214" s="310"/>
      <c r="AC214" s="310" t="s">
        <v>119</v>
      </c>
      <c r="AD214" s="310"/>
      <c r="AE214" s="310"/>
      <c r="AF214" s="311" t="s">
        <v>119</v>
      </c>
      <c r="AG214" s="646" t="s">
        <v>119</v>
      </c>
      <c r="AH214" s="1"/>
      <c r="AI214" s="1"/>
      <c r="AJ214" s="1"/>
      <c r="AK214" s="1" t="s">
        <v>119</v>
      </c>
      <c r="AL214" s="1"/>
      <c r="AM214" s="1"/>
      <c r="AN214" s="1"/>
      <c r="AO214" s="1"/>
      <c r="AP214" s="1"/>
      <c r="AQ214" s="1"/>
      <c r="AR214" s="1"/>
      <c r="AS214" s="1"/>
      <c r="AT214" s="1"/>
      <c r="AU214" s="1"/>
      <c r="AV214" s="1"/>
      <c r="AW214" s="1"/>
      <c r="AX214" s="1"/>
      <c r="AY214" s="1"/>
      <c r="AZ214" s="1"/>
      <c r="BA214" s="1"/>
      <c r="BB214" s="1"/>
      <c r="BC214" s="1"/>
      <c r="BD214" s="1"/>
      <c r="BE214" s="1"/>
      <c r="BF214" s="313"/>
      <c r="BG214" s="313"/>
      <c r="BH214" s="2"/>
      <c r="BI214" s="2"/>
      <c r="BJ214" s="48"/>
      <c r="BK214" s="747" t="s">
        <v>78</v>
      </c>
      <c r="BL214" s="2"/>
      <c r="BM214" s="2"/>
      <c r="BN214" s="327"/>
      <c r="BO214"/>
      <c r="BP214"/>
    </row>
    <row r="215" spans="2:70" ht="15">
      <c r="B215" s="747"/>
      <c r="C215" s="807"/>
      <c r="D215" s="446"/>
      <c r="E215" s="446"/>
      <c r="F215" s="157" t="s">
        <v>827</v>
      </c>
      <c r="G215" s="166"/>
      <c r="H215" s="166"/>
      <c r="I215" s="166"/>
      <c r="J215" s="166"/>
      <c r="K215" s="809"/>
      <c r="L215" s="166"/>
      <c r="M215" s="327"/>
      <c r="N215" s="2"/>
      <c r="O215" s="2"/>
      <c r="P215" s="2"/>
      <c r="Q215" s="2"/>
      <c r="R215" s="2"/>
      <c r="S215" s="2"/>
      <c r="T215" s="2"/>
      <c r="U215" s="2"/>
      <c r="V215" s="2"/>
      <c r="W215" s="801"/>
      <c r="X215" s="2"/>
      <c r="Y215" s="2"/>
      <c r="Z215" s="2"/>
      <c r="AA215" s="322"/>
      <c r="AB215" s="323"/>
      <c r="AC215" s="322"/>
      <c r="AD215" s="322"/>
      <c r="AE215" s="322"/>
      <c r="AF215" s="48"/>
      <c r="AG215" s="650"/>
      <c r="AH215" s="323"/>
      <c r="AI215" s="2"/>
      <c r="AJ215" s="323"/>
      <c r="AK215" s="323"/>
      <c r="AL215" s="322"/>
      <c r="AM215" s="322"/>
      <c r="AN215" s="323"/>
      <c r="AO215" s="323"/>
      <c r="AP215" s="2"/>
      <c r="AQ215" s="2"/>
      <c r="AR215" s="2"/>
      <c r="AS215" s="2"/>
      <c r="AT215" s="2"/>
      <c r="AU215" s="2"/>
      <c r="AV215" s="2"/>
      <c r="AW215" s="2"/>
      <c r="AX215" s="2"/>
      <c r="AY215" s="2"/>
      <c r="AZ215" s="2"/>
      <c r="BA215" s="2"/>
      <c r="BB215" s="2"/>
      <c r="BC215" s="2"/>
      <c r="BD215" s="2"/>
      <c r="BE215" s="2"/>
      <c r="BF215" s="2"/>
      <c r="BG215" s="2"/>
      <c r="BH215" s="2"/>
      <c r="BI215" s="2"/>
      <c r="BJ215" s="2"/>
      <c r="BK215" s="747"/>
      <c r="BL215" s="2"/>
      <c r="BM215" s="2"/>
      <c r="BN215" s="810"/>
      <c r="BO215" s="24"/>
      <c r="BP215" s="24"/>
      <c r="BQ215" s="24"/>
      <c r="BR215" s="24"/>
    </row>
    <row r="216" spans="2:70" ht="130.5" customHeight="1">
      <c r="B216" s="324" t="s">
        <v>505</v>
      </c>
      <c r="C216" s="739" t="s">
        <v>1643</v>
      </c>
      <c r="D216" s="440" t="s">
        <v>1638</v>
      </c>
      <c r="E216" s="445" t="s">
        <v>1645</v>
      </c>
      <c r="F216" s="157" t="s">
        <v>89</v>
      </c>
      <c r="G216" s="164" t="s">
        <v>1646</v>
      </c>
      <c r="H216" s="157" t="s">
        <v>288</v>
      </c>
      <c r="I216" s="157" t="s">
        <v>1647</v>
      </c>
      <c r="J216" s="157" t="s">
        <v>74</v>
      </c>
      <c r="K216" s="466" t="s">
        <v>1641</v>
      </c>
      <c r="L216" s="157" t="s">
        <v>1582</v>
      </c>
      <c r="M216" s="328"/>
      <c r="N216" s="1"/>
      <c r="O216" s="1"/>
      <c r="P216" s="1"/>
      <c r="Q216" s="1"/>
      <c r="R216" s="1"/>
      <c r="S216" s="1"/>
      <c r="T216" s="1"/>
      <c r="U216" s="1"/>
      <c r="V216" s="2" t="s">
        <v>119</v>
      </c>
      <c r="W216" s="580" t="s">
        <v>77</v>
      </c>
      <c r="X216" s="1"/>
      <c r="Y216" s="1"/>
      <c r="Z216" s="1"/>
      <c r="AA216" s="310"/>
      <c r="AB216" s="311"/>
      <c r="AC216" s="310"/>
      <c r="AD216" s="310"/>
      <c r="AE216" s="310"/>
      <c r="AF216" s="444"/>
      <c r="AG216" s="651" t="s">
        <v>119</v>
      </c>
      <c r="AH216" s="311"/>
      <c r="AI216" s="1"/>
      <c r="AJ216" s="311"/>
      <c r="AK216" s="311"/>
      <c r="AL216" s="310"/>
      <c r="AM216" s="310"/>
      <c r="AN216" s="311"/>
      <c r="AO216" s="311"/>
      <c r="AP216" s="1"/>
      <c r="AQ216" s="1"/>
      <c r="AR216" s="1"/>
      <c r="AS216" s="1"/>
      <c r="AT216" s="1"/>
      <c r="AU216" s="1"/>
      <c r="AV216" s="1"/>
      <c r="AW216" s="1"/>
      <c r="AX216" s="1"/>
      <c r="AY216" s="1"/>
      <c r="AZ216" s="1"/>
      <c r="BA216" s="1"/>
      <c r="BB216" s="1"/>
      <c r="BC216" s="1"/>
      <c r="BD216" s="1"/>
      <c r="BE216" s="1"/>
      <c r="BF216" s="1"/>
      <c r="BG216" s="1"/>
      <c r="BH216" s="1"/>
      <c r="BI216" s="1"/>
      <c r="BJ216" s="1"/>
      <c r="BK216" s="747" t="s">
        <v>77</v>
      </c>
      <c r="BL216" s="1"/>
      <c r="BM216" s="1"/>
      <c r="BN216" s="332"/>
      <c r="BO216" s="24"/>
      <c r="BP216" s="24"/>
      <c r="BQ216" s="24"/>
      <c r="BR216" s="24"/>
    </row>
    <row r="217" spans="2:70" ht="15">
      <c r="B217" s="806"/>
      <c r="C217" s="858"/>
      <c r="D217" s="446"/>
      <c r="E217" s="446"/>
      <c r="F217" s="157" t="s">
        <v>89</v>
      </c>
      <c r="G217" s="859"/>
      <c r="H217" s="166"/>
      <c r="I217" s="166"/>
      <c r="J217" s="166"/>
      <c r="K217" s="166"/>
      <c r="L217" s="166"/>
      <c r="M217" s="327"/>
      <c r="N217" s="2"/>
      <c r="O217" s="2"/>
      <c r="P217" s="2"/>
      <c r="Q217" s="2"/>
      <c r="R217" s="2"/>
      <c r="S217" s="2"/>
      <c r="T217" s="2"/>
      <c r="U217" s="2"/>
      <c r="V217" s="2"/>
      <c r="W217" s="801"/>
      <c r="X217" s="2"/>
      <c r="Y217" s="2"/>
      <c r="Z217" s="2"/>
      <c r="AA217" s="322"/>
      <c r="AB217" s="323"/>
      <c r="AC217" s="322"/>
      <c r="AD217" s="322"/>
      <c r="AE217" s="322"/>
      <c r="AF217" s="48"/>
      <c r="AG217" s="650"/>
      <c r="AH217" s="323"/>
      <c r="AI217" s="2"/>
      <c r="AJ217" s="323"/>
      <c r="AK217" s="323"/>
      <c r="AL217" s="322"/>
      <c r="AM217" s="322"/>
      <c r="AN217" s="323"/>
      <c r="AO217" s="323"/>
      <c r="AP217" s="2"/>
      <c r="AQ217" s="2"/>
      <c r="AR217" s="2"/>
      <c r="AS217" s="2"/>
      <c r="AT217" s="2"/>
      <c r="AU217" s="2"/>
      <c r="AV217" s="2"/>
      <c r="AW217" s="2"/>
      <c r="AX217" s="2"/>
      <c r="AY217" s="2"/>
      <c r="AZ217" s="2"/>
      <c r="BA217" s="2"/>
      <c r="BB217" s="2"/>
      <c r="BC217" s="2"/>
      <c r="BD217" s="2"/>
      <c r="BE217" s="2"/>
      <c r="BF217" s="2"/>
      <c r="BG217" s="2"/>
      <c r="BH217" s="2"/>
      <c r="BI217" s="2"/>
      <c r="BJ217" s="2"/>
      <c r="BK217" s="747"/>
      <c r="BL217" s="2"/>
      <c r="BM217" s="2"/>
      <c r="BN217" s="810"/>
      <c r="BO217" s="24"/>
      <c r="BP217" s="24"/>
      <c r="BQ217" s="24"/>
      <c r="BR217" s="24"/>
    </row>
    <row r="218" spans="2:70" ht="15">
      <c r="B218" s="806"/>
      <c r="C218" s="858"/>
      <c r="D218" s="504"/>
      <c r="E218" s="446"/>
      <c r="F218" s="157" t="s">
        <v>89</v>
      </c>
      <c r="G218" s="859"/>
      <c r="H218" s="166"/>
      <c r="I218" s="166"/>
      <c r="J218" s="166"/>
      <c r="K218" s="166"/>
      <c r="L218" s="166"/>
      <c r="M218" s="327"/>
      <c r="N218" s="2"/>
      <c r="O218" s="2"/>
      <c r="P218" s="2"/>
      <c r="Q218" s="2"/>
      <c r="R218" s="2"/>
      <c r="S218" s="2"/>
      <c r="T218" s="2"/>
      <c r="U218" s="2"/>
      <c r="V218" s="2"/>
      <c r="W218" s="801"/>
      <c r="X218" s="2"/>
      <c r="Y218" s="2"/>
      <c r="Z218" s="2"/>
      <c r="AA218" s="322"/>
      <c r="AB218" s="323"/>
      <c r="AC218" s="322"/>
      <c r="AD218" s="322"/>
      <c r="AE218" s="322"/>
      <c r="AF218" s="48"/>
      <c r="AG218" s="650"/>
      <c r="AH218" s="323"/>
      <c r="AI218" s="2"/>
      <c r="AJ218" s="323"/>
      <c r="AK218" s="323"/>
      <c r="AL218" s="322"/>
      <c r="AM218" s="322"/>
      <c r="AN218" s="323"/>
      <c r="AO218" s="323"/>
      <c r="AP218" s="2"/>
      <c r="AQ218" s="2"/>
      <c r="AR218" s="2"/>
      <c r="AS218" s="2"/>
      <c r="AT218" s="2"/>
      <c r="AU218" s="2"/>
      <c r="AV218" s="2"/>
      <c r="AW218" s="2"/>
      <c r="AX218" s="2"/>
      <c r="AY218" s="2"/>
      <c r="AZ218" s="2"/>
      <c r="BA218" s="2"/>
      <c r="BB218" s="2"/>
      <c r="BC218" s="2"/>
      <c r="BD218" s="2"/>
      <c r="BE218" s="2"/>
      <c r="BF218" s="2"/>
      <c r="BG218" s="2"/>
      <c r="BH218" s="2"/>
      <c r="BI218" s="2"/>
      <c r="BJ218" s="2"/>
      <c r="BK218" s="747"/>
      <c r="BL218" s="2"/>
      <c r="BM218" s="2"/>
      <c r="BN218" s="810"/>
    </row>
    <row r="219" spans="2:70" ht="15">
      <c r="B219" s="806"/>
      <c r="C219" s="811"/>
      <c r="D219" s="446"/>
      <c r="E219" s="446"/>
      <c r="F219" s="157" t="s">
        <v>827</v>
      </c>
      <c r="G219" s="859"/>
      <c r="H219" s="166"/>
      <c r="I219" s="166"/>
      <c r="J219" s="166"/>
      <c r="K219" s="166"/>
      <c r="L219" s="166"/>
      <c r="M219" s="327"/>
      <c r="N219" s="2"/>
      <c r="O219" s="2"/>
      <c r="P219" s="2"/>
      <c r="Q219" s="2"/>
      <c r="R219" s="2"/>
      <c r="S219" s="2"/>
      <c r="T219" s="2"/>
      <c r="U219" s="2"/>
      <c r="V219" s="2"/>
      <c r="W219" s="801"/>
      <c r="X219" s="2"/>
      <c r="Y219" s="2"/>
      <c r="Z219" s="2"/>
      <c r="AA219" s="322"/>
      <c r="AB219" s="323"/>
      <c r="AC219" s="322"/>
      <c r="AD219" s="322"/>
      <c r="AE219" s="322"/>
      <c r="AF219" s="48"/>
      <c r="AG219" s="650"/>
      <c r="AH219" s="323"/>
      <c r="AI219" s="2"/>
      <c r="AJ219" s="323"/>
      <c r="AK219" s="323"/>
      <c r="AL219" s="322"/>
      <c r="AM219" s="322"/>
      <c r="AN219" s="323"/>
      <c r="AO219" s="323"/>
      <c r="AP219" s="2"/>
      <c r="AQ219" s="2"/>
      <c r="AR219" s="2"/>
      <c r="AS219" s="2"/>
      <c r="AT219" s="2"/>
      <c r="AU219" s="2"/>
      <c r="AV219" s="2"/>
      <c r="AW219" s="2"/>
      <c r="AX219" s="2"/>
      <c r="AY219" s="2"/>
      <c r="AZ219" s="2"/>
      <c r="BA219" s="2"/>
      <c r="BB219" s="2"/>
      <c r="BC219" s="2"/>
      <c r="BD219" s="2"/>
      <c r="BE219" s="2"/>
      <c r="BF219" s="2"/>
      <c r="BG219" s="2"/>
      <c r="BH219" s="2"/>
      <c r="BI219" s="2"/>
      <c r="BJ219" s="2"/>
      <c r="BK219" s="747"/>
      <c r="BL219" s="2"/>
      <c r="BM219" s="2"/>
      <c r="BN219" s="810"/>
      <c r="BO219" s="24"/>
      <c r="BP219" s="24"/>
      <c r="BQ219" s="24"/>
      <c r="BR219" s="24"/>
    </row>
    <row r="220" spans="2:70" ht="15">
      <c r="B220" s="2"/>
      <c r="C220" s="733"/>
      <c r="D220" s="166"/>
      <c r="E220" s="166"/>
      <c r="F220" s="157" t="s">
        <v>1240</v>
      </c>
      <c r="G220" s="859"/>
      <c r="H220" s="166"/>
      <c r="I220" s="166"/>
      <c r="J220" s="166"/>
      <c r="K220" s="166"/>
      <c r="L220" s="166"/>
      <c r="M220" s="327"/>
      <c r="N220" s="2"/>
      <c r="O220" s="2"/>
      <c r="P220" s="2"/>
      <c r="Q220" s="322"/>
      <c r="R220" s="322"/>
      <c r="S220" s="322"/>
      <c r="T220" s="322"/>
      <c r="U220" s="322"/>
      <c r="V220" s="2"/>
      <c r="W220" s="322"/>
      <c r="X220" s="322"/>
      <c r="Y220" s="2"/>
      <c r="Z220" s="322"/>
      <c r="AA220" s="322"/>
      <c r="AB220" s="322"/>
      <c r="AC220" s="322"/>
      <c r="AD220" s="322"/>
      <c r="AE220" s="322"/>
      <c r="AF220" s="323"/>
      <c r="AG220" s="803"/>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747"/>
      <c r="BL220" s="2"/>
      <c r="BM220" s="2"/>
      <c r="BN220" s="327"/>
    </row>
    <row r="221" spans="2:70" ht="275.45" customHeight="1">
      <c r="B221" s="1" t="s">
        <v>505</v>
      </c>
      <c r="C221" s="739" t="s">
        <v>1665</v>
      </c>
      <c r="D221" s="1028" t="s">
        <v>1660</v>
      </c>
      <c r="E221" s="1028" t="s">
        <v>1667</v>
      </c>
      <c r="F221" s="1032" t="s">
        <v>1668</v>
      </c>
      <c r="G221" s="1028" t="s">
        <v>1669</v>
      </c>
      <c r="H221" s="1032" t="s">
        <v>73</v>
      </c>
      <c r="I221" s="157" t="s">
        <v>329</v>
      </c>
      <c r="J221" s="157" t="s">
        <v>74</v>
      </c>
      <c r="K221" s="157" t="s">
        <v>1369</v>
      </c>
      <c r="L221" s="157" t="s">
        <v>1670</v>
      </c>
      <c r="M221" s="328"/>
      <c r="N221" s="1"/>
      <c r="O221" s="2"/>
      <c r="P221" s="2"/>
      <c r="Q221" s="2"/>
      <c r="R221" s="2"/>
      <c r="S221" s="2"/>
      <c r="T221" s="2"/>
      <c r="U221" s="2"/>
      <c r="V221" s="1" t="s">
        <v>119</v>
      </c>
      <c r="W221" s="1" t="s">
        <v>78</v>
      </c>
      <c r="X221" s="1"/>
      <c r="Y221" s="1"/>
      <c r="Z221" s="1"/>
      <c r="AA221" s="1" t="s">
        <v>72</v>
      </c>
      <c r="AB221" s="1" t="s">
        <v>78</v>
      </c>
      <c r="AC221" s="1" t="s">
        <v>119</v>
      </c>
      <c r="AD221" s="1" t="s">
        <v>72</v>
      </c>
      <c r="AE221" s="2"/>
      <c r="AF221" s="1"/>
      <c r="AG221" s="650" t="s">
        <v>119</v>
      </c>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747" t="s">
        <v>78</v>
      </c>
      <c r="BL221" s="2" t="s">
        <v>119</v>
      </c>
      <c r="BM221" s="2"/>
      <c r="BN221" s="327" t="s">
        <v>1671</v>
      </c>
      <c r="BO221" s="24"/>
      <c r="BP221" s="24"/>
      <c r="BQ221" s="24"/>
      <c r="BR221" s="24"/>
    </row>
    <row r="222" spans="2:70" ht="174" customHeight="1">
      <c r="B222" s="1" t="s">
        <v>505</v>
      </c>
      <c r="C222" s="739" t="s">
        <v>1672</v>
      </c>
      <c r="D222" s="1028" t="s">
        <v>1666</v>
      </c>
      <c r="E222" s="165" t="s">
        <v>1674</v>
      </c>
      <c r="F222" s="1032" t="s">
        <v>1240</v>
      </c>
      <c r="G222" s="1028" t="s">
        <v>1675</v>
      </c>
      <c r="H222" s="1032" t="s">
        <v>83</v>
      </c>
      <c r="I222" s="157" t="s">
        <v>164</v>
      </c>
      <c r="J222" s="157" t="s">
        <v>164</v>
      </c>
      <c r="K222" s="157" t="s">
        <v>1374</v>
      </c>
      <c r="L222" s="157" t="s">
        <v>1302</v>
      </c>
      <c r="M222" s="328"/>
      <c r="N222" s="1"/>
      <c r="O222" s="1"/>
      <c r="P222" s="1"/>
      <c r="Q222" s="1"/>
      <c r="R222" s="1"/>
      <c r="S222" s="1"/>
      <c r="T222" s="1"/>
      <c r="U222" s="1"/>
      <c r="V222" s="2" t="s">
        <v>119</v>
      </c>
      <c r="W222" s="584" t="s">
        <v>72</v>
      </c>
      <c r="X222" s="1"/>
      <c r="Y222" s="1"/>
      <c r="Z222" s="1"/>
      <c r="AA222" s="1" t="s">
        <v>119</v>
      </c>
      <c r="AB222" s="1" t="s">
        <v>78</v>
      </c>
      <c r="AC222" s="1" t="s">
        <v>119</v>
      </c>
      <c r="AD222" s="1" t="s">
        <v>91</v>
      </c>
      <c r="AE222" s="1"/>
      <c r="AF222" s="1"/>
      <c r="AG222" s="65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324" t="s">
        <v>78</v>
      </c>
      <c r="BL222" s="1"/>
      <c r="BM222" s="1"/>
      <c r="BN222" s="328"/>
      <c r="BO222"/>
      <c r="BP222"/>
    </row>
    <row r="223" spans="2:70" ht="15">
      <c r="B223" s="2"/>
      <c r="C223" s="733"/>
      <c r="D223" s="165"/>
      <c r="E223" s="165"/>
      <c r="F223" s="157" t="s">
        <v>89</v>
      </c>
      <c r="G223" s="165"/>
      <c r="H223" s="165"/>
      <c r="I223" s="166"/>
      <c r="J223" s="166"/>
      <c r="K223" s="166"/>
      <c r="L223" s="166"/>
      <c r="M223" s="327"/>
      <c r="N223" s="2"/>
      <c r="O223" s="2"/>
      <c r="P223" s="2"/>
      <c r="Q223" s="2"/>
      <c r="R223" s="2"/>
      <c r="S223" s="2"/>
      <c r="T223" s="2"/>
      <c r="U223" s="2"/>
      <c r="V223" s="2"/>
      <c r="W223" s="2"/>
      <c r="X223" s="2"/>
      <c r="Y223" s="2"/>
      <c r="Z223" s="2"/>
      <c r="AA223" s="2"/>
      <c r="AB223" s="2"/>
      <c r="AC223" s="2"/>
      <c r="AD223" s="2"/>
      <c r="AE223" s="2"/>
      <c r="AF223" s="2"/>
      <c r="AG223" s="650"/>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747"/>
      <c r="BL223" s="2"/>
      <c r="BM223" s="2"/>
      <c r="BN223" s="327"/>
      <c r="BO223" s="24"/>
      <c r="BP223" s="24"/>
      <c r="BQ223" s="24"/>
      <c r="BR223" s="24"/>
    </row>
    <row r="224" spans="2:70" ht="15">
      <c r="B224" s="2"/>
      <c r="C224" s="733"/>
      <c r="D224" s="166"/>
      <c r="E224" s="166"/>
      <c r="F224" s="157" t="s">
        <v>1682</v>
      </c>
      <c r="G224" s="165"/>
      <c r="H224" s="165"/>
      <c r="I224" s="166"/>
      <c r="J224" s="166"/>
      <c r="K224" s="166"/>
      <c r="L224" s="166"/>
      <c r="M224" s="327"/>
      <c r="N224" s="2"/>
      <c r="O224" s="2"/>
      <c r="P224" s="2"/>
      <c r="Q224" s="2"/>
      <c r="R224" s="2"/>
      <c r="S224" s="2"/>
      <c r="T224" s="2"/>
      <c r="U224" s="2"/>
      <c r="V224" s="2"/>
      <c r="W224" s="2"/>
      <c r="X224" s="2"/>
      <c r="Y224" s="2"/>
      <c r="Z224" s="2"/>
      <c r="AA224" s="2"/>
      <c r="AB224" s="2"/>
      <c r="AC224" s="2"/>
      <c r="AD224" s="2"/>
      <c r="AE224" s="2"/>
      <c r="AF224" s="2"/>
      <c r="AG224" s="650"/>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747"/>
      <c r="BL224" s="2"/>
      <c r="BM224" s="2"/>
      <c r="BN224" s="327"/>
    </row>
    <row r="225" spans="2:70" ht="15">
      <c r="B225" s="2"/>
      <c r="C225" s="733"/>
      <c r="D225" s="166"/>
      <c r="E225" s="166"/>
      <c r="F225" s="157" t="s">
        <v>89</v>
      </c>
      <c r="G225" s="165"/>
      <c r="H225" s="165"/>
      <c r="I225" s="166"/>
      <c r="J225" s="166"/>
      <c r="K225" s="166"/>
      <c r="L225" s="166"/>
      <c r="M225" s="327"/>
      <c r="N225" s="812"/>
      <c r="O225" s="2"/>
      <c r="P225" s="2"/>
      <c r="Q225" s="2"/>
      <c r="R225" s="2"/>
      <c r="S225" s="2"/>
      <c r="T225" s="2"/>
      <c r="U225" s="2"/>
      <c r="V225" s="2"/>
      <c r="W225" s="2"/>
      <c r="X225" s="2"/>
      <c r="Y225" s="2"/>
      <c r="Z225" s="2"/>
      <c r="AA225" s="2"/>
      <c r="AB225" s="2"/>
      <c r="AC225" s="2"/>
      <c r="AD225" s="2"/>
      <c r="AE225" s="2"/>
      <c r="AF225" s="2"/>
      <c r="AG225" s="650"/>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747"/>
      <c r="BL225" s="2"/>
      <c r="BM225" s="2"/>
      <c r="BN225" s="327"/>
    </row>
    <row r="226" spans="2:70" ht="409.5" customHeight="1">
      <c r="B226" s="298" t="s">
        <v>505</v>
      </c>
      <c r="C226" s="742" t="s">
        <v>1688</v>
      </c>
      <c r="D226" s="164" t="s">
        <v>1686</v>
      </c>
      <c r="E226" s="164"/>
      <c r="F226" s="453" t="s">
        <v>1668</v>
      </c>
      <c r="G226" s="425" t="s">
        <v>1689</v>
      </c>
      <c r="H226" s="397" t="s">
        <v>73</v>
      </c>
      <c r="I226" s="398" t="s">
        <v>74</v>
      </c>
      <c r="J226" s="665" t="s">
        <v>74</v>
      </c>
      <c r="K226" s="398" t="s">
        <v>84</v>
      </c>
      <c r="L226" s="454" t="s">
        <v>1302</v>
      </c>
      <c r="M226" s="299"/>
      <c r="N226" s="743"/>
      <c r="O226" s="166"/>
      <c r="P226" s="166"/>
      <c r="Q226" s="166"/>
      <c r="R226" s="166"/>
      <c r="S226" s="166"/>
      <c r="T226" s="166"/>
      <c r="U226" s="166" t="s">
        <v>119</v>
      </c>
      <c r="V226" s="1" t="s">
        <v>119</v>
      </c>
      <c r="W226" s="166"/>
      <c r="X226" s="166" t="s">
        <v>119</v>
      </c>
      <c r="Y226" s="166"/>
      <c r="Z226" s="166" t="s">
        <v>78</v>
      </c>
      <c r="AA226" s="166" t="s">
        <v>78</v>
      </c>
      <c r="AB226" s="166" t="s">
        <v>78</v>
      </c>
      <c r="AC226" s="166" t="s">
        <v>119</v>
      </c>
      <c r="AD226" s="166"/>
      <c r="AE226" s="166"/>
      <c r="AF226" s="166" t="s">
        <v>78</v>
      </c>
      <c r="AG226" s="669" t="s">
        <v>72</v>
      </c>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t="s">
        <v>91</v>
      </c>
      <c r="BJ226" s="166" t="s">
        <v>119</v>
      </c>
      <c r="BK226" s="617" t="s">
        <v>78</v>
      </c>
      <c r="BL226" s="166"/>
      <c r="BM226" s="166"/>
      <c r="BN226" s="318"/>
      <c r="BO226" s="24"/>
      <c r="BP226" s="24"/>
      <c r="BQ226" s="24"/>
      <c r="BR226" s="24"/>
    </row>
    <row r="227" spans="2:70" ht="14.45" customHeight="1">
      <c r="B227" s="632" t="s">
        <v>505</v>
      </c>
      <c r="C227" s="742"/>
      <c r="D227" s="1025"/>
      <c r="E227" s="1025"/>
      <c r="F227" s="453"/>
      <c r="G227" s="425"/>
      <c r="H227" s="397"/>
      <c r="I227" s="398"/>
      <c r="J227" s="665"/>
      <c r="K227" s="455"/>
      <c r="L227" s="456"/>
      <c r="M227" s="635"/>
      <c r="N227" s="819"/>
      <c r="O227" s="166"/>
      <c r="P227" s="166"/>
      <c r="Q227" s="166"/>
      <c r="R227" s="166"/>
      <c r="S227" s="166"/>
      <c r="T227" s="166"/>
      <c r="U227" s="166" t="s">
        <v>119</v>
      </c>
      <c r="V227" s="1" t="s">
        <v>119</v>
      </c>
      <c r="W227" s="166"/>
      <c r="X227" s="166" t="s">
        <v>119</v>
      </c>
      <c r="Y227" s="166"/>
      <c r="Z227" s="166" t="s">
        <v>119</v>
      </c>
      <c r="AA227" s="166" t="s">
        <v>119</v>
      </c>
      <c r="AB227" s="166" t="s">
        <v>119</v>
      </c>
      <c r="AC227" s="166" t="s">
        <v>119</v>
      </c>
      <c r="AD227" s="166"/>
      <c r="AE227" s="166"/>
      <c r="AF227" s="166"/>
      <c r="AG227" s="647"/>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t="s">
        <v>119</v>
      </c>
      <c r="BJ227" s="166" t="s">
        <v>119</v>
      </c>
      <c r="BK227" s="617" t="s">
        <v>119</v>
      </c>
      <c r="BL227" s="166"/>
      <c r="BM227" s="166"/>
      <c r="BN227" s="318"/>
      <c r="BO227"/>
      <c r="BP227"/>
    </row>
    <row r="228" spans="2:70" ht="362.45" customHeight="1">
      <c r="B228" s="298" t="s">
        <v>505</v>
      </c>
      <c r="C228" s="742" t="s">
        <v>1692</v>
      </c>
      <c r="D228" s="22" t="s">
        <v>1691</v>
      </c>
      <c r="E228" s="164"/>
      <c r="F228" s="453" t="s">
        <v>1668</v>
      </c>
      <c r="G228" s="425" t="s">
        <v>1689</v>
      </c>
      <c r="H228" s="397" t="s">
        <v>73</v>
      </c>
      <c r="I228" s="398" t="s">
        <v>74</v>
      </c>
      <c r="J228" s="665" t="s">
        <v>99</v>
      </c>
      <c r="K228" s="398" t="s">
        <v>84</v>
      </c>
      <c r="L228" s="457" t="s">
        <v>1302</v>
      </c>
      <c r="M228" s="299"/>
      <c r="N228" s="743"/>
      <c r="O228" s="166"/>
      <c r="P228" s="166"/>
      <c r="Q228" s="166"/>
      <c r="R228" s="166"/>
      <c r="S228" s="166"/>
      <c r="T228" s="166"/>
      <c r="U228" s="166" t="s">
        <v>119</v>
      </c>
      <c r="V228" s="1" t="s">
        <v>119</v>
      </c>
      <c r="W228" s="166"/>
      <c r="X228" s="166" t="s">
        <v>119</v>
      </c>
      <c r="Y228" s="166"/>
      <c r="Z228" s="166" t="s">
        <v>91</v>
      </c>
      <c r="AA228" s="166" t="s">
        <v>119</v>
      </c>
      <c r="AB228" s="166" t="s">
        <v>119</v>
      </c>
      <c r="AC228" s="166" t="s">
        <v>119</v>
      </c>
      <c r="AD228" s="166"/>
      <c r="AE228" s="166"/>
      <c r="AF228" s="166" t="s">
        <v>72</v>
      </c>
      <c r="AG228" s="647"/>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t="s">
        <v>91</v>
      </c>
      <c r="BJ228" s="166" t="s">
        <v>119</v>
      </c>
      <c r="BK228" s="617" t="s">
        <v>72</v>
      </c>
      <c r="BL228" s="166"/>
      <c r="BM228" s="166"/>
      <c r="BN228" s="318"/>
      <c r="BO228"/>
      <c r="BP228"/>
    </row>
    <row r="229" spans="2:70" ht="130.5" customHeight="1">
      <c r="B229" s="1" t="s">
        <v>505</v>
      </c>
      <c r="C229" s="160" t="s">
        <v>1694</v>
      </c>
      <c r="D229" s="1027" t="s">
        <v>1693</v>
      </c>
      <c r="E229" s="243" t="s">
        <v>1696</v>
      </c>
      <c r="F229" s="157" t="s">
        <v>89</v>
      </c>
      <c r="G229" s="157" t="s">
        <v>1697</v>
      </c>
      <c r="H229" s="1032" t="s">
        <v>73</v>
      </c>
      <c r="I229" s="157" t="s">
        <v>74</v>
      </c>
      <c r="J229" s="157" t="s">
        <v>99</v>
      </c>
      <c r="K229" s="157" t="s">
        <v>84</v>
      </c>
      <c r="L229" s="160" t="s">
        <v>1698</v>
      </c>
      <c r="M229" s="328"/>
      <c r="N229" s="487" t="s">
        <v>127</v>
      </c>
      <c r="O229" s="2" t="s">
        <v>85</v>
      </c>
      <c r="P229" s="2"/>
      <c r="Q229" s="2"/>
      <c r="R229" s="2"/>
      <c r="S229" s="2"/>
      <c r="T229" s="2"/>
      <c r="U229" s="2"/>
      <c r="V229" s="1" t="s">
        <v>91</v>
      </c>
      <c r="W229" s="1"/>
      <c r="X229" s="1"/>
      <c r="Y229" s="1"/>
      <c r="Z229" s="1" t="s">
        <v>91</v>
      </c>
      <c r="AA229" s="1" t="s">
        <v>91</v>
      </c>
      <c r="AB229" s="1" t="s">
        <v>91</v>
      </c>
      <c r="AC229" s="1" t="s">
        <v>822</v>
      </c>
      <c r="AD229" s="1"/>
      <c r="AE229" s="2"/>
      <c r="AF229" s="1" t="s">
        <v>91</v>
      </c>
      <c r="AG229" s="650"/>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t="s">
        <v>91</v>
      </c>
      <c r="BJ229" s="2" t="s">
        <v>91</v>
      </c>
      <c r="BK229" s="747" t="s">
        <v>91</v>
      </c>
      <c r="BL229" s="2" t="s">
        <v>91</v>
      </c>
      <c r="BM229" s="2"/>
      <c r="BN229" s="327"/>
      <c r="BO229"/>
      <c r="BP229"/>
    </row>
    <row r="230" spans="2:70" ht="15">
      <c r="B230" s="804"/>
      <c r="C230" s="166"/>
      <c r="D230" s="166"/>
      <c r="E230" s="166"/>
      <c r="F230" s="157" t="s">
        <v>1240</v>
      </c>
      <c r="G230" s="166"/>
      <c r="H230" s="165"/>
      <c r="I230" s="166"/>
      <c r="J230" s="166"/>
      <c r="K230" s="166"/>
      <c r="L230" s="733"/>
      <c r="M230" s="327"/>
      <c r="N230" s="812"/>
      <c r="O230" s="2"/>
      <c r="P230" s="2"/>
      <c r="Q230" s="2"/>
      <c r="R230" s="2"/>
      <c r="S230" s="2"/>
      <c r="T230" s="2"/>
      <c r="U230" s="2"/>
      <c r="V230" s="2"/>
      <c r="W230" s="2"/>
      <c r="X230" s="2"/>
      <c r="Y230" s="2"/>
      <c r="Z230" s="2"/>
      <c r="AA230" s="2"/>
      <c r="AB230" s="2"/>
      <c r="AC230" s="2"/>
      <c r="AD230" s="2"/>
      <c r="AE230" s="2"/>
      <c r="AF230" s="2"/>
      <c r="AG230" s="650"/>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747"/>
      <c r="BL230" s="2"/>
      <c r="BM230" s="2"/>
      <c r="BN230" s="327"/>
      <c r="BO230" s="24"/>
      <c r="BP230" s="24"/>
      <c r="BQ230" s="24"/>
      <c r="BR230" s="24"/>
    </row>
    <row r="231" spans="2:70" ht="15">
      <c r="B231" s="860"/>
      <c r="C231" s="166"/>
      <c r="D231" s="166"/>
      <c r="E231" s="166"/>
      <c r="F231" s="157" t="s">
        <v>1240</v>
      </c>
      <c r="G231" s="166"/>
      <c r="H231" s="165"/>
      <c r="I231" s="166"/>
      <c r="J231" s="166"/>
      <c r="K231" s="166"/>
      <c r="L231" s="733"/>
      <c r="M231" s="327"/>
      <c r="N231" s="812"/>
      <c r="O231" s="2"/>
      <c r="P231" s="2"/>
      <c r="Q231" s="2"/>
      <c r="R231" s="2"/>
      <c r="S231" s="2"/>
      <c r="T231" s="2"/>
      <c r="U231" s="2"/>
      <c r="V231" s="2"/>
      <c r="W231" s="2"/>
      <c r="X231" s="2"/>
      <c r="Y231" s="2"/>
      <c r="Z231" s="2"/>
      <c r="AA231" s="2"/>
      <c r="AB231" s="2"/>
      <c r="AC231" s="2"/>
      <c r="AD231" s="2"/>
      <c r="AE231" s="2"/>
      <c r="AF231" s="2"/>
      <c r="AG231" s="650"/>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747"/>
      <c r="BL231" s="2"/>
      <c r="BM231" s="2"/>
      <c r="BN231" s="327"/>
      <c r="BO231" s="24"/>
      <c r="BP231" s="24"/>
      <c r="BQ231" s="24"/>
      <c r="BR231" s="24"/>
    </row>
    <row r="232" spans="2:70" ht="15">
      <c r="B232" s="804"/>
      <c r="C232" s="166"/>
      <c r="D232" s="166"/>
      <c r="E232" s="166"/>
      <c r="F232" s="157" t="s">
        <v>89</v>
      </c>
      <c r="G232" s="166"/>
      <c r="H232" s="165"/>
      <c r="I232" s="166"/>
      <c r="J232" s="166"/>
      <c r="K232" s="166"/>
      <c r="L232" s="733"/>
      <c r="M232" s="327"/>
      <c r="N232" s="812"/>
      <c r="O232" s="2"/>
      <c r="P232" s="2"/>
      <c r="Q232" s="2"/>
      <c r="R232" s="2"/>
      <c r="S232" s="2"/>
      <c r="T232" s="2"/>
      <c r="U232" s="2"/>
      <c r="V232" s="2"/>
      <c r="W232" s="2"/>
      <c r="X232" s="2"/>
      <c r="Y232" s="2"/>
      <c r="Z232" s="2"/>
      <c r="AA232" s="2"/>
      <c r="AB232" s="2"/>
      <c r="AC232" s="2"/>
      <c r="AD232" s="2"/>
      <c r="AE232" s="2"/>
      <c r="AF232" s="2"/>
      <c r="AG232" s="650"/>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747"/>
      <c r="BL232" s="2"/>
      <c r="BM232" s="2"/>
      <c r="BN232" s="327"/>
      <c r="BO232" s="24"/>
      <c r="BP232" s="24"/>
      <c r="BQ232" s="24"/>
      <c r="BR232" s="24"/>
    </row>
    <row r="233" spans="2:70" ht="15">
      <c r="B233" s="804"/>
      <c r="C233" s="166"/>
      <c r="D233" s="166"/>
      <c r="E233" s="166"/>
      <c r="F233" s="157" t="s">
        <v>89</v>
      </c>
      <c r="G233" s="166"/>
      <c r="H233" s="165"/>
      <c r="I233" s="166"/>
      <c r="J233" s="166"/>
      <c r="K233" s="166"/>
      <c r="L233" s="166"/>
      <c r="M233" s="327"/>
      <c r="N233" s="2"/>
      <c r="O233" s="2"/>
      <c r="P233" s="2"/>
      <c r="Q233" s="2"/>
      <c r="R233" s="2"/>
      <c r="S233" s="2"/>
      <c r="T233" s="2"/>
      <c r="U233" s="2"/>
      <c r="V233" s="2"/>
      <c r="W233" s="814"/>
      <c r="X233" s="2"/>
      <c r="Y233" s="2"/>
      <c r="Z233" s="2"/>
      <c r="AA233" s="2"/>
      <c r="AB233" s="2"/>
      <c r="AC233" s="2"/>
      <c r="AD233" s="2"/>
      <c r="AE233" s="2"/>
      <c r="AF233" s="2"/>
      <c r="AG233" s="650"/>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747"/>
      <c r="BL233" s="2"/>
      <c r="BM233" s="2"/>
      <c r="BN233" s="327"/>
    </row>
    <row r="234" spans="2:70" ht="15">
      <c r="B234" s="804"/>
      <c r="C234" s="166"/>
      <c r="D234" s="166"/>
      <c r="E234" s="166"/>
      <c r="F234" s="157" t="s">
        <v>89</v>
      </c>
      <c r="G234" s="166"/>
      <c r="H234" s="165"/>
      <c r="I234" s="166"/>
      <c r="J234" s="166"/>
      <c r="K234" s="166"/>
      <c r="L234" s="166"/>
      <c r="M234" s="327"/>
      <c r="N234" s="2"/>
      <c r="O234" s="2"/>
      <c r="P234" s="2"/>
      <c r="Q234" s="2"/>
      <c r="R234" s="2"/>
      <c r="S234" s="2"/>
      <c r="T234" s="2"/>
      <c r="U234" s="2"/>
      <c r="V234" s="2"/>
      <c r="W234" s="814"/>
      <c r="X234" s="2"/>
      <c r="Y234" s="2"/>
      <c r="Z234" s="2"/>
      <c r="AA234" s="2"/>
      <c r="AB234" s="2"/>
      <c r="AC234" s="2"/>
      <c r="AD234" s="2"/>
      <c r="AE234" s="2"/>
      <c r="AF234" s="2"/>
      <c r="AG234" s="650"/>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747"/>
      <c r="BL234" s="2"/>
      <c r="BM234" s="2"/>
      <c r="BN234" s="327"/>
    </row>
    <row r="235" spans="2:70" ht="15">
      <c r="B235" s="804"/>
      <c r="C235" s="166"/>
      <c r="D235" s="166"/>
      <c r="E235" s="166"/>
      <c r="F235" s="157" t="s">
        <v>89</v>
      </c>
      <c r="G235" s="166"/>
      <c r="H235" s="165"/>
      <c r="I235" s="166"/>
      <c r="J235" s="166"/>
      <c r="K235" s="166"/>
      <c r="L235" s="166"/>
      <c r="M235" s="327"/>
      <c r="N235" s="2"/>
      <c r="O235" s="2"/>
      <c r="P235" s="2"/>
      <c r="Q235" s="2"/>
      <c r="R235" s="2"/>
      <c r="S235" s="2"/>
      <c r="T235" s="2"/>
      <c r="U235" s="2"/>
      <c r="V235" s="2"/>
      <c r="W235" s="814"/>
      <c r="X235" s="2"/>
      <c r="Y235" s="2"/>
      <c r="Z235" s="2"/>
      <c r="AA235" s="2"/>
      <c r="AB235" s="2"/>
      <c r="AC235" s="2"/>
      <c r="AD235" s="2"/>
      <c r="AE235" s="2"/>
      <c r="AF235" s="2"/>
      <c r="AG235" s="650"/>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747"/>
      <c r="BL235" s="2"/>
      <c r="BM235" s="2"/>
      <c r="BN235" s="327"/>
    </row>
    <row r="236" spans="2:70" ht="15">
      <c r="B236" s="813"/>
      <c r="C236" s="166"/>
      <c r="D236" s="166"/>
      <c r="E236" s="166"/>
      <c r="F236" s="157" t="s">
        <v>89</v>
      </c>
      <c r="G236" s="166"/>
      <c r="H236" s="165"/>
      <c r="I236" s="166"/>
      <c r="J236" s="166"/>
      <c r="K236" s="166"/>
      <c r="L236" s="2"/>
      <c r="M236" s="501"/>
      <c r="N236" s="765"/>
      <c r="O236" s="2"/>
      <c r="P236" s="2"/>
      <c r="Q236" s="2"/>
      <c r="R236" s="2"/>
      <c r="S236" s="2"/>
      <c r="T236" s="2"/>
      <c r="U236" s="2"/>
      <c r="V236" s="2"/>
      <c r="W236" s="2"/>
      <c r="X236" s="2"/>
      <c r="Y236" s="2"/>
      <c r="Z236" s="2"/>
      <c r="AA236" s="2"/>
      <c r="AB236" s="2"/>
      <c r="AC236" s="2"/>
      <c r="AD236" s="2"/>
      <c r="AE236" s="2"/>
      <c r="AF236" s="2"/>
      <c r="AG236" s="650"/>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747"/>
      <c r="BL236" s="2"/>
      <c r="BM236" s="2"/>
      <c r="BN236" s="327"/>
    </row>
    <row r="237" spans="2:70" ht="15">
      <c r="B237" s="813"/>
      <c r="C237" s="166"/>
      <c r="D237" s="166"/>
      <c r="E237" s="166"/>
      <c r="F237" s="157" t="s">
        <v>89</v>
      </c>
      <c r="G237" s="166"/>
      <c r="H237" s="165"/>
      <c r="I237" s="166"/>
      <c r="J237" s="166"/>
      <c r="K237" s="166"/>
      <c r="L237" s="2"/>
      <c r="M237" s="501"/>
      <c r="N237" s="765"/>
      <c r="O237" s="2"/>
      <c r="P237" s="2"/>
      <c r="Q237" s="2"/>
      <c r="R237" s="2"/>
      <c r="S237" s="2"/>
      <c r="T237" s="2"/>
      <c r="U237" s="2"/>
      <c r="V237" s="2"/>
      <c r="W237" s="814"/>
      <c r="X237" s="2"/>
      <c r="Y237" s="2"/>
      <c r="Z237" s="2"/>
      <c r="AA237" s="2"/>
      <c r="AB237" s="2"/>
      <c r="AC237" s="2"/>
      <c r="AD237" s="2"/>
      <c r="AE237" s="2"/>
      <c r="AF237" s="2"/>
      <c r="AG237" s="650"/>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747"/>
      <c r="BL237" s="2"/>
      <c r="BM237" s="2"/>
      <c r="BN237" s="327"/>
    </row>
    <row r="238" spans="2:70" ht="15">
      <c r="B238" s="813"/>
      <c r="C238" s="166"/>
      <c r="D238" s="166"/>
      <c r="E238" s="166"/>
      <c r="F238" s="157" t="s">
        <v>89</v>
      </c>
      <c r="G238" s="166"/>
      <c r="H238" s="165"/>
      <c r="I238" s="166"/>
      <c r="J238" s="166"/>
      <c r="K238" s="166"/>
      <c r="L238" s="2"/>
      <c r="M238" s="501"/>
      <c r="N238" s="765"/>
      <c r="O238" s="2"/>
      <c r="P238" s="2"/>
      <c r="Q238" s="2"/>
      <c r="R238" s="2"/>
      <c r="S238" s="2"/>
      <c r="T238" s="2"/>
      <c r="U238" s="2"/>
      <c r="V238" s="2"/>
      <c r="W238" s="814"/>
      <c r="X238" s="2"/>
      <c r="Y238" s="2"/>
      <c r="Z238" s="2"/>
      <c r="AA238" s="2"/>
      <c r="AB238" s="2"/>
      <c r="AC238" s="2"/>
      <c r="AD238" s="2"/>
      <c r="AE238" s="2"/>
      <c r="AF238" s="2"/>
      <c r="AG238" s="650"/>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747"/>
      <c r="BL238" s="2"/>
      <c r="BM238" s="2"/>
      <c r="BN238" s="327"/>
    </row>
    <row r="239" spans="2:70" ht="15">
      <c r="B239" s="813"/>
      <c r="C239" s="166"/>
      <c r="D239" s="166"/>
      <c r="E239" s="744"/>
      <c r="F239" s="157" t="s">
        <v>89</v>
      </c>
      <c r="G239" s="166"/>
      <c r="H239" s="165"/>
      <c r="I239" s="166"/>
      <c r="J239" s="859"/>
      <c r="K239" s="166"/>
      <c r="L239" s="2"/>
      <c r="M239" s="318"/>
      <c r="N239" s="166"/>
      <c r="O239" s="2"/>
      <c r="P239" s="2"/>
      <c r="Q239" s="2"/>
      <c r="R239" s="2"/>
      <c r="S239" s="2"/>
      <c r="T239" s="2"/>
      <c r="U239" s="2"/>
      <c r="V239" s="2"/>
      <c r="W239" s="814"/>
      <c r="X239" s="2"/>
      <c r="Y239" s="2"/>
      <c r="Z239" s="2"/>
      <c r="AA239" s="2"/>
      <c r="AB239" s="2"/>
      <c r="AC239" s="2"/>
      <c r="AD239" s="2"/>
      <c r="AE239" s="2"/>
      <c r="AF239" s="2"/>
      <c r="AG239" s="650"/>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747"/>
      <c r="BL239" s="2"/>
      <c r="BM239" s="2"/>
      <c r="BN239" s="327"/>
      <c r="BO239" s="24"/>
      <c r="BP239" s="24"/>
      <c r="BQ239" s="24"/>
      <c r="BR239" s="24"/>
    </row>
    <row r="240" spans="2:70" ht="15">
      <c r="F240" s="252" t="s">
        <v>1742</v>
      </c>
      <c r="L240" s="794"/>
      <c r="M240" s="501"/>
      <c r="R240" s="504"/>
      <c r="AG240" s="815"/>
    </row>
    <row r="241" spans="2:68" ht="15">
      <c r="C241" s="504"/>
      <c r="D241" s="861"/>
      <c r="E241" s="861"/>
      <c r="F241" s="252" t="s">
        <v>89</v>
      </c>
      <c r="M241" s="501"/>
      <c r="R241" s="504"/>
      <c r="AG241" s="815"/>
    </row>
    <row r="242" spans="2:68" ht="15">
      <c r="B242" s="24"/>
      <c r="C242" s="24"/>
      <c r="D242" s="24"/>
      <c r="E242" s="24"/>
      <c r="F242" s="24" t="s">
        <v>89</v>
      </c>
      <c r="G242" s="24"/>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525"/>
      <c r="BL242" s="45"/>
    </row>
    <row r="243" spans="2:68" ht="15">
      <c r="B243" s="527"/>
      <c r="C243" s="24"/>
      <c r="D243" s="24"/>
      <c r="E243" s="24"/>
      <c r="F243" s="23" t="s">
        <v>89</v>
      </c>
      <c r="G243" s="24"/>
      <c r="H243" s="23"/>
      <c r="I243" s="23"/>
      <c r="J243" s="23"/>
      <c r="K243" s="23"/>
      <c r="L243" s="23"/>
      <c r="M243" s="23"/>
      <c r="N243" s="23"/>
      <c r="O243" s="23"/>
      <c r="P243" s="23"/>
      <c r="Q243" s="23"/>
      <c r="R243" s="23"/>
      <c r="S243" s="23"/>
      <c r="T243" s="23"/>
      <c r="U243" s="23"/>
      <c r="V243" s="28"/>
      <c r="W243" s="23"/>
      <c r="X243" s="23"/>
      <c r="Y243" s="23"/>
      <c r="Z243" s="23"/>
      <c r="AA243" s="525"/>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525"/>
      <c r="BK243" s="525"/>
    </row>
    <row r="244" spans="2:68" ht="15">
      <c r="B244" s="527"/>
      <c r="C244" s="23"/>
      <c r="D244" s="24"/>
      <c r="E244" s="24"/>
      <c r="F244" s="23" t="s">
        <v>70</v>
      </c>
      <c r="G244" s="24"/>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525"/>
      <c r="AI244" s="23"/>
      <c r="AJ244" s="23"/>
      <c r="AK244" s="23"/>
      <c r="AL244" s="23"/>
      <c r="AM244" s="23"/>
      <c r="AN244" s="23"/>
      <c r="AO244" s="23"/>
      <c r="AP244" s="23"/>
      <c r="AQ244" s="23"/>
      <c r="AR244" s="23"/>
      <c r="AS244" s="23"/>
      <c r="AT244" s="23"/>
      <c r="AU244" s="23"/>
      <c r="AV244" s="23"/>
      <c r="AW244" s="23"/>
      <c r="AX244" s="525"/>
      <c r="AY244" s="23"/>
      <c r="AZ244" s="23"/>
      <c r="BA244" s="23"/>
      <c r="BB244" s="23"/>
      <c r="BC244" s="23"/>
      <c r="BD244" s="23"/>
      <c r="BE244" s="23"/>
      <c r="BF244" s="23"/>
      <c r="BG244" s="23"/>
      <c r="BH244" s="23"/>
      <c r="BI244" s="23"/>
      <c r="BJ244" s="23"/>
      <c r="BK244" s="525"/>
    </row>
    <row r="245" spans="2:68" ht="15">
      <c r="B245" s="527"/>
      <c r="C245" s="24"/>
      <c r="D245" s="24"/>
      <c r="E245" s="24"/>
      <c r="F245" s="23" t="s">
        <v>89</v>
      </c>
      <c r="G245" s="24"/>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525"/>
    </row>
    <row r="246" spans="2:68" ht="15">
      <c r="B246" s="527"/>
      <c r="C246" s="23"/>
      <c r="D246" s="24"/>
      <c r="E246" s="24"/>
      <c r="F246" s="23" t="s">
        <v>89</v>
      </c>
      <c r="G246" s="24"/>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525"/>
      <c r="AW246" s="23"/>
      <c r="AX246" s="23"/>
      <c r="AY246" s="23"/>
      <c r="AZ246" s="23"/>
      <c r="BA246" s="23"/>
      <c r="BB246" s="23"/>
      <c r="BC246" s="23"/>
      <c r="BD246" s="23"/>
      <c r="BE246" s="23"/>
      <c r="BF246" s="23"/>
      <c r="BG246" s="23"/>
      <c r="BH246" s="23"/>
      <c r="BI246" s="23"/>
      <c r="BJ246" s="23"/>
      <c r="BK246" s="525"/>
    </row>
    <row r="247" spans="2:68" ht="15">
      <c r="B247" s="23"/>
      <c r="C247" s="23"/>
      <c r="D247" s="24"/>
      <c r="E247" s="24"/>
      <c r="F247" s="23" t="s">
        <v>89</v>
      </c>
      <c r="G247" s="24"/>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525"/>
    </row>
    <row r="248" spans="2:68" ht="15">
      <c r="B248" s="23"/>
      <c r="C248" s="468"/>
      <c r="D248" s="24"/>
      <c r="E248" s="24"/>
      <c r="F248" s="23" t="s">
        <v>89</v>
      </c>
      <c r="G248" s="24"/>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525"/>
      <c r="AO248" s="23"/>
      <c r="AP248" s="23"/>
      <c r="AQ248" s="23"/>
      <c r="AR248" s="23"/>
      <c r="AS248" s="23"/>
      <c r="AT248" s="23"/>
      <c r="AU248" s="24"/>
      <c r="AV248" s="23"/>
      <c r="AW248" s="23"/>
      <c r="AX248" s="23"/>
      <c r="AY248" s="23"/>
      <c r="AZ248" s="23"/>
      <c r="BA248" s="23"/>
      <c r="BB248" s="23"/>
      <c r="BC248" s="23"/>
      <c r="BD248" s="23"/>
      <c r="BE248" s="23"/>
      <c r="BF248" s="23"/>
      <c r="BG248" s="23"/>
      <c r="BH248" s="23"/>
      <c r="BI248" s="23"/>
      <c r="BJ248" s="23"/>
      <c r="BK248" s="525"/>
    </row>
    <row r="249" spans="2:68" ht="15">
      <c r="B249" s="23"/>
      <c r="C249" s="23"/>
      <c r="D249" s="24"/>
      <c r="E249" s="24"/>
      <c r="F249" s="23" t="s">
        <v>89</v>
      </c>
      <c r="G249" s="24"/>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525"/>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525"/>
    </row>
    <row r="250" spans="2:68" ht="15">
      <c r="B250" s="48"/>
      <c r="C250" s="49"/>
      <c r="D250" s="49"/>
      <c r="E250" s="49"/>
      <c r="F250" s="50" t="s">
        <v>1397</v>
      </c>
      <c r="G250" s="51"/>
      <c r="H250" s="49"/>
      <c r="I250" s="49"/>
      <c r="J250" s="49"/>
      <c r="K250" s="49"/>
      <c r="L250" s="49"/>
      <c r="M250" s="862"/>
      <c r="N250" s="862"/>
      <c r="O250" s="49"/>
      <c r="P250" s="49"/>
      <c r="Q250" s="49"/>
      <c r="R250" s="49"/>
      <c r="S250" s="49"/>
      <c r="T250" s="49"/>
      <c r="U250" s="863"/>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c r="BG250" s="49"/>
      <c r="BH250" s="49"/>
      <c r="BI250" s="49"/>
      <c r="BJ250" s="49"/>
      <c r="BK250" s="862"/>
      <c r="BL250" s="49"/>
    </row>
    <row r="251" spans="2:68" ht="15">
      <c r="B251" s="52"/>
      <c r="C251" s="53"/>
      <c r="D251" s="53"/>
      <c r="E251" s="53"/>
      <c r="F251" s="54" t="s">
        <v>1397</v>
      </c>
      <c r="G251" s="55"/>
      <c r="H251" s="53"/>
      <c r="I251" s="53"/>
      <c r="J251" s="53"/>
      <c r="K251" s="53"/>
      <c r="L251" s="53"/>
      <c r="M251" s="53"/>
      <c r="N251" s="53"/>
      <c r="O251" s="53"/>
      <c r="P251" s="53"/>
      <c r="Q251" s="53"/>
      <c r="R251" s="53"/>
      <c r="S251" s="53"/>
      <c r="T251" s="53"/>
      <c r="U251" s="86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864"/>
      <c r="BL251" s="53"/>
    </row>
    <row r="252" spans="2:68" ht="15">
      <c r="B252" s="52"/>
      <c r="C252" s="53"/>
      <c r="D252" s="53"/>
      <c r="E252" s="53"/>
      <c r="F252" s="54" t="s">
        <v>89</v>
      </c>
      <c r="G252" s="55"/>
      <c r="H252" s="53"/>
      <c r="I252" s="53"/>
      <c r="J252" s="53"/>
      <c r="K252" s="53"/>
      <c r="L252" s="53"/>
      <c r="M252" s="53"/>
      <c r="N252" s="53"/>
      <c r="O252" s="53"/>
      <c r="P252" s="53"/>
      <c r="Q252" s="53"/>
      <c r="R252" s="53"/>
      <c r="S252" s="53"/>
      <c r="T252" s="53"/>
      <c r="U252" s="86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864"/>
      <c r="BL252" s="53"/>
    </row>
    <row r="253" spans="2:68" ht="117" customHeight="1">
      <c r="B253" s="52" t="s">
        <v>35</v>
      </c>
      <c r="C253" s="53" t="s">
        <v>1839</v>
      </c>
      <c r="D253" s="53" t="s">
        <v>1840</v>
      </c>
      <c r="E253" s="53" t="s">
        <v>1841</v>
      </c>
      <c r="F253" s="54" t="s">
        <v>116</v>
      </c>
      <c r="G253" s="55" t="s">
        <v>1842</v>
      </c>
      <c r="H253" s="54" t="s">
        <v>83</v>
      </c>
      <c r="I253" s="54" t="s">
        <v>99</v>
      </c>
      <c r="J253" s="54" t="s">
        <v>164</v>
      </c>
      <c r="K253" s="54" t="s">
        <v>84</v>
      </c>
      <c r="L253" s="54" t="s">
        <v>35</v>
      </c>
      <c r="M253" s="54" t="s">
        <v>822</v>
      </c>
      <c r="N253" s="54" t="s">
        <v>822</v>
      </c>
      <c r="O253" s="54" t="s">
        <v>822</v>
      </c>
      <c r="P253" s="54"/>
      <c r="Q253" s="54" t="s">
        <v>822</v>
      </c>
      <c r="R253" s="54" t="s">
        <v>822</v>
      </c>
      <c r="S253" s="54" t="s">
        <v>822</v>
      </c>
      <c r="T253" s="54" t="s">
        <v>822</v>
      </c>
      <c r="U253" s="54" t="s">
        <v>822</v>
      </c>
      <c r="V253" s="54" t="s">
        <v>822</v>
      </c>
      <c r="W253" s="54" t="s">
        <v>822</v>
      </c>
      <c r="X253" s="54" t="s">
        <v>822</v>
      </c>
      <c r="Y253" s="54" t="s">
        <v>822</v>
      </c>
      <c r="Z253" s="54" t="s">
        <v>822</v>
      </c>
      <c r="AA253" s="54" t="s">
        <v>822</v>
      </c>
      <c r="AB253" s="54" t="s">
        <v>822</v>
      </c>
      <c r="AC253" s="54" t="s">
        <v>822</v>
      </c>
      <c r="AD253" s="54" t="s">
        <v>822</v>
      </c>
      <c r="AE253" s="54" t="s">
        <v>822</v>
      </c>
      <c r="AF253" s="54" t="s">
        <v>822</v>
      </c>
      <c r="AG253" s="54" t="s">
        <v>822</v>
      </c>
      <c r="AH253" s="54" t="s">
        <v>822</v>
      </c>
      <c r="AI253" s="54" t="s">
        <v>822</v>
      </c>
      <c r="AJ253" s="54" t="s">
        <v>822</v>
      </c>
      <c r="AK253" s="54" t="s">
        <v>822</v>
      </c>
      <c r="AL253" s="54" t="s">
        <v>119</v>
      </c>
      <c r="AM253" s="54" t="s">
        <v>822</v>
      </c>
      <c r="AN253" s="54" t="s">
        <v>822</v>
      </c>
      <c r="AO253" s="54" t="s">
        <v>822</v>
      </c>
      <c r="AP253" s="54" t="s">
        <v>822</v>
      </c>
      <c r="AQ253" s="54" t="s">
        <v>822</v>
      </c>
      <c r="AR253" s="54" t="s">
        <v>822</v>
      </c>
      <c r="AS253" s="54" t="s">
        <v>822</v>
      </c>
      <c r="AT253" s="54" t="s">
        <v>822</v>
      </c>
      <c r="AU253" s="54" t="s">
        <v>822</v>
      </c>
      <c r="AV253" s="54" t="s">
        <v>822</v>
      </c>
      <c r="AW253" s="54" t="s">
        <v>822</v>
      </c>
      <c r="AX253" s="54" t="s">
        <v>822</v>
      </c>
      <c r="AY253" s="54" t="s">
        <v>822</v>
      </c>
      <c r="AZ253" s="54" t="s">
        <v>822</v>
      </c>
      <c r="BA253" s="54" t="s">
        <v>822</v>
      </c>
      <c r="BB253" s="54"/>
      <c r="BC253" s="54" t="s">
        <v>822</v>
      </c>
      <c r="BD253" s="54" t="s">
        <v>822</v>
      </c>
      <c r="BE253" s="54"/>
      <c r="BF253" s="54" t="s">
        <v>822</v>
      </c>
      <c r="BG253" s="54" t="s">
        <v>822</v>
      </c>
      <c r="BH253" s="54" t="s">
        <v>822</v>
      </c>
      <c r="BI253" s="54" t="s">
        <v>822</v>
      </c>
      <c r="BJ253" s="54" t="s">
        <v>822</v>
      </c>
      <c r="BK253" s="581" t="s">
        <v>119</v>
      </c>
      <c r="BL253" s="54" t="s">
        <v>822</v>
      </c>
      <c r="BM253"/>
      <c r="BN253"/>
      <c r="BO253"/>
      <c r="BP253"/>
    </row>
    <row r="254" spans="2:68" ht="285.95" customHeight="1">
      <c r="B254" s="52" t="s">
        <v>35</v>
      </c>
      <c r="C254" s="53" t="s">
        <v>1843</v>
      </c>
      <c r="D254" s="53" t="s">
        <v>1844</v>
      </c>
      <c r="E254" s="53" t="s">
        <v>1845</v>
      </c>
      <c r="F254" s="54" t="s">
        <v>89</v>
      </c>
      <c r="G254" s="55" t="s">
        <v>1846</v>
      </c>
      <c r="H254" s="54" t="s">
        <v>73</v>
      </c>
      <c r="I254" s="54" t="s">
        <v>74</v>
      </c>
      <c r="J254" s="54" t="s">
        <v>1847</v>
      </c>
      <c r="K254" s="54" t="s">
        <v>75</v>
      </c>
      <c r="L254" s="54" t="s">
        <v>35</v>
      </c>
      <c r="M254" s="581" t="s">
        <v>78</v>
      </c>
      <c r="N254" s="581" t="s">
        <v>78</v>
      </c>
      <c r="O254" s="54" t="s">
        <v>822</v>
      </c>
      <c r="P254" s="54"/>
      <c r="Q254" s="54" t="s">
        <v>822</v>
      </c>
      <c r="R254" s="54" t="s">
        <v>822</v>
      </c>
      <c r="S254" s="54" t="s">
        <v>822</v>
      </c>
      <c r="T254" s="54" t="s">
        <v>822</v>
      </c>
      <c r="U254" s="54" t="s">
        <v>822</v>
      </c>
      <c r="V254" s="54" t="s">
        <v>822</v>
      </c>
      <c r="W254" s="54" t="s">
        <v>822</v>
      </c>
      <c r="X254" s="54" t="s">
        <v>822</v>
      </c>
      <c r="Y254" s="54" t="s">
        <v>822</v>
      </c>
      <c r="Z254" s="54" t="s">
        <v>822</v>
      </c>
      <c r="AA254" s="54" t="s">
        <v>127</v>
      </c>
      <c r="AB254" s="54" t="s">
        <v>822</v>
      </c>
      <c r="AC254" s="54" t="s">
        <v>119</v>
      </c>
      <c r="AD254" s="54" t="s">
        <v>119</v>
      </c>
      <c r="AE254" s="54" t="s">
        <v>119</v>
      </c>
      <c r="AF254" s="54" t="s">
        <v>119</v>
      </c>
      <c r="AG254" s="54" t="s">
        <v>822</v>
      </c>
      <c r="AH254" s="54" t="s">
        <v>822</v>
      </c>
      <c r="AI254" s="54" t="s">
        <v>119</v>
      </c>
      <c r="AJ254" s="54" t="s">
        <v>119</v>
      </c>
      <c r="AK254" s="54" t="s">
        <v>822</v>
      </c>
      <c r="AL254" s="54" t="s">
        <v>822</v>
      </c>
      <c r="AM254" s="54" t="s">
        <v>119</v>
      </c>
      <c r="AN254" s="581" t="s">
        <v>119</v>
      </c>
      <c r="AO254" s="54" t="s">
        <v>822</v>
      </c>
      <c r="AP254" s="54" t="s">
        <v>822</v>
      </c>
      <c r="AQ254" s="54" t="s">
        <v>822</v>
      </c>
      <c r="AR254" s="54" t="s">
        <v>119</v>
      </c>
      <c r="AS254" s="54" t="s">
        <v>822</v>
      </c>
      <c r="AT254" s="54" t="s">
        <v>822</v>
      </c>
      <c r="AU254" s="54" t="s">
        <v>119</v>
      </c>
      <c r="AV254" s="54" t="s">
        <v>822</v>
      </c>
      <c r="AW254" s="54" t="s">
        <v>822</v>
      </c>
      <c r="AX254" s="54" t="s">
        <v>822</v>
      </c>
      <c r="AY254" s="54" t="s">
        <v>822</v>
      </c>
      <c r="AZ254" s="54" t="s">
        <v>822</v>
      </c>
      <c r="BA254" s="54" t="s">
        <v>119</v>
      </c>
      <c r="BB254" s="54"/>
      <c r="BC254" s="54" t="s">
        <v>72</v>
      </c>
      <c r="BD254" s="54" t="s">
        <v>119</v>
      </c>
      <c r="BE254" s="54"/>
      <c r="BF254" s="54" t="s">
        <v>119</v>
      </c>
      <c r="BG254" s="54" t="s">
        <v>119</v>
      </c>
      <c r="BH254" s="54" t="s">
        <v>822</v>
      </c>
      <c r="BI254" s="54" t="s">
        <v>72</v>
      </c>
      <c r="BJ254" s="54" t="s">
        <v>822</v>
      </c>
      <c r="BK254" s="581" t="s">
        <v>119</v>
      </c>
      <c r="BL254" s="54" t="s">
        <v>822</v>
      </c>
      <c r="BM254"/>
      <c r="BN254"/>
      <c r="BO254"/>
      <c r="BP254"/>
    </row>
    <row r="255" spans="2:68" ht="15">
      <c r="B255" s="52"/>
      <c r="C255" s="53"/>
      <c r="D255" s="53"/>
      <c r="E255" s="53"/>
      <c r="F255" s="54" t="s">
        <v>89</v>
      </c>
      <c r="G255" s="55"/>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864"/>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864"/>
      <c r="BL255" s="53"/>
    </row>
    <row r="256" spans="2:68" ht="15">
      <c r="B256" s="52"/>
      <c r="C256" s="53"/>
      <c r="D256" s="53"/>
      <c r="E256" s="53"/>
      <c r="F256" s="54" t="s">
        <v>89</v>
      </c>
      <c r="G256" s="55"/>
      <c r="H256" s="53"/>
      <c r="I256" s="53"/>
      <c r="J256" s="53"/>
      <c r="K256" s="53"/>
      <c r="L256" s="53"/>
      <c r="M256" s="865"/>
      <c r="N256" s="865"/>
      <c r="O256" s="865"/>
      <c r="P256" s="865"/>
      <c r="Q256" s="865"/>
      <c r="R256" s="865"/>
      <c r="S256" s="865"/>
      <c r="T256" s="865"/>
      <c r="U256" s="865"/>
      <c r="V256" s="865"/>
      <c r="W256" s="865"/>
      <c r="X256" s="865"/>
      <c r="Y256" s="865"/>
      <c r="Z256" s="865"/>
      <c r="AA256" s="865"/>
      <c r="AB256" s="865"/>
      <c r="AC256" s="865"/>
      <c r="AD256" s="865"/>
      <c r="AE256" s="865"/>
      <c r="AF256" s="865"/>
      <c r="AG256" s="865"/>
      <c r="AH256" s="865"/>
      <c r="AI256" s="865"/>
      <c r="AJ256" s="865"/>
      <c r="AK256" s="865"/>
      <c r="AL256" s="865"/>
      <c r="AM256" s="865"/>
      <c r="AN256" s="865"/>
      <c r="AO256" s="865"/>
      <c r="AP256" s="865"/>
      <c r="AQ256" s="865"/>
      <c r="AR256" s="865"/>
      <c r="AS256" s="865"/>
      <c r="AT256" s="865"/>
      <c r="AU256" s="865"/>
      <c r="AV256" s="865"/>
      <c r="AW256" s="865"/>
      <c r="AX256" s="865"/>
      <c r="AY256" s="865"/>
      <c r="AZ256" s="865"/>
      <c r="BA256" s="865"/>
      <c r="BB256" s="865"/>
      <c r="BC256" s="865"/>
      <c r="BD256" s="865"/>
      <c r="BE256" s="865"/>
      <c r="BF256" s="865"/>
      <c r="BG256" s="865"/>
      <c r="BH256" s="865"/>
      <c r="BI256" s="865"/>
      <c r="BJ256" s="865"/>
      <c r="BK256" s="866"/>
      <c r="BL256" s="865"/>
    </row>
    <row r="257" spans="2:68" ht="90.95" customHeight="1">
      <c r="B257" s="52" t="s">
        <v>35</v>
      </c>
      <c r="C257" s="53" t="s">
        <v>1856</v>
      </c>
      <c r="D257" s="53" t="s">
        <v>1857</v>
      </c>
      <c r="E257" s="53" t="s">
        <v>1858</v>
      </c>
      <c r="F257" s="54" t="s">
        <v>89</v>
      </c>
      <c r="G257" s="55" t="s">
        <v>1859</v>
      </c>
      <c r="H257" s="54" t="s">
        <v>73</v>
      </c>
      <c r="I257" s="54" t="s">
        <v>74</v>
      </c>
      <c r="J257" s="54" t="s">
        <v>1860</v>
      </c>
      <c r="K257" s="54" t="s">
        <v>75</v>
      </c>
      <c r="L257" s="54" t="s">
        <v>1855</v>
      </c>
      <c r="M257" s="41" t="s">
        <v>822</v>
      </c>
      <c r="N257" s="41" t="s">
        <v>822</v>
      </c>
      <c r="O257" s="41" t="s">
        <v>822</v>
      </c>
      <c r="P257" s="41"/>
      <c r="Q257" s="41" t="s">
        <v>822</v>
      </c>
      <c r="R257" s="41" t="s">
        <v>822</v>
      </c>
      <c r="S257" s="41" t="s">
        <v>822</v>
      </c>
      <c r="T257" s="41" t="s">
        <v>822</v>
      </c>
      <c r="U257" s="41" t="s">
        <v>822</v>
      </c>
      <c r="V257" s="41" t="s">
        <v>822</v>
      </c>
      <c r="W257" s="41" t="s">
        <v>822</v>
      </c>
      <c r="X257" s="41" t="s">
        <v>822</v>
      </c>
      <c r="Y257" s="41" t="s">
        <v>822</v>
      </c>
      <c r="Z257" s="41" t="s">
        <v>822</v>
      </c>
      <c r="AA257" s="41" t="s">
        <v>822</v>
      </c>
      <c r="AB257" s="41" t="s">
        <v>822</v>
      </c>
      <c r="AC257" s="41" t="s">
        <v>822</v>
      </c>
      <c r="AD257" s="41" t="s">
        <v>822</v>
      </c>
      <c r="AE257" s="41" t="s">
        <v>822</v>
      </c>
      <c r="AF257" s="41" t="s">
        <v>822</v>
      </c>
      <c r="AG257" s="41" t="s">
        <v>822</v>
      </c>
      <c r="AH257" s="41" t="s">
        <v>822</v>
      </c>
      <c r="AI257" s="41" t="s">
        <v>822</v>
      </c>
      <c r="AJ257" s="41" t="s">
        <v>822</v>
      </c>
      <c r="AK257" s="41" t="s">
        <v>822</v>
      </c>
      <c r="AL257" s="41" t="s">
        <v>119</v>
      </c>
      <c r="AM257" s="41" t="s">
        <v>822</v>
      </c>
      <c r="AN257" s="41" t="s">
        <v>822</v>
      </c>
      <c r="AO257" s="41" t="s">
        <v>822</v>
      </c>
      <c r="AP257" s="41" t="s">
        <v>822</v>
      </c>
      <c r="AQ257" s="41" t="s">
        <v>822</v>
      </c>
      <c r="AR257" s="41" t="s">
        <v>822</v>
      </c>
      <c r="AS257" s="41" t="s">
        <v>822</v>
      </c>
      <c r="AT257" s="41" t="s">
        <v>822</v>
      </c>
      <c r="AU257" s="41" t="s">
        <v>822</v>
      </c>
      <c r="AV257" s="41" t="s">
        <v>822</v>
      </c>
      <c r="AW257" s="41" t="s">
        <v>822</v>
      </c>
      <c r="AX257" s="41" t="s">
        <v>822</v>
      </c>
      <c r="AY257" s="41" t="s">
        <v>822</v>
      </c>
      <c r="AZ257" s="41" t="s">
        <v>822</v>
      </c>
      <c r="BA257" s="41" t="s">
        <v>822</v>
      </c>
      <c r="BB257" s="41"/>
      <c r="BC257" s="41" t="s">
        <v>822</v>
      </c>
      <c r="BD257" s="41" t="s">
        <v>822</v>
      </c>
      <c r="BE257" s="41"/>
      <c r="BF257" s="41" t="s">
        <v>822</v>
      </c>
      <c r="BG257" s="41" t="s">
        <v>822</v>
      </c>
      <c r="BH257" s="41" t="s">
        <v>822</v>
      </c>
      <c r="BI257" s="41" t="s">
        <v>822</v>
      </c>
      <c r="BJ257" s="41" t="s">
        <v>822</v>
      </c>
      <c r="BK257" s="867" t="s">
        <v>119</v>
      </c>
      <c r="BL257" s="41" t="s">
        <v>822</v>
      </c>
      <c r="BM257"/>
      <c r="BN257"/>
      <c r="BO257"/>
      <c r="BP257"/>
    </row>
    <row r="258" spans="2:68" ht="15">
      <c r="B258" s="52"/>
      <c r="C258" s="53"/>
      <c r="D258" s="53"/>
      <c r="E258" s="53"/>
      <c r="F258" s="54" t="s">
        <v>116</v>
      </c>
      <c r="G258" s="55"/>
      <c r="H258" s="53"/>
      <c r="I258" s="53"/>
      <c r="J258" s="53"/>
      <c r="K258" s="53"/>
      <c r="L258" s="53"/>
      <c r="M258" s="865"/>
      <c r="N258" s="865"/>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5"/>
      <c r="AJ258" s="865"/>
      <c r="AK258" s="865"/>
      <c r="AL258" s="865"/>
      <c r="AM258" s="865"/>
      <c r="AN258" s="865"/>
      <c r="AO258" s="865"/>
      <c r="AP258" s="865"/>
      <c r="AQ258" s="865"/>
      <c r="AR258" s="865"/>
      <c r="AS258" s="865"/>
      <c r="AT258" s="865"/>
      <c r="AU258" s="865"/>
      <c r="AV258" s="865"/>
      <c r="AW258" s="865"/>
      <c r="AX258" s="865"/>
      <c r="AY258" s="865"/>
      <c r="AZ258" s="865"/>
      <c r="BA258" s="865"/>
      <c r="BB258" s="865"/>
      <c r="BC258" s="865"/>
      <c r="BD258" s="865"/>
      <c r="BE258" s="865"/>
      <c r="BF258" s="865"/>
      <c r="BG258" s="865"/>
      <c r="BH258" s="865"/>
      <c r="BI258" s="865"/>
      <c r="BJ258" s="865"/>
      <c r="BK258" s="866"/>
      <c r="BL258" s="992"/>
    </row>
    <row r="259" spans="2:68" ht="15">
      <c r="B259" s="56"/>
      <c r="C259" s="57"/>
      <c r="D259" s="57"/>
      <c r="E259" s="57"/>
      <c r="F259" s="58" t="s">
        <v>116</v>
      </c>
      <c r="G259" s="59"/>
      <c r="H259" s="57"/>
      <c r="I259" s="57"/>
      <c r="J259" s="57"/>
      <c r="K259" s="57"/>
      <c r="L259" s="57"/>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c r="BC259" s="868"/>
      <c r="BD259" s="868"/>
      <c r="BE259" s="868"/>
      <c r="BF259" s="868"/>
      <c r="BG259" s="868"/>
      <c r="BH259" s="868"/>
      <c r="BI259" s="868"/>
      <c r="BJ259" s="868"/>
      <c r="BK259" s="866"/>
      <c r="BL259" s="389"/>
    </row>
  </sheetData>
  <autoFilter ref="B1:BP90" xr:uid="{AAD9150B-0222-428A-ACB0-409EBE082C9A}">
    <filterColumn colId="8">
      <filters>
        <filter val="Q2"/>
        <filter val="Q2-Q3"/>
      </filters>
    </filterColumn>
    <filterColumn colId="62">
      <filters>
        <filter val="x"/>
      </filters>
    </filterColumn>
  </autoFilter>
  <hyperlinks>
    <hyperlink ref="C3" r:id="rId1" display="https://confluence.safeway.com/pages/viewpage.action?pageId=105915797" xr:uid="{659FAFCD-CDD3-41C8-A114-D195985C63CF}"/>
    <hyperlink ref="C2" r:id="rId2" display="https://confluence.safeway.com/display/CDT/Fulfillment+of+Hotzone+Items" xr:uid="{D7ADE829-74BA-4E71-AC3E-0122B6C30826}"/>
    <hyperlink ref="C4" r:id="rId3" display="https://confluence.safeway.com/display/CDT/Batch+Pick+optimization" xr:uid="{0EB2A547-7D8C-450A-B1C3-ED3C9810F115}"/>
    <hyperlink ref="C126" r:id="rId4" display="https://confluence.safeway.com/display/CDT/Customer+Reviews" xr:uid="{E21400F4-FF3F-4D5D-A585-AB9D65EC4B04}"/>
    <hyperlink ref="C128" r:id="rId5" display="https://confluence.safeway.com/display/CDT/Made+To+Order+Party+planning+assortment+shopable+for+Pick+Up" xr:uid="{BC2AD633-60A3-4392-BC04-14106A25AB7E}"/>
    <hyperlink ref="C129" r:id="rId6" display="https://confluence.safeway.com/display/CDT/Pick+up+Made+to+Order+RTE+meals+with+groceries" xr:uid="{A806C134-0839-44F7-8479-6AB7103BCDCF}"/>
    <hyperlink ref="C131" r:id="rId7" display="https://confluence.safeway.com/display/CDT/Made+to+Order+meals+on+multiple+3rd+party+marketplaces" xr:uid="{A47A147E-6252-4EAE-A10B-E577B7974549}"/>
    <hyperlink ref="C150" r:id="rId8" display="https://confluence.safeway.com/display/CDT/Marketplace+1.0+-+Chinese+Grocery+MLP" xr:uid="{10A8A30E-ACB3-412B-833D-6CC3B5A00403}"/>
    <hyperlink ref="C130" r:id="rId9" display="https://confluence.safeway.com/display/CDT/Delivery+of+Made+to+Order+with+Groceries" xr:uid="{81281D6A-BBD6-4E2A-B77F-C9052D3265BF}"/>
    <hyperlink ref="C132" r:id="rId10" display="https://confluence.safeway.com/pages/viewpage.action?pageId=102252270" xr:uid="{40B4468C-46EE-4757-9A3E-18877FACBA82}"/>
    <hyperlink ref="C133" r:id="rId11" display="https://confluence.safeway.com/display/CDT/Express+Meal+Delivery" xr:uid="{EAB99FCD-DE4E-428B-BF1E-B9C40C23EA41}"/>
    <hyperlink ref="C206" r:id="rId12" display="https://confluence.safeway.com/pages/viewpage.action?pageId=77369574&amp;src=contextnavpagetreemode" xr:uid="{947743BF-5B93-4FDE-ADC4-5591A0752ACF}"/>
    <hyperlink ref="C207" r:id="rId13" display="https://confluence.safeway.com/pages/viewpage.action?pageId=91001000&amp;src=contextnavpagetreemode" xr:uid="{BA878F3F-97D1-4BB4-9B9A-B0F7207ADC40}"/>
    <hyperlink ref="C208" r:id="rId14" display="https://confluence.safeway.com/pages/viewpage.action?pageId=91001000&amp;src=contextnavpagetreemode" xr:uid="{2D766ED8-91E3-450A-9E98-18BB4332A854}"/>
    <hyperlink ref="C213" r:id="rId15" display="Shopp-able Weekly Ad (Web &amp; App)" xr:uid="{78F91670-15FB-40B8-BBA6-B284458A35A1}"/>
    <hyperlink ref="C221" r:id="rId16" display="https://confluence.safeway.com/display/CDT/Buy+it+Again+-+Phase+2" xr:uid="{B2322200-B682-49D2-8D9A-7BDF1061A6FF}"/>
    <hyperlink ref="C222" r:id="rId17" display="https://confluence.safeway.com/pages/viewpage.action?pageId=91007751" xr:uid="{212D12AB-F640-43F9-8E74-402A8269CB1F}"/>
    <hyperlink ref="C214" r:id="rId18" display="https://confluence.safeway.com/pages/viewpage.action?pageId=63945033" xr:uid="{261A0D2C-C819-421F-A0EF-B5D791E68966}"/>
    <hyperlink ref="C216" r:id="rId19" display="https://confluence.safeway.com/pages/viewpage.action?pageId=105916276" xr:uid="{AC6CF346-7B1C-422A-89F8-BC1532B4620C}"/>
  </hyperlinks>
  <pageMargins left="0.7" right="0.7" top="0.75" bottom="0.75" header="0.3" footer="0.3"/>
  <legacyDrawing r:id="rId2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3835-94F9-4971-9652-E2E70B414B4C}">
  <dimension ref="A1:B43"/>
  <sheetViews>
    <sheetView workbookViewId="0">
      <selection activeCell="A16" sqref="A16"/>
    </sheetView>
  </sheetViews>
  <sheetFormatPr defaultColWidth="8.85546875" defaultRowHeight="14.45"/>
  <cols>
    <col min="1" max="1" width="113.140625" customWidth="1"/>
    <col min="2" max="2" width="12.42578125" customWidth="1"/>
  </cols>
  <sheetData>
    <row r="1" spans="1:2" ht="15">
      <c r="A1" s="15" t="s">
        <v>2289</v>
      </c>
    </row>
    <row r="2" spans="1:2" ht="15">
      <c r="A2" t="s">
        <v>2290</v>
      </c>
    </row>
    <row r="3" spans="1:2" ht="15">
      <c r="A3" t="s">
        <v>74</v>
      </c>
      <c r="B3" s="21">
        <v>1</v>
      </c>
    </row>
    <row r="4" spans="1:2" ht="15">
      <c r="A4" t="s">
        <v>99</v>
      </c>
      <c r="B4" s="21">
        <v>0.8</v>
      </c>
    </row>
    <row r="5" spans="1:2" ht="15">
      <c r="A5" t="s">
        <v>164</v>
      </c>
      <c r="B5" s="21">
        <v>0.6</v>
      </c>
    </row>
    <row r="7" spans="1:2" ht="15">
      <c r="A7" s="15" t="s">
        <v>2291</v>
      </c>
      <c r="B7" s="14" t="s">
        <v>2292</v>
      </c>
    </row>
    <row r="8" spans="1:2" ht="15">
      <c r="A8" t="s">
        <v>2293</v>
      </c>
      <c r="B8" s="16">
        <v>44344</v>
      </c>
    </row>
    <row r="9" spans="1:2" ht="15">
      <c r="A9" t="s">
        <v>2294</v>
      </c>
      <c r="B9" s="16">
        <v>44354</v>
      </c>
    </row>
    <row r="10" spans="1:2" ht="15">
      <c r="A10" t="s">
        <v>2295</v>
      </c>
      <c r="B10" s="16">
        <v>44365</v>
      </c>
    </row>
    <row r="11" spans="1:2" ht="15">
      <c r="A11" t="s">
        <v>2296</v>
      </c>
      <c r="B11" s="16">
        <v>44368</v>
      </c>
    </row>
    <row r="13" spans="1:2" ht="15">
      <c r="A13" s="15" t="s">
        <v>2297</v>
      </c>
    </row>
    <row r="14" spans="1:2" ht="30">
      <c r="A14" s="22" t="s">
        <v>2298</v>
      </c>
    </row>
    <row r="15" spans="1:2" ht="15">
      <c r="A15" s="22" t="s">
        <v>2299</v>
      </c>
    </row>
    <row r="16" spans="1:2" ht="15">
      <c r="A16" s="22" t="s">
        <v>2300</v>
      </c>
    </row>
    <row r="17" spans="1:1" ht="15">
      <c r="A17" s="22" t="s">
        <v>2301</v>
      </c>
    </row>
    <row r="18" spans="1:1" ht="30">
      <c r="A18" s="22" t="s">
        <v>2302</v>
      </c>
    </row>
    <row r="19" spans="1:1" ht="15">
      <c r="A19" s="22" t="s">
        <v>2303</v>
      </c>
    </row>
    <row r="20" spans="1:1" ht="45">
      <c r="A20" s="22" t="s">
        <v>2304</v>
      </c>
    </row>
    <row r="21" spans="1:1" ht="15">
      <c r="A21" s="22" t="s">
        <v>2305</v>
      </c>
    </row>
    <row r="22" spans="1:1" ht="15">
      <c r="A22" s="22" t="s">
        <v>2306</v>
      </c>
    </row>
    <row r="23" spans="1:1" ht="15">
      <c r="A23" s="22" t="s">
        <v>2307</v>
      </c>
    </row>
    <row r="26" spans="1:1" ht="15">
      <c r="A26" s="15" t="s">
        <v>2308</v>
      </c>
    </row>
    <row r="27" spans="1:1" ht="15">
      <c r="A27" s="20" t="s">
        <v>2309</v>
      </c>
    </row>
    <row r="29" spans="1:1" ht="15">
      <c r="A29" s="15" t="s">
        <v>2310</v>
      </c>
    </row>
    <row r="30" spans="1:1" ht="15">
      <c r="A30" s="20" t="s">
        <v>2311</v>
      </c>
    </row>
    <row r="32" spans="1:1" ht="15">
      <c r="A32" s="14" t="s">
        <v>2312</v>
      </c>
    </row>
    <row r="33" spans="1:1" ht="15">
      <c r="A33" s="20" t="s">
        <v>2313</v>
      </c>
    </row>
    <row r="35" spans="1:1" ht="15">
      <c r="A35" s="14" t="s">
        <v>2314</v>
      </c>
    </row>
    <row r="36" spans="1:1" ht="15">
      <c r="A36" s="20" t="s">
        <v>2315</v>
      </c>
    </row>
    <row r="38" spans="1:1" ht="15">
      <c r="A38" s="14" t="s">
        <v>2316</v>
      </c>
    </row>
    <row r="39" spans="1:1" ht="16.5">
      <c r="A39" s="336" t="s">
        <v>2317</v>
      </c>
    </row>
    <row r="40" spans="1:1" ht="16.5">
      <c r="A40" s="336" t="s">
        <v>2318</v>
      </c>
    </row>
    <row r="41" spans="1:1" ht="16.5">
      <c r="A41" s="336" t="s">
        <v>2319</v>
      </c>
    </row>
    <row r="42" spans="1:1" ht="16.5">
      <c r="A42" s="336" t="s">
        <v>2320</v>
      </c>
    </row>
    <row r="43" spans="1:1" ht="16.5">
      <c r="A43" s="336" t="s">
        <v>2321</v>
      </c>
    </row>
  </sheetData>
  <customSheetViews>
    <customSheetView guid="{B44FAAB8-1398-4FF6-84E3-95F16EE53712}">
      <selection activeCell="A13" sqref="A13"/>
      <pageMargins left="0" right="0" top="0" bottom="0" header="0" footer="0"/>
    </customSheetView>
  </customSheetViews>
  <hyperlinks>
    <hyperlink ref="A27" r:id="rId1" xr:uid="{6A501835-8ED8-4B25-80D2-BF367EBC1B86}"/>
    <hyperlink ref="A30" r:id="rId2" xr:uid="{101CEB24-AF06-4469-B087-939118A33F4E}"/>
    <hyperlink ref="A33" r:id="rId3" xr:uid="{0254A101-A79A-464B-BA8E-8829D1CDFD19}"/>
    <hyperlink ref="A36" r:id="rId4" xr:uid="{A687973C-3AFC-4388-919E-C898D132DB6C}"/>
  </hyperlinks>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97D51-723D-4325-A03A-C59668B15DC3}">
  <dimension ref="A1"/>
  <sheetViews>
    <sheetView workbookViewId="0"/>
  </sheetViews>
  <sheetFormatPr defaultColWidth="8.85546875" defaultRowHeight="14.4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C61E-7BA9-4A5B-8577-0957708EC20C}">
  <dimension ref="A1:O1048466"/>
  <sheetViews>
    <sheetView zoomScale="80" zoomScaleNormal="80" workbookViewId="0">
      <selection activeCell="A4" sqref="A4"/>
    </sheetView>
  </sheetViews>
  <sheetFormatPr defaultColWidth="9.140625" defaultRowHeight="14.45"/>
  <cols>
    <col min="1" max="1" width="21.42578125" customWidth="1"/>
    <col min="2" max="2" width="29" customWidth="1"/>
    <col min="3" max="3" width="33.42578125" customWidth="1"/>
    <col min="4" max="4" width="30.85546875" customWidth="1"/>
    <col min="5" max="5" width="9.140625" style="252" customWidth="1"/>
    <col min="6" max="6" width="31.42578125" customWidth="1"/>
    <col min="7" max="7" width="9.140625" customWidth="1"/>
    <col min="8" max="8" width="17" customWidth="1"/>
    <col min="9" max="11" width="9.140625" customWidth="1"/>
    <col min="12" max="12" width="8.85546875" style="292" customWidth="1"/>
    <col min="13" max="13" width="13" customWidth="1"/>
    <col min="14" max="14" width="16.85546875" customWidth="1"/>
    <col min="15" max="15" width="18.85546875" style="266" customWidth="1"/>
    <col min="16" max="16" width="9.140625" customWidth="1"/>
  </cols>
  <sheetData>
    <row r="1" spans="1:15" ht="25.5" customHeight="1">
      <c r="B1" s="2"/>
      <c r="C1" s="564" t="s">
        <v>998</v>
      </c>
      <c r="D1" s="2"/>
      <c r="E1" s="250"/>
      <c r="F1" s="2"/>
      <c r="G1" s="1"/>
      <c r="H1" s="3"/>
      <c r="I1" s="1"/>
      <c r="J1" s="1"/>
      <c r="K1" s="529"/>
      <c r="L1" s="327"/>
      <c r="M1" s="507"/>
      <c r="N1" s="1016"/>
      <c r="O1" s="691" t="s">
        <v>140</v>
      </c>
    </row>
    <row r="2" spans="1:15" ht="15">
      <c r="B2" s="2"/>
      <c r="C2" s="2"/>
      <c r="D2" s="2"/>
      <c r="E2" s="250"/>
      <c r="F2" s="2"/>
      <c r="G2" s="1"/>
      <c r="H2" s="3"/>
      <c r="I2" s="1"/>
      <c r="J2" s="1"/>
      <c r="K2" s="1"/>
      <c r="L2" s="328"/>
      <c r="M2" s="1"/>
      <c r="N2" s="6"/>
      <c r="O2" s="691"/>
    </row>
    <row r="3" spans="1:15" ht="54" customHeight="1">
      <c r="A3" s="1015" t="s">
        <v>0</v>
      </c>
      <c r="B3" s="1015" t="s">
        <v>1</v>
      </c>
      <c r="C3" s="1015" t="s">
        <v>2</v>
      </c>
      <c r="D3" s="1015" t="s">
        <v>3</v>
      </c>
      <c r="E3" s="251" t="s">
        <v>4</v>
      </c>
      <c r="F3" s="1015" t="s">
        <v>5</v>
      </c>
      <c r="G3" s="1015" t="s">
        <v>7</v>
      </c>
      <c r="H3" s="1015" t="s">
        <v>8</v>
      </c>
      <c r="I3" s="1015" t="s">
        <v>9</v>
      </c>
      <c r="J3" s="1015" t="s">
        <v>10</v>
      </c>
      <c r="K3" s="1015" t="s">
        <v>11</v>
      </c>
      <c r="L3" s="333" t="s">
        <v>509</v>
      </c>
      <c r="M3" s="1015" t="s">
        <v>1153</v>
      </c>
      <c r="N3" s="8" t="s">
        <v>27</v>
      </c>
      <c r="O3" s="692" t="s">
        <v>2322</v>
      </c>
    </row>
    <row r="4" spans="1:15" ht="195">
      <c r="A4" s="292" t="s">
        <v>505</v>
      </c>
      <c r="B4" s="373" t="s">
        <v>1175</v>
      </c>
      <c r="C4" s="374" t="s">
        <v>1176</v>
      </c>
      <c r="D4" s="374" t="s">
        <v>1177</v>
      </c>
      <c r="E4" s="373" t="s">
        <v>116</v>
      </c>
      <c r="F4" s="374" t="s">
        <v>1178</v>
      </c>
      <c r="G4" s="375" t="s">
        <v>73</v>
      </c>
      <c r="H4" s="373" t="s">
        <v>1179</v>
      </c>
      <c r="I4" s="373" t="s">
        <v>1180</v>
      </c>
      <c r="J4" s="373" t="s">
        <v>84</v>
      </c>
      <c r="K4" s="373" t="s">
        <v>1161</v>
      </c>
      <c r="M4" s="292" t="s">
        <v>127</v>
      </c>
      <c r="N4" s="292" t="s">
        <v>85</v>
      </c>
      <c r="O4" s="350"/>
    </row>
    <row r="5" spans="1:15" ht="409.5">
      <c r="A5" s="292" t="s">
        <v>505</v>
      </c>
      <c r="B5" s="374" t="s">
        <v>1181</v>
      </c>
      <c r="C5" s="374" t="s">
        <v>1182</v>
      </c>
      <c r="D5" s="378" t="s">
        <v>1183</v>
      </c>
      <c r="E5" s="373" t="s">
        <v>116</v>
      </c>
      <c r="F5" s="373"/>
      <c r="G5" s="375" t="s">
        <v>73</v>
      </c>
      <c r="H5" s="374" t="s">
        <v>74</v>
      </c>
      <c r="I5" s="374" t="s">
        <v>2284</v>
      </c>
      <c r="J5" s="373" t="s">
        <v>84</v>
      </c>
      <c r="K5" s="373" t="s">
        <v>1161</v>
      </c>
      <c r="M5" s="292" t="s">
        <v>127</v>
      </c>
      <c r="N5" s="350" t="s">
        <v>85</v>
      </c>
      <c r="O5" s="350"/>
    </row>
    <row r="6" spans="1:15" s="24" customFormat="1" ht="270">
      <c r="A6" s="318" t="s">
        <v>505</v>
      </c>
      <c r="B6" s="378" t="s">
        <v>1188</v>
      </c>
      <c r="C6" s="378" t="s">
        <v>1189</v>
      </c>
      <c r="D6" s="377" t="s">
        <v>1190</v>
      </c>
      <c r="E6" s="378" t="s">
        <v>116</v>
      </c>
      <c r="F6" s="378" t="s">
        <v>1191</v>
      </c>
      <c r="G6" s="197" t="s">
        <v>288</v>
      </c>
      <c r="H6" s="378" t="s">
        <v>1192</v>
      </c>
      <c r="I6" s="378" t="s">
        <v>1193</v>
      </c>
      <c r="J6" s="378" t="s">
        <v>84</v>
      </c>
      <c r="K6" s="378" t="s">
        <v>1161</v>
      </c>
      <c r="L6" s="318"/>
      <c r="M6" s="318" t="s">
        <v>1194</v>
      </c>
      <c r="N6" s="318" t="s">
        <v>78</v>
      </c>
      <c r="O6" s="615"/>
    </row>
    <row r="7" spans="1:15" ht="409.5">
      <c r="A7" s="292" t="s">
        <v>505</v>
      </c>
      <c r="B7" s="373" t="s">
        <v>1199</v>
      </c>
      <c r="C7" s="374" t="s">
        <v>1200</v>
      </c>
      <c r="D7" s="374" t="s">
        <v>1201</v>
      </c>
      <c r="E7" s="373" t="s">
        <v>116</v>
      </c>
      <c r="F7" s="374" t="s">
        <v>1202</v>
      </c>
      <c r="G7" s="375" t="s">
        <v>73</v>
      </c>
      <c r="H7" s="373" t="s">
        <v>74</v>
      </c>
      <c r="I7" s="373" t="s">
        <v>99</v>
      </c>
      <c r="J7" s="373"/>
      <c r="K7" s="373" t="s">
        <v>1161</v>
      </c>
      <c r="M7" s="292" t="s">
        <v>127</v>
      </c>
      <c r="N7" s="292" t="s">
        <v>72</v>
      </c>
      <c r="O7" s="350"/>
    </row>
    <row r="8" spans="1:15" s="24" customFormat="1" ht="54.75" customHeight="1">
      <c r="A8" s="594" t="s">
        <v>505</v>
      </c>
      <c r="B8" s="394" t="s">
        <v>1220</v>
      </c>
      <c r="C8" s="425" t="s">
        <v>1221</v>
      </c>
      <c r="D8" s="595" t="s">
        <v>1222</v>
      </c>
      <c r="E8" s="397" t="s">
        <v>89</v>
      </c>
      <c r="F8" s="425" t="s">
        <v>1223</v>
      </c>
      <c r="G8" s="397" t="s">
        <v>73</v>
      </c>
      <c r="H8" s="398" t="s">
        <v>74</v>
      </c>
      <c r="I8" s="400" t="s">
        <v>74</v>
      </c>
      <c r="J8" s="398" t="s">
        <v>75</v>
      </c>
      <c r="K8" s="398" t="s">
        <v>1224</v>
      </c>
      <c r="L8" s="299"/>
      <c r="M8" s="299"/>
      <c r="N8" s="318" t="s">
        <v>72</v>
      </c>
      <c r="O8" s="615"/>
    </row>
    <row r="9" spans="1:15" ht="120">
      <c r="A9" s="289" t="s">
        <v>505</v>
      </c>
      <c r="B9" s="379" t="s">
        <v>1229</v>
      </c>
      <c r="C9" s="380" t="s">
        <v>1230</v>
      </c>
      <c r="D9" s="1041" t="s">
        <v>1231</v>
      </c>
      <c r="E9" s="381" t="s">
        <v>89</v>
      </c>
      <c r="F9" s="380" t="s">
        <v>1232</v>
      </c>
      <c r="G9" s="382" t="s">
        <v>83</v>
      </c>
      <c r="H9" s="383" t="s">
        <v>99</v>
      </c>
      <c r="I9" s="384" t="s">
        <v>99</v>
      </c>
      <c r="J9" s="383" t="s">
        <v>84</v>
      </c>
      <c r="K9" s="383" t="s">
        <v>1224</v>
      </c>
      <c r="L9" s="291"/>
      <c r="M9" s="291" t="s">
        <v>91</v>
      </c>
      <c r="N9" s="292" t="s">
        <v>119</v>
      </c>
      <c r="O9" s="350"/>
    </row>
    <row r="10" spans="1:15" s="24" customFormat="1" ht="240">
      <c r="A10" s="596" t="s">
        <v>505</v>
      </c>
      <c r="B10" s="597" t="s">
        <v>1237</v>
      </c>
      <c r="C10" s="595" t="s">
        <v>1238</v>
      </c>
      <c r="D10" s="595" t="s">
        <v>1239</v>
      </c>
      <c r="E10" s="397" t="s">
        <v>1240</v>
      </c>
      <c r="F10" s="595" t="s">
        <v>1241</v>
      </c>
      <c r="G10" s="397" t="s">
        <v>73</v>
      </c>
      <c r="H10" s="398" t="s">
        <v>74</v>
      </c>
      <c r="I10" s="400" t="s">
        <v>74</v>
      </c>
      <c r="J10" s="398" t="s">
        <v>84</v>
      </c>
      <c r="K10" s="398" t="s">
        <v>1224</v>
      </c>
      <c r="L10" s="299"/>
      <c r="M10" s="299"/>
      <c r="N10" s="600" t="s">
        <v>78</v>
      </c>
      <c r="O10" s="693"/>
    </row>
    <row r="11" spans="1:15" s="24" customFormat="1" ht="89.25" customHeight="1">
      <c r="A11" s="596" t="s">
        <v>505</v>
      </c>
      <c r="B11" s="601" t="s">
        <v>1242</v>
      </c>
      <c r="C11" s="595" t="s">
        <v>1243</v>
      </c>
      <c r="D11" s="595" t="s">
        <v>1244</v>
      </c>
      <c r="E11" s="397" t="s">
        <v>1240</v>
      </c>
      <c r="F11" s="595" t="s">
        <v>1245</v>
      </c>
      <c r="G11" s="397" t="s">
        <v>73</v>
      </c>
      <c r="H11" s="398" t="s">
        <v>74</v>
      </c>
      <c r="I11" s="602" t="s">
        <v>74</v>
      </c>
      <c r="J11" s="398" t="s">
        <v>75</v>
      </c>
      <c r="K11" s="398" t="s">
        <v>1246</v>
      </c>
      <c r="L11" s="299"/>
      <c r="M11" s="299"/>
      <c r="N11" s="599" t="s">
        <v>78</v>
      </c>
      <c r="O11" s="693"/>
    </row>
    <row r="12" spans="1:15" s="24" customFormat="1" ht="390">
      <c r="A12" s="596" t="s">
        <v>505</v>
      </c>
      <c r="B12" s="595" t="s">
        <v>1247</v>
      </c>
      <c r="C12" s="595" t="s">
        <v>2285</v>
      </c>
      <c r="D12" s="595" t="s">
        <v>1252</v>
      </c>
      <c r="E12" s="397" t="s">
        <v>89</v>
      </c>
      <c r="F12" s="595" t="s">
        <v>1253</v>
      </c>
      <c r="G12" s="397" t="s">
        <v>73</v>
      </c>
      <c r="H12" s="397" t="s">
        <v>74</v>
      </c>
      <c r="I12" s="397" t="s">
        <v>74</v>
      </c>
      <c r="J12" s="397" t="s">
        <v>75</v>
      </c>
      <c r="K12" s="397" t="s">
        <v>1224</v>
      </c>
      <c r="L12" s="298"/>
      <c r="M12" s="298" t="s">
        <v>823</v>
      </c>
      <c r="N12" s="596" t="s">
        <v>78</v>
      </c>
      <c r="O12" s="694"/>
    </row>
    <row r="13" spans="1:15" ht="105">
      <c r="A13" s="293" t="s">
        <v>505</v>
      </c>
      <c r="B13" s="387" t="s">
        <v>1247</v>
      </c>
      <c r="C13" s="385" t="s">
        <v>1262</v>
      </c>
      <c r="D13" s="385" t="s">
        <v>1255</v>
      </c>
      <c r="E13" s="381" t="s">
        <v>89</v>
      </c>
      <c r="F13" s="385" t="s">
        <v>1264</v>
      </c>
      <c r="G13" s="381" t="s">
        <v>73</v>
      </c>
      <c r="H13" s="381" t="s">
        <v>99</v>
      </c>
      <c r="I13" s="381" t="s">
        <v>99</v>
      </c>
      <c r="J13" s="381" t="s">
        <v>75</v>
      </c>
      <c r="K13" s="381" t="s">
        <v>1224</v>
      </c>
      <c r="L13" s="294"/>
      <c r="M13" s="294"/>
      <c r="N13" s="349" t="s">
        <v>72</v>
      </c>
      <c r="O13" s="349"/>
    </row>
    <row r="14" spans="1:15" ht="75">
      <c r="A14" s="388" t="s">
        <v>505</v>
      </c>
      <c r="B14" s="389" t="s">
        <v>1271</v>
      </c>
      <c r="C14" s="389" t="s">
        <v>2286</v>
      </c>
      <c r="D14" s="111" t="s">
        <v>1273</v>
      </c>
      <c r="E14" s="43" t="s">
        <v>89</v>
      </c>
      <c r="F14" s="390" t="s">
        <v>1274</v>
      </c>
      <c r="G14" s="43" t="s">
        <v>73</v>
      </c>
      <c r="H14" s="43" t="s">
        <v>74</v>
      </c>
      <c r="I14" s="43" t="s">
        <v>99</v>
      </c>
      <c r="J14" s="43" t="s">
        <v>84</v>
      </c>
      <c r="K14" s="43" t="s">
        <v>1275</v>
      </c>
      <c r="L14" s="391"/>
      <c r="M14" s="391"/>
      <c r="N14" s="392" t="s">
        <v>78</v>
      </c>
      <c r="O14" s="695" t="s">
        <v>822</v>
      </c>
    </row>
    <row r="15" spans="1:15" ht="180">
      <c r="A15" s="393" t="s">
        <v>505</v>
      </c>
      <c r="B15" s="390" t="s">
        <v>1284</v>
      </c>
      <c r="C15" s="390" t="s">
        <v>1282</v>
      </c>
      <c r="D15" s="111" t="s">
        <v>1286</v>
      </c>
      <c r="E15" s="43" t="s">
        <v>89</v>
      </c>
      <c r="F15" s="390" t="s">
        <v>1287</v>
      </c>
      <c r="G15" s="43" t="s">
        <v>83</v>
      </c>
      <c r="H15" s="43" t="s">
        <v>1288</v>
      </c>
      <c r="I15" s="43" t="s">
        <v>1289</v>
      </c>
      <c r="J15" s="43" t="s">
        <v>84</v>
      </c>
      <c r="K15" s="43" t="s">
        <v>1275</v>
      </c>
      <c r="L15" s="391"/>
      <c r="M15" s="391"/>
      <c r="N15" s="391" t="s">
        <v>119</v>
      </c>
      <c r="O15" s="695" t="s">
        <v>822</v>
      </c>
    </row>
    <row r="16" spans="1:15" ht="90" customHeight="1">
      <c r="A16" s="290" t="s">
        <v>505</v>
      </c>
      <c r="B16" s="401" t="s">
        <v>1323</v>
      </c>
      <c r="C16" s="380" t="s">
        <v>1322</v>
      </c>
      <c r="D16" s="402" t="s">
        <v>1325</v>
      </c>
      <c r="E16" s="402" t="s">
        <v>89</v>
      </c>
      <c r="F16" s="380" t="s">
        <v>1326</v>
      </c>
      <c r="G16" s="382" t="s">
        <v>73</v>
      </c>
      <c r="H16" s="383" t="s">
        <v>74</v>
      </c>
      <c r="I16" s="386" t="s">
        <v>99</v>
      </c>
      <c r="J16" s="403" t="s">
        <v>75</v>
      </c>
      <c r="K16" s="404" t="s">
        <v>1327</v>
      </c>
      <c r="L16" s="319"/>
      <c r="M16" s="319"/>
      <c r="N16" s="986" t="s">
        <v>78</v>
      </c>
      <c r="O16" s="696"/>
    </row>
    <row r="17" spans="1:15" ht="90">
      <c r="A17" s="289" t="s">
        <v>505</v>
      </c>
      <c r="B17" s="405" t="s">
        <v>1328</v>
      </c>
      <c r="C17" s="380" t="s">
        <v>1324</v>
      </c>
      <c r="D17" s="402" t="s">
        <v>1330</v>
      </c>
      <c r="E17" s="406" t="s">
        <v>89</v>
      </c>
      <c r="F17" s="407" t="s">
        <v>1331</v>
      </c>
      <c r="G17" s="382" t="s">
        <v>83</v>
      </c>
      <c r="H17" s="383" t="s">
        <v>99</v>
      </c>
      <c r="I17" s="386" t="s">
        <v>164</v>
      </c>
      <c r="J17" s="383" t="s">
        <v>84</v>
      </c>
      <c r="K17" s="408" t="s">
        <v>1327</v>
      </c>
      <c r="L17" s="295"/>
      <c r="M17" s="291" t="s">
        <v>72</v>
      </c>
      <c r="N17" s="986" t="s">
        <v>78</v>
      </c>
      <c r="O17" s="696"/>
    </row>
    <row r="18" spans="1:15" s="24" customFormat="1" ht="45">
      <c r="A18" s="594" t="s">
        <v>505</v>
      </c>
      <c r="B18" s="421" t="s">
        <v>1338</v>
      </c>
      <c r="C18" s="425" t="s">
        <v>1335</v>
      </c>
      <c r="D18" s="397" t="s">
        <v>1340</v>
      </c>
      <c r="E18" s="425" t="s">
        <v>70</v>
      </c>
      <c r="F18" s="606" t="s">
        <v>1341</v>
      </c>
      <c r="G18" s="425"/>
      <c r="H18" s="607" t="s">
        <v>74</v>
      </c>
      <c r="I18" s="400" t="s">
        <v>873</v>
      </c>
      <c r="J18" s="607" t="s">
        <v>75</v>
      </c>
      <c r="K18" s="607" t="s">
        <v>1327</v>
      </c>
      <c r="L18" s="608"/>
      <c r="M18" s="608"/>
      <c r="N18" s="318" t="s">
        <v>72</v>
      </c>
      <c r="O18" s="615"/>
    </row>
    <row r="19" spans="1:15" ht="60">
      <c r="A19" s="289" t="s">
        <v>505</v>
      </c>
      <c r="B19" s="405" t="s">
        <v>1342</v>
      </c>
      <c r="C19" s="380" t="s">
        <v>1339</v>
      </c>
      <c r="D19" s="402" t="s">
        <v>1344</v>
      </c>
      <c r="E19" s="409" t="s">
        <v>116</v>
      </c>
      <c r="F19" s="407" t="s">
        <v>1345</v>
      </c>
      <c r="G19" s="410"/>
      <c r="H19" s="411" t="s">
        <v>99</v>
      </c>
      <c r="I19" s="530">
        <v>2022</v>
      </c>
      <c r="J19" s="411" t="s">
        <v>84</v>
      </c>
      <c r="K19" s="411" t="s">
        <v>1327</v>
      </c>
      <c r="L19" s="303"/>
      <c r="M19" s="303"/>
      <c r="N19" s="292" t="s">
        <v>85</v>
      </c>
      <c r="O19" s="350"/>
    </row>
    <row r="20" spans="1:15" s="24" customFormat="1" ht="60">
      <c r="A20" s="594" t="s">
        <v>91</v>
      </c>
      <c r="B20" s="421" t="s">
        <v>1346</v>
      </c>
      <c r="C20" s="425" t="s">
        <v>1343</v>
      </c>
      <c r="D20" s="397"/>
      <c r="E20" s="397" t="s">
        <v>116</v>
      </c>
      <c r="F20" s="609" t="s">
        <v>1348</v>
      </c>
      <c r="G20" s="397" t="s">
        <v>73</v>
      </c>
      <c r="H20" s="398" t="s">
        <v>74</v>
      </c>
      <c r="I20" s="400" t="s">
        <v>74</v>
      </c>
      <c r="J20" s="398" t="s">
        <v>75</v>
      </c>
      <c r="K20" s="610" t="s">
        <v>1327</v>
      </c>
      <c r="L20" s="598"/>
      <c r="M20" s="598"/>
      <c r="N20" s="158" t="s">
        <v>72</v>
      </c>
      <c r="O20" s="697"/>
    </row>
    <row r="21" spans="1:15" s="24" customFormat="1" ht="104.25" customHeight="1">
      <c r="A21" s="594" t="s">
        <v>505</v>
      </c>
      <c r="B21" s="421" t="s">
        <v>1349</v>
      </c>
      <c r="C21" s="425" t="s">
        <v>1347</v>
      </c>
      <c r="D21" s="397"/>
      <c r="E21" s="397" t="s">
        <v>116</v>
      </c>
      <c r="F21" s="609" t="s">
        <v>1351</v>
      </c>
      <c r="G21" s="397" t="s">
        <v>73</v>
      </c>
      <c r="H21" s="398" t="s">
        <v>74</v>
      </c>
      <c r="I21" s="400" t="s">
        <v>74</v>
      </c>
      <c r="J21" s="398" t="s">
        <v>84</v>
      </c>
      <c r="K21" s="610" t="s">
        <v>1327</v>
      </c>
      <c r="L21" s="598"/>
      <c r="M21" s="598"/>
      <c r="N21" s="158" t="s">
        <v>72</v>
      </c>
      <c r="O21" s="697"/>
    </row>
    <row r="22" spans="1:15" s="24" customFormat="1" ht="45">
      <c r="A22" s="594" t="s">
        <v>505</v>
      </c>
      <c r="B22" s="421" t="s">
        <v>1352</v>
      </c>
      <c r="C22" s="425" t="s">
        <v>1350</v>
      </c>
      <c r="D22" s="397"/>
      <c r="E22" s="397" t="s">
        <v>116</v>
      </c>
      <c r="F22" s="609" t="s">
        <v>1354</v>
      </c>
      <c r="G22" s="397" t="s">
        <v>73</v>
      </c>
      <c r="H22" s="398" t="s">
        <v>1355</v>
      </c>
      <c r="I22" s="400" t="s">
        <v>200</v>
      </c>
      <c r="J22" s="398" t="s">
        <v>84</v>
      </c>
      <c r="K22" s="610" t="s">
        <v>1327</v>
      </c>
      <c r="L22" s="598"/>
      <c r="M22" s="598"/>
      <c r="N22" s="158" t="s">
        <v>72</v>
      </c>
      <c r="O22" s="697"/>
    </row>
    <row r="23" spans="1:15" ht="60">
      <c r="A23" s="289" t="s">
        <v>505</v>
      </c>
      <c r="B23" s="405" t="s">
        <v>1359</v>
      </c>
      <c r="C23" s="413" t="s">
        <v>1357</v>
      </c>
      <c r="D23" s="414"/>
      <c r="E23" s="406" t="s">
        <v>116</v>
      </c>
      <c r="F23" s="407" t="s">
        <v>1361</v>
      </c>
      <c r="G23" s="382" t="s">
        <v>73</v>
      </c>
      <c r="H23" s="383" t="s">
        <v>2288</v>
      </c>
      <c r="I23" s="412" t="s">
        <v>164</v>
      </c>
      <c r="J23" s="383" t="s">
        <v>84</v>
      </c>
      <c r="K23" s="408" t="s">
        <v>1327</v>
      </c>
      <c r="L23" s="295"/>
      <c r="M23" s="295"/>
      <c r="N23" s="986" t="s">
        <v>119</v>
      </c>
      <c r="O23" s="696"/>
    </row>
    <row r="24" spans="1:15" ht="45">
      <c r="A24" s="289" t="s">
        <v>505</v>
      </c>
      <c r="B24" s="405" t="s">
        <v>1363</v>
      </c>
      <c r="C24" s="413" t="s">
        <v>1360</v>
      </c>
      <c r="D24" s="414"/>
      <c r="E24" s="406" t="s">
        <v>116</v>
      </c>
      <c r="F24" s="407" t="s">
        <v>1365</v>
      </c>
      <c r="G24" s="382" t="s">
        <v>73</v>
      </c>
      <c r="H24" s="383" t="s">
        <v>1355</v>
      </c>
      <c r="I24" s="412" t="s">
        <v>99</v>
      </c>
      <c r="J24" s="383" t="s">
        <v>84</v>
      </c>
      <c r="K24" s="408" t="s">
        <v>1327</v>
      </c>
      <c r="L24" s="295"/>
      <c r="M24" s="295"/>
      <c r="N24" s="521" t="s">
        <v>91</v>
      </c>
      <c r="O24" s="696"/>
    </row>
    <row r="25" spans="1:15" ht="45">
      <c r="A25" s="290" t="s">
        <v>505</v>
      </c>
      <c r="B25" s="405" t="s">
        <v>1366</v>
      </c>
      <c r="C25" s="413" t="s">
        <v>1364</v>
      </c>
      <c r="D25" s="414"/>
      <c r="E25" s="406" t="s">
        <v>89</v>
      </c>
      <c r="F25" s="415" t="s">
        <v>1368</v>
      </c>
      <c r="G25" s="382"/>
      <c r="H25" s="383" t="s">
        <v>74</v>
      </c>
      <c r="I25" s="412" t="s">
        <v>99</v>
      </c>
      <c r="J25" s="383" t="s">
        <v>1369</v>
      </c>
      <c r="K25" s="408" t="s">
        <v>1327</v>
      </c>
      <c r="L25" s="295"/>
      <c r="M25" s="295"/>
      <c r="N25" s="986" t="s">
        <v>75</v>
      </c>
      <c r="O25" s="696"/>
    </row>
    <row r="26" spans="1:15" ht="75">
      <c r="A26" s="290" t="s">
        <v>505</v>
      </c>
      <c r="B26" s="405" t="s">
        <v>1370</v>
      </c>
      <c r="C26" s="416" t="s">
        <v>1367</v>
      </c>
      <c r="D26" s="417" t="s">
        <v>1372</v>
      </c>
      <c r="E26" s="406" t="s">
        <v>89</v>
      </c>
      <c r="F26" s="76" t="s">
        <v>1373</v>
      </c>
      <c r="G26" s="382"/>
      <c r="H26" s="383" t="s">
        <v>74</v>
      </c>
      <c r="I26" s="384" t="s">
        <v>99</v>
      </c>
      <c r="J26" s="383" t="s">
        <v>1374</v>
      </c>
      <c r="K26" s="408" t="s">
        <v>1327</v>
      </c>
      <c r="L26" s="295"/>
      <c r="M26" s="295"/>
      <c r="N26" s="986" t="s">
        <v>75</v>
      </c>
      <c r="O26" s="696"/>
    </row>
    <row r="27" spans="1:15" ht="60">
      <c r="A27" s="290" t="s">
        <v>505</v>
      </c>
      <c r="B27" s="405" t="s">
        <v>1375</v>
      </c>
      <c r="C27" s="416" t="s">
        <v>1371</v>
      </c>
      <c r="D27" s="985" t="s">
        <v>1377</v>
      </c>
      <c r="E27" s="406" t="s">
        <v>89</v>
      </c>
      <c r="F27" s="413" t="s">
        <v>1378</v>
      </c>
      <c r="G27" s="382"/>
      <c r="H27" s="383" t="s">
        <v>99</v>
      </c>
      <c r="I27" s="384" t="s">
        <v>522</v>
      </c>
      <c r="J27" s="383" t="s">
        <v>1374</v>
      </c>
      <c r="K27" s="408" t="s">
        <v>1327</v>
      </c>
      <c r="L27" s="295"/>
      <c r="M27" s="516" t="s">
        <v>78</v>
      </c>
      <c r="N27" s="986" t="s">
        <v>75</v>
      </c>
      <c r="O27" s="696"/>
    </row>
    <row r="28" spans="1:15" ht="60">
      <c r="A28" s="305" t="s">
        <v>505</v>
      </c>
      <c r="B28" s="418" t="s">
        <v>1379</v>
      </c>
      <c r="C28" s="416" t="s">
        <v>1376</v>
      </c>
      <c r="D28" s="985" t="s">
        <v>1377</v>
      </c>
      <c r="E28" s="406" t="s">
        <v>89</v>
      </c>
      <c r="F28" s="985" t="s">
        <v>1377</v>
      </c>
      <c r="G28" s="382"/>
      <c r="H28" s="383" t="s">
        <v>99</v>
      </c>
      <c r="I28" s="384" t="s">
        <v>522</v>
      </c>
      <c r="J28" s="383" t="s">
        <v>1374</v>
      </c>
      <c r="K28" s="408" t="s">
        <v>1327</v>
      </c>
      <c r="L28" s="295"/>
      <c r="M28" s="516" t="s">
        <v>78</v>
      </c>
      <c r="N28" s="986" t="s">
        <v>75</v>
      </c>
      <c r="O28" s="696"/>
    </row>
    <row r="29" spans="1:15" ht="45">
      <c r="A29" s="290" t="s">
        <v>505</v>
      </c>
      <c r="B29" s="418" t="s">
        <v>1381</v>
      </c>
      <c r="C29" s="380" t="s">
        <v>1380</v>
      </c>
      <c r="D29" s="1041" t="s">
        <v>1383</v>
      </c>
      <c r="E29" s="402" t="s">
        <v>89</v>
      </c>
      <c r="F29" s="380" t="s">
        <v>1384</v>
      </c>
      <c r="G29" s="382"/>
      <c r="H29" s="383" t="s">
        <v>164</v>
      </c>
      <c r="I29" s="384" t="s">
        <v>164</v>
      </c>
      <c r="J29" s="383" t="s">
        <v>1374</v>
      </c>
      <c r="K29" s="408" t="s">
        <v>1327</v>
      </c>
      <c r="L29" s="295"/>
      <c r="M29" s="516" t="s">
        <v>72</v>
      </c>
      <c r="N29" s="986" t="s">
        <v>75</v>
      </c>
      <c r="O29" s="696"/>
    </row>
    <row r="30" spans="1:15" ht="195">
      <c r="A30" s="290" t="s">
        <v>505</v>
      </c>
      <c r="B30" s="420" t="s">
        <v>1404</v>
      </c>
      <c r="C30" s="380" t="s">
        <v>1399</v>
      </c>
      <c r="D30" s="402" t="s">
        <v>1406</v>
      </c>
      <c r="E30" s="402" t="s">
        <v>827</v>
      </c>
      <c r="F30" s="380" t="s">
        <v>1407</v>
      </c>
      <c r="G30" s="382" t="s">
        <v>73</v>
      </c>
      <c r="H30" s="383" t="s">
        <v>74</v>
      </c>
      <c r="I30" s="386" t="s">
        <v>99</v>
      </c>
      <c r="J30" s="403" t="s">
        <v>75</v>
      </c>
      <c r="K30" s="404" t="s">
        <v>1327</v>
      </c>
      <c r="L30" s="319"/>
      <c r="M30" s="319"/>
      <c r="N30" s="986" t="s">
        <v>72</v>
      </c>
      <c r="O30" s="696"/>
    </row>
    <row r="31" spans="1:15" s="24" customFormat="1" ht="135">
      <c r="A31" s="594" t="s">
        <v>505</v>
      </c>
      <c r="B31" s="421" t="s">
        <v>1408</v>
      </c>
      <c r="C31" s="425" t="s">
        <v>1405</v>
      </c>
      <c r="D31" s="397" t="s">
        <v>1410</v>
      </c>
      <c r="E31" s="397" t="s">
        <v>89</v>
      </c>
      <c r="F31" s="425" t="s">
        <v>1411</v>
      </c>
      <c r="G31" s="397" t="s">
        <v>73</v>
      </c>
      <c r="H31" s="398" t="s">
        <v>74</v>
      </c>
      <c r="I31" s="602" t="s">
        <v>74</v>
      </c>
      <c r="J31" s="398" t="s">
        <v>75</v>
      </c>
      <c r="K31" s="610" t="s">
        <v>1327</v>
      </c>
      <c r="L31" s="598"/>
      <c r="M31" s="598"/>
      <c r="N31" s="299" t="s">
        <v>78</v>
      </c>
      <c r="O31" s="697"/>
    </row>
    <row r="32" spans="1:15" ht="180">
      <c r="A32" s="290" t="s">
        <v>505</v>
      </c>
      <c r="B32" s="421" t="s">
        <v>1412</v>
      </c>
      <c r="C32" s="380" t="s">
        <v>1409</v>
      </c>
      <c r="D32" s="402" t="s">
        <v>1414</v>
      </c>
      <c r="E32" s="402" t="s">
        <v>827</v>
      </c>
      <c r="F32" s="380" t="s">
        <v>1415</v>
      </c>
      <c r="G32" s="382" t="s">
        <v>73</v>
      </c>
      <c r="H32" s="383" t="s">
        <v>74</v>
      </c>
      <c r="I32" s="386" t="s">
        <v>1307</v>
      </c>
      <c r="J32" s="403" t="s">
        <v>75</v>
      </c>
      <c r="K32" s="404" t="s">
        <v>1327</v>
      </c>
      <c r="L32" s="319"/>
      <c r="M32" s="319"/>
      <c r="N32" s="986" t="s">
        <v>72</v>
      </c>
      <c r="O32" s="696"/>
    </row>
    <row r="33" spans="1:15" ht="15" customHeight="1">
      <c r="A33" s="290" t="s">
        <v>505</v>
      </c>
      <c r="B33" s="405" t="s">
        <v>1428</v>
      </c>
      <c r="C33" s="1041" t="s">
        <v>1426</v>
      </c>
      <c r="D33" s="402"/>
      <c r="E33" s="402" t="s">
        <v>70</v>
      </c>
      <c r="F33" s="1213" t="s">
        <v>1430</v>
      </c>
      <c r="G33" s="402" t="s">
        <v>73</v>
      </c>
      <c r="H33" s="403" t="s">
        <v>74</v>
      </c>
      <c r="I33" s="422" t="s">
        <v>99</v>
      </c>
      <c r="J33" s="403" t="s">
        <v>84</v>
      </c>
      <c r="K33" s="404" t="s">
        <v>1327</v>
      </c>
      <c r="L33" s="319"/>
      <c r="M33" s="319"/>
      <c r="N33" s="986" t="s">
        <v>119</v>
      </c>
      <c r="O33" s="696"/>
    </row>
    <row r="34" spans="1:15" ht="15" customHeight="1">
      <c r="A34" s="290" t="s">
        <v>505</v>
      </c>
      <c r="B34" s="405" t="s">
        <v>1431</v>
      </c>
      <c r="C34" s="1041" t="s">
        <v>1429</v>
      </c>
      <c r="D34" s="402"/>
      <c r="E34" s="402" t="s">
        <v>1433</v>
      </c>
      <c r="F34" s="1213"/>
      <c r="G34" s="402" t="s">
        <v>73</v>
      </c>
      <c r="H34" s="403" t="s">
        <v>74</v>
      </c>
      <c r="I34" s="423" t="s">
        <v>164</v>
      </c>
      <c r="J34" s="403" t="s">
        <v>84</v>
      </c>
      <c r="K34" s="404" t="s">
        <v>1327</v>
      </c>
      <c r="L34" s="319"/>
      <c r="M34" s="517" t="s">
        <v>91</v>
      </c>
      <c r="N34" s="986" t="s">
        <v>119</v>
      </c>
      <c r="O34" s="696"/>
    </row>
    <row r="35" spans="1:15" ht="60">
      <c r="A35" s="289" t="s">
        <v>505</v>
      </c>
      <c r="B35" s="421" t="s">
        <v>1439</v>
      </c>
      <c r="C35" s="380" t="s">
        <v>1435</v>
      </c>
      <c r="D35" s="402"/>
      <c r="E35" s="406" t="s">
        <v>89</v>
      </c>
      <c r="F35" s="380" t="s">
        <v>1441</v>
      </c>
      <c r="G35" s="382" t="s">
        <v>73</v>
      </c>
      <c r="H35" s="383" t="s">
        <v>74</v>
      </c>
      <c r="I35" s="384" t="s">
        <v>522</v>
      </c>
      <c r="J35" s="383" t="s">
        <v>84</v>
      </c>
      <c r="K35" s="408" t="s">
        <v>1327</v>
      </c>
      <c r="L35" s="295"/>
      <c r="M35" s="295"/>
      <c r="N35" s="986" t="s">
        <v>75</v>
      </c>
      <c r="O35" s="696"/>
    </row>
    <row r="36" spans="1:15" ht="30">
      <c r="A36" s="304" t="s">
        <v>505</v>
      </c>
      <c r="B36" s="373" t="s">
        <v>27</v>
      </c>
      <c r="C36" s="416" t="s">
        <v>1447</v>
      </c>
      <c r="D36" s="417" t="s">
        <v>1450</v>
      </c>
      <c r="E36" s="427" t="s">
        <v>89</v>
      </c>
      <c r="F36" s="374"/>
      <c r="G36" s="373" t="s">
        <v>73</v>
      </c>
      <c r="H36" s="373" t="s">
        <v>74</v>
      </c>
      <c r="I36" s="373" t="s">
        <v>74</v>
      </c>
      <c r="J36" s="373"/>
      <c r="K36" s="374" t="s">
        <v>27</v>
      </c>
      <c r="L36" s="309"/>
      <c r="M36" s="309"/>
      <c r="N36" s="292" t="s">
        <v>77</v>
      </c>
      <c r="O36" s="350"/>
    </row>
    <row r="37" spans="1:15" ht="60">
      <c r="A37" s="304" t="s">
        <v>505</v>
      </c>
      <c r="B37" s="373" t="s">
        <v>27</v>
      </c>
      <c r="C37" s="306" t="s">
        <v>1449</v>
      </c>
      <c r="D37" s="565" t="s">
        <v>1452</v>
      </c>
      <c r="E37" s="427" t="s">
        <v>89</v>
      </c>
      <c r="F37" s="374"/>
      <c r="G37" s="373" t="s">
        <v>73</v>
      </c>
      <c r="H37" s="373" t="s">
        <v>74</v>
      </c>
      <c r="I37" s="373" t="s">
        <v>74</v>
      </c>
      <c r="J37" s="373"/>
      <c r="K37" s="374" t="s">
        <v>27</v>
      </c>
      <c r="L37" s="309"/>
      <c r="M37" s="309"/>
      <c r="N37" s="292" t="s">
        <v>77</v>
      </c>
      <c r="O37" s="350"/>
    </row>
    <row r="38" spans="1:15" ht="60">
      <c r="A38" s="304" t="s">
        <v>505</v>
      </c>
      <c r="B38" s="373" t="s">
        <v>27</v>
      </c>
      <c r="C38" s="306" t="s">
        <v>1451</v>
      </c>
      <c r="D38" s="565" t="s">
        <v>1452</v>
      </c>
      <c r="E38" s="427" t="s">
        <v>89</v>
      </c>
      <c r="F38" s="374"/>
      <c r="G38" s="373" t="s">
        <v>73</v>
      </c>
      <c r="H38" s="373" t="s">
        <v>74</v>
      </c>
      <c r="I38" s="373" t="s">
        <v>74</v>
      </c>
      <c r="J38" s="373"/>
      <c r="K38" s="374" t="s">
        <v>27</v>
      </c>
      <c r="L38" s="309"/>
      <c r="M38" s="309"/>
      <c r="N38" s="292" t="s">
        <v>77</v>
      </c>
      <c r="O38" s="350"/>
    </row>
    <row r="39" spans="1:15" ht="60">
      <c r="A39" s="304" t="s">
        <v>505</v>
      </c>
      <c r="B39" s="373" t="s">
        <v>27</v>
      </c>
      <c r="C39" s="306" t="s">
        <v>1453</v>
      </c>
      <c r="D39" s="565" t="s">
        <v>1452</v>
      </c>
      <c r="E39" s="427" t="s">
        <v>89</v>
      </c>
      <c r="F39" s="374"/>
      <c r="G39" s="373" t="s">
        <v>73</v>
      </c>
      <c r="H39" s="373" t="s">
        <v>74</v>
      </c>
      <c r="I39" s="373" t="s">
        <v>74</v>
      </c>
      <c r="J39" s="373"/>
      <c r="K39" s="374" t="s">
        <v>27</v>
      </c>
      <c r="L39" s="309"/>
      <c r="M39" s="309"/>
      <c r="N39" s="292" t="s">
        <v>77</v>
      </c>
      <c r="O39" s="350"/>
    </row>
    <row r="40" spans="1:15" ht="60">
      <c r="A40" s="304" t="s">
        <v>505</v>
      </c>
      <c r="B40" s="373" t="s">
        <v>27</v>
      </c>
      <c r="C40" s="306" t="s">
        <v>1454</v>
      </c>
      <c r="D40" s="565" t="s">
        <v>1452</v>
      </c>
      <c r="E40" s="427" t="s">
        <v>89</v>
      </c>
      <c r="F40" s="374"/>
      <c r="G40" s="373" t="s">
        <v>73</v>
      </c>
      <c r="H40" s="373" t="s">
        <v>74</v>
      </c>
      <c r="I40" s="373" t="s">
        <v>74</v>
      </c>
      <c r="J40" s="373"/>
      <c r="K40" s="374" t="s">
        <v>27</v>
      </c>
      <c r="L40" s="309"/>
      <c r="M40" s="309"/>
      <c r="N40" s="292" t="s">
        <v>77</v>
      </c>
      <c r="O40" s="350"/>
    </row>
    <row r="41" spans="1:15" ht="60">
      <c r="A41" s="304" t="s">
        <v>505</v>
      </c>
      <c r="B41" s="373" t="s">
        <v>27</v>
      </c>
      <c r="C41" s="374" t="s">
        <v>1455</v>
      </c>
      <c r="D41" s="428" t="s">
        <v>1452</v>
      </c>
      <c r="E41" s="427" t="s">
        <v>89</v>
      </c>
      <c r="F41" s="374"/>
      <c r="G41" s="373" t="s">
        <v>73</v>
      </c>
      <c r="H41" s="373" t="s">
        <v>74</v>
      </c>
      <c r="I41" s="373" t="s">
        <v>74</v>
      </c>
      <c r="J41" s="373"/>
      <c r="K41" s="374" t="s">
        <v>27</v>
      </c>
      <c r="L41" s="309"/>
      <c r="M41" s="309"/>
      <c r="N41" s="292" t="s">
        <v>77</v>
      </c>
      <c r="O41" s="350"/>
    </row>
    <row r="42" spans="1:15" ht="90">
      <c r="A42" s="304" t="s">
        <v>505</v>
      </c>
      <c r="B42" s="373" t="s">
        <v>18</v>
      </c>
      <c r="C42" s="374" t="s">
        <v>1456</v>
      </c>
      <c r="D42" s="428" t="s">
        <v>1458</v>
      </c>
      <c r="E42" s="427" t="s">
        <v>89</v>
      </c>
      <c r="F42" s="238" t="s">
        <v>1459</v>
      </c>
      <c r="G42" s="373" t="s">
        <v>73</v>
      </c>
      <c r="H42" s="373" t="s">
        <v>74</v>
      </c>
      <c r="I42" s="373" t="s">
        <v>74</v>
      </c>
      <c r="J42" s="373"/>
      <c r="K42" s="374" t="s">
        <v>1302</v>
      </c>
      <c r="L42" s="309"/>
      <c r="M42" s="309"/>
      <c r="N42" s="521" t="s">
        <v>91</v>
      </c>
      <c r="O42" s="350"/>
    </row>
    <row r="43" spans="1:15" s="24" customFormat="1" ht="45">
      <c r="A43" s="613" t="s">
        <v>505</v>
      </c>
      <c r="B43" s="378" t="s">
        <v>1460</v>
      </c>
      <c r="C43" s="378" t="s">
        <v>1457</v>
      </c>
      <c r="D43" s="614" t="s">
        <v>1462</v>
      </c>
      <c r="E43" s="197" t="s">
        <v>89</v>
      </c>
      <c r="F43" s="378" t="s">
        <v>1463</v>
      </c>
      <c r="G43" s="378" t="s">
        <v>73</v>
      </c>
      <c r="H43" s="378" t="s">
        <v>74</v>
      </c>
      <c r="I43" s="378" t="s">
        <v>74</v>
      </c>
      <c r="J43" s="378" t="s">
        <v>75</v>
      </c>
      <c r="K43" s="378" t="s">
        <v>1460</v>
      </c>
      <c r="L43" s="327"/>
      <c r="M43" s="327"/>
      <c r="N43" s="318" t="s">
        <v>78</v>
      </c>
      <c r="O43" s="615"/>
    </row>
    <row r="44" spans="1:15" ht="30">
      <c r="A44" s="304" t="s">
        <v>505</v>
      </c>
      <c r="B44" s="373" t="s">
        <v>27</v>
      </c>
      <c r="C44" s="374" t="s">
        <v>1461</v>
      </c>
      <c r="D44" s="428" t="s">
        <v>1465</v>
      </c>
      <c r="E44" s="427" t="s">
        <v>89</v>
      </c>
      <c r="F44" s="238" t="s">
        <v>1466</v>
      </c>
      <c r="G44" s="373" t="s">
        <v>83</v>
      </c>
      <c r="H44" s="373" t="s">
        <v>74</v>
      </c>
      <c r="I44" s="373" t="s">
        <v>74</v>
      </c>
      <c r="J44" s="373" t="s">
        <v>75</v>
      </c>
      <c r="K44" s="374" t="s">
        <v>27</v>
      </c>
      <c r="L44" s="309"/>
      <c r="M44" s="309"/>
      <c r="N44" s="350" t="s">
        <v>78</v>
      </c>
      <c r="O44" s="350"/>
    </row>
    <row r="45" spans="1:15" ht="90">
      <c r="A45" s="304" t="s">
        <v>505</v>
      </c>
      <c r="B45" s="373" t="s">
        <v>27</v>
      </c>
      <c r="C45" s="374" t="s">
        <v>1464</v>
      </c>
      <c r="D45" s="428" t="s">
        <v>1468</v>
      </c>
      <c r="E45" s="427" t="s">
        <v>89</v>
      </c>
      <c r="F45" s="238" t="s">
        <v>1466</v>
      </c>
      <c r="G45" s="373" t="s">
        <v>83</v>
      </c>
      <c r="H45" s="373" t="s">
        <v>74</v>
      </c>
      <c r="I45" s="373" t="s">
        <v>74</v>
      </c>
      <c r="J45" s="373" t="s">
        <v>75</v>
      </c>
      <c r="K45" s="374" t="s">
        <v>27</v>
      </c>
      <c r="L45" s="309"/>
      <c r="N45" s="292" t="s">
        <v>78</v>
      </c>
      <c r="O45" s="350"/>
    </row>
    <row r="46" spans="1:15" ht="45">
      <c r="A46" s="304" t="s">
        <v>505</v>
      </c>
      <c r="B46" s="373" t="s">
        <v>27</v>
      </c>
      <c r="C46" s="374" t="s">
        <v>1508</v>
      </c>
      <c r="D46" s="428" t="s">
        <v>1511</v>
      </c>
      <c r="E46" s="427" t="s">
        <v>116</v>
      </c>
      <c r="F46" s="238" t="s">
        <v>1496</v>
      </c>
      <c r="G46" s="373"/>
      <c r="H46" s="373" t="s">
        <v>164</v>
      </c>
      <c r="I46" s="373" t="s">
        <v>164</v>
      </c>
      <c r="J46" s="373"/>
      <c r="K46" s="374" t="s">
        <v>117</v>
      </c>
      <c r="L46" s="309"/>
      <c r="M46" s="309"/>
      <c r="N46" s="292" t="s">
        <v>119</v>
      </c>
      <c r="O46" s="350"/>
    </row>
    <row r="47" spans="1:15" ht="45">
      <c r="A47" s="304" t="s">
        <v>505</v>
      </c>
      <c r="B47" s="373" t="s">
        <v>27</v>
      </c>
      <c r="C47" s="374" t="s">
        <v>1510</v>
      </c>
      <c r="D47" s="428" t="s">
        <v>1513</v>
      </c>
      <c r="E47" s="427" t="s">
        <v>116</v>
      </c>
      <c r="F47" s="238" t="s">
        <v>1505</v>
      </c>
      <c r="G47" s="373"/>
      <c r="H47" s="373" t="s">
        <v>164</v>
      </c>
      <c r="I47" s="373" t="s">
        <v>164</v>
      </c>
      <c r="J47" s="373"/>
      <c r="K47" s="374" t="s">
        <v>27</v>
      </c>
      <c r="L47" s="309"/>
      <c r="M47" s="309" t="s">
        <v>91</v>
      </c>
      <c r="N47" s="292" t="s">
        <v>119</v>
      </c>
      <c r="O47" s="350"/>
    </row>
    <row r="48" spans="1:15" ht="60">
      <c r="A48" s="304" t="s">
        <v>505</v>
      </c>
      <c r="B48" s="373" t="s">
        <v>27</v>
      </c>
      <c r="C48" s="374" t="s">
        <v>1512</v>
      </c>
      <c r="D48" s="428" t="s">
        <v>1515</v>
      </c>
      <c r="E48" s="427" t="s">
        <v>116</v>
      </c>
      <c r="F48" s="238" t="s">
        <v>1496</v>
      </c>
      <c r="G48" s="373"/>
      <c r="H48" s="373" t="s">
        <v>164</v>
      </c>
      <c r="I48" s="373" t="s">
        <v>164</v>
      </c>
      <c r="J48" s="373"/>
      <c r="K48" s="374" t="s">
        <v>27</v>
      </c>
      <c r="L48" s="309"/>
      <c r="M48" s="309" t="s">
        <v>91</v>
      </c>
      <c r="N48" s="292" t="s">
        <v>119</v>
      </c>
      <c r="O48" s="350"/>
    </row>
    <row r="49" spans="1:15" ht="60">
      <c r="A49" s="304" t="s">
        <v>505</v>
      </c>
      <c r="B49" s="373" t="s">
        <v>27</v>
      </c>
      <c r="C49" s="374" t="s">
        <v>1514</v>
      </c>
      <c r="D49" s="428" t="s">
        <v>1517</v>
      </c>
      <c r="E49" s="427" t="s">
        <v>116</v>
      </c>
      <c r="F49" s="238" t="s">
        <v>1518</v>
      </c>
      <c r="G49" s="373"/>
      <c r="H49" s="373" t="s">
        <v>164</v>
      </c>
      <c r="I49" s="373" t="s">
        <v>164</v>
      </c>
      <c r="J49" s="373"/>
      <c r="K49" s="374" t="s">
        <v>27</v>
      </c>
      <c r="L49" s="309"/>
      <c r="M49" s="309" t="s">
        <v>72</v>
      </c>
      <c r="N49" s="292" t="s">
        <v>119</v>
      </c>
      <c r="O49" s="350"/>
    </row>
    <row r="50" spans="1:15" ht="45">
      <c r="A50" s="304" t="s">
        <v>505</v>
      </c>
      <c r="B50" s="373" t="s">
        <v>27</v>
      </c>
      <c r="C50" s="374" t="s">
        <v>1516</v>
      </c>
      <c r="D50" s="428" t="s">
        <v>1520</v>
      </c>
      <c r="E50" s="427" t="s">
        <v>116</v>
      </c>
      <c r="F50" s="238" t="s">
        <v>1518</v>
      </c>
      <c r="G50" s="373"/>
      <c r="H50" s="373" t="s">
        <v>164</v>
      </c>
      <c r="I50" s="373" t="s">
        <v>164</v>
      </c>
      <c r="J50" s="373"/>
      <c r="K50" s="374" t="s">
        <v>27</v>
      </c>
      <c r="L50" s="309"/>
      <c r="M50" s="486" t="s">
        <v>72</v>
      </c>
      <c r="N50" s="292" t="s">
        <v>119</v>
      </c>
      <c r="O50" s="350"/>
    </row>
    <row r="51" spans="1:15" s="24" customFormat="1" ht="120">
      <c r="A51" s="2" t="s">
        <v>505</v>
      </c>
      <c r="B51" s="430" t="s">
        <v>1531</v>
      </c>
      <c r="C51" s="431" t="s">
        <v>2323</v>
      </c>
      <c r="D51" s="431"/>
      <c r="E51" s="172" t="s">
        <v>171</v>
      </c>
      <c r="F51" s="202" t="s">
        <v>1532</v>
      </c>
      <c r="G51" s="172"/>
      <c r="H51" s="172" t="s">
        <v>329</v>
      </c>
      <c r="I51" s="172" t="s">
        <v>74</v>
      </c>
      <c r="J51" s="172"/>
      <c r="K51" s="172" t="s">
        <v>1224</v>
      </c>
      <c r="L51" s="328"/>
      <c r="M51" s="1"/>
      <c r="N51" s="310" t="s">
        <v>119</v>
      </c>
      <c r="O51" s="698"/>
    </row>
    <row r="52" spans="1:15" ht="360">
      <c r="A52" s="300" t="s">
        <v>505</v>
      </c>
      <c r="B52" s="197" t="s">
        <v>1569</v>
      </c>
      <c r="C52" s="171" t="s">
        <v>1566</v>
      </c>
      <c r="D52" s="171" t="s">
        <v>1571</v>
      </c>
      <c r="E52" s="172" t="s">
        <v>89</v>
      </c>
      <c r="F52" s="172" t="s">
        <v>1572</v>
      </c>
      <c r="G52" s="172" t="s">
        <v>1573</v>
      </c>
      <c r="H52" s="172" t="s">
        <v>74</v>
      </c>
      <c r="I52" s="172" t="s">
        <v>1574</v>
      </c>
      <c r="J52" s="172" t="s">
        <v>1374</v>
      </c>
      <c r="K52" s="172" t="s">
        <v>1575</v>
      </c>
      <c r="L52" s="328"/>
      <c r="M52" s="1"/>
      <c r="N52" s="310" t="s">
        <v>85</v>
      </c>
      <c r="O52" s="698"/>
    </row>
    <row r="53" spans="1:15" s="24" customFormat="1" ht="270">
      <c r="A53" s="312" t="s">
        <v>505</v>
      </c>
      <c r="B53" s="443" t="s">
        <v>1577</v>
      </c>
      <c r="C53" s="440" t="s">
        <v>1570</v>
      </c>
      <c r="D53" s="445" t="s">
        <v>1579</v>
      </c>
      <c r="E53" s="172" t="s">
        <v>89</v>
      </c>
      <c r="F53" s="202" t="s">
        <v>1580</v>
      </c>
      <c r="G53" s="172" t="s">
        <v>73</v>
      </c>
      <c r="H53" s="172" t="s">
        <v>74</v>
      </c>
      <c r="I53" s="172" t="s">
        <v>74</v>
      </c>
      <c r="J53" s="172" t="s">
        <v>1581</v>
      </c>
      <c r="K53" s="172" t="s">
        <v>1582</v>
      </c>
      <c r="L53" s="328" t="s">
        <v>1583</v>
      </c>
      <c r="M53" s="1" t="s">
        <v>91</v>
      </c>
      <c r="N53" s="310" t="s">
        <v>119</v>
      </c>
      <c r="O53" s="699"/>
    </row>
    <row r="54" spans="1:15" ht="255">
      <c r="A54" s="312" t="s">
        <v>505</v>
      </c>
      <c r="B54" s="443" t="s">
        <v>1584</v>
      </c>
      <c r="C54" s="440" t="s">
        <v>1578</v>
      </c>
      <c r="D54" s="445" t="s">
        <v>1586</v>
      </c>
      <c r="E54" s="172" t="s">
        <v>1587</v>
      </c>
      <c r="F54" s="202" t="s">
        <v>1580</v>
      </c>
      <c r="G54" s="172" t="s">
        <v>73</v>
      </c>
      <c r="H54" s="172" t="s">
        <v>74</v>
      </c>
      <c r="I54" s="172" t="s">
        <v>99</v>
      </c>
      <c r="J54" s="172" t="s">
        <v>1581</v>
      </c>
      <c r="K54" s="172" t="s">
        <v>1582</v>
      </c>
      <c r="L54" s="328"/>
      <c r="M54" s="1" t="s">
        <v>72</v>
      </c>
      <c r="N54" s="310" t="s">
        <v>119</v>
      </c>
      <c r="O54" s="699"/>
    </row>
    <row r="55" spans="1:15" s="24" customFormat="1" ht="150">
      <c r="A55" s="312" t="s">
        <v>505</v>
      </c>
      <c r="B55" s="443" t="s">
        <v>1588</v>
      </c>
      <c r="C55" s="440" t="s">
        <v>1585</v>
      </c>
      <c r="D55" s="446" t="s">
        <v>1590</v>
      </c>
      <c r="E55" s="172" t="s">
        <v>1587</v>
      </c>
      <c r="F55" s="202" t="s">
        <v>1591</v>
      </c>
      <c r="G55" s="172" t="s">
        <v>73</v>
      </c>
      <c r="H55" s="172" t="s">
        <v>1593</v>
      </c>
      <c r="I55" s="172" t="s">
        <v>831</v>
      </c>
      <c r="J55" s="172" t="s">
        <v>1369</v>
      </c>
      <c r="K55" s="172" t="s">
        <v>1582</v>
      </c>
      <c r="L55" s="328" t="s">
        <v>1583</v>
      </c>
      <c r="M55" s="1"/>
      <c r="N55" s="310" t="s">
        <v>119</v>
      </c>
      <c r="O55" s="700"/>
    </row>
    <row r="56" spans="1:15" s="24" customFormat="1" ht="165">
      <c r="A56" s="312" t="s">
        <v>505</v>
      </c>
      <c r="B56" s="443" t="s">
        <v>1610</v>
      </c>
      <c r="C56" s="440" t="s">
        <v>1607</v>
      </c>
      <c r="D56" s="445" t="s">
        <v>1612</v>
      </c>
      <c r="E56" s="172" t="s">
        <v>1613</v>
      </c>
      <c r="F56" s="202" t="s">
        <v>1614</v>
      </c>
      <c r="G56" s="172" t="s">
        <v>73</v>
      </c>
      <c r="H56" s="172" t="s">
        <v>74</v>
      </c>
      <c r="I56" s="172" t="s">
        <v>74</v>
      </c>
      <c r="J56" s="172" t="s">
        <v>1369</v>
      </c>
      <c r="K56" s="172" t="s">
        <v>1582</v>
      </c>
      <c r="L56" s="328"/>
      <c r="M56" s="1"/>
      <c r="N56" s="310" t="s">
        <v>72</v>
      </c>
      <c r="O56" s="699"/>
    </row>
    <row r="57" spans="1:15" ht="120">
      <c r="A57" s="312" t="s">
        <v>505</v>
      </c>
      <c r="B57" s="439" t="s">
        <v>1615</v>
      </c>
      <c r="C57" s="440" t="s">
        <v>1611</v>
      </c>
      <c r="D57" s="440" t="s">
        <v>1617</v>
      </c>
      <c r="E57" s="172" t="s">
        <v>89</v>
      </c>
      <c r="F57" s="202" t="s">
        <v>1618</v>
      </c>
      <c r="G57" s="172" t="s">
        <v>288</v>
      </c>
      <c r="H57" s="172" t="s">
        <v>99</v>
      </c>
      <c r="I57" s="172" t="s">
        <v>99</v>
      </c>
      <c r="J57" s="172" t="s">
        <v>1374</v>
      </c>
      <c r="K57" s="172" t="s">
        <v>1302</v>
      </c>
      <c r="L57" s="328"/>
      <c r="M57" s="1" t="s">
        <v>72</v>
      </c>
      <c r="N57" s="310" t="s">
        <v>119</v>
      </c>
      <c r="O57" s="701"/>
    </row>
    <row r="58" spans="1:15" ht="150">
      <c r="A58" s="312" t="s">
        <v>505</v>
      </c>
      <c r="B58" s="443" t="s">
        <v>1624</v>
      </c>
      <c r="C58" s="202" t="s">
        <v>1620</v>
      </c>
      <c r="D58" s="172" t="s">
        <v>1626</v>
      </c>
      <c r="E58" s="172" t="s">
        <v>70</v>
      </c>
      <c r="F58" s="202" t="s">
        <v>1627</v>
      </c>
      <c r="G58" s="172" t="s">
        <v>73</v>
      </c>
      <c r="H58" s="172" t="s">
        <v>74</v>
      </c>
      <c r="I58" s="172" t="s">
        <v>99</v>
      </c>
      <c r="J58" s="81" t="s">
        <v>1374</v>
      </c>
      <c r="K58" s="81" t="s">
        <v>1582</v>
      </c>
      <c r="L58" s="635"/>
      <c r="M58" s="444" t="s">
        <v>91</v>
      </c>
      <c r="N58" s="310" t="s">
        <v>78</v>
      </c>
      <c r="O58" s="702" t="s">
        <v>1629</v>
      </c>
    </row>
    <row r="59" spans="1:15" ht="105">
      <c r="A59" s="1" t="s">
        <v>505</v>
      </c>
      <c r="B59" s="173" t="s">
        <v>1659</v>
      </c>
      <c r="C59" s="202" t="s">
        <v>1656</v>
      </c>
      <c r="D59" s="171" t="s">
        <v>1661</v>
      </c>
      <c r="E59" s="172" t="s">
        <v>1240</v>
      </c>
      <c r="F59" s="451" t="s">
        <v>1662</v>
      </c>
      <c r="G59" s="172" t="s">
        <v>73</v>
      </c>
      <c r="H59" s="172" t="s">
        <v>329</v>
      </c>
      <c r="I59" s="172" t="s">
        <v>99</v>
      </c>
      <c r="J59" s="172" t="s">
        <v>1374</v>
      </c>
      <c r="K59" s="172" t="s">
        <v>1663</v>
      </c>
      <c r="L59" s="328"/>
      <c r="M59" s="1"/>
      <c r="N59" s="310" t="s">
        <v>119</v>
      </c>
      <c r="O59" s="698"/>
    </row>
    <row r="60" spans="1:15" s="24" customFormat="1" ht="285">
      <c r="A60" s="1" t="s">
        <v>505</v>
      </c>
      <c r="B60" s="443" t="s">
        <v>1665</v>
      </c>
      <c r="C60" s="1028" t="s">
        <v>1660</v>
      </c>
      <c r="D60" s="1028" t="s">
        <v>1667</v>
      </c>
      <c r="E60" s="1032" t="s">
        <v>1668</v>
      </c>
      <c r="F60" s="1028" t="s">
        <v>1669</v>
      </c>
      <c r="G60" s="1032" t="s">
        <v>73</v>
      </c>
      <c r="H60" s="172" t="s">
        <v>329</v>
      </c>
      <c r="I60" s="172" t="s">
        <v>74</v>
      </c>
      <c r="J60" s="172" t="s">
        <v>1369</v>
      </c>
      <c r="K60" s="172" t="s">
        <v>1670</v>
      </c>
      <c r="L60" s="328"/>
      <c r="M60" s="1"/>
      <c r="N60" s="1" t="s">
        <v>72</v>
      </c>
      <c r="O60" s="698" t="s">
        <v>1671</v>
      </c>
    </row>
    <row r="61" spans="1:15" ht="255">
      <c r="A61" s="1" t="s">
        <v>505</v>
      </c>
      <c r="B61" s="443" t="s">
        <v>1672</v>
      </c>
      <c r="C61" s="1028" t="s">
        <v>1666</v>
      </c>
      <c r="D61" s="165" t="s">
        <v>1674</v>
      </c>
      <c r="E61" s="1032" t="s">
        <v>1240</v>
      </c>
      <c r="F61" s="1028" t="s">
        <v>1675</v>
      </c>
      <c r="G61" s="1032" t="s">
        <v>83</v>
      </c>
      <c r="H61" s="172" t="s">
        <v>164</v>
      </c>
      <c r="I61" s="172" t="s">
        <v>164</v>
      </c>
      <c r="J61" s="172" t="s">
        <v>1374</v>
      </c>
      <c r="K61" s="172" t="s">
        <v>1302</v>
      </c>
      <c r="L61" s="328"/>
      <c r="M61" s="1"/>
      <c r="N61" s="1" t="s">
        <v>119</v>
      </c>
      <c r="O61" s="702"/>
    </row>
    <row r="62" spans="1:15" s="24" customFormat="1" ht="180">
      <c r="A62" s="1" t="s">
        <v>505</v>
      </c>
      <c r="B62" s="173" t="s">
        <v>1676</v>
      </c>
      <c r="C62" s="1028" t="s">
        <v>1673</v>
      </c>
      <c r="D62" s="165" t="s">
        <v>1678</v>
      </c>
      <c r="E62" s="172" t="s">
        <v>89</v>
      </c>
      <c r="F62" s="1028" t="s">
        <v>1675</v>
      </c>
      <c r="G62" s="1032" t="s">
        <v>73</v>
      </c>
      <c r="H62" s="172" t="s">
        <v>74</v>
      </c>
      <c r="I62" s="172" t="s">
        <v>74</v>
      </c>
      <c r="J62" s="172" t="s">
        <v>84</v>
      </c>
      <c r="K62" s="172" t="s">
        <v>1302</v>
      </c>
      <c r="L62" s="328"/>
      <c r="M62" s="1"/>
      <c r="N62" s="1" t="s">
        <v>119</v>
      </c>
      <c r="O62" s="702"/>
    </row>
    <row r="63" spans="1:15" ht="90">
      <c r="A63" s="1" t="s">
        <v>505</v>
      </c>
      <c r="B63" s="173" t="s">
        <v>1679</v>
      </c>
      <c r="C63" s="202" t="s">
        <v>1677</v>
      </c>
      <c r="D63" s="202" t="s">
        <v>1681</v>
      </c>
      <c r="E63" s="172" t="s">
        <v>1682</v>
      </c>
      <c r="F63" s="165" t="s">
        <v>1683</v>
      </c>
      <c r="G63" s="1032" t="s">
        <v>288</v>
      </c>
      <c r="H63" s="172" t="s">
        <v>164</v>
      </c>
      <c r="I63" s="172" t="s">
        <v>1684</v>
      </c>
      <c r="J63" s="172" t="s">
        <v>84</v>
      </c>
      <c r="K63" s="172" t="s">
        <v>1302</v>
      </c>
      <c r="L63" s="328"/>
      <c r="M63" s="1"/>
      <c r="N63" s="1" t="s">
        <v>119</v>
      </c>
      <c r="O63" s="702"/>
    </row>
    <row r="64" spans="1:15" ht="105">
      <c r="A64" s="1" t="s">
        <v>505</v>
      </c>
      <c r="B64" s="173" t="s">
        <v>1685</v>
      </c>
      <c r="C64" s="202" t="s">
        <v>1680</v>
      </c>
      <c r="D64" s="202" t="s">
        <v>2324</v>
      </c>
      <c r="E64" s="172" t="s">
        <v>89</v>
      </c>
      <c r="F64" s="1028" t="s">
        <v>1683</v>
      </c>
      <c r="G64" s="1032" t="s">
        <v>288</v>
      </c>
      <c r="H64" s="172" t="s">
        <v>164</v>
      </c>
      <c r="I64" s="172" t="s">
        <v>1684</v>
      </c>
      <c r="J64" s="172" t="s">
        <v>84</v>
      </c>
      <c r="K64" s="157" t="s">
        <v>1302</v>
      </c>
      <c r="L64" s="328"/>
      <c r="M64" s="487"/>
      <c r="N64" s="1" t="s">
        <v>119</v>
      </c>
      <c r="O64" s="702"/>
    </row>
    <row r="65" spans="1:15" ht="135">
      <c r="A65" s="1" t="s">
        <v>505</v>
      </c>
      <c r="B65" s="160" t="s">
        <v>1694</v>
      </c>
      <c r="C65" s="1027" t="s">
        <v>1693</v>
      </c>
      <c r="D65" s="243" t="s">
        <v>1696</v>
      </c>
      <c r="E65" s="157" t="s">
        <v>89</v>
      </c>
      <c r="F65" s="157" t="s">
        <v>1697</v>
      </c>
      <c r="G65" s="1032" t="s">
        <v>73</v>
      </c>
      <c r="H65" s="157" t="s">
        <v>74</v>
      </c>
      <c r="I65" s="157" t="s">
        <v>99</v>
      </c>
      <c r="J65" s="157" t="s">
        <v>84</v>
      </c>
      <c r="K65" s="160" t="s">
        <v>1698</v>
      </c>
      <c r="L65" s="328"/>
      <c r="M65" s="487" t="s">
        <v>127</v>
      </c>
      <c r="N65" s="1" t="s">
        <v>85</v>
      </c>
      <c r="O65" s="698"/>
    </row>
    <row r="1048466" ht="15" customHeight="1"/>
  </sheetData>
  <autoFilter ref="A3:O65" xr:uid="{8D7C4F33-6203-8146-AD16-FDAA683D45DE}"/>
  <mergeCells count="1">
    <mergeCell ref="F33:F34"/>
  </mergeCells>
  <hyperlinks>
    <hyperlink ref="B18" r:id="rId1" display="https://confluence.safeway.com/display/CDT/Customer+Reviews" xr:uid="{BADAD4C8-5B52-48A9-88BC-898E974DF183}"/>
    <hyperlink ref="B16" r:id="rId2" display="https://confluence.safeway.com/pages/viewpage.action?spaceKey=CDT&amp;title=Catalog+and+Selection+Initiatives" xr:uid="{039DC351-3E5E-4914-8A75-C59BC6B1A005}"/>
    <hyperlink ref="B20" r:id="rId3" display="https://confluence.safeway.com/display/CDT/Made+To+Order+Party+planning+assortment+shopable+for+Pick+Up" xr:uid="{49F253FF-1663-44A1-B19A-4F469CB222AC}"/>
    <hyperlink ref="B21" r:id="rId4" display="https://confluence.safeway.com/display/CDT/Pick+up+Made+to+Order+RTE+meals+with+groceries" xr:uid="{82229642-1EB5-4552-9CB4-4F1C1D46168A}"/>
    <hyperlink ref="B30" r:id="rId5" display="https://confluence.safeway.com/pages/viewpage.action?pageId=91005189" xr:uid="{2758587D-7921-49A4-B0A5-FD6188C6AB04}"/>
    <hyperlink ref="B32" r:id="rId6" display="https://confluence.safeway.com/display/CDT/Include+Variants+in+Catalog" xr:uid="{AB0A07B0-87D9-4D7C-9D57-9F195A8AF8DB}"/>
    <hyperlink ref="B35" r:id="rId7" display="SKU Relationships (e.g. Variants)" xr:uid="{C8EC43A7-E479-4307-A8F6-496C972CE497}"/>
    <hyperlink ref="B33" r:id="rId8" display="https://confluence.safeway.com/display/CDT/Marketplace+1.0+-+Chinese+Grocery+MLP" xr:uid="{6F43EE15-8E64-48D7-A409-7F9A31B38C6E}"/>
    <hyperlink ref="B25" r:id="rId9" display="https://confluence.safeway.com/pages/viewpage.action?pageId=102262421" xr:uid="{C3A21679-816F-4585-8F55-A9FB11E08488}"/>
    <hyperlink ref="B22" r:id="rId10" display="https://confluence.safeway.com/display/CDT/Delivery+of+Made+to+Order+with+Groceries" xr:uid="{F6E8A988-42F2-4E6B-82AF-A68B8FBEDCA9}"/>
    <hyperlink ref="B23" r:id="rId11" display="https://confluence.safeway.com/pages/viewpage.action?pageId=102252270" xr:uid="{09A1B8DE-AD9D-4C83-A1DB-C020196C4127}"/>
    <hyperlink ref="B24" r:id="rId12" display="https://confluence.safeway.com/display/CDT/Express+Meal+Delivery" xr:uid="{99DC289C-19A5-4C18-9144-946B3C20B020}"/>
    <hyperlink ref="B34" r:id="rId13" display="https://confluence.safeway.com/display/CDT/Marketplace+1.1+-+Marketplacer+Integration" xr:uid="{32F0D299-BA39-4B0E-9C6B-1C3F9646932A}"/>
    <hyperlink ref="B26" r:id="rId14" display="https://confluence.safeway.com/pages/viewpage.action?pageId=102266259" xr:uid="{11DB9E0D-490E-47FF-9D3F-B577756372C4}"/>
    <hyperlink ref="B27" r:id="rId15" display="https://confluence.safeway.com/display/CDT/Syndigo+Salsify+Automation+-+3b+%28Enhanced+content+server+side+and+Multiple+images+from+Salsify" xr:uid="{DF193479-E064-43FA-8657-D9DE2BE0AF12}"/>
    <hyperlink ref="B17" r:id="rId16" display="https://confluence.safeway.com/display/CDT/Item+Availability+-+2.0+-+Future+inventory+availability+signal" xr:uid="{1D1AFDE0-3B0A-4E04-82DA-5349A28C3224}"/>
    <hyperlink ref="B31" r:id="rId17" display="https://confluence.safeway.com/display/CDT/Item+Restrictions" xr:uid="{A5EC80C2-8EE8-4614-8CC8-092D8060D633}"/>
    <hyperlink ref="B54" r:id="rId18" display="https://confluence.safeway.com/pages/viewpage.action?pageId=108581137" xr:uid="{24B0477D-3853-4ECD-919A-4BA713270EAF}"/>
    <hyperlink ref="B55" r:id="rId19" display="https://confluence.safeway.com/pages/viewpage.action?pageId=77369574&amp;src=contextnavpagetreemode" xr:uid="{239375D2-E54D-424E-8434-1306AC85CDE5}"/>
    <hyperlink ref="B58" r:id="rId20" display="Shopp-able Weekly Ad (Web &amp; App)" xr:uid="{6A5C71DE-B61F-4465-BD64-C0BBA49F1660}"/>
    <hyperlink ref="B53" r:id="rId21" display="https://confluence.safeway.com/pages/viewpage.action?pageId=91000983" xr:uid="{71A8C9E2-5F68-491F-83A5-65F5A1244CCE}"/>
    <hyperlink ref="B60" r:id="rId22" display="https://confluence.safeway.com/display/CDT/Buy+it+Again+-+Phase+2" xr:uid="{2978F2DE-C0E0-4F70-8776-6C51D2135647}"/>
    <hyperlink ref="B61" r:id="rId23" display="https://confluence.safeway.com/pages/viewpage.action?pageId=91007751" xr:uid="{FFBA2F9F-7C46-4FEB-9706-D6BED2550C6F}"/>
  </hyperlinks>
  <pageMargins left="0" right="0" top="0" bottom="0" header="0" footer="0"/>
  <pageSetup orientation="portrait" r:id="rId24"/>
  <legacyDrawing r:id="rId2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a624568-8c18-4816-b3ad-2c4aaf57884e">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34D811226828846BFFB802BF6627CBC" ma:contentTypeVersion="12" ma:contentTypeDescription="Create a new document." ma:contentTypeScope="" ma:versionID="bb9f13cf631f68d8d7dc62c3d39304f3">
  <xsd:schema xmlns:xsd="http://www.w3.org/2001/XMLSchema" xmlns:xs="http://www.w3.org/2001/XMLSchema" xmlns:p="http://schemas.microsoft.com/office/2006/metadata/properties" xmlns:ns2="9bb0f050-75d1-4fa3-8488-c4820d51b874" xmlns:ns3="da624568-8c18-4816-b3ad-2c4aaf57884e" targetNamespace="http://schemas.microsoft.com/office/2006/metadata/properties" ma:root="true" ma:fieldsID="a2ffe43101e21232dd6dc9c4663344a1" ns2:_="" ns3:_="">
    <xsd:import namespace="9bb0f050-75d1-4fa3-8488-c4820d51b874"/>
    <xsd:import namespace="da624568-8c18-4816-b3ad-2c4aaf5788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0f050-75d1-4fa3-8488-c4820d51b8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624568-8c18-4816-b3ad-2c4aaf57884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92B1F8-2CE5-4192-81BD-0B1F604E657D}"/>
</file>

<file path=customXml/itemProps2.xml><?xml version="1.0" encoding="utf-8"?>
<ds:datastoreItem xmlns:ds="http://schemas.openxmlformats.org/officeDocument/2006/customXml" ds:itemID="{3FEEACFC-744E-434B-9CF7-206894463DD9}"/>
</file>

<file path=customXml/itemProps3.xml><?xml version="1.0" encoding="utf-8"?>
<ds:datastoreItem xmlns:ds="http://schemas.openxmlformats.org/officeDocument/2006/customXml" ds:itemID="{C798C476-7981-4F41-9387-803EC59C2D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2021-05-06T04:57:59Z</dcterms:created>
  <dcterms:modified xsi:type="dcterms:W3CDTF">2021-07-05T20:57:09Z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0x010100B34D811226828846BFFB802BF6627CBC</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xd_Signature">
    <vt:bool>false</vt:bool>
  </property>
  <property fmtid="{D5CDD505-2E9C-101B-9397-08002B2CF9AE}" pid="8" name="SV_QUERY_LIST_4F35BF76-6C0D-4D9B-82B2-816C12CF3733">
    <vt:lpwstr>empty_477D106A-C0D6-4607-AEBD-E2C9D60EA279</vt:lpwstr>
  </property>
  <property fmtid="{D5CDD505-2E9C-101B-9397-08002B2CF9AE}" pid="9" name="SV_HIDDEN_GRID_QUERY_LIST_4F35BF76-6C0D-4D9B-82B2-816C12CF3733">
    <vt:lpwstr>empty_477D106A-C0D6-4607-AEBD-E2C9D60EA279</vt:lpwstr>
  </property>
</Properties>
</file>