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rinithya\Downloads\kaggle-visualization\"/>
    </mc:Choice>
  </mc:AlternateContent>
  <xr:revisionPtr revIDLastSave="0" documentId="13_ncr:1_{35F1F831-7770-4F25-81CF-8284787FDDCF}" xr6:coauthVersionLast="47" xr6:coauthVersionMax="47" xr10:uidLastSave="{00000000-0000-0000-0000-000000000000}"/>
  <bookViews>
    <workbookView xWindow="-120" yWindow="-120" windowWidth="24240" windowHeight="13020" xr2:uid="{00000000-000D-0000-FFFF-FFFF00000000}"/>
  </bookViews>
  <sheets>
    <sheet name="Data" sheetId="1" r:id="rId1"/>
    <sheet name="dashboard" sheetId="13" r:id="rId2"/>
    <sheet name="combo-sales-profit-chart" sheetId="3" r:id="rId3"/>
    <sheet name="waterfall-category-profit-chart" sheetId="4" r:id="rId4"/>
    <sheet name="pie-sales-category-chart" sheetId="5" r:id="rId5"/>
    <sheet name="map-state-sales" sheetId="6" r:id="rId6"/>
    <sheet name="top5-subcategory" sheetId="7" r:id="rId7"/>
    <sheet name="kpi" sheetId="8" r:id="rId8"/>
    <sheet name="kpi yoy" sheetId="11" r:id="rId9"/>
  </sheets>
  <definedNames>
    <definedName name="_xlchart.v1.10" hidden="1">'waterfall-category-profit-chart'!$E$4:$E$7</definedName>
    <definedName name="_xlchart.v1.15" hidden="1">'waterfall-category-profit-chart'!$D$4:$D$7</definedName>
    <definedName name="_xlchart.v1.16" hidden="1">'waterfall-category-profit-chart'!$E$3</definedName>
    <definedName name="_xlchart.v1.17" hidden="1">'waterfall-category-profit-chart'!$E$4:$E$7</definedName>
    <definedName name="_xlchart.v1.18" hidden="1">'waterfall-category-profit-chart'!$N$16</definedName>
    <definedName name="_xlchart.v1.8" hidden="1">'waterfall-category-profit-chart'!$D$4:$D$7</definedName>
    <definedName name="_xlchart.v1.9" hidden="1">'waterfall-category-profit-chart'!$E$3</definedName>
    <definedName name="_xlchart.v5.0" hidden="1">'map-state-sales'!$D$3</definedName>
    <definedName name="_xlchart.v5.1" hidden="1">'map-state-sales'!$D$4:$D$52</definedName>
    <definedName name="_xlchart.v5.11" hidden="1">'map-state-sales'!$D$3</definedName>
    <definedName name="_xlchart.v5.12" hidden="1">'map-state-sales'!$D$4:$D$52</definedName>
    <definedName name="_xlchart.v5.13" hidden="1">'map-state-sales'!$E$3</definedName>
    <definedName name="_xlchart.v5.14" hidden="1">'map-state-sales'!$E$4:$E$52</definedName>
    <definedName name="_xlchart.v5.19" hidden="1">'map-state-sales'!$D$3</definedName>
    <definedName name="_xlchart.v5.2" hidden="1">'map-state-sales'!$E$3</definedName>
    <definedName name="_xlchart.v5.20" hidden="1">'map-state-sales'!$D$4:$D$52</definedName>
    <definedName name="_xlchart.v5.21" hidden="1">'map-state-sales'!$E$3</definedName>
    <definedName name="_xlchart.v5.22" hidden="1">'map-state-sales'!$E$4:$E$52</definedName>
    <definedName name="_xlchart.v5.3" hidden="1">'map-state-sales'!$E$4:$E$52</definedName>
    <definedName name="_xlchart.v5.4" hidden="1">'map-state-sales'!$D$3</definedName>
    <definedName name="_xlchart.v5.5" hidden="1">'map-state-sales'!$D$4:$D$52</definedName>
    <definedName name="_xlchart.v5.6" hidden="1">'map-state-sales'!$E$3</definedName>
    <definedName name="_xlchart.v5.7" hidden="1">'map-state-sales'!$E$4:$E$52</definedName>
    <definedName name="Slicer_Region">#N/A</definedName>
    <definedName name="Slicer_Segment">#N/A</definedName>
    <definedName name="Slicer_Year">#N/A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6" i="6" l="1"/>
  <c r="D47" i="6"/>
  <c r="D48" i="6"/>
  <c r="D49" i="6"/>
  <c r="D50" i="6"/>
  <c r="D51" i="6"/>
  <c r="D52" i="6"/>
  <c r="D25" i="6"/>
  <c r="D26" i="6"/>
  <c r="D27" i="6"/>
  <c r="D28" i="6"/>
  <c r="D29" i="6"/>
  <c r="D30" i="6"/>
  <c r="D31" i="6"/>
  <c r="D32" i="6"/>
  <c r="D33" i="6"/>
  <c r="D34" i="6"/>
  <c r="D35" i="6"/>
  <c r="D36" i="6"/>
  <c r="D37" i="6"/>
  <c r="D38" i="6"/>
  <c r="D39" i="6"/>
  <c r="D40" i="6"/>
  <c r="D41" i="6"/>
  <c r="D42" i="6"/>
  <c r="D43" i="6"/>
  <c r="D44" i="6"/>
  <c r="D45" i="6"/>
  <c r="D5" i="6"/>
  <c r="D6" i="6"/>
  <c r="D7" i="6"/>
  <c r="D8" i="6"/>
  <c r="D9" i="6"/>
  <c r="D10" i="6"/>
  <c r="D11" i="6"/>
  <c r="D12" i="6"/>
  <c r="D13" i="6"/>
  <c r="D14" i="6"/>
  <c r="D15" i="6"/>
  <c r="D16" i="6"/>
  <c r="D17" i="6"/>
  <c r="D18" i="6"/>
  <c r="D19" i="6"/>
  <c r="D20" i="6"/>
  <c r="D21" i="6"/>
  <c r="D22" i="6"/>
  <c r="D23" i="6"/>
  <c r="D24" i="6"/>
  <c r="D4" i="6"/>
  <c r="D7" i="4"/>
  <c r="D5" i="4"/>
  <c r="D6"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7" i="11"/>
  <c r="H7" i="11"/>
  <c r="K7" i="11"/>
  <c r="L7" i="11"/>
  <c r="J7" i="11"/>
  <c r="F17" i="8"/>
  <c r="E12" i="6"/>
  <c r="E33" i="6"/>
  <c r="E44" i="6"/>
  <c r="E51" i="6"/>
  <c r="E48" i="6"/>
  <c r="E34" i="6"/>
  <c r="E16" i="6"/>
  <c r="B17" i="8"/>
  <c r="E5" i="6"/>
  <c r="E25" i="6"/>
  <c r="E35" i="6"/>
  <c r="E45" i="6"/>
  <c r="E4" i="6"/>
  <c r="E14" i="6"/>
  <c r="E36" i="6"/>
  <c r="E22" i="6"/>
  <c r="E15" i="6"/>
  <c r="E37" i="6"/>
  <c r="E11" i="6"/>
  <c r="E40" i="6"/>
  <c r="E38" i="6"/>
  <c r="E47" i="6"/>
  <c r="E52" i="6"/>
  <c r="E39" i="6"/>
  <c r="E24" i="6"/>
  <c r="E6" i="6"/>
  <c r="E28" i="6"/>
  <c r="E13" i="6"/>
  <c r="E18" i="6"/>
  <c r="E7" i="6"/>
  <c r="E49" i="6"/>
  <c r="E10" i="6"/>
  <c r="E30" i="6"/>
  <c r="E43" i="6"/>
  <c r="E26" i="6"/>
  <c r="E46" i="6"/>
  <c r="E42" i="6"/>
  <c r="E8" i="6"/>
  <c r="E50" i="6"/>
  <c r="E23" i="6"/>
  <c r="E19" i="6"/>
  <c r="E32" i="6"/>
  <c r="E27" i="6"/>
  <c r="E9" i="6"/>
  <c r="E17" i="6"/>
  <c r="E29" i="6"/>
  <c r="E41" i="6"/>
  <c r="E31" i="6"/>
  <c r="E20" i="6"/>
  <c r="E21" i="6"/>
  <c r="R17" i="8"/>
  <c r="N17" i="8"/>
  <c r="J17" i="8"/>
  <c r="E6" i="4"/>
  <c r="E4" i="4"/>
  <c r="E5" i="4"/>
  <c r="E7" i="4"/>
</calcChain>
</file>

<file path=xl/sharedStrings.xml><?xml version="1.0" encoding="utf-8"?>
<sst xmlns="http://schemas.openxmlformats.org/spreadsheetml/2006/main" count="130128" uniqueCount="10951">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</sst>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 &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Black"/>
    </font>
    <font>
      <b/>
      <sz val="11"/>
      <color theme="1"/>
      <name val="Lato"/>
      <family val="2"/>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5">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0" fontId="0" fillId="0" borderId="2" xfId="0" applyBorder="1" applyAlignment="1">
      <alignment horizontal="left"/>
    </xf>
    <xf numFmtId="0" fontId="1" fillId="0" borderId="0" xfId="0" applyFont="1"/>
    <xf numFmtId="165" fontId="0" fillId="0" borderId="1" xfId="0" applyNumberFormat="1" applyBorder="1" applyAlignment="1">
      <alignment horizontal="left"/>
    </xf>
    <xf numFmtId="10" fontId="0" fillId="0" borderId="3" xfId="0" applyNumberFormat="1" applyBorder="1"/>
    <xf numFmtId="10" fontId="0" fillId="0" borderId="4" xfId="0" applyNumberFormat="1" applyBorder="1"/>
    <xf numFmtId="10" fontId="0" fillId="0" borderId="5" xfId="0" applyNumberFormat="1" applyBorder="1"/>
    <xf numFmtId="165" fontId="0" fillId="0" borderId="4" xfId="0" applyNumberFormat="1" applyBorder="1"/>
    <xf numFmtId="165" fontId="0" fillId="0" borderId="3" xfId="0" applyNumberFormat="1" applyBorder="1"/>
    <xf numFmtId="165" fontId="0" fillId="0" borderId="0" xfId="0" applyNumberFormat="1"/>
    <xf numFmtId="166" fontId="0" fillId="0" borderId="0" xfId="0" applyNumberFormat="1"/>
    <xf numFmtId="166" fontId="0" fillId="0" borderId="0" xfId="1" applyNumberFormat="1" applyFont="1"/>
    <xf numFmtId="167"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0" fontId="5" fillId="0" borderId="0" xfId="0" applyFont="1"/>
    <xf numFmtId="164" fontId="6" fillId="0" borderId="0" xfId="0" applyNumberFormat="1" applyFont="1" applyAlignment="1">
      <alignment horizontal="center"/>
    </xf>
    <xf numFmtId="0" fontId="0" fillId="0" borderId="3"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8" xfId="0" applyNumberFormat="1" applyBorder="1"/>
    <xf numFmtId="0" fontId="0" fillId="0" borderId="0" xfId="0" applyNumberFormat="1"/>
  </cellXfs>
  <cellStyles count="3">
    <cellStyle name="Currency" xfId="1" builtinId="4"/>
    <cellStyle name="Normal" xfId="0" builtinId="0"/>
    <cellStyle name="Percent" xfId="2" builtinId="5"/>
  </cellStyles>
  <dxfs count="18">
    <dxf>
      <font>
        <u val="none"/>
        <sz val="8"/>
        <color auto="1"/>
        <name val="Lato Black"/>
        <family val="2"/>
        <scheme val="none"/>
      </font>
      <fill>
        <patternFill>
          <bgColor theme="2" tint="-4.9989318521683403E-2"/>
        </patternFill>
      </fill>
      <border diagonalUp="0" diagonalDown="0">
        <left style="thin">
          <color auto="1"/>
        </left>
        <right style="thin">
          <color auto="1"/>
        </right>
        <top style="thin">
          <color auto="1"/>
        </top>
        <bottom style="thin">
          <color auto="1"/>
        </bottom>
        <vertical/>
        <horizontal/>
      </border>
    </dxf>
    <dxf>
      <font>
        <b val="0"/>
        <i val="0"/>
        <sz val="8"/>
        <color theme="1"/>
        <name val="Lato Black"/>
        <family val="2"/>
        <scheme val="none"/>
      </font>
      <fill>
        <patternFill>
          <bgColor theme="1" tint="0.14996795556505021"/>
        </patternFill>
      </fill>
      <border diagonalUp="0" diagonalDown="0">
        <left/>
        <right/>
        <top/>
        <bottom/>
        <vertical/>
        <horizontal/>
      </border>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AB" pivot="0" table="0" count="10" xr9:uid="{52C81984-8659-4081-B831-56F371119DD9}">
      <tableStyleElement type="wholeTable" dxfId="1"/>
      <tableStyleElement type="headerRow" dxfId="0"/>
    </tableStyle>
    <tableStyle name="Data-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8"/>
            <color rgb="FF000000"/>
            <name val="Lato Black"/>
            <family val="2"/>
            <scheme val="none"/>
          </font>
          <fill>
            <patternFill patternType="solid">
              <fgColor indexed="64"/>
              <bgColor theme="4" tint="0.3999450666829432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[ecomeerce-sales-dashboard-yt.xlsx]kpi!PivotTable9</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23809523809521E-2"/>
          <c:y val="0.10025062656641603"/>
          <c:w val="0.86904761904761907"/>
          <c:h val="0.72431077694235591"/>
        </c:manualLayout>
      </c:layout>
      <c:lineChart>
        <c:grouping val="standard"/>
        <c:varyColors val="0"/>
        <c:ser>
          <c:idx val="0"/>
          <c:order val="0"/>
          <c:tx>
            <c:strRef>
              <c:f>kpi!$F$3</c:f>
              <c:strCache>
                <c:ptCount val="1"/>
                <c:pt idx="0">
                  <c:v>Total</c:v>
                </c:pt>
              </c:strCache>
            </c:strRef>
          </c:tx>
          <c:spPr>
            <a:ln w="34925" cap="rnd">
              <a:solidFill>
                <a:srgbClr val="FFFFFF">
                  <a:lumMod val="85000"/>
                </a:srgb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A89-426D-B845-E835AC5306E8}"/>
            </c:ext>
          </c:extLst>
        </c:ser>
        <c:dLbls>
          <c:showLegendKey val="0"/>
          <c:showVal val="0"/>
          <c:showCatName val="0"/>
          <c:showSerName val="0"/>
          <c:showPercent val="0"/>
          <c:showBubbleSize val="0"/>
        </c:dLbls>
        <c:smooth val="0"/>
        <c:axId val="1645197216"/>
        <c:axId val="1645202976"/>
      </c:lineChart>
      <c:catAx>
        <c:axId val="1645197216"/>
        <c:scaling>
          <c:orientation val="minMax"/>
        </c:scaling>
        <c:delete val="1"/>
        <c:axPos val="b"/>
        <c:numFmt formatCode="General" sourceLinked="1"/>
        <c:majorTickMark val="none"/>
        <c:minorTickMark val="none"/>
        <c:tickLblPos val="nextTo"/>
        <c:crossAx val="1645202976"/>
        <c:crosses val="autoZero"/>
        <c:auto val="1"/>
        <c:lblAlgn val="ctr"/>
        <c:lblOffset val="100"/>
        <c:noMultiLvlLbl val="0"/>
      </c:catAx>
      <c:valAx>
        <c:axId val="1645202976"/>
        <c:scaling>
          <c:orientation val="minMax"/>
        </c:scaling>
        <c:delete val="1"/>
        <c:axPos val="l"/>
        <c:numFmt formatCode="General" sourceLinked="1"/>
        <c:majorTickMark val="none"/>
        <c:minorTickMark val="none"/>
        <c:tickLblPos val="nextTo"/>
        <c:crossAx val="16451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[ecomeerce-sales-dashboard-yt.xlsx]kpi!PivotTable10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34925" cap="rnd">
              <a:solidFill>
                <a:schemeClr val="bg1">
                  <a:lumMod val="85000"/>
                </a:schemeClr>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9D8-4450-BD9E-F27D96898F85}"/>
            </c:ext>
          </c:extLst>
        </c:ser>
        <c:dLbls>
          <c:showLegendKey val="0"/>
          <c:showVal val="0"/>
          <c:showCatName val="0"/>
          <c:showSerName val="0"/>
          <c:showPercent val="0"/>
          <c:showBubbleSize val="0"/>
        </c:dLbls>
        <c:smooth val="0"/>
        <c:axId val="1645167936"/>
        <c:axId val="1645169376"/>
      </c:lineChart>
      <c:catAx>
        <c:axId val="1645167936"/>
        <c:scaling>
          <c:orientation val="minMax"/>
        </c:scaling>
        <c:delete val="1"/>
        <c:axPos val="b"/>
        <c:numFmt formatCode="General" sourceLinked="1"/>
        <c:majorTickMark val="none"/>
        <c:minorTickMark val="none"/>
        <c:tickLblPos val="nextTo"/>
        <c:crossAx val="1645169376"/>
        <c:crosses val="autoZero"/>
        <c:auto val="1"/>
        <c:lblAlgn val="ctr"/>
        <c:lblOffset val="100"/>
        <c:noMultiLvlLbl val="0"/>
      </c:catAx>
      <c:valAx>
        <c:axId val="1645169376"/>
        <c:scaling>
          <c:orientation val="minMax"/>
        </c:scaling>
        <c:delete val="1"/>
        <c:axPos val="l"/>
        <c:numFmt formatCode="General" sourceLinked="1"/>
        <c:majorTickMark val="none"/>
        <c:minorTickMark val="none"/>
        <c:tickLblPos val="nextTo"/>
        <c:crossAx val="16451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[ecomeerce-sales-dashboard-yt.xlsx]kpi!PivotTable11</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rgbClr val="FFFFFF">
                  <a:lumMod val="85000"/>
                </a:srgb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3F6-4AE8-AC6C-BACCAC31AF19}"/>
            </c:ext>
          </c:extLst>
        </c:ser>
        <c:dLbls>
          <c:showLegendKey val="0"/>
          <c:showVal val="0"/>
          <c:showCatName val="0"/>
          <c:showSerName val="0"/>
          <c:showPercent val="0"/>
          <c:showBubbleSize val="0"/>
        </c:dLbls>
        <c:smooth val="0"/>
        <c:axId val="1883010752"/>
        <c:axId val="1883014112"/>
      </c:lineChart>
      <c:catAx>
        <c:axId val="1883010752"/>
        <c:scaling>
          <c:orientation val="minMax"/>
        </c:scaling>
        <c:delete val="1"/>
        <c:axPos val="b"/>
        <c:numFmt formatCode="General" sourceLinked="1"/>
        <c:majorTickMark val="none"/>
        <c:minorTickMark val="none"/>
        <c:tickLblPos val="nextTo"/>
        <c:crossAx val="1883014112"/>
        <c:crosses val="autoZero"/>
        <c:auto val="1"/>
        <c:lblAlgn val="ctr"/>
        <c:lblOffset val="100"/>
        <c:noMultiLvlLbl val="0"/>
      </c:catAx>
      <c:valAx>
        <c:axId val="1883014112"/>
        <c:scaling>
          <c:orientation val="minMax"/>
        </c:scaling>
        <c:delete val="1"/>
        <c:axPos val="l"/>
        <c:numFmt formatCode="General" sourceLinked="1"/>
        <c:majorTickMark val="none"/>
        <c:minorTickMark val="none"/>
        <c:tickLblPos val="nextTo"/>
        <c:crossAx val="188301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[ecomeerce-sales-dashboard-yt.xlsx]kpi!PivotTable12</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FFFFFF">
                <a:lumMod val="8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34925" cap="rnd">
              <a:solidFill>
                <a:srgbClr val="FFFFFF">
                  <a:lumMod val="85000"/>
                </a:srgbClr>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A23-494D-AD5F-B3DBFD3FE205}"/>
            </c:ext>
          </c:extLst>
        </c:ser>
        <c:dLbls>
          <c:showLegendKey val="0"/>
          <c:showVal val="0"/>
          <c:showCatName val="0"/>
          <c:showSerName val="0"/>
          <c:showPercent val="0"/>
          <c:showBubbleSize val="0"/>
        </c:dLbls>
        <c:smooth val="0"/>
        <c:axId val="1883018432"/>
        <c:axId val="1883018912"/>
      </c:lineChart>
      <c:catAx>
        <c:axId val="1883018432"/>
        <c:scaling>
          <c:orientation val="minMax"/>
        </c:scaling>
        <c:delete val="1"/>
        <c:axPos val="b"/>
        <c:numFmt formatCode="General" sourceLinked="1"/>
        <c:majorTickMark val="none"/>
        <c:minorTickMark val="none"/>
        <c:tickLblPos val="nextTo"/>
        <c:crossAx val="1883018912"/>
        <c:crosses val="autoZero"/>
        <c:auto val="1"/>
        <c:lblAlgn val="ctr"/>
        <c:lblOffset val="100"/>
        <c:noMultiLvlLbl val="0"/>
      </c:catAx>
      <c:valAx>
        <c:axId val="1883018912"/>
        <c:scaling>
          <c:orientation val="minMax"/>
        </c:scaling>
        <c:delete val="1"/>
        <c:axPos val="l"/>
        <c:numFmt formatCode="General" sourceLinked="1"/>
        <c:majorTickMark val="none"/>
        <c:minorTickMark val="none"/>
        <c:tickLblPos val="nextTo"/>
        <c:crossAx val="188301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[ecomeerce-sales-dashboard-yt.xlsx]kpi!PivotTable8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75B-4983-A408-2198B3E97EBF}"/>
            </c:ext>
          </c:extLst>
        </c:ser>
        <c:dLbls>
          <c:showLegendKey val="0"/>
          <c:showVal val="0"/>
          <c:showCatName val="0"/>
          <c:showSerName val="0"/>
          <c:showPercent val="0"/>
          <c:showBubbleSize val="0"/>
        </c:dLbls>
        <c:smooth val="0"/>
        <c:axId val="1645200576"/>
        <c:axId val="1645203936"/>
      </c:lineChart>
      <c:catAx>
        <c:axId val="1645200576"/>
        <c:scaling>
          <c:orientation val="minMax"/>
        </c:scaling>
        <c:delete val="1"/>
        <c:axPos val="b"/>
        <c:numFmt formatCode="General" sourceLinked="1"/>
        <c:majorTickMark val="none"/>
        <c:minorTickMark val="none"/>
        <c:tickLblPos val="nextTo"/>
        <c:crossAx val="1645203936"/>
        <c:crosses val="autoZero"/>
        <c:auto val="1"/>
        <c:lblAlgn val="ctr"/>
        <c:lblOffset val="100"/>
        <c:noMultiLvlLbl val="0"/>
      </c:catAx>
      <c:valAx>
        <c:axId val="1645203936"/>
        <c:scaling>
          <c:orientation val="minMax"/>
        </c:scaling>
        <c:delete val="1"/>
        <c:axPos val="l"/>
        <c:numFmt formatCode="General" sourceLinked="1"/>
        <c:majorTickMark val="none"/>
        <c:minorTickMark val="none"/>
        <c:tickLblPos val="nextTo"/>
        <c:crossAx val="16452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[ecomeerce-sales-dashboard-yt.xlsx]combo-sales-profit-chart!PivotTable1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2343755205885"/>
          <c:y val="7.9391996999974276E-2"/>
          <c:w val="0.68430937708334594"/>
          <c:h val="0.77907083827322632"/>
        </c:manualLayout>
      </c:layout>
      <c:areaChart>
        <c:grouping val="stacked"/>
        <c:varyColors val="0"/>
        <c:ser>
          <c:idx val="1"/>
          <c:order val="1"/>
          <c:tx>
            <c:strRef>
              <c:f>'combo-sales-profit-chart'!$C$3</c:f>
              <c:strCache>
                <c:ptCount val="1"/>
                <c:pt idx="0">
                  <c:v>Sum of Profit</c:v>
                </c:pt>
              </c:strCache>
            </c:strRef>
          </c:tx>
          <c:spPr>
            <a:solidFill>
              <a:srgbClr val="0070C0"/>
            </a:solidFill>
            <a:ln>
              <a:noFill/>
            </a:ln>
            <a:effectLst/>
          </c:spPr>
          <c:cat>
            <c:strRef>
              <c:f>'combo-sales-profit-chart'!$A$4:$A$16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'combo-sales-profit-chart'!$C$4:$C$16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1D2-47FC-913C-247FAF59CC88}"/>
            </c:ext>
          </c:extLst>
        </c:ser>
        <c:dLbls>
          <c:showLegendKey val="0"/>
          <c:showVal val="0"/>
          <c:showCatName val="0"/>
          <c:showSerName val="0"/>
          <c:showPercent val="0"/>
          <c:showBubbleSize val="0"/>
        </c:dLbls>
        <c:axId val="1645151136"/>
        <c:axId val="1645161216"/>
      </c:areaChart>
      <c:barChart>
        <c:barDir val="col"/>
        <c:grouping val="clustered"/>
        <c:varyColors val="0"/>
        <c:ser>
          <c:idx val="0"/>
          <c:order val="0"/>
          <c:tx>
            <c:strRef>
              <c:f>'combo-sales-profit-chart'!$B$3</c:f>
              <c:strCache>
                <c:ptCount val="1"/>
                <c:pt idx="0">
                  <c:v>Sum of Sales</c:v>
                </c:pt>
              </c:strCache>
            </c:strRef>
          </c:tx>
          <c:spPr>
            <a:solidFill>
              <a:schemeClr val="bg2"/>
            </a:solidFill>
            <a:ln>
              <a:noFill/>
            </a:ln>
            <a:effectLst/>
          </c:spPr>
          <c:invertIfNegative val="0"/>
          <c:cat>
            <c:strRef>
              <c:f>'combo-sales-profit-chart'!$A$4:$A$16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'combo-sales-profit-chart'!$B$4:$B$16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1D2-47FC-913C-247FAF59CC88}"/>
            </c:ext>
          </c:extLst>
        </c:ser>
        <c:dLbls>
          <c:showLegendKey val="0"/>
          <c:showVal val="0"/>
          <c:showCatName val="0"/>
          <c:showSerName val="0"/>
          <c:showPercent val="0"/>
          <c:showBubbleSize val="0"/>
        </c:dLbls>
        <c:gapWidth val="59"/>
        <c:overlap val="-27"/>
        <c:axId val="1645142976"/>
        <c:axId val="1645143456"/>
      </c:barChart>
      <c:catAx>
        <c:axId val="1645142976"/>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0" spcFirstLastPara="1" vertOverflow="ellipsis" vert="horz" wrap="square" anchor="ctr" anchorCtr="0"/>
          <a:lstStyle/>
          <a:p>
            <a:pPr>
              <a:defRPr sz="600" b="0" i="0" u="none" strike="noStrike" kern="1200" baseline="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a:p>
        </c:txPr>
        <c:crossAx val="1645143456"/>
        <c:crosses val="autoZero"/>
        <c:auto val="1"/>
        <c:lblAlgn val="ctr"/>
        <c:lblOffset val="100"/>
        <c:noMultiLvlLbl val="0"/>
      </c:catAx>
      <c:valAx>
        <c:axId val="1645143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600" b="1">
                    <a:solidFill>
                      <a:schemeClr val="bg1"/>
                    </a:solidFill>
                    <a:latin typeface="Lato" panose="020F0502020204030203" pitchFamily="34" charset="0"/>
                    <a:ea typeface="Lato" panose="020F0502020204030203" pitchFamily="34" charset="0"/>
                    <a:cs typeface="Lato" panose="020F0502020204030203" pitchFamily="34" charset="0"/>
                  </a:rPr>
                  <a:t>Sales</a:t>
                </a:r>
                <a:endParaRPr lang="en-IN" b="1">
                  <a:solidFill>
                    <a:schemeClr val="bg1"/>
                  </a:solidFill>
                  <a:latin typeface="Lato" panose="020F0502020204030203" pitchFamily="34" charset="0"/>
                  <a:ea typeface="Lato" panose="020F0502020204030203" pitchFamily="34" charset="0"/>
                  <a:cs typeface="Lato" panose="020F0502020204030203" pitchFamily="34" charset="0"/>
                </a:endParaRPr>
              </a:p>
            </c:rich>
          </c:tx>
          <c:layout>
            <c:manualLayout>
              <c:xMode val="edge"/>
              <c:yMode val="edge"/>
              <c:x val="3.2674161767118383E-2"/>
              <c:y val="0.375862735548894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a:p>
        </c:txPr>
        <c:crossAx val="1645142976"/>
        <c:crosses val="autoZero"/>
        <c:crossBetween val="between"/>
      </c:valAx>
      <c:valAx>
        <c:axId val="164516121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600" b="1">
                    <a:solidFill>
                      <a:schemeClr val="bg1"/>
                    </a:solidFill>
                    <a:latin typeface="Lato" panose="020F0502020204030203" pitchFamily="34" charset="0"/>
                    <a:ea typeface="Lato" panose="020F0502020204030203" pitchFamily="34" charset="0"/>
                    <a:cs typeface="Lato" panose="020F0502020204030203" pitchFamily="34" charset="0"/>
                  </a:rPr>
                  <a:t>Profit</a:t>
                </a:r>
              </a:p>
            </c:rich>
          </c:tx>
          <c:layout>
            <c:manualLayout>
              <c:xMode val="edge"/>
              <c:yMode val="edge"/>
              <c:x val="0.95692088894078686"/>
              <c:y val="0.35668613309461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out"/>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500" b="0" i="0" u="none" strike="noStrike" kern="1200" baseline="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a:p>
        </c:txPr>
        <c:crossAx val="1645151136"/>
        <c:crosses val="max"/>
        <c:crossBetween val="between"/>
      </c:valAx>
      <c:catAx>
        <c:axId val="1645151136"/>
        <c:scaling>
          <c:orientation val="minMax"/>
        </c:scaling>
        <c:delete val="1"/>
        <c:axPos val="b"/>
        <c:numFmt formatCode="General" sourceLinked="1"/>
        <c:majorTickMark val="out"/>
        <c:minorTickMark val="none"/>
        <c:tickLblPos val="nextTo"/>
        <c:crossAx val="1645161216"/>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600" b="0" i="0" u="none" strike="noStrike" kern="1200" baseline="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[ecomeerce-sales-dashboard-yt.xlsx]pie-sales-category-chart!PivotTable3</c:name>
    <c:fmtId val="10"/>
  </c:pivotSource>
  <c:chart>
    <c:autoTitleDeleted val="1"/>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lumMod val="40000"/>
              <a:lumOff val="60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w="19050">
            <a:solidFill>
              <a:schemeClr val="bg2"/>
            </a:solidFill>
          </a:ln>
          <a:effectLst/>
        </c:spPr>
      </c:pivotFmt>
      <c:pivotFmt>
        <c:idx val="13"/>
        <c:spPr>
          <a:solidFill>
            <a:schemeClr val="accent6">
              <a:lumMod val="60000"/>
              <a:lumOff val="40000"/>
            </a:schemeClr>
          </a:solidFill>
          <a:ln w="19050">
            <a:solidFill>
              <a:schemeClr val="bg2"/>
            </a:solidFill>
          </a:ln>
          <a:effectLst/>
        </c:spPr>
      </c:pivotFmt>
      <c:pivotFmt>
        <c:idx val="14"/>
        <c:spPr>
          <a:solidFill>
            <a:schemeClr val="accent6">
              <a:lumMod val="20000"/>
              <a:lumOff val="80000"/>
            </a:schemeClr>
          </a:solidFill>
          <a:ln w="19050">
            <a:solidFill>
              <a:schemeClr val="bg2"/>
            </a:solidFill>
          </a:ln>
          <a:effectLst/>
        </c:spPr>
      </c:pivotFmt>
      <c:pivotFmt>
        <c:idx val="15"/>
        <c:spPr>
          <a:solidFill>
            <a:schemeClr val="accent6">
              <a:lumMod val="40000"/>
              <a:lumOff val="60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40000"/>
              <a:lumOff val="60000"/>
            </a:schemeClr>
          </a:solidFill>
          <a:ln w="19050">
            <a:solidFill>
              <a:schemeClr val="bg2"/>
            </a:solidFill>
          </a:ln>
          <a:effectLst/>
        </c:spPr>
      </c:pivotFmt>
      <c:pivotFmt>
        <c:idx val="17"/>
        <c:spPr>
          <a:solidFill>
            <a:schemeClr val="accent6">
              <a:lumMod val="60000"/>
              <a:lumOff val="40000"/>
            </a:schemeClr>
          </a:solidFill>
          <a:ln w="19050">
            <a:solidFill>
              <a:schemeClr val="bg2"/>
            </a:solidFill>
          </a:ln>
          <a:effectLst/>
        </c:spPr>
      </c:pivotFmt>
      <c:pivotFmt>
        <c:idx val="18"/>
        <c:spPr>
          <a:solidFill>
            <a:schemeClr val="accent6">
              <a:lumMod val="20000"/>
              <a:lumOff val="80000"/>
            </a:schemeClr>
          </a:solidFill>
          <a:ln w="19050">
            <a:solidFill>
              <a:schemeClr val="bg2"/>
            </a:solidFill>
          </a:ln>
          <a:effectLst/>
        </c:spPr>
      </c:pivotFmt>
      <c:pivotFmt>
        <c:idx val="19"/>
        <c:spPr>
          <a:solidFill>
            <a:schemeClr val="accent6">
              <a:lumMod val="40000"/>
              <a:lumOff val="60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40000"/>
              <a:lumOff val="60000"/>
            </a:schemeClr>
          </a:solidFill>
          <a:ln w="19050">
            <a:solidFill>
              <a:schemeClr val="bg2"/>
            </a:solidFill>
          </a:ln>
          <a:effectLst/>
        </c:spPr>
      </c:pivotFmt>
      <c:pivotFmt>
        <c:idx val="21"/>
        <c:spPr>
          <a:solidFill>
            <a:schemeClr val="accent6">
              <a:lumMod val="60000"/>
              <a:lumOff val="40000"/>
            </a:schemeClr>
          </a:solidFill>
          <a:ln w="19050">
            <a:solidFill>
              <a:schemeClr val="bg2"/>
            </a:solidFill>
          </a:ln>
          <a:effectLst/>
        </c:spPr>
      </c:pivotFmt>
      <c:pivotFmt>
        <c:idx val="22"/>
        <c:spPr>
          <a:solidFill>
            <a:schemeClr val="accent6">
              <a:lumMod val="20000"/>
              <a:lumOff val="80000"/>
            </a:schemeClr>
          </a:solidFill>
          <a:ln w="19050">
            <a:solidFill>
              <a:schemeClr val="bg2"/>
            </a:solidFill>
          </a:ln>
          <a:effectLst/>
        </c:spPr>
      </c:pivotFmt>
    </c:pivotFmts>
    <c:plotArea>
      <c:layout>
        <c:manualLayout>
          <c:layoutTarget val="inner"/>
          <c:xMode val="edge"/>
          <c:yMode val="edge"/>
          <c:x val="0.22397705070257456"/>
          <c:y val="0.17407601565019432"/>
          <c:w val="0.6050991410126193"/>
          <c:h val="0.74655093454985078"/>
        </c:manualLayout>
      </c:layout>
      <c:doughnutChart>
        <c:varyColors val="1"/>
        <c:ser>
          <c:idx val="0"/>
          <c:order val="0"/>
          <c:tx>
            <c:strRef>
              <c:f>'pie-sales-category-chart'!$B$3</c:f>
              <c:strCache>
                <c:ptCount val="1"/>
                <c:pt idx="0">
                  <c:v>Total</c:v>
                </c:pt>
              </c:strCache>
            </c:strRef>
          </c:tx>
          <c:spPr>
            <a:solidFill>
              <a:schemeClr val="accent6">
                <a:lumMod val="40000"/>
                <a:lumOff val="60000"/>
              </a:schemeClr>
            </a:solidFill>
            <a:ln>
              <a:solidFill>
                <a:schemeClr val="bg2"/>
              </a:solidFill>
            </a:ln>
          </c:spPr>
          <c:explosion val="5"/>
          <c:dPt>
            <c:idx val="0"/>
            <c:bubble3D val="0"/>
            <c:spPr>
              <a:solidFill>
                <a:schemeClr val="accent6">
                  <a:lumMod val="40000"/>
                  <a:lumOff val="60000"/>
                </a:schemeClr>
              </a:solidFill>
              <a:ln w="19050">
                <a:solidFill>
                  <a:schemeClr val="bg2"/>
                </a:solidFill>
              </a:ln>
              <a:effectLst/>
            </c:spPr>
            <c:extLst>
              <c:ext xmlns:c16="http://schemas.microsoft.com/office/drawing/2014/chart" uri="{C3380CC4-5D6E-409C-BE32-E72D297353CC}">
                <c16:uniqueId val="{00000001-0340-4D18-ACC7-505B4A0F7449}"/>
              </c:ext>
            </c:extLst>
          </c:dPt>
          <c:dPt>
            <c:idx val="1"/>
            <c:bubble3D val="0"/>
            <c:spPr>
              <a:solidFill>
                <a:schemeClr val="accent6">
                  <a:lumMod val="60000"/>
                  <a:lumOff val="40000"/>
                </a:schemeClr>
              </a:solidFill>
              <a:ln w="19050">
                <a:solidFill>
                  <a:schemeClr val="bg2"/>
                </a:solidFill>
              </a:ln>
              <a:effectLst/>
            </c:spPr>
            <c:extLst>
              <c:ext xmlns:c16="http://schemas.microsoft.com/office/drawing/2014/chart" uri="{C3380CC4-5D6E-409C-BE32-E72D297353CC}">
                <c16:uniqueId val="{00000003-0340-4D18-ACC7-505B4A0F7449}"/>
              </c:ext>
            </c:extLst>
          </c:dPt>
          <c:dPt>
            <c:idx val="2"/>
            <c:bubble3D val="0"/>
            <c:spPr>
              <a:solidFill>
                <a:schemeClr val="accent6">
                  <a:lumMod val="20000"/>
                  <a:lumOff val="80000"/>
                </a:schemeClr>
              </a:solidFill>
              <a:ln w="19050">
                <a:solidFill>
                  <a:schemeClr val="bg2"/>
                </a:solidFill>
              </a:ln>
              <a:effectLst/>
            </c:spPr>
            <c:extLst>
              <c:ext xmlns:c16="http://schemas.microsoft.com/office/drawing/2014/chart" uri="{C3380CC4-5D6E-409C-BE32-E72D297353CC}">
                <c16:uniqueId val="{00000005-0340-4D18-ACC7-505B4A0F7449}"/>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Lato" panose="020F0502020204030203" pitchFamily="34" charset="0"/>
                    <a:ea typeface="Lato" panose="020F0502020204030203" pitchFamily="34" charset="0"/>
                    <a:cs typeface="Lato" panose="020F050202020403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'pie-sales-category-chart'!$A$4:$A$7</c:f>
              <c:strCache>
                <c:ptCount val="3"/>
                <c:pt idx="0">
                  <c:v>Furniture</c:v>
                </c:pt>
                <c:pt idx="1">
                  <c:v>Office Supplies</c:v>
                </c:pt>
                <c:pt idx="2">
                  <c:v>Technology</c:v>
                </c:pt>
              </c:strCache>
            </c:strRef>
          </c:cat>
          <c:val>
            <c:numRef>
              <c:f>'pie-sales-category-chart'!$B$4:$B$7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340-4D18-ACC7-505B4A0F744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600" b="0" i="0" u="none" strike="noStrike" kern="1200" baseline="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[ecomeerce-sales-dashboard-yt.xlsx]top5-subcategory!PivotTable7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Lato" panose="020F0502020204030203" pitchFamily="34" charset="0"/>
                  <a:ea typeface="Lato" panose="020F0502020204030203" pitchFamily="34" charset="0"/>
                  <a:cs typeface="Lato"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'top5-subcategory'!$B$3</c:f>
              <c:strCache>
                <c:ptCount val="1"/>
                <c:pt idx="0">
                  <c:v>Total</c:v>
                </c:pt>
              </c:strCache>
            </c:strRef>
          </c:tx>
          <c:spPr>
            <a:solidFill>
              <a:schemeClr val="bg2"/>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ysClr val="windowText" lastClr="000000"/>
                    </a:solidFill>
                    <a:latin typeface="Lato" panose="020F0502020204030203" pitchFamily="34" charset="0"/>
                    <a:ea typeface="Lato" panose="020F0502020204030203" pitchFamily="34" charset="0"/>
                    <a:cs typeface="Lato" panose="020F050202020403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'top5-subcategory'!$A$4:$A$9</c:f>
              <c:strCache>
                <c:ptCount val="5"/>
                <c:pt idx="0">
                  <c:v>Binders</c:v>
                </c:pt>
                <c:pt idx="1">
                  <c:v>Tables</c:v>
                </c:pt>
                <c:pt idx="2">
                  <c:v>Storage</c:v>
                </c:pt>
                <c:pt idx="3">
                  <c:v>Chairs</c:v>
                </c:pt>
                <c:pt idx="4">
                  <c:v>Phones</c:v>
                </c:pt>
              </c:strCache>
            </c:strRef>
          </c:cat>
          <c:val>
            <c:numRef>
              <c:f>'top5-subcategory'!$B$4:$B$9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914-4867-809F-F018E64855EC}"/>
            </c:ext>
          </c:extLst>
        </c:ser>
        <c:dLbls>
          <c:dLblPos val="outEnd"/>
          <c:showLegendKey val="0"/>
          <c:showVal val="1"/>
          <c:showCatName val="0"/>
          <c:showSerName val="0"/>
          <c:showPercent val="0"/>
          <c:showBubbleSize val="0"/>
        </c:dLbls>
        <c:gapWidth val="62"/>
        <c:axId val="1645169856"/>
        <c:axId val="1645170336"/>
      </c:barChart>
      <c:catAx>
        <c:axId val="164516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a:p>
        </c:txPr>
        <c:crossAx val="1645170336"/>
        <c:crosses val="autoZero"/>
        <c:auto val="1"/>
        <c:lblAlgn val="ctr"/>
        <c:lblOffset val="100"/>
        <c:noMultiLvlLbl val="0"/>
      </c:catAx>
      <c:valAx>
        <c:axId val="1645170336"/>
        <c:scaling>
          <c:orientation val="minMax"/>
        </c:scaling>
        <c:delete val="1"/>
        <c:axPos val="b"/>
        <c:numFmt formatCode="General" sourceLinked="1"/>
        <c:majorTickMark val="none"/>
        <c:minorTickMark val="none"/>
        <c:tickLblPos val="nextTo"/>
        <c:crossAx val="16451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[ecomeerce-sales-dashboard-yt.xlsx]combo-sales-profit-chart!PivotTable1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'combo-sales-profit-chart'!$C$3</c:f>
              <c:strCache>
                <c:ptCount val="1"/>
                <c:pt idx="0">
                  <c:v>Sum of Profit</c:v>
                </c:pt>
              </c:strCache>
            </c:strRef>
          </c:tx>
          <c:spPr>
            <a:solidFill>
              <a:schemeClr val="accent2"/>
            </a:solidFill>
            <a:ln>
              <a:noFill/>
            </a:ln>
            <a:effectLst/>
          </c:spPr>
          <c:cat>
            <c:strRef>
              <c:f>'combo-sales-profit-chart'!$A$4:$A$16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'combo-sales-profit-chart'!$C$4:$C$16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112-448E-810F-984A6DBE1F51}"/>
            </c:ext>
          </c:extLst>
        </c:ser>
        <c:dLbls>
          <c:showLegendKey val="0"/>
          <c:showVal val="0"/>
          <c:showCatName val="0"/>
          <c:showSerName val="0"/>
          <c:showPercent val="0"/>
          <c:showBubbleSize val="0"/>
        </c:dLbls>
        <c:axId val="1645151136"/>
        <c:axId val="1645161216"/>
      </c:areaChart>
      <c:barChart>
        <c:barDir val="col"/>
        <c:grouping val="clustered"/>
        <c:varyColors val="0"/>
        <c:ser>
          <c:idx val="0"/>
          <c:order val="0"/>
          <c:tx>
            <c:strRef>
              <c:f>'combo-sales-profit-chart'!$B$3</c:f>
              <c:strCache>
                <c:ptCount val="1"/>
                <c:pt idx="0">
                  <c:v>Sum of Sales</c:v>
                </c:pt>
              </c:strCache>
            </c:strRef>
          </c:tx>
          <c:spPr>
            <a:solidFill>
              <a:schemeClr val="accent1"/>
            </a:solidFill>
            <a:ln>
              <a:noFill/>
            </a:ln>
            <a:effectLst/>
          </c:spPr>
          <c:invertIfNegative val="0"/>
          <c:cat>
            <c:strRef>
              <c:f>'combo-sales-profit-chart'!$A$4:$A$16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'combo-sales-profit-chart'!$B$4:$B$16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112-448E-810F-984A6DBE1F51}"/>
            </c:ext>
          </c:extLst>
        </c:ser>
        <c:dLbls>
          <c:showLegendKey val="0"/>
          <c:showVal val="0"/>
          <c:showCatName val="0"/>
          <c:showSerName val="0"/>
          <c:showPercent val="0"/>
          <c:showBubbleSize val="0"/>
        </c:dLbls>
        <c:gapWidth val="219"/>
        <c:overlap val="-27"/>
        <c:axId val="1645142976"/>
        <c:axId val="1645143456"/>
      </c:barChart>
      <c:catAx>
        <c:axId val="16451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43456"/>
        <c:crosses val="autoZero"/>
        <c:auto val="1"/>
        <c:lblAlgn val="ctr"/>
        <c:lblOffset val="100"/>
        <c:noMultiLvlLbl val="0"/>
      </c:catAx>
      <c:valAx>
        <c:axId val="1645143456"/>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42976"/>
        <c:crosses val="autoZero"/>
        <c:crossBetween val="between"/>
      </c:valAx>
      <c:valAx>
        <c:axId val="1645161216"/>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51136"/>
        <c:crosses val="max"/>
        <c:crossBetween val="between"/>
      </c:valAx>
      <c:catAx>
        <c:axId val="1645151136"/>
        <c:scaling>
          <c:orientation val="minMax"/>
        </c:scaling>
        <c:delete val="1"/>
        <c:axPos val="b"/>
        <c:numFmt formatCode="General" sourceLinked="1"/>
        <c:majorTickMark val="out"/>
        <c:minorTickMark val="none"/>
        <c:tickLblPos val="nextTo"/>
        <c:crossAx val="16451612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[ecomeerce-sales-dashboard-yt.xlsx]pie-sales-category-chart!PivotTable3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'pie-sales-category-chart'!$B$3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B2-40D1-9E95-56919C5431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B2-40D1-9E95-56919C5431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B2-40D1-9E95-56919C543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'pie-sales-category-chart'!$A$4:$A$7</c:f>
              <c:strCache>
                <c:ptCount val="3"/>
                <c:pt idx="0">
                  <c:v>Furniture</c:v>
                </c:pt>
                <c:pt idx="1">
                  <c:v>Office Supplies</c:v>
                </c:pt>
                <c:pt idx="2">
                  <c:v>Technology</c:v>
                </c:pt>
              </c:strCache>
            </c:strRef>
          </c:cat>
          <c:val>
            <c:numRef>
              <c:f>'pie-sales-category-chart'!$B$4:$B$7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E842-4367-956D-906FB1E1FA2B}"/>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[ecomeerce-sales-dashboard-yt.xlsx]top5-subcategory!PivotTable7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'top5-subcategory'!$B$3</c:f>
              <c:strCache>
                <c:ptCount val="1"/>
                <c:pt idx="0">
                  <c:v>Total</c:v>
                </c:pt>
              </c:strCache>
            </c:strRef>
          </c:tx>
          <c:spPr>
            <a:solidFill>
              <a:schemeClr val="accent1"/>
            </a:solidFill>
            <a:ln>
              <a:noFill/>
            </a:ln>
            <a:effectLst/>
          </c:spPr>
          <c:invertIfNegative val="0"/>
          <c:cat>
            <c:strRef>
              <c:f>'top5-subcategory'!$A$4:$A$9</c:f>
              <c:strCache>
                <c:ptCount val="5"/>
                <c:pt idx="0">
                  <c:v>Binders</c:v>
                </c:pt>
                <c:pt idx="1">
                  <c:v>Tables</c:v>
                </c:pt>
                <c:pt idx="2">
                  <c:v>Storage</c:v>
                </c:pt>
                <c:pt idx="3">
                  <c:v>Chairs</c:v>
                </c:pt>
                <c:pt idx="4">
                  <c:v>Phones</c:v>
                </c:pt>
              </c:strCache>
            </c:strRef>
          </c:cat>
          <c:val>
            <c:numRef>
              <c:f>'top5-subcategory'!$B$4:$B$9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20D-4F49-BFDF-906DDFB87AF2}"/>
            </c:ext>
          </c:extLst>
        </c:ser>
        <c:dLbls>
          <c:showLegendKey val="0"/>
          <c:showVal val="0"/>
          <c:showCatName val="0"/>
          <c:showSerName val="0"/>
          <c:showPercent val="0"/>
          <c:showBubbleSize val="0"/>
        </c:dLbls>
        <c:gapWidth val="182"/>
        <c:axId val="1645169856"/>
        <c:axId val="1645170336"/>
      </c:barChart>
      <c:catAx>
        <c:axId val="164516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70336"/>
        <c:crosses val="autoZero"/>
        <c:auto val="1"/>
        <c:lblAlgn val="ctr"/>
        <c:lblOffset val="100"/>
        <c:noMultiLvlLbl val="0"/>
      </c:catAx>
      <c:valAx>
        <c:axId val="164517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63E-44A0-8617-6FCA97367472}"/>
            </c:ext>
          </c:extLst>
        </c:ser>
        <c:dLbls>
          <c:showLegendKey val="0"/>
          <c:showVal val="0"/>
          <c:showCatName val="0"/>
          <c:showSerName val="0"/>
          <c:showPercent val="0"/>
          <c:showBubbleSize val="0"/>
        </c:dLbls>
        <c:smooth val="0"/>
        <c:axId val="1645200576"/>
        <c:axId val="1645203936"/>
      </c:lineChart>
      <c:catAx>
        <c:axId val="1645200576"/>
        <c:scaling>
          <c:orientation val="minMax"/>
        </c:scaling>
        <c:delete val="1"/>
        <c:axPos val="b"/>
        <c:numFmt formatCode="General" sourceLinked="1"/>
        <c:majorTickMark val="none"/>
        <c:minorTickMark val="none"/>
        <c:tickLblPos val="nextTo"/>
        <c:crossAx val="1645203936"/>
        <c:crosses val="autoZero"/>
        <c:auto val="1"/>
        <c:lblAlgn val="ctr"/>
        <c:lblOffset val="100"/>
        <c:noMultiLvlLbl val="0"/>
      </c:catAx>
      <c:valAx>
        <c:axId val="1645203936"/>
        <c:scaling>
          <c:orientation val="minMax"/>
        </c:scaling>
        <c:delete val="1"/>
        <c:axPos val="l"/>
        <c:numFmt formatCode="General" sourceLinked="1"/>
        <c:majorTickMark val="none"/>
        <c:minorTickMark val="none"/>
        <c:tickLblPos val="nextTo"/>
        <c:crossAx val="16452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[ecomeerce-sales-dashboard-yt.xlsx]kpi!PivotTable9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23809523809521E-2"/>
          <c:y val="0.10025062656641603"/>
          <c:w val="0.86904761904761907"/>
          <c:h val="0.72431077694235591"/>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B13-4B82-A553-6DF9296D0F3D}"/>
            </c:ext>
          </c:extLst>
        </c:ser>
        <c:dLbls>
          <c:showLegendKey val="0"/>
          <c:showVal val="0"/>
          <c:showCatName val="0"/>
          <c:showSerName val="0"/>
          <c:showPercent val="0"/>
          <c:showBubbleSize val="0"/>
        </c:dLbls>
        <c:smooth val="0"/>
        <c:axId val="1645197216"/>
        <c:axId val="1645202976"/>
      </c:lineChart>
      <c:catAx>
        <c:axId val="1645197216"/>
        <c:scaling>
          <c:orientation val="minMax"/>
        </c:scaling>
        <c:delete val="1"/>
        <c:axPos val="b"/>
        <c:numFmt formatCode="General" sourceLinked="1"/>
        <c:majorTickMark val="none"/>
        <c:minorTickMark val="none"/>
        <c:tickLblPos val="nextTo"/>
        <c:crossAx val="1645202976"/>
        <c:crosses val="autoZero"/>
        <c:auto val="1"/>
        <c:lblAlgn val="ctr"/>
        <c:lblOffset val="100"/>
        <c:noMultiLvlLbl val="0"/>
      </c:catAx>
      <c:valAx>
        <c:axId val="1645202976"/>
        <c:scaling>
          <c:orientation val="minMax"/>
        </c:scaling>
        <c:delete val="1"/>
        <c:axPos val="l"/>
        <c:numFmt formatCode="General" sourceLinked="1"/>
        <c:majorTickMark val="none"/>
        <c:minorTickMark val="none"/>
        <c:tickLblPos val="nextTo"/>
        <c:crossAx val="16451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[ecomeerce-sales-dashboard-yt.xlsx]kpi!PivotTable10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5FC-490E-BDA3-21D82EC11EAB}"/>
            </c:ext>
          </c:extLst>
        </c:ser>
        <c:dLbls>
          <c:showLegendKey val="0"/>
          <c:showVal val="0"/>
          <c:showCatName val="0"/>
          <c:showSerName val="0"/>
          <c:showPercent val="0"/>
          <c:showBubbleSize val="0"/>
        </c:dLbls>
        <c:smooth val="0"/>
        <c:axId val="1645167936"/>
        <c:axId val="1645169376"/>
      </c:lineChart>
      <c:catAx>
        <c:axId val="1645167936"/>
        <c:scaling>
          <c:orientation val="minMax"/>
        </c:scaling>
        <c:delete val="1"/>
        <c:axPos val="b"/>
        <c:numFmt formatCode="General" sourceLinked="1"/>
        <c:majorTickMark val="none"/>
        <c:minorTickMark val="none"/>
        <c:tickLblPos val="nextTo"/>
        <c:crossAx val="1645169376"/>
        <c:crosses val="autoZero"/>
        <c:auto val="1"/>
        <c:lblAlgn val="ctr"/>
        <c:lblOffset val="100"/>
        <c:noMultiLvlLbl val="0"/>
      </c:catAx>
      <c:valAx>
        <c:axId val="1645169376"/>
        <c:scaling>
          <c:orientation val="minMax"/>
        </c:scaling>
        <c:delete val="1"/>
        <c:axPos val="l"/>
        <c:numFmt formatCode="General" sourceLinked="1"/>
        <c:majorTickMark val="none"/>
        <c:minorTickMark val="none"/>
        <c:tickLblPos val="nextTo"/>
        <c:crossAx val="164516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[ecomeerce-sales-dashboard-yt.xlsx]kpi!PivotTable11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DE0-433B-AFFA-2EFA50B66D34}"/>
            </c:ext>
          </c:extLst>
        </c:ser>
        <c:dLbls>
          <c:showLegendKey val="0"/>
          <c:showVal val="0"/>
          <c:showCatName val="0"/>
          <c:showSerName val="0"/>
          <c:showPercent val="0"/>
          <c:showBubbleSize val="0"/>
        </c:dLbls>
        <c:smooth val="0"/>
        <c:axId val="1883010752"/>
        <c:axId val="1883014112"/>
      </c:lineChart>
      <c:catAx>
        <c:axId val="1883010752"/>
        <c:scaling>
          <c:orientation val="minMax"/>
        </c:scaling>
        <c:delete val="1"/>
        <c:axPos val="b"/>
        <c:numFmt formatCode="General" sourceLinked="1"/>
        <c:majorTickMark val="none"/>
        <c:minorTickMark val="none"/>
        <c:tickLblPos val="nextTo"/>
        <c:crossAx val="1883014112"/>
        <c:crosses val="autoZero"/>
        <c:auto val="1"/>
        <c:lblAlgn val="ctr"/>
        <c:lblOffset val="100"/>
        <c:noMultiLvlLbl val="0"/>
      </c:catAx>
      <c:valAx>
        <c:axId val="1883014112"/>
        <c:scaling>
          <c:orientation val="minMax"/>
        </c:scaling>
        <c:delete val="1"/>
        <c:axPos val="l"/>
        <c:numFmt formatCode="General" sourceLinked="1"/>
        <c:majorTickMark val="none"/>
        <c:minorTickMark val="none"/>
        <c:tickLblPos val="nextTo"/>
        <c:crossAx val="188301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[ecomeerce-sales-dashboard-yt.xlsx]kpi!PivotTable12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5C2-4B9D-9941-98045E8D275A}"/>
            </c:ext>
          </c:extLst>
        </c:ser>
        <c:dLbls>
          <c:showLegendKey val="0"/>
          <c:showVal val="0"/>
          <c:showCatName val="0"/>
          <c:showSerName val="0"/>
          <c:showPercent val="0"/>
          <c:showBubbleSize val="0"/>
        </c:dLbls>
        <c:smooth val="0"/>
        <c:axId val="1883018432"/>
        <c:axId val="1883018912"/>
      </c:lineChart>
      <c:catAx>
        <c:axId val="1883018432"/>
        <c:scaling>
          <c:orientation val="minMax"/>
        </c:scaling>
        <c:delete val="1"/>
        <c:axPos val="b"/>
        <c:numFmt formatCode="General" sourceLinked="1"/>
        <c:majorTickMark val="none"/>
        <c:minorTickMark val="none"/>
        <c:tickLblPos val="nextTo"/>
        <c:crossAx val="1883018912"/>
        <c:crosses val="autoZero"/>
        <c:auto val="1"/>
        <c:lblAlgn val="ctr"/>
        <c:lblOffset val="100"/>
        <c:noMultiLvlLbl val="0"/>
      </c:catAx>
      <c:valAx>
        <c:axId val="1883018912"/>
        <c:scaling>
          <c:orientation val="minMax"/>
        </c:scaling>
        <c:delete val="1"/>
        <c:axPos val="l"/>
        <c:numFmt formatCode="General" sourceLinked="1"/>
        <c:majorTickMark val="none"/>
        <c:minorTickMark val="none"/>
        <c:tickLblPos val="nextTo"/>
        <c:crossAx val="188301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plotArea>
      <cx:plotAreaRegion>
        <cx:plotSurface>
          <cx:spPr>
            <a:ln>
              <a:solidFill>
                <a:schemeClr val="tx1">
                  <a:lumMod val="75000"/>
                  <a:lumOff val="25000"/>
                </a:schemeClr>
              </a:solidFill>
              <a:round/>
            </a:ln>
          </cx:spPr>
        </cx:plotSurface>
        <cx:series layoutId="waterfall" uniqueId="{894A1A51-0BD3-4DA1-AD1B-BC86320B9F0C}">
          <cx:tx>
            <cx:txData>
              <cx:f>_xlchart.v1.9</cx:f>
              <cx:v>Profit</cx:v>
            </cx:txData>
          </cx:tx>
          <cx:spPr>
            <a:gradFill>
              <a:gsLst>
                <a:gs pos="100000">
                  <a:schemeClr val="accent1">
                    <a:lumMod val="75000"/>
                  </a:schemeClr>
                </a:gs>
                <a:gs pos="0">
                  <a:schemeClr val="tx2">
                    <a:lumMod val="85000"/>
                    <a:lumOff val="15000"/>
                    <a:alpha val="80000"/>
                  </a:schemeClr>
                </a:gs>
                <a:gs pos="0">
                  <a:schemeClr val="bg1">
                    <a:alpha val="80000"/>
                    <a:lumMod val="85000"/>
                    <a:lumOff val="15000"/>
                  </a:schemeClr>
                </a:gs>
              </a:gsLst>
              <a:lin ang="7200000" scaled="0"/>
            </a:gradFill>
            <a:ln>
              <a:noFill/>
            </a:ln>
          </cx:spPr>
          <cx:dataPt idx="2">
            <cx:spPr>
              <a:gradFill>
                <a:gsLst>
                  <a:gs pos="0">
                    <a:srgbClr val="5B9BD5">
                      <a:lumMod val="75000"/>
                    </a:srgbClr>
                  </a:gs>
                  <a:gs pos="0">
                    <a:srgbClr val="000000">
                      <a:lumMod val="85000"/>
                      <a:lumOff val="15000"/>
                      <a:alpha val="80000"/>
                    </a:srgbClr>
                  </a:gs>
                  <a:gs pos="0">
                    <a:srgbClr val="FFFFFF">
                      <a:alpha val="80000"/>
                      <a:lumMod val="85000"/>
                      <a:lumOff val="15000"/>
                    </a:srgbClr>
                  </a:gs>
                </a:gsLst>
              </a:gradFill>
            </cx:spPr>
          </cx:dataPt>
          <cx:dataLabels pos="outEnd">
            <cx:numFmt formatCode="$ 0, &quot;K&quot;" sourceLinked="0"/>
            <cx:txPr>
              <a:bodyPr spcFirstLastPara="1" vertOverflow="ellipsis" horzOverflow="overflow" wrap="square" lIns="0" tIns="0" rIns="0" bIns="0" anchor="ctr" anchorCtr="1"/>
              <a:lstStyle/>
              <a:p>
                <a:pPr algn="ctr" rtl="0">
                  <a:defRPr sz="600" b="1">
                    <a:solidFill>
                      <a:schemeClr val="bg2"/>
                    </a:solidFill>
                    <a:latin typeface="Lato" panose="020F0502020204030203" pitchFamily="34" charset="0"/>
                    <a:ea typeface="Lato" panose="020F0502020204030203" pitchFamily="34" charset="0"/>
                    <a:cs typeface="Lato" panose="020F0502020204030203" pitchFamily="34" charset="0"/>
                  </a:defRPr>
                </a:pPr>
                <a:endParaRPr lang="en-US" sz="600" b="1" i="0" u="none" strike="noStrike" baseline="0">
                  <a:solidFill>
                    <a:schemeClr val="bg2"/>
                  </a:solidFill>
                  <a:latin typeface="Lato" panose="020F0502020204030203" pitchFamily="34" charset="0"/>
                  <a:ea typeface="Lato" panose="020F0502020204030203" pitchFamily="34" charset="0"/>
                  <a:cs typeface="Lato" panose="020F0502020204030203" pitchFamily="34" charset="0"/>
                </a:endParaRPr>
              </a:p>
            </cx:txPr>
            <cx:visibility seriesName="0" categoryName="0" value="1"/>
            <cx:separator>, </cx:separator>
          </cx:dataLabels>
          <cx:dataId val="0"/>
          <cx:layoutPr>
            <cx:visibility connectorLines="0"/>
            <cx:subtotals>
              <cx:idx val="3"/>
            </cx:subtotals>
          </cx:layoutPr>
        </cx:series>
      </cx:plotAreaRegion>
      <cx:axis id="0">
        <cx:catScaling gapWidth="0.419999987"/>
        <cx:tickLabels/>
        <cx:txPr>
          <a:bodyPr spcFirstLastPara="1" vertOverflow="ellipsis" horzOverflow="overflow" wrap="square" lIns="0" tIns="0" rIns="0" bIns="0" anchor="ctr" anchorCtr="1"/>
          <a:lstStyle/>
          <a:p>
            <a:pPr algn="ctr" rtl="0">
              <a:defRPr sz="600" b="1">
                <a:solidFill>
                  <a:schemeClr val="bg2"/>
                </a:solidFill>
                <a:latin typeface="Lato" panose="020F0502020204030203" pitchFamily="34" charset="0"/>
                <a:ea typeface="Lato" panose="020F0502020204030203" pitchFamily="34" charset="0"/>
                <a:cs typeface="Lato" panose="020F0502020204030203" pitchFamily="34" charset="0"/>
              </a:defRPr>
            </a:pPr>
            <a:endParaRPr lang="en-US" sz="600" b="1" i="0" u="none" strike="noStrike" baseline="0">
              <a:solidFill>
                <a:schemeClr val="bg2"/>
              </a:solidFill>
              <a:latin typeface="Lato" panose="020F0502020204030203" pitchFamily="34" charset="0"/>
              <a:ea typeface="Lato" panose="020F0502020204030203" pitchFamily="34" charset="0"/>
              <a:cs typeface="Lato" panose="020F0502020204030203" pitchFamily="34" charset="0"/>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sz="600">
                <a:solidFill>
                  <a:schemeClr val="bg2"/>
                </a:solidFill>
                <a:latin typeface="Lato" panose="020F0502020204030203" pitchFamily="34" charset="0"/>
                <a:ea typeface="Lato" panose="020F0502020204030203" pitchFamily="34" charset="0"/>
                <a:cs typeface="Lato" panose="020F0502020204030203" pitchFamily="34" charset="0"/>
              </a:defRPr>
            </a:pPr>
            <a:endParaRPr lang="en-US" sz="600" b="0" i="0" u="none" strike="noStrike" baseline="0">
              <a:solidFill>
                <a:schemeClr val="bg2"/>
              </a:solidFill>
              <a:latin typeface="Lato" panose="020F0502020204030203" pitchFamily="34" charset="0"/>
              <a:ea typeface="Lato" panose="020F0502020204030203" pitchFamily="34" charset="0"/>
              <a:cs typeface="Lato" panose="020F050202020403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series layoutId="regionMap" uniqueId="{FE3C26E6-E763-4239-BCE2-E9635F515DFA}">
          <cx:tx>
            <cx:txData>
              <cx:f>_xlchart.v5.13</cx:f>
              <cx:v>Sales</cx:v>
            </cx:txData>
          </cx:tx>
          <cx:dataId val="0"/>
          <cx:layoutPr>
            <cx:geography cultureLanguage="en-US" cultureRegion="IN" attribution="Powered by Bing">
              <cx:geoCache provider="{E9337A44-BEBE-4D9F-B70C-5C5E7DAFC167}">
                <cx:binary>1F1pc9u4sv0rqXx+9BA7cOvOrRpSkvclduIsX1iKrZDgBi7g+utf00tic5TEt8bvVckzNR6LgtjE
QW+nG9C/b/p/3aSbdfWmz9K8/tdN/+fbyNriX3/8Ud9Em2xd72X6pjK1+Wb3bkz2h/n2Td9s/rit
1p3Owz+wi+gfN9G6spv+7X/+DZ8WbsyJuVlbbfJ3zaYaLjd1k9r6F9e2Xnqzvs10vtC1rfSNRX++
/Stdf11n67dvNrnVdng/FJs/3z5709s3f8w/6m+3fZOCZLa5hbEE7wnOKcZYvH2Tmjx8eN2RfE9S
lxDsYnX/83jTs3UGA18gyZ0c69vbalPX8CR3v58MfCY2vH7y9s2NaXI7zVYIE/fn2w+5tpvbN1d2
bTf12ze6Nv79G3wzyf7h6u5h/3g+3//59+wFePzZK08gmc/V7y79DZHFJl1362rzODuvAInac10p
OCbs+8w/RUawPcolpwTJ++vs8d73yLxEou3Q/Bg5w2ax3ElsPur6xuS1zh8n6J+DQ+keJ0oxwt2t
4Ei1JwhWjCni3v2Qx3vfg/Mikbaj82ToDJ6PhzsJz1+VHk3+msaM7mFFMJaI3oMzs2kIoT0wdkxx
xu/AQc/BeYFA26H5PnAGzF9fdhSYZJ3XazC5r+Zm6B4YK+kS9GDT5HNvo/AeJQoxxuS92sxs2l/V
7yX6GTSPI+fYXO4kNv461d9MlevX1BuxhxnlXCF1P/ugF089DkJqjyOBBaLoXrEeV8a9UXuZTNvx
eTp2hpD/104i9H6T5xDxbF4zJGAQjEEc5soH9cDPAYJgjVCCJ4y+A3ivuvcAvUik7fg8GTqD5/3Z
TsLjm9RU61vzuIT/eUxA5B7YNsZc+mP2n6mPy/YYFZLwWTDwElG2o/Jj5AwU/3xHQQGdubH6prGv
hwtFe0wwxAhh37XiKS4Cch8iIVrAM2/jmxdJ8zNongyeo/N+J9F5TEDfmG9vYOU12ddX9T6gPi6o
ByL0uVUTYs9FHCtOHhIduP7Uqv23Ym3Ha/unzIBb+DsJ3LWuQv3aoQJDWCrCxX0kMAvkhNzjEOcx
5T5cn5m8l0i0HacfI2fYXO9mmLACN6RvXzGKw3KPQeKJ+EOMptRzdZIQY0tBKJbbU9MXCLQdme8D
Z8CsdpPR2d8Y0JpXBAY4Nk7Bz1CFtvohSfYopURQ9yG6m+nMCwTaDsz3gTNg9ndTYy4gsK6HtF2/
qkWjLqSmkPs8zL3roudqA15IEimVEA+MD1i8p17opVJth+j56BlOF7uJ05mpbPRmsU6MfUUtogK0
hBMX4oStzBvoFvCiE/3zaP+e4/RSqbbj9Hz0DKezxU5GB4e36+gV0yCgRiFQcwV+JAlmoQFCwJ0C
LyogPHgOzW8F2Y7Jw7AZGIe7Ccb1pspMbh8n5p9npQCHKxiGf8CdzNIezjFXXD4o0gyNF0iyHY/v
A2eIXL/fTfVIU50bXb8iJO4eAu0AIuCBn55HaGoPUckJkz8qP09dzeELJNoOzY+RM2wOdzNGO8xv
9fpVSwdqD9hPReUjAT1TGmDYgCiAnAYKonc/M6V5gUA/QebxSebA7Ca7dmi61/T5GGwY5UxQej/r
M1QU2ZuoHY7ch+v8UVnvec/fSfMTSO6eYY7HbsZi55F+TRcPIRYUaZB6Egs/dS2QYsIVAkmm+I7X
UwP2O2m243E/aobH+cFOOpXj1y6sSUjqqcBTenL3g547eyUhKHMRVN4eXAqURJ8i8nt5tmPyOG6G
yvHVTqLyftO/arUTQSZCJJVoe8Kv1B6BzhrA7KG3ZpZS/lac7Zg8DJtB8v7TTkJyGUGPz5vDOl3n
t49L9hWCYmgAwBL6Mx4YZTXLUQSUDBAU2aYmgbsfcDhP1eWlUm0H6PnoGU6Xu9nEcQzT09wkw+M8
/XOMiNhjWGDJ2Q/teOZkGIRiQgiCHnjMWSj2Eom24/Nj5Ayb4887qUNXpvm/IGIo9GpwRJl4oPjn
XTZAxGDiAtvJ6eOquA/HXirPdnSej54hdLXYSYTONu36NWsABDwL45Qy8oOsfKo7CHHgYBiR4qGT
AMKFp/bt9/Jsx+Zx3AyVs+udROXENLp+5fzS3VMSogH+vTozi9MQsNBIQu/aA3Az1XmRSNuxeTJ0
Bs/JbuY0H+w6ely2r+BuQGUwEdBv+9AlMOutuWsaFIAM5rPs8ndybIfjftQMiQ/vd1JRzpMUKORX
7UeHVhlJgOh/AGNejVEQHLhTAfPR+QCF9tSAvUSi7bj8GDnD5vx4J7E5Xet88zg5/1xNKIMWs6l5
9kki+dSzcLWHofRMga+5j5xnBuy34mxH5WHYDJLT5Y5CUg2vm89MrWcQLAMmz92J4EDEIGiGVg9o
zPKY0/XvJfkZII8j55jsZgR2uq7r9U3U1Btr61dUF7wHzZgE2LDtgRgkmtxlsL9GzgiZF8vzM3ie
Pc4co910+Kf6JtLh+nW3cUhBhYKus3trNeMBJIPWQFdBgvNwfeb6XyLRTwD6/ixzbA5306bpqdv5
dSv9UzezQrAh4KEnY85p0j2kIAaAUv+jwt7nl6cvkeVnsHx/jDkuu1mIOdV1Pf1bFPpxkv55EDDt
FsSwN+17fXLmdmD3E2ytwdAI/VAl+5vavEion0H0ZPAcpN3knSeQTFO9JkLA93MBRUz6QD3Psplp
ow1QZwI9dsnMyLOXSPRzeO6fZY7Nbrakn0I3xquWmKGBCfz9VDzbXsxELmgPhe5aPjVCP01qXiDK
TzB5fIY5JLuZbp5tvlbrOlk/zs4/N2jTFgHY1jSl//fls7m6qD1gbQSGvbj312cG7SUSbYfmx8gZ
Nme7mducbbo3B+usqCP9mpuhKdnjkgFp9ggAJDJP086pYDNxNxBmfwfwqeq8WKyfofTsqeZQHexk
yDbNydGmqjfDKyoStDYRAIGR7X5HQO8fhA1wUsJ9vK1mJu5lMv0cpMfnmSN0tLMInW56ffOKvRsE
yjYYLB2iD6ZupknI5XsIqDXYZAjx9lyHfi/Nz7F5HDvH5nQnsfm4qe2bH5tR7ifqn3siYHLgGA4G
CelD1XNWVZMubMGFzhrlPigYwPcUpBeLtR2n2fAZVB+vdxKqyah8NlXyOFP/HCWK94BTw3Q6F+Xu
Z6ZEcDYHpD8uOKwH3u1v8cLvJdoO0I9nmWFz9nk3sbnbJOCvKwNdtq8Y0REoIBBoQfteAZ3pkYAe
WwkFUM4fzOAcoRfL9ROcZuPnaPk7idZ5tQnNa/JvBPRIwik2hD/EA8/DOoTdPTgLArmwb/pRe+85
nt9Lsh2Xx3EzPM4vdxKP+16I/wPtAVxcKBrgx861mX0DLyQV7FODoug9bjPteblc21Gaj5+hdbWb
2vNxDVlRHtpX1SDYDoUQgYDhJ104dxoE+w4fmaBZUPcymbaj9HTsDKGPf+2kPn0cDBy0Fj6amtcJ
FJTiQBw8kD0zYgFIBTBwCDp13IcC0eO9783cCwT6CTaPTzIHZjfChJtfngD3NNh+9s7/9tQ7BV0E
oDuw6XZrGAcNutAzDed1PJZPZ9nq7GC6n4u1HaPZ8GdP8v906t3PT8T7flrgYm3Xy7tjBp8civfr
q3ePC2cfzoY+JCpbtep+7g5v/3wLPt+Fef5+fOH0Ic9SnO/bmf82ZrOu7Z9vnck7UWAYYPcBho1U
lEBVr4N0bboEgbkLfg36RiDmENDj+/ZNPoVqcAQiUOD11CkJ/+tC+xxsOIFt9FIgJvH30xwvTDpA
BPT98R/+fpM32YXRua3/fAudW2/fFPfvm56HUagfwjY7xWCDCoXcjsONipv1JRgaeDv6H4VNLgMj
0wMiw89dEvWerROz5ML9lDv8qmqdg9xtyk8yQ5+GrkOrRgyrum+P7CDkcnRKfEi6bIAmaTV6OerY
oWqSdL8a3GIhnDL3bauqb0PQ8oWJhFwYWbsnTpgWXyBDcS8dPOD90bHNgqTd6BdS61Xg5P2yCcVl
3Gp50Y16kUibHeed7uDTmtQjXVkuawfjxdDR6si1lV+22flQY+YVllovTvvDqhbjO1YHbGFEJ3w0
dM17rFXih0MfHEY6KjzqoHfdSNh+bcOPnGbaw12X7ossjU6tq9FxTEAm1831BeJ1tWQOLy8kEUuq
0+umH7yG9KM3lJwdZKJdmwbFXkvablHRov+qcxUeJx0dPaJG4xVpyfdZ3bnLilZiv8uH2u9o2i9T
Qm5t3JMVbXCw0AmnXiCaNW6HzndsexSrJFtluuwW8Zjr/dHm4RJQ9bpI5JdZWa9sOqxG45wHQ5wu
G6fsDwqiOq8XBl2qAqefbMuKj6yNV5nq3o3IZpcJk/JEp7JqvFiKJPGDJj2tChJ2Syxb1y/zMvnU
jEa/S0hED0ntWJ+QvO+8Imyrq5I4wRXsImTHNBlG4TkZqw5Cy8uTICr0GeRT3adA4fpWMa6u+4wk
uWdM0y24EfIkalW2rLuEHpZNKt+Jrku8PCVJ6KW4ZQeWyOKz0LHgfiza9DpPcnbM0kjtuzhFZzQf
XeGNKDXJKnSL6kSUWC4KTRBMnsIN8qKmLL0aF/lRVQdB7I3GzY9KZ2xKr5S5KD2dJp3jIXC3Z641
5niQBK1wJ+IvArcOX/RBmC8Z1sF1jFNzJUmQLftMmyuUGHRGeG+OaRerk7Dv4y9FETjaU0jocKWT
Ea2y2OmX1iX9xcBafdbYJMy9JqT9EoqhgF+XVQfEdkHqMd0Oi6qUdF26JL0e9OB+rRpBDh1CmtgP
4cjVg7Ay8J6o7S9gAh2/7Qc9esAzo/etYflRb+EjBW6GZuHm4XCBQ1iarAmG5IDVLTx8OYTDpUhd
kDEzbn+Z8MYc14bxxCcD4FDIFD4Q2T4ql2ml8+XQZsOit1nxOQL929cctlN7fd/IRdDrmnsisul1
gXJ9NpS0vtXl2O6jhhQb1lf9RdCY4vxOsjiIC7lqGwQfn8LRru/CMXJ8zSrGfRJE8h3tYQ1Sx2bf
0iyiRznLm/d1TDvf8IFzX08Pbkk2XA4Nsx9En8Eb0yDGh6wFI7KQxAxLV9XtftzR+MvdSouZhbuN
oWobDw2YHeu+U0s49MKcd4WKIi8K48ZnY5leU9Xhj13uaLO0GRXvKhbSQ5ME/SXqO7OoKot9HDaC
HhQtgNo0ND9yshFQw0FXrNIus7dWRPosdw0/l4gPx2WA8GXgxvKyK51sGcGKTLxRseCLwlXpdSyL
tJcHPXxQK+GOYsiTVRpGzpUZy3Z/5LG5KsNS7ZvUquUdWlmXmSsdDrX06yTIrY9sK30Tw8wNgrIT
VNY08LhMo3bBQ/j4phtCX6Q9rPoR/qOl/CwrOvi4NNqv4/GszqOzthwuGqd+35ah8VpmvuRaemHG
B1/JU2ybc7cLL6LWTbzURgdZXH1jnTpWxKSedZSfY3HZ12RF2mjf8vE6rGq+YG4vTziHDywCtkxq
x8PFYHyJc3NpwY81Hiam2Uca8UtaxB9qFKMz3oINT5AMF1wUxEcip77OhjPdq0XXx4s6MEckF8EF
sk5/jnocr6QJh9jrJI/2uUliT6qWLociyTxRlNVB26aFb2VSRgunQrd52PttiTdl3prjMtLFcTw2
9TLHGTokmN1UyB7kkr0DN5n6SduQc1yGwWcnxJ9qR94Mjcm8Ma+zVdqm1suGvF06GRkWcT2miYcr
3PoF5+aqgXZRv43i8TZrmY/HKPfYGNWrwvZXedwUR0ok+yS2kc/YCABrjlZ92QRe3A3JScLRBz64
2BOqPEz6ITt0JSYHHRjhhSubYtnnSeC5qjkqwrFYOcZ8Lt2Gen1u3JMhccVRBQt/Px64u2Bt8NlF
Wek7Wek1aPhGhuKy0FJsNBb6gHal+0VwxyxQkry3qI7Xw+CQJeh67WlSSt9t8toLamWPqApo6bXj
CPaAtOlBGI8EeVNd3x/NAqvgqszq22iwwdLN5XDWR1VXLEnYauvnFruDl49VsxxbnJ8YxM9SsPnv
YFlVS5cH6IKMA112uMmNnzVOfJDkSbGgtdN6NcLFpmY4WY4ZPhwyk3ikKNZNavCilLVaxKj95AZj
67sGvL3CJdt3eHMDO3A/lxHZd4cy+NChYvAISVqPkS7xDWXOaUXZh2DIXZ+DGnoxBEGfZAx+OK/J
wkLh4aSTTbiEIEHeUsHaS8E0+pAM5RRDCEX8mvLhqLNBx7wWB7L3wzb+EIsm8WhNs00diHhjqyo9
UlUmPAixgoVpnXYFPr1bJTWMDTOyHEbrnokgNu/gwMR+EUYlRFbEYV5XVPKsaIvuS+4O6ZcOSiVn
3FLjM4iwvIrrcZGCFoElt7oRfpSz0g+STCqP93F40vY2QUc1DlDvRfXIz7Aqm5UMy8wFlQivLe+d
c44q6ScE9yWAaFw/qEJn2SZxcyJYRWHF5EHomZIV2KNjB26wb8yZgW3nR5RlwTIoWbYM6jK4VqW2
l10y6ng51mWee1blzpkNJTuESCHZR64pl7pPAz/tmKHLqOq/5RnG5ygL7Yeu0t1BEYnyIy+t8VKw
hYtwVJHfia5eOLTQvivGwySDKCxrW+fINWDACoTLAxOw2i8qG/txMAQro5EEsdJyf6DpV1Gn0qur
oDtPuOOeVkFerVJiqv0SR63fdEngQ8xw2pt4RR1nP8Qh91M5fo6ryhSLOG9Tv+/Kyh9Rgjwd1ekq
o671gcCn+6MZT3sdDfuVccANNAFZsbRuL8YEYrykNTV4rlaeD12ZXpVx3R1IkjifiVVnKC/qTSc0
BCB8sCtV8HDVpEHhOaQMvarSetFUI6g4cPpeK91L8KDmPBd94xWqGbza7dg1Kfr9vuvDRU3Gq4ET
cdZrjDwrZbw/5Gifd7r2U1QtTWvCTdkP+8SCy2tLky5bHTfL3u37I92i2m/iOjjsyuBEh+UlDRhb
iEDGh8PI++MglpGyi9iJErTkZLxUCVhXdCwah+t2GRdRior9JOvi8B3hcbkAFa670IMHpm3oKccJ
wSWEpet6iXLDIfNFlw79YQ/x73jCIFRJ/DjMErYc6rhd9LLAsceapI9TD/x2YxYZ1wn26rCNhpso
kV1LPU4Cgw/AG37sM/rOcVW7ynLV+CFtuqtAjOMSDWN9FsbMrOKW0VPLxk/lSPRyLPilVsbx49Ha
y0jleJEqFp+XomBf694Mfozz8SuqkT3tMuGsNGo3VTjgZcdweyrbliyA36JHtIfsx2NRfaG6FJ90
gpeXIYQqSxw0ZDE44gvwXIFXZk287mw4+NqpKAF/HxxljuZeGLuun5R17ret7v2gkBG4yiLd7y3V
+65U75Vje48l9HgkEGinaXwrcNd6tMyqM44SPzX0JkpxvQisVkdDOPJ8GaMp6A+Hyn51aWdvRcLi
k67La4jja3pAuGaHVayu3LZRrldCLOMsktYmh+MYyBqCBDqcUF0574o0Gz+mlZue1lF2AwlomC0N
LpvC6+zIjoc8MAudRzdlloHXd8rsVrR8slmBtasm1+2qQm71GcIXvgTGqb+0gRp9iIEuiY7ZOYnH
sPYQTskR7MorF2IYQdOavLvmTdcclwXJT8a0lYVfDjY9T/JSMH+UJPqal7UbekGs+1WGInAFrqpE
7kFqaCAOSJW8laELhqMNGbrUTSg/2koUn0eS5V/HyLiF1waEOmDyhcr9xu3y9zkE/UuGRnkcGGtW
NRjGpUTjoR6C3Cs6SLKMHpMzHTbdZ2RHtOClIInH8kj7VRx3xsNw8/MyhKAkNjKCxFcr+x7qcVUY
LK0p85EYD6JnOw5+r7uxTRakto1XlXX7Laqz7EAQqw+qsisOeiffJP2ovXoIBKSP9UlSNRnkWZW8
5JnbXoSRLS5JrMZF0pUQ3cbU8Vho5LIKiF7ESgZHINgHSPyChVCRWTlxJg9T7oSV9/TLCZ7RBzem
GCoNH33PJnz/8z/vTQb/3n1bwY8Xp6+T+PEXNB7ffw/FL98FTMlEI9bzN02sz/fPgrs/sEAT0/Ls
j7/RPj8hdu6/1uInF5+xPs84rkeqc2JJMP0l5zOjyn4wP3fjHngfzveUIATOCQHODhqHXahK3PM+
0IMPG7qhOwhOrGRwxPUT2gc6hwhUl4DkezgB9oEDQrClAsJTqG8g6AxTcOr1f0MCESiYPOGApjsC
r6WgdI8FHE4GpwA+54BSFFfA3CRsI1FgG7XEBS2cFBxlq8drxpoiWVOnYvUqL4d6oAuLexb1vmMC
92uYVzR3fIP7RBypiEEimignLw86laX1acqywhk8k/Ss+MoS4DnMwuE8jYkfCkHRRoAJbi7TqBfp
WkpWBDckIyU/C7kGo+BlSNcgCi1YlZ1HyLUdxAkpq5LCM5BQZSdIDCWIHGYZGo5xRvL4m1O34KCh
TPOdxtvClEFJ79kcQd8QppBE0ukcPpguWBFPeTKBMt1EPJKboDN5XB5A0pjSg5S2dSUOxjq0QE6N
uoCD0VM30DhY/fr2CLj45/efOmIJVPWh+wXOklHT9Sc83RgTWXOX69sYJSTRvjWEkchTCjtlvKr6
Lqws8AQ2pJHnUGcs8ouOEqDEfERH3pEjy6O8ToCGKUmFzuD0gRKu/VpIWMJPZRQQnhA4GwoOXkXQ
Gw/L8rmMfaQdHFXEueVO1boYAjoRinKVSmqJ6+WV5fxLwtzAHv76vjNspvtSIFQx7I7E0HQ/v2/R
DEYYh8hbiDZSoChat0jrTxENcB56XawbfZ4H8GU61osiA3so783i/Ve2bFkazylUIHLhWEz4Ogc4
soECHQs69PyxQ2B5HLePyK0jUlESiNZdztagSI49NKMW6Zl2kEGnJCmH5iqpXXeMPKjGpTApv56I
iaz9QeaCJAxDNQ2I4anDHQ5VmwFguXbjIcmDG/C9Oav2TVlkwbB0gqxWw/4gqx5Q+fUt//7w0GrP
YS8kUMtTVdZ9/vCRiII0HtzqlvIOtHw1IA6x84pVXVPTpZYB5V+qBmYdKDkuBP9i3KGtFESk4Jq7
3ywENLNkMAFwTDNoCSgqnPMHp8o8lyZUY8xUYZ2v0AEqMuegt9GkEFlvIvjinqaL6TgxDPWAC69X
mIBUTLtRc5UVPB783EFVfqWyKKvyRclMhS+zVuf111/P2WRPn8IENVEXTouCPmo4+hu0ZWZLmi6Q
lVuO/de+shUsArdJXJgst+8Ic7y+Iq1zVeCknJTGdmb6pYuw+d1kQXX1mRhwFj+cKqq4CyVaOPSQ
zdYtzE9etnlbfBHMsJj5hQvNkaUXBI1SlY9G4YCBCYZ7HU4bCteau0VdoAAiM6/vLOHlqunI75cV
ndsS6DAHl8gUQhiaMMDuPkcy6ZM6CyJTfCkqwLJckjqR9BSjiAzHpG4GoHhV0KbjdRb1wyC8BsiH
EqJAF3f8MizHwDmoMhqP15XT1PxMaj65qZ62War2k4ZlwC6amqg28YZ2yvWLKk7G6zHlCdDRbppO
plOr1Akg+8tVBC8SiJjGa5n1vQ08wmIgPrx6dEML9DOrSb3ioulhVNKHGtxceXd7JUNn6Dxp+hg+
woALA8m1k08eyhYsS9Z9zfOyWKm2Qu0VJWa0J1WVBBVkAFmFM98Jg6w/AP64Cz/nMg/odeu2CAhG
IUPwdm2ZG3CUv16hc0MCsy+gDAX1RSo49MvOlgYBkiREqki/jCirq9DroWhV1F5nYpMekqbsYLn+
+o5zncDT+WkYgfeA5k/1tzvWlVtHXUa6z2RspsXYNXRSQlyLBFwIb0vGvwQxGWERQsJp6/BUIDj/
u/qNC5uO1X+mFAS+agwLMJ/QB4wpxGrP191I2qZ0FM+uM5pnlnjWNMzZmDIqB3YcJXWOIO4WRl+0
tQxHqIdEzITLUFrcGg+OhOnS1rM4LI/TQPKrnlSphPy9Q7y9tNJxtV+yEeoHsIjcyItdGmioQwUc
ofzIjVxYh6aNwMcdBnFiYYkkLex2PoeN/2Jis5KK9O3+rycezSy4hP2d7nRwAL779geITJ8/ccKD
KO/KWnxoG6j0qSWrKgyhFGSKsG7pVDY8iFDXw7LtE0XgV2jv4iuHF9OShkpFh4OroOfTksalHqG+
oQtMYIXG5Vi7aFWmbTFVPtiQgNYFXTZFdmiQGWinQCWo0W8eae4G4AgRqJASF05MpoT+zXjIEtd2
qLn5mqfMAbWPIS4DrNrBtYAiCRhEtHXYwBf6ZDHLQeyqyCrEDqQTO2AQygjiyCmmHSIYlWtITI9p
nxQm+81qm8+9gBYlqPRiaDvH4Ls4n0XePenyQkG2+LUOMJ8mzNZF2lyUo9VF7nflUIJwjshauGaG
cjJaMhkH56qDstNhrao0Dv1sHN3hOIvKHGYyV0CuWr9hrpNC/qjCMfMxUZNdwk48TMtsBKsGK0sH
UEb9zczjmU+REAEBNT3VkUF3oEFr9kAlybPRxDn+IG1EwKrZIpygtw5pJqN5Z0Ghxj7AqgiifjKu
4KUmY14Be5+snQhBGI96Nr1kygQ22qQqhiKM7tJpBZZDZ/hZUPbwLh2RaXENULioV4kjKrIqZAUJ
tD/ArMJM/XpRTV82+NQywKMp+PoHDLvS4HBgCvHecz2xfYJE2pjhAzDck4+wVQlKPaajNjfWlQnO
vQFy//Fa4HxaRZljEKhCz7M0HIDJ5siGK0WcpvsAUWoF0wEVRwKAkHYEO55rR4Fy0y4t4FLdgMM6
0LjoADgLEQncUNvAhb8gx0IwFVlIYSos1KCgNsvSJoalGikcw1/38zM5oWmf0q+yoJl1lKBUEF0J
PLUeKPdvoS7qRmDAeem8bzNhwC7fh7c4kn0L9USJozD/jYrgWSAw3ZLCxhrsQkAAZ57NEy83NhBC
Fr14XzcIVogdYI+83gcNgfmhcUENWwadY/ra4ykZYMLTNshBscHdwCx1VZ/aC8FrGcSrwFIJZhhM
YXtZwQ4e8L2ZAybX9jmECA+whWWXw1T2qczBSoH9muAIk34Cwok1gl9qiFV76ZrMgCQsSSAqSLid
8tRfzzZVM0MGDz+5XzDPcDA12Ip5ZgPhYO2Ebj+8j6KBp4Fnm4QUftC5QXzG8UirYVlGFS8kFEGw
iiPgkktdHrkpdCZALwTYBOe4CjOHngZZJIhfdqYPb1ydugdd0FC+SERu0lsap2N1mRmewbeJQmm9
O6ctcvtxIeNcMeDkwMrWzarrmGzPqjIKeuMBN5WhE+JWSC3yvFLIj3vbVIFnelmOsRflbUWhQtIn
LShDO1bdkHq9w2IarxRGDb3iqR1o6Ls9Agpwv1BdhAKwckFoD20kwH75YoSmkBHSWliKxWGfDEHj
lXUR81WrREgWLHP68X3HDdbXDU3DYEGoxcgfID81g8dDC8UipTHUf0KWhgdwGoJdlMbtxuNA5a67
jzoU4VXo1DJyl0ViMvoBivZh4nxQUCzv3/e2J/bUqW3uXIKvFs0tqzivPoyiDXModRqDovqd6qEa
uB9oYDegEYPKzHgqMQRHvqigNiK/oiyW+W2EC9P2C1gqQ7lRje06IITTDiqhBzbISyYXkAewlO8H
mZPwM2gpcJJkv+XF/3L3bc1x6tq6v0inAHHTK9Ddbt8dx16OX6g4yUQXBEIgEPz685HOqj2TVTXX
2a8nD+my3d2AkIbG+C6DaGz5D553dMIo+5CC0b0Dwgh6/7iFdjQcQHwwpcGh62JjsrNjteDtbZd4
NTQHOTfTMt8uSd3s4ppYLy75VHcRHc6pjHmTHzFXUuCbAIeBrZbtmIuFFQ2JQc1UvLabXM9LMxIu
TovQ2OdLxZYYAXY2wiVvPXFpMp4xORZSlwtFwhjeO4N8lxXTSnOfPrRRluFluvySCNHib2jSGuNw
Wz/GwwfEGSyC1iW1pomuQk9IlpWrTJTLTr6ToYZaIp73jCRIiMDlNDTBpvLV1yA9WSkTzpIG1ItZ
TPYoayKX9pgpSiJzVm5l+fyQSpoIVgyM7ZhEZqeEq9esqWuy3cRxO2KkyDogZN8hag88uSG0tll7
G4pBhO0jYF+Z14dFIhA0B5BOFOeOkLWf0jqTNogOQcNXMVSBUdLmVTcFJOneoiaC5ASikJaxF6DT
w1Ba1MEY2Sh3AjtIGaZ8/xKcP5LFYhjYXk3FfMTVl4aHHU2Pki/7iNF2UnjpRz6R505ne8iPZ1Bu
WcmWqccE2DpkeqcJ9CPeZy6XysGFYPgGmeEf9pKxxtFaHqLI7EKx357QxDxK/hW2fh/nLmYSWBJx
xOJWkE7lPP4xDCglhyOYKuS45ZKHazaUIucJNCmY8m5wr5PsnOgwXoRv/Ym7LQ79XS6z/ZQF7rTZ
nlPMLByB4k/DR038PsFSS/Y7n6wEv2uZ3odmnkO8FVtsPiw4hxnPT8U1/roeaykdPgC4cfwu8aZP
n1US16Bn44UBACpMxkOMxa/ZU28jw1dmkuwXV0/rz8FwmDW2/FVdsGRL9p/omKg7GoAOef411OTy
9n8P8uV9QAoidZdFRuMEwo7w+UOJ1Ah7Eh1dcdFDtOEhzkUT0UYEz0hTm54VyeVG9ds8YaohP3W2
OXchW+ukCBWf1/SBaahntuc50i3eEhlgbLYEzFHPrFABCJ8FKg10pMQazZpg+GCXEewNVhDi2uWa
eCRQHZem79IlvFod6AksmsutvUyPtFYtxieNBT5xSLJ2v3ifrmBjj01o98PwmKf45doPQcZfNiJi
N13jSuk+vJeJtEFzhLPERe7fEgo74nNQLlLMrnHi+6lfBpRsy4YfetCwcXYgQdIped5gM/Pm1OyI
VnBYhOuxpplsduRjXHB/xZxFw0eYNh2mz5igVsDF2xllxsMILHv/wmjeX0A65nhpu2BfDnpL9vPv
HNQwy4trm7YRx67J8b18oGFDr0DDZ+F0Qy9zRUgoHbLTryFncrY4HS+owpdgB+hxcGmEwj4/h8OW
Bi/I3GQ+V2YgUweOemxqHDyRHI/DrKbWANtskVYDssFt4u6c9c2+nB32V/xOrS6V+VEhWfTrNWVj
6/srEPyB1mXL4lbPUF40gA1DBklVUPBpGPGCpDFp7/Xg8P+qwTy+J8ESAioagOW397OaasAxi5U4
esibfn7d9Q0oGep12+f+whDK5dHTIUKEyS1vXX5oNbZY6NpIV7PxnDBsVf5LACEB4k3T9r1SV7/g
ZDm13Mqj4y2Qhm8rpA6UXhnJMRwn+nPNDBCQYsDGGvz69kp53i/Ty0AXvqRX0+XSPWtGDBFI7E3h
ilSzjMkh3YIQUW6y8T58oTf7rEFVt0/xC36aj2rBCIQu2q93EiLCi8UEx/sHASiUQM23AVeGrlZ1
rABYtKb6jprQ4h3pGu7owZy4EfPqAm9tYdLaGpTlYOvo3NTDhu/YLtBbDUAEqOGQxAp4aR0qgA5a
o2qFjLUFJJTcaJXu62mKFwEQvoEwFaGSpvWKPW9cEWmgUKIQJqkrB0UixjdyuQIWL1uo85Ib9K3C
VX5ZkJ7V5HqpR3D/94zKHaTsHba7u0zVNJ2eYhR7a33wtSQrP6aLgdKgAmiEfqZFBvgtfY8bCjVE
gc2Q4eZvJN5wVWmn921DJ/U+3WwETjaqLiMppx5INBWBoPP1skHMkT2pzS3k2SKZBp6zGXC374i3
mF9kMRtGQELJvE8jAynwcERhv+ODrUC+isya6X4x7ylb+RB+xL5N2/s0HQwkGXHUjxP5axGh9PUB
Oxptk2KEwnMgZd6GmX1F3b6o6XPQDLJpyjpZKfeflgy5zfCdzQKSrS8j+GkbnKxys2YlibZRvW6Q
yMY9RCopCo5iCsMeOWWWJcyFDrNcSxaVM35JsrnIFjBTvvp1JZd7ORgJgBgaLLrul/Uz3LTtvMc/
tjZ7NEH2vy9eMer9Hd1P9B6aw/13SRgQvAN6yv2NNQUupA/ATHZuQ0DMgaXcIFus77dpDc1BYqHu
q5Lp/S+/pixySkQihnYB+NMFD9/DKWlK61dLMzDkNsgfHc8asMxL0AE9j9cNWlrINbp9lTdk24HY
ETwRXmKkZdN52ALM7zgA/3CP6n4/cyXANEIU+fNAiWXY0gZMlV1quBMSnZBbpgrZGRc/gVber09d
IN4BjjfMBtIOO/w72tTGcaUbPfR1wYfUkWcnEoP3TwtYvPlaRM2exvHY4xjQ6+6n5X4uONIr7CNF
nUAXjVQm2mnGqlv8PiezeouU2OUUnYZUUrZYjcfLgAAt2YOegjEP3xuPIZE3PKIt5Ob/XF79UdAD
RUN8wAyOENzS8D/AFz6BQwCqEz3zvk9x1lnTeKyGpUeYHUi8r6B2BuQFDY0Y9nP/58PvCPbfWID9
8OhViCaSlwfi/YlwW+d7sowZQMJLaJRA33EWqAOwkv75UH9AfFhNAUwkOBbAQvz/p8h/gR4yr5FK
/nuOBMr3fTmYOo4f0IBsv/ss5ftNdRAKYZLENsYt+xUc//lcfocQYCXC/MnxwNM8BR2O6Rf9DqPU
M40AnMvmGT1oEMZEEu75+DjmGT1sUHT+13H+zwPCrQ7gIM1ZBFiX/YHoKm6DsNVB/WnwHTaKRmHH
P2erQpj7tbL/+QLDHTD9nxu7X+H+bIkE/YvyCE/9+BNC9q2Mm25q00+/IsbCdyFLAcnWmiRHH4/5
fJSm3uyTW+gqK+26PZ5TeC2eybhBqPhfULnw95mOM0IptbfupRlLYOf6kxZbWUCWbKXDp/ayqBbk
dVjj3qkacV3ks8At4LGDBrVi8DzgDAbC9xORhg5ug4YWlf0x0bRPgsIjtKwlQv2At2N91OG9WCnq
yXK58FnmEmb/eVj/vI24cXFAA/T2BBge5n+yrNh3hynyZL7no9oj0/YzETIjZONPK8ldjKcI/b9D
XQmoJzQ6wjNff5qvdif27/M088hG0AnZ3f/a9jx0mrIIekTWvrAjegH+744HsmXv6o+FQbFUf/Yl
/zvBT5caHAB0eveXbQlJ8n43MtViXXQjBEj8v8yK3+MP8Fm0acBE3UUpoG3x8+8XuKybF3ZL1FXW
EauSMtM6o++pxYL534W6/VC4dTlwbjwhHEXmn6FO15FeXZM2V5dUZE6AjmAeRYPGyz8PY/g7Ao1v
h0IDz0iKMIqoA/Co0d8vqwsmXktv2LdAAqb+tayiVO2poqV6LyeXfO50GejYRlmR2RYcU9EiFR3L
CR6X7EUuAYLgfzmvi0Tkb3EBGCaG4OfTmXbBAJzlv59ZEICpy6ApPdktCjgUeonfVRIOrepc/9e4
dSDay35sgPmyQtcbqthiSpop1DfIIiANaspeGSBSt1EMTCR41HXSNP3Vipwl6e9hz1ChX8s6Atj/
ZRwGjfLMyijuhoNu3RZNkEsH6air3CaAAG+pD3uaPrILw6tSFEn0oe50OPg71cClAymPm1MRAquR
kJBcoQDKhK5aIg2myK/EKSP4GC8gCN2nKCqHHJtY+jO8Xkog9XM0F64jbCkoWff0ZJkjgkS7j3LU
L13kMNxI/VKX3dOx3ZNMcsm5DKgN3LfAQJ4nCjVOOoTYbrSsE1Vqsla64t9QzIDtnBe/EqyfmR24
1gXjuw35nlxkwwzECzWPSiO4XmCmedYQnSKDCcBfiaZsvUZzvxN4hla2LxTpOIP8ep1YbM4yDcgO
UoyzBf67XupDtqwjHSqunAYcDGQoA/tRSD7lfV0S1zdLoIsBz+1Mokc2MJMth2ZA0Bk+Jyubt/4z
eJCd40RuGkTpfT+NIDc+CwMUvKkwzyFzOHI7hKEsdYhk+K8VJfGYXyepX6L3MPHrlN8DzqvNU8eY
VNFBdiMJUKGjx7ufSjgLwYQdun7FvYWfItrsWgQEiMlcImWEt7Bc47VebhUbp3ErQCYtAlU+yy2Y
csGD8RQH7bR8pIFWK6/qGIVAV+is0/atAyJEXAHjy07C/oqRA9isJr3NNfYTeex4m0YO2f3P/A+A
/J6/rt20b4aXqdH+zFK7rFUoJS2DUgdqTRukOkSEbfoMpxEpaIEXRWb2GZtLnz+bjhGoskXSJLDz
NMtzsopEVqtY6pOIZ3olArqdtfXzFRCW/lNm06j0LOH3mZhaWNvi2X6uMamv4ibpxwKrj39Ia9q3
JhB95VkIj0/e0umEIhxQVwT3WW6C915hOXaLSW8htIa3MeYcdzcg9igzHx9kL9zDJtspOKBamA75
CksXZmyqv3HjnuEFNTc2Jg3U7ON0SEZA4xDINFdz71jF2QIfnOEDWDkjvgvo66uWm6ZY466rkpoN
1/kW6SP0qdAFdCaJ8dX52pWx7LLjgq8856gTP6yHxQasZf19YDBhKh+28CcymRy5DPpnE4MzKFpA
RyOU533zsvgt/9qSLgHE4PTnJY/EIYim4DqGolYUPSH0NgZ8eLTTiA6rMqufAGoK6Kgmyr5DyB+j
zgpN+GmOJBdHs3bkEI56+jTOMYAQhIJqXL27pqNdoZ/VS17WGYP5603MEVvP0KS4b2MUy/DQOwMb
ZyM0XyGCTfIf+ZRkuiI1sdeaQaBSxeEkn/xMFeo33d8k4xTC/pDz/msgR3Pr0dLwZkzDfYbWyc6q
N/Ny7ZFm3wWZms9A5cm1gJ0xqnJEv+/hstAOAug85CjnDfmymGH5MRDiy0iE29dxlH0EjYmBrHHb
Rsxc3pq2gJLLuspsi/LXqWsg3w9CWB7XMEMgRqlXzguFyBla8NZcWz/YY2RcBP+ihuGEJq/Jsn4L
XF3fxyGWzzy6qQLkGYii8XrOqmTt6SHOpu7e8Nh+WY1HrhhA8AD1tFNQxagSRsMEzgFH46/QKvQF
jdru1APAKKJAT08+7NTTCFeOKtU0NS8DX4c3642OisE7CM9DayRcn0ELDj4HFoiF5/lWwo63PMKz
yduy22b5VWqzFSCf9CseQDkUxszhEwO5cTYRHCTOBvV1LLr465in/laCh5hBh8QOB62nooYaGZWy
a27TnMCw0oaKfbUEyVaVI2+E4F+Ow2O6pOqIQA+3HxNbdjWFPX8Eyw61z8LtC6zJ5jQ7H56kmdOv
lsLUg/r9ZRv0lp8GE6+FHHTzY8WAnPiUOXdAero+Txaeu8LGA5hk1UxFwOf5nMLGcBqQH4dFk43s
hXUT+6De0M/S1v3HvM3bD4cJXs1ZH93FkJqcAuwU1eCH6Rl5LzTXSzffEjuq9y3ouxNtwxqKMcDc
93wNYuxlHhEpkCIHTpWo9CoDYVSasZMnlTj7As0ZxfnP0XUYdPQoUzp+AV44PLKO26twbdmz1na7
aUY5HHyGkIvyHA7VDv6Ta+vi5bEba/vZ5nn8Da4mBIdoWOf7eNVYPMDaHkI6uRtvs+UsFg/9ee/y
7lSnOq5QtkP5CTiGnTdi69u65vZpi3L+kgPS+TJs+fQZG35zhcWW3W0hmaBASMWxZXVyC+Y9pOWk
WVvl29pRzHfbHbeG9I8K1MBj43szlNAKBUe7yOGLmVwMvX6ybbeWxe4GMgMF1EL3nxu6MY2Yrf2B
Ziq/CsFFlrPZ4od8bigYA0u+kzqCNu52TeJNsHLVHjl4lTlA7fmtSuicTYcAZhyY8Vpm6tuFmOYR
6E97T+K1e20n+xWfaQBAi/B11MhgpMvkvWcSstDEhOKa9SZ6d6R2S9nyJbiD+Mu9iGiehxOHOyEu
GQ+zm7jubX5kAUwm15rnpgK/DJPPDB6+ytkGcxfsJGwuNK27+55Ah3CzkiHDWKfBMtnbgc0goEJv
w+XcwcDxQH1MnrKOCVOm3vL+wJmxn2QjZn0AFb3yGy1UL2Ba7BIoNes6JKdsHsft05p31vHTnnoE
FRt8D+MzRq1fGnUNG3dqW/gmkbmUiXb1fAcUR44ldWHzeck22Fv6oE1vISOsw2oJkSLeTAAIptdE
oCq1iCPWTEmKxKnpIDS7mqc0u04iH3Ty80bXOpqL1Q+79TBCsAvOeQym4jS0a2crPo+Je2akgQ1z
iZqW2cKSumlVSWLmnwWFjqqIeNw+9WtIttOCAljC1jVEwe3CpO9K2GKD7C5rEU4ryFu2qgfidi2j
SZRpmKnriax+lA/tSlK2UQx/F3hdAT/SatftmSjRD9MUy3yq1lSmbQTgf+yxHnLQrqWDBVgf4tC1
/FZxsMaF7gA/l9vkh66AsxiEVOakuupEnPSHZkmWOyUA31bSC39FGzwmt0rzgGeA6qQNz6qxBjSp
S7IVnQLAyqdTNN2ThPms1LKOxyKLFQVECCzxNTTEfp9hNaqoNWhy0Pd1SA8wNUUuKpHCcdKX0AxA
nLjAU51+WkncZ0jMXL6KtkQknfCGHr5ttGBEEBry9MBNa2D9GELPDkpnYcYPJvJ9ktyFZE7dC0hm
XV/J3VDezPP7tvHmpeHmvWEmkehTsOjnBZqTQ53X9gRH0BAgSKQWtFy23bRr1N5bKtxx5paVZjCb
KdCoAgYarRP9bLs2raxN0fUgFzHi6zzpb1NTb8esb0EvNr6+A/OZB2Xox2WoNmw28SMbOX2Gs9Da
SszAoDAfMGEKKCSX72Fv1JMZujE/jFnW3I59ByftgGYMB+ebuT4DzW725gKenXUPp1nUDe1RDXXy
3KkgPLCJ9zeqhq8zUj6+iQzI1L4ZQaozlEVVFNXz185l7rT5KGoLPIm61RWsY8N4MGHa30NRukxn
Y5e6YOjL4MtBNbKM03E28PPrGgowSGTdeUxxcYcV4PvzVlvxvQYfP5xgkJsri0W5FNuq7D12eWz+
IlVtJSTyC5xC/Qm7jkDHDJaWrjP8VYomfAci6I8QE8EGHDB9zEwmH4kMbDnrlL8FnX5pJbSBDQq3
YxbV8ku/RLBIJhS2XxrU9tpFFO7V2nqZlwKg7XVtIlx0EwB5F34uUYTTB4my5HpeQvFNcZq9q7oJ
31RIl9sZjHKVmKE/U0DZryAFIrXHNG8KKoPhLq1rirwVwXGfhPG3WO1F+trpfdf20fjRzzkRhzYV
IGgBcvfpGdZ90ZejFX4CB7b1ADGzRYYlbRFHipQImdy1Zow+OOcTbNMtzgE9OjIOJyq+twQshznB
V5OcdeqirEIJP7cWuZZqrrXpp38ZVG28VIbS4B0b72LhM4Qx8IpMKq0mI8mVGJLoZdczHEPYrVwh
VmIeksTLDwdXGbYHVJ7H3tVQacFASm9BKdobs0LsUtgGKc2tH535UNHk4ZMH/DkXYm79t2lasVaw
KFGnOQN09fsMNm0uwBTOh07O9BrgeQMpl/AbknkIiX/EEBXXR53x6SZeUb8VBOnIVLX1QJIDjHNQ
7AXbnLxOY9t+yczsSzXSsUKLhiG4d0sWPoP1yxnUSsjhinRaeHuC53i6RvTrloMfOEdbB8925+g2
kv6e8iUkJeyo0DutOkjMwZoZzgcoZTCJyphrLmM1H5s5BcWjYb9USNLsYS9j57JeBxEhp6Zdvb11
o+vUQ9SHMOGiqqgVQhpL+82UNnRNu55IEMkufkgdrfNChYOgX1sIiQlcjST3EnZc2ykf3Cnepz0r
UW372BRu43p0ZYYNN1krDl4tbwsHLWa8Vt281lqhB0cNSKccHQow89jOQK1o4SHSZO5onRnEW9Oo
uG+qBUsF9A5cQrSzxeyHPp3QCESl3dlxR/Rf44D2NMmBQ5el4V8ewAE+10EETuhkIOCausquMQnk
o3RG4T7EBDIuJ6FtBzcxQ36Py/+hCcvQqcWMslsrZrhP3tC5IuLPFxCZmJ0ImVq2Q7ZRWHtzg150
u6QAOoadn8E63LLvTVwHPj1Bab9hvQ3hyMQXZxZOeNHlAOAIKttaLim2CITj6dVxAAr57YSE0t8H
kgVrXLpmdIM6bWDdcLew5cleftDcdbOuknZya3dDHS5vK0QP9cdYQoxDdf1Mp8SI9JBCuixgunRu
WHvoo8SEHAe1QzMcjckl4jGZ+kpBHXUXQWSG1B2O49O2MhgSpzw+iSnT62qADs9AeEUJqZdrl/jQ
dB5dcA5mgRKIATvo+vx2Q+oHLzZp0xrs3FwzgzYc8cDiA+yeND6Bj9SvJnftC4HqZyqiHqa4InZY
OweoYPT3oNut1NCucqsOfToyXs0W+hlfbNEAUnRL3fpTI3vNRDM/AsSdr4BPi9s+qGmpotTdwRC7
oqsJ1RCRzQwEtSHts2R+yc4DUrisoJ1Z99YJi+pOdgqgrvQ5PJ8wDc3qu9kC9OyobazRVQP7qEMH
km39NAqyeCQIBE7qDK0oSvQ2SZKTTeNJV7XO/QfZar+aImyWIfyUK6GSasGTQL5ZPMDFFjA6ozTo
NjKjGrEy5AekE3a8cjxR83fYSHfEBRl11JWb4ugjg62rJkftwhyioWiAcbUOYphW4zUYr8Kxz76g
IUUMwDKro6YvASiKBBVqto73Ok8DV0VB4qY3SDIg5yisgfqvhNZkmJEghRH0TgC37htU3rqIB+Th
dx5EoC8WqrJDptL2mjRjD3ODSyCNhubPaEhKotWh7UqXMFBlZOInqI5xYzLfkIJC83c1oMWRLB0A
s48NQgrMjZo9ORL0uE60rUhDg5Y4uNkVGkvk7CCh+fhBIKoCeChNg6ZQELq9o7hc+FMmtd2zLhqJ
K2Qw6bVFPwbxgRBJYWufY/mpX2h9B/lm872xIUY+XzYPGR36GBVq24QvjAiWl9wn7nGxaI9yb2Cv
A2ud6R7RNNOwr6iEfQoBH2YVk/1yDgFaiGqBZudfC43hb0wUHNRdLCVkkzZ5HuqmP05RF7yldgwL
lkEfyW27wbMxbmsBX9Z6D69nJCoY4meYzVq4/gsmZjafm9RCNTd2G2SqTb14nC5rd8kGquHSdNka
HcFcgf8NKAyPVYMuUgi9BA4YUUwmg+yRNuOApABdo+6oM+62icI5r4KkMdkRAg3zefHZBDX01OEq
oVKAHd3yvCk0EvCHgewZ74inQaNNA1lXUaSqZpDJqEFwtKjIJRRhgEseNw0EoNhSY9KDmiH8q2ig
YaJHNwEgFAlkfpCzaFPN1Py1jLyD+X305TIl65cM0WK+8VNnTdUOc/5pTCwszxNJ0KWCQGt0TXXU
39G2jm5y3qoM8qV61YUNa3ZDCI8+1laoa0/M+AgNoSyhTYu+QtPuOvAfGYOhPhmlRTeBWKyVW1Y5
Fq3N0XzEcZG3iL+WtjcyjNbkOKVL8krQi8rfA7lSFGBAjw4ardHhF8GgxCg0BCL3PZQvwSFbkhVF
AYvgcxnqAP0tdCj5Z4V+RkuJfRNZHfLzilN0atrHLX1Y6AIYmkZ9fZ+3mr4NUH80BTqTfaGj7t8s
7OUFmm0Ce4TSEwKuZsaUb2GOJwus7Gr0pCTIPO6sgzh/BO7y3jWOwKePRV1ZobKHyU399ZQMcP/Y
TN0CF8iuSB3kr0CMRYZp0KQfJtrowcfB+Gm2a3RWeABSVMo5X/ZsLdCQ9KCpVpGNY341Ut6l1cYI
EictmD916G3QfoKLV1QW4FZlMdXjcqCJOyB9CW+6tefQLC7hG69X/8bqKSzM6AJYOhN10Hlb/wW5
c1DFSTy95Ej3T2Fchx89lPFvAT6SFMRj4GACeYMLK7/zEB+czDxh1eXuK4TT06NxwVoX+dQHIdbB
9sgagg5gNoz1CfuBRcusHF1Z8gyiGXz6dhki+y8JsKPKPQoVtDPqtsLzsH8leRs/S05jXcZA9c/G
dCEoOihAFaVo4QP03x6UAR5kP7BBKT1X4Obha3tDRdtr88nGI7rDPEySD4jyY57vmik7wJcN8YJf
pR7ANYAI7R/iFRKf9bREcO9EFe0DP/Fz4LiW2xkC83V6qYVfkm9JF/fqCq0B9BSXdWyDiVT5nMSL
RfBSUNmAa4NuQ7JQoGUPBIHhhrQxD1b0F1CpDfzZrR4oZpFGPjnGcbfk72nXTQgqg1GtbxHHEh4k
FfI86CcqsqZNA6FNDO0XZNJI46H2WuHRxqKBvD5OIFHlpv8RDGTNxgpEKwSEh9Gg+RA6hGyiUVAx
mabexe2YgwNokEY2WzA8zTSfUMII6lNrX/t8qWdZgSDOUffBRCa8vJeyH9G1Y1zQSjk8BIa6cfhw
apvDFU0vGiPWculjpGTFht4hw3xVw74pWQnEer+SOEX7hvbEGz9nw78cuoegi5+oc4W/QaOfoSUJ
mUYUzDfo1FO3aekDlmfz8Z/pud8ZcrCGUIDsj4XcnbwgYHfD/9/ZV0Bl+RTAvfBD92YnNOaLxoUm
nQVRPmY8dpCkzYEnMGAICYruv5zA7/T2fgIQCsC8i6dTgCUEKfT7CYhkhSutEdl3dTkBfVGeaMVa
zDjSgxe7MKW/+iU8XpjHP9o3/PHj/8/dHH7rLfv3bg45jEl/mxz/0cKz+tF+Xb7+zwNi9g4Ql8/8
auWABvroURLTII+znd5KIbf51cITf0IzGJihLy0ednfhvzt44ik9FPITtImKE1jGd4M/KNufHT3z
/xPD3ZEEaZpEkG0F9H/TzQEOMkyVv/HMMWyzKRQSUDblDCT/n8oFJdGILITw82qFpvdtklNnEMDo
4gq/6b70mdXT0QzrY9tH2w6Doo9WkKGvWx0YdM8RHZrH0S18q4VDmtR1Cs34WLD88FO6hzEuy7yG
XaBtpscuJ7scs32PCSTv1AkDsS0bTysNwD17BrQIgyiuap0kzxLNG269n7b7Fo364Il1wXaVDWON
GIl87xorVFWuB7YBIRtImb12RjMEewMWRcJvAj6N+ESeFpxcVFDYXs7ZJupzT+z0Cc0242vIMt5l
NpA30WryuRm6FOmt706ORc0BTjRamHw0D8jC8kr78WnOm+8JUbhIJMgFrCBPcbSqI2OKV2tCIX+B
kOcUNOovA2QMMmqGWqkLNhB4RiAADpM5DhuOzufoKYUNuhDZdAcTGC1cFD2JMP9cz+4OGU5XcN89
o39LeOsX8C+t6mZ0kUF7nyjXt/2qb+PcvNUaW/gWTv5arc07SwGBDf1coEPok1rV+4AenkXW989e
ku2LguS5MpRztEc17ojtdC6F6EpMwc+eolVXBsQT6cp+CmDkE3w14GN6yrYseEBnKnKcZtU/NyNr
X9GDI34NPQWt0aGBHhANinw99/CfT0PBA1TVm3kEMb0hepPrCfLUr30c2s+GTTNyHdTuJTXtAQwi
ivcluarzLS/yZPq/7J3HctxKloafCBNIAAmzLZRBFW3RSxsEKVHw3uPp54P6To9Y5JChme0sujtu
h66yAKQ5+Z/fVFecPPWTkdh3ZhMV9KnqaCeaicaQz11jthzhOZWJmU1q36dzqcBp1Id7Ls7BwUBf
ZblW0GRHzfG7H4oK69elWaYfW6D6SzxRQ0BtLRxthNXVvEnD/FZXBO2FOq/DtVboNw1WilvEXzCP
9dCkF20KfN/6aB2mSg/iNmK3WFd6meyDUtAaiiYqBzrjSA96IEJNjN1ZACMb8VOtyHsL3u+ZkZnq
d4MHp7kJUp1FMTW/5F0WW2HXNGj1cVLPBmzj8H+IVbmSMm6nX7RZZ2Vn1wDBvybHGi5SrabCCHIj
2aRWpNcrkQZumcXiX9ST/9/ovzBr1sA5YW39m/T1bqe/CqN/hxf9y+fn97/w307NmJ9jpaqBDIsl
Nerf27xtELmGePdPM59/9nnS2hxLaouEncgvk3/tz31eBzViZ9Y12hewvf5qn39bMUhjCX61NQnP
ULcFUvWTkgXRI82EXMp9P6qlv9biObmhRe0foAD2LlzD5hFm+bwtcS3YimH0D3balt+48oz3MrfL
b4YZN4+qnjePi0Zh88eb/Ke4eOMsfXII8es0mPqSH6hR2CzH3Z8FlQNi6gug0n3cG8WzDI3xulLD
fBGlYUVbRWCJTqn2blMWifEFBwxu4cnoiNollix0stTFnWQx2f5zdJ9WHghdVO39wH/KKsAhJIaR
c5E4dWFyGErrXFPtHCfaybTORsOJ7mEnR9/HOZ9/WhSwKDzmST8gH2k2WOamuzatu2RTgzYewa1L
fL06S+59bGDPRamXW0MtjdVcL5aeY4ZMD2MgDIs0bLBdS/TCVVF+TatBWNa649rHudiFbHY63mOr
Pja1b4Gd4w/RoOGcG7s4swCrNhgpdzfY9uTbAiZIv1Ja3cb1GA1b6EKjiF09MtRHpa6VjZ1Ydx33
JrySZvoYdG7K/BICPKq2UOGYqQu996Be+W6i0EqjfdlNgDdDj57fB1svwzx0M2QpT3lsZ9zfGkec
yyH2EWhN7SOFv4VBqJpyu1RFCE7KBzA9HA6nLQC1ucNNJeKarw0waiBT3zhYeh7VJorEOqZx+C2F
ekZ7z1LrtR3Sv0ICUUfbHuBoWgHBmDejbwd0NarKTFezEbZ3oitCTMCsodtT5qTBOtfy9maMUDS5
NDIaf4WLqoopXAIUnfstytiVNEuhbIxg1s/ycWnNBAHqz1USOhhd17PBZ40Vw5P4ziqr1DDr1SDl
kxVP9iaUZn6d5PW4bQLumqCQ+LoZ2EzmqwCJ6laN4xoezCCvp1RTdrTPg59VqGHuqUZbDoN+zUp1
9tgsZDezNvW/rSPiwxzb8ZqD0HoOrbb05kydNw4Sb2/C4HgGT2oB6KxYm0y36g1YW/h5NDu7jcWZ
D6J+cPDketBjrfPAxYYSp0wZvhqD2l9hKYTGN8qt7BVzjQRTupm6o5IRJDRHBFXEpW+W+sq0ajNe
s/Zuw0CJ9csuQbVZrmI/M4dbUWcRnZ8KGTCtAN2vAmS8fi5WdtkmP/M49LEGbut4p6nF8DNJeqhZ
fRJmPeaFedmrF03l1NFzH6Vp6Tl5b2hXDfabh7mb9X2q6nH/ZI5R4NDR14rnWYGj4PpON4LjiEpp
f+R+F4N5OC3eLWZbGNGm7WpYRIVvTxc9dgWT26gAW5uuV+bodsL0efIm9CGdq0BVRG2c11mwpkMe
lJzJQH2rhIM2XzkTVzc3GBLVm6sg5Cho8/M6XKhbFBDFMxiqvhfocRaoQi32E14DN/j1LJthyPNj
bJpfYRZsXULOrBYBisNo9fJs8Kvkbe3PYthUGMw3q7A3msc2ovu0qqOeXz8G1uxVxTh7ERoZpCyy
+Abl0QEOlH3Zr8OBhbxp1G5UVp06di9qXHfqRRxBzLx0/EHvAPrL4rnGVZ9LvpLOGAewlTs8eQjp
q9M2bUwXjmdt+8UGdH5IGx0vaxe11Jw0u9HX/HRecxKI6Vl2sHXKAyxvlf9JAgdG4yqdRGDEq0LM
Q/+ETXIagTciWH3upjZj6tBaOitqTGSrRvCLe0xFle3QtVG8otaHSmNr6dWUh/24MosI0BAZ83js
okC7AqhmYXGFT69qmYJhgVbB37InaDhjYbXaSgUJys4zsC2YA/wC5m5WGqghBVgzOM1iX61Lv1tD
9bS+K30+QPWJ6sRx02DOBSEC2CVj+YOjFZoUa/hWCPpgoYmh+drGRnvlY1K8D7RR2yRDU7w0or3H
U9Pc9/Ak5U60znDssAtI10pi+P3OhihpwIaKEODRlPBdQ9LKEp2aXIR679PCU6b8PEyH+k5LunEx
Qe9AefrcXAz/RbgthmQTa4UyY8Aqx3MjjYszP+zD886a62bVVna6Hyu7lBt7rMWZrqTtHsU+7Qgm
kAL5hufikZ0JoLBKi5WoMktbOjmNvVrMs+jet1Y+7XIEA+x+PXSENft44MKCNLajz4bfZHrz+PsM
///C8YvCkeT2xQXnfy4cL56j/PVPTOGff+MPr0ecHg3aE9K0dbkEif4XQCD+Q7UXoEmKpQK0/hsg
MAhLkkA/tuVAFP+NAvwXQEDALHISSyLiwXXD0Jy/sns8rRsRaDs6Zm0GKCdWgqdk/AmAQm8nZcZI
eTNh9zMh0iYe+99v44Pi7/0Q8H6xocOgkp9MFX1Sfg1dioW6M3tYr7KT2iuWz8o2eaX/l1GWX/GH
JWLtOyMINqNY+fdG+V6Mr610/29DnIgJrKgwOBgZopuPlnqconU1v3w+hFB/C4L+BGzw3+RSYNEb
YmYIavm3D9KkSglhHfd6zIrqHwU50MOG7pVGa4KhJXLtG9ow/mLr4cOlVbvt2OjjxoyhRk5jP+yi
EnBWC2dduNHcxOu6tY5wo3oJR2sczh2sw7eFD39Mb+GTit73b2knd+HKwq34bkq46FuxFUOf7S3X
xnQtg/JGyECzSQsBj5q2C12/UIXKIPAMUawQPgeGVEnVYQRCIXNm1l28D4GVz1R7Nr8pkMQJ4pBT
eAHmbJ6hw57cWVWaTYjhylkbZN24SsY2Xc9d0p13TjbfRy3/GJYhTQyr+mFqmXXwI+zSbYVqvLHm
bGdozbkBReN+zCfjiIGJ2CmdlW4KvY73RrbkFXTC2MLroUM5luLCVhM8lXQ6m6M29je61fKXoNk9
t2htbYrZ1iAbT424gPPCeoidwA2KLjz6cT/8cNpsOvYzcLZr+jC8rD5mvGh+HXLTfwrLrka65aTz
PTRWqQOKi9e6HnEtgdzd/lIqYwxdTK3bBypjO9yOOLkf+17lL1pesDTERUFRRKoAWRuuOUlznSEf
P6d5rrcYJuC/7MvcKl1+X+I6VJBul8bKJVrhV3hjxmqY2u5nPI/3xqy9Orkjv42aDFyjU6KnFmXD
Hht8XkmNPJdzw3id26J2ViEYFBQxFTZyWvIRpD/DO1D5+7KR34GIIVn41s1DRKsATURlnWVcVS5K
dAYbXdZih9t3eBxSLd4HuU4vpS7r7YBSasc5NcPyJgSCywniZRsYJHbn1A5wdzA0bxYmA2gzlW4V
t7shs+mRyLi/TYq5u21Lnz9cOw0Tw47kEdOkAt8CPzkgpDQoOopuw/ENWdThdaKrIO8lq0ttaXVb
ly2Ewngfa2a2pQsNX3nEtcOHpuyLG6Pzg+O0WDHgUJHQGR4ieUWUTEzTIcADxqj9F5+wTodZoviX
2uCg30hCy+pWhsi5OPi+cQWTh7ghtL8uRB/jMJV1dV4plrgR2bywi0vz2ld0ZYcbi36NW2xwPhjy
wc+q+YhFUzO4o+xVGuGVqe2ruoX+0o0p1J8o9F/aka61Uw5Fu8IeStlBB7V/GXFi/4KS2bqN0gxn
GKU5LyGSrk3QVQbtZ7RkG4xpnJVfOMv78KHArMU8/qR9w5ts+jHdUBSr0AXE5BESoJ2nQWDcqWMy
YwxgC65wihQ728rrnRyM4cmGdfA992V4VLNK9fpIg/FndBCiIiviPpPBh/whEOEcqqzLLjsqKkjZ
en6Rd4FzNYpZv0udFqI/VQs1cEU8ELTQ6ZqW17wNytq+pobLn6dQDsd6msbrEa3M5dhU5rkYrWm5
SsgzOF75ToB0uuXUmrclBjJrbLQppwfF7l2pAtCuKrFsXqnmt8eaNCBo/NA2CFwAYF9D4Cy2vT+o
v4zIbOEbpwWsnbqPf8rZhDzRswklSoYKyxdyPQJhoFsom10LozZbNyXtd04VY4MsCxO/wVysjODQ
3KG/IBkhIAckY9HQEI4dy3c1K58P/NrgThPFfJgIiziT3ObcVPpR5cYmthQIH2JnT3dAbos4NpGO
BM5eNg5sAqKENqUaKLs6hK3EA0CZc+2l1KdKgOo81fVeqdWUx6jsCcs0X9nABoC8pamp4/bYNdNS
LeZxpeX2eJ2ndfUyVG3LNtYnRwzj7R3Kj8lt2QW+R5EzEw5gQbTX4v7VgpCy1chrONNyke+Ggjyo
FQ545TMBYOKFerOhZe5EtHqdLn2YmnG4coDoD7//uJab8pbcnno/jQHagllaw9Uwx+NVY0/tprex
+tswh8GfkCmtDRFk9er3kNFcgviYDSBVNy13IrxW1Bcoac2jNbbNupchfxT5tbKJInO6yEtYmVoT
aDdGPvrfoPgVD32UZdjcdPmOPBV/E81CXcWKmrkDXGUcpbrkYBbdM94p7Z5+jQ0DHXeFte1zHcS0
EDL8VPeXTkvvdpWHUtngYhVdmMnYQ6VtA2c1QYrxCsWZNG7CQt/Xmk64gWr32SFuxJgAw5uElmEw
Onv0V/jBEL1mzyG+6xb+q/rUNv18jIyGTwd5PXJlCRvfGiBD0gbtGDZKBv+A/gZX/LqDuErb4g7C
1jAs91H0QzQ5zrmj1vsu1cOfjuBPJ2ls3ma1Kc98UTi7wGyaNXk13MUrsIId1Wi9h++UPAxO5Ozy
vDJvwdaVjTQg9Nptm++CxKHFvBx2wDtc+JAuXQ+mpWx00Ttu4TT6KvTN8VqHIvcssird5CUT3PSN
5DAzo11EDe2GSIz8lQyHbq81anPXJOb8wEQKrnEyCuijdw6hN1nvmkbj7KK6zEG9dfOppSBtUZhr
/nk6QMJwG+j1Ow0foOu2TebjrKj9a5/7yn1mlb47t4Aga1sx//lOSTsCnKv82JEWwVY1SnEpo5Q+
j5+wyYBEHeJU6zaKHKNv8MBt5Cr9uFXUTj7q3WQ89rViPMaynC45qcxtWIUKsrFIWSv4H3mW7xcX
yBrqmyKEN6jVebZREn28/P3WW8Kb8Iu17SstUbdqnhccfE18JutCrKoiLBYlCIxZJuJ2lIV6ZlWw
Y3InbvfZ1Oqbssqw7qpVg0UMlwUO75Re+bYI9gLFU4ItE3MZLdJ8dBSD5hQ3lLPZjsZLq8l95JtW
4AqjBayT2Odc0d/P9uY0mjAzuL7iC0iL3444DNXZ4PPP1XwBH2S+IB/KAQRxdOSu9PrZAoW4CZXo
pU4muDFhNe210s+vMH+Z11EhOyRnTTk94HwjJfE9A+Eu3dRsLfQ75zSiYUkmVkz3KFS2na4lB6PL
5FkM9+paWIOy8etyJFqj4ei2QlpnVlUo0DgRTCRrTdR+hGAwxPx5TPu989tpCNZ8eTG0aS7cHBDq
rivGfAvpE4UH0FZzJgytJWmBrJ+6g98dhOl8MZHtc6h8c9jqmsBdvkpy5a5REYa4dtZTMcPIWqU9
24ZK86hewYQEUGgWmaDdLxgZtIldK/L0Qe2YTgidKKudSLyogTFdGGTqrY1hUF/wDdNomkaFjqV6
4x/ChoUZCakd5nGYj3ViWQdzMKaN3U713p40iOP61JcQsBwTYASfVHa6nLyWI4JM1ryiI/WAymeO
d4ZSIU0CxO3PYfrHrs8fvY6xgwQEnivfA06BfLlIGWHImbuhQpnKE11Z4UiLcJEzooiF7dlF2a02
JqS+4NWHh0uo7FpZtDShYBR8n/Jp4Xjm1a3e63ilJJFyFvj9dVdimVwYgElDrLzaVWtthZE/6V0q
Vth5++c8RgIluWDnlEFTb227HjZFGmg7349gEVKXIJKRdeemSDg2VIjhocRUxoW7eq2VCxK1SB+R
lv9oZnkFb1zfauOw6GFFtbdDi7CrObobCpRnta0EHrvVjheBHZpqYPHvZ/WWGKYnJUdP0cZw3/Fk
QRVpDwEMKh26imq3Cszz0qB5hnTwH1Vkh0E6O3YOoRE5Qh4GOOgS5mdGKSo0IHCorXMcfg86ggb/
kUd2Y78Z7fmtPBLa3FkYm+U17e/yCYkLhHVtyr41Stn9KHtcOywBur5ObVqHXT/NhyVbcmekYeeR
nCPHdRFUxrVhw2yKYf/dlkGUbPqss+gcjHW2NjEtQuZV+yQwheGO9Mx421cJV3I1jQ5BLCa4s231
4tRzdiYcRffmZDHqWg9FoBNAZ3doAc+a/IXyXnwbzdy+EHgKqm6tyeLYV3FNAlvRDdf+PBX7diI+
EcUCYZF2x1LMMmQd5DSES/oQX5HIQ/lihEY1kGI2T1e/tZa5JByli6b6G5QkaLEjDfLLyXZaWs+h
dUiQ/z1Co1pCb/JOf1CXE9IUWYngzg69Mc+7M5h5xgXc7/YRmxzpjW01HFIZ9GeDMiU/UO5A/oTD
tYjVWv+6t8rsZ9ZYqttjO/ynAlMkmnGOnhlGlMIFG2Q7N7jrNka3mZTWuCckDs8bXwpcUvs+RJI1
vSa9ZT9phZVvVGe23SAARZVNSmxUT/uFGm/mKIQb3606ZSSacqrZyeI09lAboqEmAZXPy2l7mLhV
EF6qz2CV9jpoynndRNmdkkZPY057PGCXXwHc4PnnTFyKRflY67GO0WM6ROiLraqDqe20u8IxCVdJ
suK8nVNtX2NAhZ10gNFTgHldAjNa8fRmUDKP65KpvJKE05G/U8u96Ez7gdQdaARlZ++4xQwrTYn8
+1RX2nMOxfSaUjF+xkCpuI+rpHoqu3K0ILxjFgsUW0XJri8kjLIkoaQhdTE/GroYcrcpovF7UmOJ
uurQ7x16rXsNBnug/2HDVXBs6OVUtj/yUjVdEmpgjynJ5Vz0oJRAzjTGEpwAB8Sy54gSBxIpqrK9
NOiOXMYUQ6sYLLTZoIGvLurA9FGJxNoN6/9nmyNy6TjTnFVnafhI++2MOq/prtH2cO8I0vBhrBud
g8sSGwHWf2zg4L3oCkA/YVP4Io23c6c1xtYykeIo+YBQtJrZ2UtFp7Xfpbc2bfbWDcOqvpFq2mSu
j1WwGXbqdu6JiJTMeE+xC2MXhiYdwcSc2FzqztqHmcPdNNaCF0kflXRSdRHgKAFpajjRctXhPAmc
7LufWXAwAufRGI3hTMUxZMff8o9q1IiMnxYZq+RhttNLMPv9FuNgG2I9OrgLx5mHXV9bvLHCRs4a
xCOKF4eXovvWo9WHxl3UF6jLu4gFWzuwhXNqqik0na1U5K5FyXzNHeSBDTm5GsvZPNA7A2seWnNT
prn/XDgJeHQ92B60afxiR38mlhCF3kqrqW7HBmIupN/8Jie/hApXOWbZQpu3p+zoR4p5bVUqyYw0
Jy9F2Ou/RJDnZE+S8VeD8x/8POyuaOeG56lM5C2hjjBrXcyqlO5bnCsrH7f0Hd7U8aanQbpGdace
4WebXjqUnVu0SbGjS5aiogjA8se83DhOjw1A2t0FHWFoaGDNgx4U064d6u8kd1leHIScWBSCBzZS
xctQ2pxTylmHwciCS/p2CfVvkf/qWmhMa7rdL3oV03+xWyQUq6AKk5eCPp56JsrOP6OnGa9BSwYm
W6PddRreFC5mlNK5jFK8L/H9r6oRolFRym2VjzNXM6Rxl/lUp3d5Bqcnk5OzC6MmWJdAWHem1rzC
b+pW6kypUlc62cTz8ANRUHaQKVb+FFVckqqezqvABBEqrthwnfCIMo4PrH9akZn5kAXUxihQA4+q
MMW/1kYjH3VrkjNIr4s5Xwli9mhDPFtcQcaYVLVaPVJDLYG5wERKZ4sfEI6HM8yR9Y1ZIQZW6Wxe
QfD0eljXv0JTl6gnFO3YjM6vCm3qQ8DSu9c0C96MbAqah049+usGGsSKflqxU52x22hRhaleG/Qr
m9DpL0yqFiz1LQpK4INFIDAkSIgNpwY/5phqOSKi2hsM8LteAYyLyoI5We24j2e7z2HXdxA1cS2Q
2gQsPlgC5inh0xrlSJ1k1d5ULLLthv+KMos05qBM138/lNB0y7EXNgRb31t4V23MEvhR8GAQ8u/G
2ODIiHtxocK/+oL58JbGKnGV0ZZIKA1OL0YzUBPfDoWwiuBInaHyOu/OkUknnlkTbOIzeReJZrYr
eibX3z8fUZRCB4eTi9fW20Fl5AsNkX/jTQlvUcNWY2XWQHbcSb9idrw1MvvX87GgaWFYGHqRXPV2
KAx9UaUirPWyKdT9VYrRL5ubHe8TDUQzBf64LnFgxctuDi+6dBy/eL8LEn86RzVsy/AYghKqnZqR
T4FRhmoSNJ6N8/SGogsgoxruP3+fy0OcDgKlRbUXKzHEc9rbhxwFx0WLHMGDeyfADGha41mg+5ep
BmFynjQYI50zboqaIvnzoT+aP5CTpAaHGnuT0ywIRxqjwNG1XkCSCRWVbAl2XIBgC18Z2CoBFdgU
orn4fNiPlr5uYHJj8GXhRi10nj86OXqDxnBhwMEGjdODyPp7bCVnLzCZtQ7sjP/FhNXZY6B5I3kh
9uztcAGqc6HYE8M1rbyrtGrH5X/cVL6lfrHLiBMvuN8LUocFZXADZ6NRT1zEcA7551uaczf8aH7P
TVzMf2IsDs21ScUFkLK6M+1ZfQ79BUwagOI/f7sfTVrdwW8PIhQ8sXeLxtLbeQhUUsetwDhKaDUX
JUbUX4zy0YbKJ1zaVyqNz1PXO2P0DSJb2Hp+7wJ97NOKcBCICUz6v/h+Hz2QQVweRDpQeeh2b79f
MiJ+nGjGewNRq2ttKL6bdvH971/an2OcbGoRdFmTgxpnDq29mM16h6378fMhPpwczD+swpmKEvOT
t88BF8Eeao2Q95La9SJAxXnA84RGWT9ETyFONBtyq9WrgEAoiL4B7gu+/tWO9n7p6aoqaaGw/hyg
i+Vd/7H0DFl2ulJAFg8E3Jm2aE13EEl1jskXWdSl89dWcIu9nWWjhtWkJqzTtVdxrbInTAW9LB8p
UMwJOp2wvigl3s9FnR66hJ9pYgQHO/LtQzmBaGdMQiovaoNuoRhGblH25xa+Dl9MxQ9G4iFsSdyM
QP1tnUwTB4LbPE124bG1oSFVmjN9su7Iknr4fK588JmEZWiq4FuxcxnLxv3HZzLLLMENFY8hdMBw
pZ8RPSHjzt2o8g+fj6S9P2Ohrv4x1MkZC0ZlQg1jqK53AO5z3FzwdkN6NBLPuyExbCYjgXoMV1W/
XlcG6L5aV/432LDKpsVmbhPT/d1p6LBp0OkA4JkxJwdpx+Wh1UdlH2CIeUFqHIB+hZ8MpvjQF4Ox
3aQaYoUDHrLj5YAt1i7HLptsHhDH1UD49RcParx1ClyKCU5w+noqC0CQs3my/NIUOpqTd7xTDPUf
HeT1lwLd4mSa0XMG8+vQpYS816n/rR6TgDgBZKbJaO5NM9tEks6sQIzlat195nMxIl/RzYvsphzs
ixny1YrY8mqz2FfDdkXZ6dcx4c7Y+sLF7DXrQNRQ545GYXj0tod129oaJsBJvAbCs84TbLf4wFCR
yN8O105AuqQVIJ2lknB4W5rCvXFu1BfLH/IvDq0P5hpRhgIGB2cWJf/JXPOzniyGeuK9xEqDX4Sj
7/nqRJDFNdSq0dcH7/Mp977g0YkeRYZmwBmGIn2yXKvC6PuhzArPsVtjD96abaqgbs9NvWx30ELb
8xDo9c6InODs85E/WL5UcwhvNLg47+8c5Dz3StiZOW7d0/TUm4P4DktL3GErGb9+PtQHDwnBY1F2
2ZL/nJaO9EW5b05d7mV9TVekFzTx6AQRdh7n9R6Dpsh2GxrskIQ1QPvPB//gOamr0B+pUP4glp1M
dSsJOmCnPPcavyA8hwzkAI6ia8fTPxnB/2MY5vuR0B2xniwYRrhpnYYKggE1QSHi1MPa8XGa8mGt
2cSY12hY/nqaUm5AmIIYxe3jncypbAocMRHdwivohjXWAJ6ix1fDIM0twNPPv32BhqrzYJrAmhU6
x8kUDaK0zI204rEwwfUUnO6w50aN6i625s0XpdT7BchglDaUBpKG9unxhf28CM0u48kU4y7UlUcc
un7Go34XDOYXNciylt/eNRiKa6nJo7Hny5PnynT88nMFIsai3tHBSp1CYqme9tAR8/4ATPlVNfrx
iMjnoLEti+70eDFKyy6WESvRHxKnfMYc6k6vE1zDQ6jfYaf9nZEv27yhUnjrv6sORlze9h9Hp2y4
d7S+lXhK1x2mtPcMI7lCd/vFMO+L0mUYroboN6k+TgGF3lbHKOKv9npFU+4UKzf25ciJ+Pk8fL+L
MIpQKTbsRV5x6uSM/BTn11iQzaCDaIH0uHig/rJy8xhXLQ11e0bSUHyxS56kui0nJaOycVhSErD6
zgvZzzA749qXeA5S+SV0HRguL5P5YiSagtAZmtjN5GC/pRRGQurR7JS0vVRrh9NWsE/pI28HyqJ5
koswIEnWQVlSHCxlQVVo8gxanHnvaKRFkNgkv/j1H34Y0mmYcQgijdMPAyUhTOlspB7odL6JscM8
KCM45+cf5qN9D4eGBVJyNOtdyZkZFcdIUKQeioWUlOXeUxNxZ1vtV1XLBwsWa2pqW/YhJHgnOzlp
LRiYVDkb0VjqEFn8cD+aGEp9/jQf7UAmJQD5IVzKeXdv18yM5eSIJUECeaiB4owiBlJM126aJn3p
Y+Pvq2jujNBEOTIwxsSp/e1wNtx5RAUs0Snxfy7vro7MY1b7j58/1UeLx2a1W1ByuRicCmPHJsnF
XLB48J21r5NJ0GLz5U+aLcW2DqT9g+y9eA9a2HxxVH2058GINairiTZ7d+kBOlXxJ+gTL4AeT5bY
8xwH2zJ+wCf9lu36i9E+mvBcezQmOzfLdyBZyjNaZtkkHorXZJcRSX8cyAVcf/4yfxtpnx4dvERL
4zjSoTmf7KsOfmcdZnSJZ3eD+oBdcLFVYByvsM7sU3pz1nAfC5vU5aLtr6opTy5lamHzaMPpnKcS
P8YgLtei8rtNOtjwMbou/up2Kz588yjklpWpS+qftzOr9htVDlnGaTMatAna6lm0TuHCKmv2kWU/
diPoBM67NDFyPXpIBqx0faf4TlC4iw1KeyiHzNiDIjl4Wiv4woU8x+cv8oO1Rk97yV+1dCKnTw/E
1OI3RCPlNrmDGBCJdquWkCn9FP7K9Pz5WB+8jsXmYKkrFify0zJGExPe83hueLMvfqoADutMqs/N
lOae5eTxZrGG/KLC+GDRCUHHjoqGE+sdrN/X6TTiw8zjxfIpjALF1WDt0MeoFwuVqbqvatwCYWP0
3t8/K0kBS4K0QYF4ulMaCn7Std0UHne1y8rE+gSvTCRpJlZzSfAw2TL4+7qNARcYgDSixUri7WRj
rQwE6VSFpxBs406ih5VAaN9xwHXNy3D1/mK8D84cxqOG0jnYKBZPVmCGTxUKV17t2GNQmBr1sFar
osKzR1r/m6EwMCO2g4LRPj1ES8uI2izniiacIr9G1YOrlNWaZ1EnxBfb10dzdImrWHQIC9J/UpL2
UOLyGWTAa7LurguLVwyE7tKG7xcF1RHjs/avL0dsYIguNCk02ienC1CM9No07Pe9WZvh+FnDTd3V
6xIc4IuBPtiYgdSJeFgMRpBxLN/zj0q0nAcYYD5XwDSQyMzGnT1Xd59P+kVefFrQvxnjZE44SpzE
hsEYEPrFyoii8tDIRt5onemvfNImeYvoIuWATROupsF9MdSYouF1tUOymwD+dbAhc3wE8GyBAUfI
L6r+KfUiva0Ps2GER80JRjefev+bX6r5LmsgZ3G7nVxosP4+lDZNCnz4ryXyOiwiad/fYPwL2SoX
TbItsmYxH618hwvUGFzFqUp1WEQRblRRfRWOVrjDG23apxKKZq+H2UWv1L1nJ85dVCSNyxtOthlY
EdoviIIe5MRsVQxzufHxU4MsnAznhaFH7kCWzfbz1/vR3OQUJ9qFziF9ipO5aVZN1ZJ/m3vQhJ+r
sX22w/LK0JWtnhUY3yFk+3y8j1Y4NTfFHvA9DaGT8WQ45ZUeTLmHPnLBnC4HLdkPbf5F8foe8jPA
SmlsUZssovWTYci2DnXcOnIPEvmxJMkQzqD9o0ruaUJfQEhxO6l9D+r8iyuT/vG4oLS8US7XpwWZ
U2ZVVg4STKSY5qdwcQsl21Q5InRR0w2cGe44FUllmzbpq3WaQxJUOlwfzUrr9xKWv4wHZa+rnbIV
rYFJHsRQJly5o99JB9uJX6Qgln0YoQIm1hysnVaYYC/WvA6Ef6slRuPas6xWSRsbxE3OJXGp/J4l
ye8VzYe4jgm225XjUG1RdPH/ky/ohk0bbyzF0h4wzPrqU3z0xbFkEhZhRWwUvxPD/9gjIrWRWZ70
uae2zxPt3tU0qLtE4LLx+cz6aC/6Y5zTwggVapYWzpB7tiQUIQdvcLMw3Hw+yEeljaljrYQHAMqg
U4sCtULEWhl17tF0ImwCWS6X8UdiweDUN9MXorMPBwOv5M6C1ea7spfkWGi5GFPDvzMzbqLzrjfK
LQxQuNRt9MXr+2gjMIH9OS2Q7L0rftNp0s0YFpVXx/WRGFHTxQ3+sUjr1zaCsxCaX7xJ8dG8WHre
XGChEFinfZqZXHjeL3VaPKYhKi9NEAlRD3vs7ox1oSuhZ5RV646lo99Eqh96U4CoIcAm7cIOMA3A
un+6t5AEIc/wA1w2P//SH/48NkRgJPBb53RjxF2iwUeHMmeoylfd+U/2zmu3bmTr1q9yXoAN5gAc
HOBnWEk5WME3hGRbTEWymMPT/x/V7b1tdcPGPtf7xui2Ja0lLlZx1pxjfCN5wBl/JwCG/v+8juNy
UuT4u1nmfn6EdkQApxI93oGTqKSb079UiwI8fGh/8yD9p7KV5hSiDXX7w9m2rh/WoQGfkRDFtTz0
eEbSDonrVN20tXXKXe1K1M19KbzfNCr+6Qb+4SU/Fqz5ago0emp5ADa6T4b6G4mgiNuBX9bjb84c
xj/dv5xIGZJRPnIW/nAu6ifXlOvslGwz+vK5T8E5Zp4djEJzA9q3SaBIBbQNO3KUNZvXQNE2ZWaL
6M8bu0eTpspj3LggTHUcC7ja8BmlfXuXrF4NI1SIoIw7dzc7k/vgWuyavg3Gwi+Vbg7XYmtt1vqb
OunYWWo3nMlXyevhEimOjKB6fyOSjCzXxciioVz0O4nomoc9YLhf37X/dBW8zalLi4P79uMAFmZB
18GrpPKT63HtV83vVfPRktYZPVMc/UTZ/voF/+kj3pxZCGUcmq0fL7vMtQTMPcskazwFXdzQyh0Z
56Czkph4927TpP/6Fd+1Ex+O6ShmdH5BlgvHzA+fdAJljympKA92uXpBOg32nZlqY1BBiDlLQbc/
SL10w9xEOfluF3DTXjyUA5ArwNreXpkmlOu/flP/cN0pNjYLtIcx8G9HXrBgLqQrQxwgtZtR2i72
RZVSNi6gBB9B464HdJGvv37ND8Fg701MVAl0fbZdm9Qz/ecVnczWKuORFd2tMVJW8P47BKnGjlSN
bk9CpOFzp6CctETkJW0aLMxkcF6YWvjrN2L8w165+cKRY2gcc8yP7X0VaYRd9lmJbzk3GI1svobM
EOsN2mrChrgyzrHPUSNjsQIXK2gik8LKHDVr0/Ea+Ki6W5ZYfUpNCm+9X9UnyuJqn07cUjimih2i
PmuPJP8bgTQ+W/YYgfpJI7TCZtgqVX9I7caJ5nRwQjc50+vCuCsIPrti2WJCW1gIj6k7eCfI3s/q
sBS/OZj/0+/PBAwPurNN6D82jmi35aLrDX5/UczEMidoUYGEPGaaku5+fa3/6aUQXqM1wI3OY2Or
gn7YxRk6NU25PZa82kgJbXY3N98si5OXiuTx16/1/rl9XGlb99fg9Mpj8OPxn4xcMUxlxuFgtEDS
9AyMMXuRdb6PidwKibnSzjRI1df9rE+XEGiSG71XvMA0hNzLSm3/rOr/i2/4Hb6BYc8PH93fsF//
I15eX0o6Z9+qPuuXjfylvX/Ld/AXdC/6puCjaK7QtVXZxf/CN7igGjn8Gewg3xFe/wI8QoVETbAV
DAbbLLGp/wZ/qX/oOr1Yj9YxGjBK4f8E/PWxcuenINbhXaj0eP++eeaa1M3OMJWDpygQXLIcpdzg
md1vCqCPS2d7GUARaEhZqVtZ/fPSWbWuhR80KmyXpnZfwE+G76i6V+U0KuVvngcfH4u8Fm061g3H
BLbF96bGD8uUzyKnrDDiA7ZL70q12/GCcQEpWvQRrqVdZr97ABl/q6c9i24rBxOVPVhDAqD9/OvN
Bep3DfvNAX8Livi4qfvzuh0SrChkFVlQmyfvAe2woe9UxsxEZgiMUXubMI5q31jIiqxxNLFJzBVk
YzqNbDEb2WzxWvW1IlmTDCDcj0DDvf20Aj0s7UUHsTlXJ2jR5Y0ohLcXkCs/ab1dnbyRSkCJyXuK
YQpemknOKdRIqnSPib88Zkm3RE2/kRAJ+v5GZ3N9SAuzfXBkcsEWnUWTI6pgIIWJLpZRXNB+st0g
5fnC6WQo3wB61lerMeWfdBWET6XGYmdhUYSyjalgqKvpoNZxDd6i0ffuiN2hbZYpgvQFKqg3ujNH
6+vLVmIM6eEqv6giUQ7C3nJeWmU6NBQZiW/OHk9WV9HrL51bluf2Ws40sVcsNmozASNHFbxTO719
zgrFm4pwTlung9WwTMnUPSOjtJbuPK1kvnMq+tHBFHOfB2pa41ZSjbJ6HVpHPucohh5zr9BvPdDB
GALUzvuaA/bMceG0uMFLfakZjtJV37XMZTffrpG+FqlwrSBjjH+lCjJBsKcm9bkzTMMZsozpwV1W
ERRx1oakxXDv5WvS0UDLrSuS3G/TOVORUefLbUpMetRpavtcOvW4q3Hr7oBFKhZGbLv82pZlugem
9mVpGW8kaMfOEs/Fx6OtGJujjouTVrG4aES5PjKzVG6MKlvP1ZW8c7+btYLYm1FVwiLLY4AbNcHe
dgZpDoXpAbNGFxlLVpyreTJ8TTq7fy20JRfRmqx2FSl95p24BF2Ii/dL0wvaeVN7iX2FXAtHfFWx
7IMwN0GL9Yiki+ST1wHmbmIp9oqEIrASthNg9Kb7h8wTjEMG60j2Z7nSmvg4e7TjturmL0QMx3yx
89mIByNMa3vBy2Y3tzFciHM77a6teZqAiLmOya3N6pkBjl8YhUlGpTZ+m0tH2Vmt0l8UerXCP8AV
ySdrvUpMbVcQ2skVxv57C0FTCQiMvG0aj6OAtT4pQ2tc6muqR/qydpeKs67R5AEyqypvCBLNG3dL
ad5UU/mIYrrWDxmym9H08Syky5fKzkiThIcKr9rGRJULf3EldCWgKWNYJGVhRbZOxRMsorHXc3di
eHEUnposZZAmjaoiaodQ/VB0k4nbbYb0PyVcCJruwzJ2+b3Z5uiVhA8MiyPMvbP0aYTT2klCWCi0
V5WY/GDfalTb93q3wnY/rrbzNCtm4u4IpdaJwHGnTg0xNi/ursu7DDJVUvb2LimmNbkdC4uvNGQ2
Jpd201Ka12VbTdcJEToufFtalOmZFysjfscunqxnXRKsRnAxvuo0mujy6Q/5MCk4WqgSna/OTHqM
n/ZprwCdlcnQ3hXo2TBdaF5XPCuWLO68scz2rVqxDdelYx1GlROCEy9KCzJOj1EsDbZxsuaxVv0J
8SrOKgW/odUbxOPocQPeYbYOeqmoDqkLC/h+jiLavZ7WSe53zfbXTmzHd8uCRtrWq43np1UwFQG4
H2tBFClGMXJYikEgqujU6gRl3Yt6DilVAN0RbyJpQPVZY5rEfjmjo+00u6tD0WYEwICoDRAjwLih
dwBQP469z0SwlUHTK9UdGroYQkOlDKQajFN5Mxum/GYi5zznjWTJDudhTVAQhJpwsDGlRe0y1Ufi
E70rYWX2C+oG3p9BptEu7pzyRpkKh+hFt+S9Kbbk3yylL9+ItRMPhtrP16LI7ZUsvRL2bplmElxG
PWhsHnAmWbd/uU/+WwX+pgqEckXJ8i+e1N+qQNxb1bcvffZl6H+sBP/8tu+kb+0PpMq0muiN86R/
V3V8B3kZfzD5pmVgcKzgHLtBwL8jYHVwXSRQMyrbTD/8x78qQVP9A1YlfHBj47bSqPzPKsH388tP
Rw7OsWgmUfWDJtxItT9XMRbYSKwT2Xioq0QL9ZREnnStvMDq+6fFLl5dFWK0rDnLVwQrBdx5nT/P
C0wdrZCB2rv3LqSOEzi64gIIzfnomiQ+Kfal3rSGTyRVBRgKMgR4aDJLBoAhplGqYbOhtGHmeTvp
0Sby7MELOOrfcL5WIU3GmKVNt4i0huSehKXokyM6BjlrOlDVRg3zonsahXc/WFmNG7/eUHf5q61I
FcctX16Q4RVAKmmPcmyfNIYswWqNG7UUVEcZOw8Eadxiln8F6UBUoCWfsHe/1UnPMwojSQCZ90ZL
eZ7qFb8P9itQKm3zZGu55/dbhTAp/HoVrr9gRvYbjoqDG9cFaNT3UdxxaUYvjpK+NPw1L970QoFy
aHMpa7ftmLHyQ8XIJTB5gvIrcBlUFzcfOI4Y0MzWDsuCUZpKlJIVh65Nrw+5SYGHgV6EdmPzrwUA
KxdFzfaducmOl3lkUK26DW6UzoMvSSCOrB4gBKKiGw/dWiTwv0JdX60zy4RiAAtQj4aGN2RIu4D8
kHwqOg+EqjO4IVPaN2ZH9QETInGD8VKEOHr0xAek+iUWCp2u1rv3VIAG78TvDltksOVY7NBzg9NW
R9TIudfdkxVYUMri3H3HUMoVC9IEzsM3Ol50spyjqyn37zdJ1ixuuJjIvqXDfaAtxk05gj4hA+l+
cmk56QV/lKp1M2a8qSQvzKOhtN5Oy9EX1eSCnhyv12mLbXdRz9fSQbjMwF+FTd1BQ9vQ8zZ4Ei4T
N9Yg4FXBlb/kfn6bPVJeOMS4Pp7rV45PfPYr/5fHFm4pTanCqXeJSxprvqfkKkG1dEPdkSuAMuS2
gD2f3j/vEg6vPwpuq37CMJ6k3DIEQvDRN+TvDHTSTqqWvLHIuattvtZNuTtdh1ul3tZCwoDwk0j5
X9slp0vjjbDyXH+URXY5cLkc07lfVj75qWGdOA5cl4mHxUXqsDo8p3tyyKoMbIdP2B24mTYAyvvF
qCSLAnP4Ssxi+VpyEIli1WlOQu+syIy5aUUBpGKpPO2W/BwZ6HJCOM8pLjB6SZ+x1PWoLWoVVb7J
JQXCGU1J2p25nUK/GYn0udGAeGnQ8EcFKbjBMhnEvwLARSTPXcbjMKA0LC6AvIOSU9kISAMQEax6
EamsE8rq7GZMrcv35QXFaD2oGqzS2RQuYH+ewISq40Ut+bjN1CtOScr8eFYNyAjatgwL5ELvn61S
8usDeD23R+IAEo1bANWbFxgT1+b9Ll8d0EK1RErdJQDUF9rxOwLgRTgpAOzfb4DtDmeJQ+GhtQnQ
wgu8kfVtrkD13j/mfkCc37fcRjNUuQi+W/wiM0s5WGBvg1XhtYjLUg6xZ7B7WdlrtvAf2GPekoL3
h+aIfUVhNZdG7wV4+UH0tUN17mTEt1kzPbgpf1VgyhNoQPRBXOgb6Z0VMYDCOyQW67ReLe18cVIP
Ezs3WVUa1TnoZV59E1USg/VC6q/L2aEiUs7c07aCr6zM/DBtGgP6AHbg9KpBMCetwkbv2uNkE27g
VIRDzVmpcqrDAqyIhE0RV0wUT3x0ilN4+3jQb1L0Y/sVyO5e9mwmEh1+wKlQBvHIW5gGEEEskRp6
GDtYifTwz71J9wCrvi9a8i7HQElg8Gh9em213BKtZd7oy3ZUxv/pg5DYHjsTN1Mzy11nE4Bb1CQH
pY1KGIRtzpeDU7x5JrFCzO545e1aA+UqwqLkRxLt6+3Myi4i2Mho5V2LLdBkYusIJb7WtRWSRt2I
vRs3b43DXwM0jFj0EpQ/+4kJpGGnte0XVyV8sVK0JKgb56GszRrtZHqtTMOlU/e5b3A8PS0Zg2Jf
EdjyOB4sJLkXEyVtNStUZqtYPxckiI6+TUVgRwhyOoX2Xpu/6nk9hxrNco6Xqn5vJWSAdi4xDxdL
0g2nbFL5CInuJCeSGE6YFVtAD1SxrL9OE9Om/WCD/nd2LcGFOVIKMuRn+ghdBAdbaoHdNMpJxsML
SX31VxolX8xMrQc/MebizW0MZbXZJda1C9j+J3BUbb0j5nFGhNvi/A9kDvmxzM1RCRMeRSEy2fjC
m+pV2SEmnbrLQk9d51jRQ2LcRftXecLoOgYpfQ9xHqdAtKCECA1u30Jg2KU12voSJZTHym01UD6k
jv2b5tPWXPpQ10BPZayK6sGG0vWhVy88RV9N2jEHB1/Gvl3Tt6zg4WJU7v0AyZzbilVnZtzpP5SA
13++wo/U+o+NKOYClPaoaumOIBhUP9RTHr3pxevlcAC3tW12rEEjg4M9KeBPZPH261f72GJ7fzWm
44xmwIP8TcyNKZNctLUaDmLhBtkqAa8A8JaQJ/3n7/XfQ8BvDgHbwMf84UP52yngsoYa83/Cl6Lu
f2oI//WNf50DPPsPa8sSQHNtYPXTN1XGX+cApJukAXGPqvo2YUAd/+9zgEdHmIk9/0xlDr33h3OA
9QcBEZwd+LZ31u9/dg54n0b/e70wRcJ2wCQFXQDGANRsH9YLqF/Z2bOjn6+cTJJ1D5Ji6eOw1lWm
qN0FiBwvkmzgvT+6Vt4QymOszwp8Ry3QM+3QjVI5jzmGRkujlDtmlDWU0rW7qJPqkLbGcHKbyQlN
4dln9VApdzDqJQesRDnrM5doOCJR7mipzURQez3RbXWu7DUyhn0KkSawO0iC/DyNxJwmg80OFhhU
C+Y23vcMJjY5wMG8sA1CgJirSD9t4hsgZlczh3iH6+ib5PUdmq3+ZZhdBI6wTwTOhfFQeCF9ma+D
pU3hkMsuwF2VB61RLRdxSyba1KvhPKpfUh7TfiM6EGXYJ3aLuq57qyZCtwJptQHjH2Gr50SiFRk7
PUypub2CkWZGoJ/6F0y6xk44pRtIS+KjLm1ev+TpyJUyw75yvcPSDdmtk6R1WGrML2Whe8SekXA3
STlia8iv2sVTg6aDvknHQPMHRra+qSLiT1EMhklGA3HasLhjLbpTkTkXqebFvmaUt+TQTxEWlr1X
DgdpTiSUwsqg1QzwzMQXHOqxCpmWxGUEYw9WPy7B2G+/hCwIZCaqNxTLkAStpdiRcIfXsvNCY57L
k6y07Ix8kCUwdHgCq7NTMDrtrBXMx1DYio/kzEGBZR+82Dv1S60GbqFLPwPy8sB0vuapNlhRV0ue
b8M874A/eL4CX+mo12nOsYC5egfUPaTObZhLatZO75Ql7GbVhJZkIQJ3k/08AO1qDNukVZZ/lrM0
zxrFPS6kMiEWNuitde1EiyXZp8bgbIQhxGBCiYq8ua87+8Gd1/Ncn8hFHG1zp1RYZDV1TffgpF5W
K/+MNcbc5wCQoZ1NGw4qV06N7n0zVyUPARBZIfcEElMOeRO3hNsmdK1z2FdJsQQ6k3nCtQlmgM5H
xSVUuFzWsdFz7fNirlpQtN3ZrBSv62LODFVdGeXMZA5WlZTBShlHQcG9QKpWEzqJNA/pSgVgpssc
qIK/K7T2CY5rGRYOwBVUEmSi1AvtN2INIRt75s4mHGsXG/mnVreTC7BJ5c5wX4nZUk+Y+JrAkrZy
z5y6hAZnp2boiCy7JT/Ope1lw8UsUuq7zGvv1Wp2Q3oZxe1KCRN23XrR9a3YuXkxkeSZ2ru1GEgV
xjUbVYAg/F5X1OvMbtdIRbQRaR3RG4NV6GHaG5yICJg6ajoIsyxxx4OuJ8eeZI2zDuRiqOip/DQQ
Wr4bcK2Hupk7gZ14U4gcv/FVqyZm28rVTwuNbUJCKS6wnZKHkUon8AaUGO1aVHeFYizXsRzUk9Z3
k+V7tp1SmCI1imxmEeHcl0Sri6qgK462lLc6nBNGTW1uK+cVRNM9XTXCv4vXbMSfm1dw+MeGUcXg
Ug05K9dTrp11cFLBJM1Q3+Y4pXCe0PnIcdX93O7vVDc7Ahyw0Vs5mW+21q0d5000kSIRpd7c+Ou0
cXKpT3298Wg3idsMuG2sDdcCsbKv5hmY7kz5ht9p2Yl2PQPPzbmKr+/wSU82zLDKrAh7Bz4ZlG0n
wyUeSZXAdw49IXtp6oQgE3e962p9PjgjsH/iU8mOpn8QaNjp4fLUethWDbdUYrcXi+7shlJ/8RqD
YNws32hYnXUX6+DwSseLhkUhygz+8Ww238ZOTLD4lvjSwqG8V4WmnYhuKHa50EfOdrIje6CQ4eSV
7iE11Kta6J+xyJwDos6PnTU/0K+mgZvZfSBQxR0HNavuQTk9ihhBupTONzud4MrFWR9MibjXteHM
Mfv2Urr6KQNi4lt1LS5QqTCWaq8F7aMwNsiGJwvmrW0JHc08M/atdaj3KJuzMLaWPGrgHZ1vEIi9
ObecM4zYOwiOqp2RfvYQUtwv5nKowUqerTYy4BGnAew7MYazyytW63rfEPd7Dbv0nIkqgHCFg2Yx
kdxTaInYtQP8S7W07jhrp6HdN9nZ0pB+2zbSZ56h+Ek/6L5IebykZWM/o2R4AkhOwbo4X+sBmlpK
r3g36P20nzlA7BLAyoFTjt5VL8ZrNYH7Rbt6e+PThYTYHPSWTmsivq3ztY6wu+8gWKOssk1x1FLl
cfAYb5Hj+9UA88leOAxHd1xb9pqMJPc4tg/sv9mJKJIJsRa73OQqFvxrt/RdoRv7bDWsXeJMYBiF
NDCeS22fOPnjRNLlcVXc+6XvzrqiaX2pJG9wdpyTqES8I4qPGBxpaztoSW5EPKt6cqWqQ4/kSb6y
q+5awo1DNOKrUb0Ku6v6T5gF6KJxzypEVx/mSclMztikYNTTQx+PpcNShFXG+KXh7ivdK0iSHuE2
TqoX2yKr85IQ80Oj09rUsOfYevzJGKbKsAt/WdrOTSIgVezeyINXcN6FX+mxdUsELKfoZ6iv1Vqd
oGZ0pBqSwkoMg1/lIlNSASayXdv24r1m/G95/ZvyWuNc/qvq+n+IFqurnwrrP7/lr7paUymRsZYa
WEsNDWUruo3vdbWGCgMJxqbWok+u2pS036M0HepqvgsJ0XvBvaVsfo/S1P6gTe/SF8Q8beHl+E+E
Fpg/fj6GciRDJUC2B/pIjbf3UalUNqQnz4U9nWuZBIXPMXvqS0HPz7JB/IIUcYG65Y3Tr8O+0JFo
qY89h1otKkBCd/d6afYrsX4ILPRIoBSmIUcLsmqke5fZpIOzZQ55lWnE/UyzWdFch/EXMMpcDjm6
OwWXLSLCcjwSsVl2PBNI7ap6eYHMOa8YV2WcTymhq3MrzucTwoVRPeYbM3sx4/g+Nxp5QpVEeVGP
8L1HIMLq7IWk78rzvCTkt8xnJk8WT/T7FMAGOJGU0aDvlRPPGLcdvWhCQDUxSFsRRtjCnm/XYrRe
VKkzc6tgXF9ktPuhkac9U792HLKVtliiin01j2I/4/5yQ8urs6NdJo1z6RGUBZt+URk6KwrcTxs6
+L5vC2iMiiA7IS1xUEseHLt8bR2SscA6Djwe83imQIjHK92Kq+d+WrTbyU6rcU/zpg/TrmMam0jQ
WAEnn9XvirINc6sZn/rWXB7izREZtEkjZxKIXPDdcWvxi5qxOuhPoEia88nSxL7T7TYytWKM7EQ2
Gk3i9nyqa03CbHemCO5RSvFbTNbRZtb34OXLfM4OT+BpBtWt36UdrPYtEcgMFYMG0k1D4wqNV1Xu
jV7EgV1b8+qPee9As81zBQ1JOTqcaUx2UHUA4iztsSQ5Kk7DGbaBu0NdO3GIyeugTPQx2S06zHK/
TaS0Ao29882JM5UiV2NQaW1Bf5uAIVIrc3kpSWfRd15bWnugyvJOIxPzrLB78QQD0fZjddQmmvpJ
fxBjuh0iWueqLJc2HPQ0jtoUIjmpcIKWmarN2hgBUG12y+Y0S50W3r/VkAIVQwAeyJ0+pR5+Cb82
yuLOFgb9NysdEBzkCvDZONePfenQqrOc+DOroYUgnJNnAGpEQzLTAcLbJ32j38ciG45TWzo8pUhd
970q7u7Ilf+iTpYSjou7hrHbkhrPCsiOtSMBWy/JTGs3scGVlrYwTwUOpOdNuLMfuxTTk9UBvSaf
k+FHxwzaCLu4ubdM0V42rrq+wvOPw6FJlgfSa8tDvDL8DhSFQwJPQhLWORp3VwtU6svGynPkLzD8
M18fs5igj4J6Oo3rTzZtf4ZKXkUXLUsee8QdzMv6WNwWptSDbi3kfiR8pCe5CqUDqCzfMgv1xkqb
IVj62fB2dUV4HjtLrMVnUkJtHqxeXrVlTH6prYpvlVYsRzRFBPimdA9HOoRb6t2XXM3M0IAIGVhu
Zh5y4QFyN/WXeVoeLdFaQUXi1xx6I2xHuv6Gxec4+ZIu72BfTx04UF62sOh3/oUC+e9T8XdPReSf
vxw9H9HRcvjofpw7I0Pbvum7BJEwKHwUfz7ENgke//TXg9HT/rBUC1EeGkV0raAG/vVgNHX+iX4T
HSB7M9JvlKjvD0b7Dw+XlesyD/7rcfr//u9PUJc/o8GTb/U/tUnNrRH674YT020ok3DtVNUzISi9
ix1/FNZmdmbmQuvS04yKLqPJUaNqyRf7TDaOwolhZgs0h9yjfm4auGIxlMhApfk0A1Du6+aABi6O
yRqik7OujhlHeB9WVpeqkiJHIWfutdxZlJvCy9vHpjJti4mqgY9rIQOeGlzvRlIESjB2IrYoxQeC
FUFO1oN97uXQq3wMo2j6tbWHwJ7XXrRiPm+ZM+FcYIxUx6eui+Xom9Sor2zkzheXIOywd70kSlZS
USEti74LsAnrVqglk6mfe3qfhp1X2heTiWalHAfyhXVl53SaAThfjAxiLFvL7mSeLzdzqvaXYGTL
2zJnYhM5c80DPXfnhGrUUhPXt3N5Kyw57vnxTYRtfzlAePFOOi2ZM+bXe5L9wHgzKKh3VmXZpGCk
BRcTE6CGoipuGNY6+qNACsfhtRV3mj4zmEjNz8m4yCurXrywWg3jetDz9jiSIRqmmn6d2msXWpXt
RMqCvmtmsHttOIq4ZBhwa6lTF6B1BAYHQDr9Yse63JtObbBtVcWZVpYizOy5uR1bA4j7gKP7ohs6
8xK4BgHd/bAO58RXUbrXl7Fsy7d8BFjMuHvZdRaIo6R1ulssiF8s8hZCjd0usJWUfOqOP1JrffRM
htOtU1YBUvzTONVl4KAIu8vbzrg1Zm8+M6QzXWed2tzIIn3NdSN9sWobBFAynwnVWkJrEzxxZiCO
0ZbKzVjP5Z1oCyqrQnSXyCPToOeKMGsqblqR95fKXAxBxor9VMyQh81Ony+XrCtDiW4t0izeKYjw
JFTHOLlfXQcBrHAbMijzqvb4sUSDRqqUBPsx1jot6vBV8PVXyWCKG+o9QZr4HHu3TmbJG1c3R39t
4zz2ZbKulyaZmEEuR2VfkLqwXzE43qo6d7RjDz1MatM8WyCryNYwdxq3/UU907sFHG1l6P36FKEi
KdjSBHfnG8Zohk1RTPsBk8FOaYYz2/C6k5raF+PYNY6PSpBDF1kBsJ9maOOVgEHbcQ+Gs8pjdUAY
GNhr/6AogmpmvXWzRSWx4swct5l5Uz0t05Bfp0Z7paAB05aWclKYt1qDX5NM4S+ddJxjmdd0B9OK
hJ7uc+nQYSoyvV9IytaRLkyCQEg+qeUr6UaSBMpe+uugPpowTYNx8eKDRGJ8MeHyw9ErkzBXzWc2
w+5KlyV5Hl1bM+lOrCMHcvPBtBWylXIkj9jh0UvCWMOYd3JiSKVxpj+PTtxEg1O2e+E0+jHvTmuf
nffMFn0G3f5SZZfUGPR1bBqXrVmSC5+X0TTJbFdM+QyWPe9u6WCJG/DMyXHMuczLWhhHOLjzTTlj
D616OmJSyna/goe7MNsRia8xHclQiZFIaN10M5mEbGmLAqx2YTwO36ligdWdOalEpSg01sNGa/X8
eiH8s6TmtC7L1n2tmxpBor161PILejiddIjUzeJr+BXZlZV2L5VJbqbV0FJbM+3FxnnQ+2mr9p87
4LB7tUxl2EqhnyWiKneMMLil1UTQDzIF89YUbDzbLpYI9jtRE00eONXyeR28zCckLg5QSvbndLMW
eirEuPplpjZ3TTvfVaoNxdityquaECDPHz1Q9dcJ1QsE7int9ojUHaTDhF75HV2CoyzGmAyHioy3
WlbebZ87b7JWp4CUTo0IYVdQErkanl7F7hmG2cAGyOHM6Igzsx2sfPBJx8Hnu6brztX7crekDcxR
DvSTmIeHVCydZhINW/UnJD3pwLNFab4USl4vfkpkKjPVdNLtq6J1mZ0ysXUPxeACz57N1r6ZeWDf
GW3MEikmbr1j24/WU6dl7SklrRmsOv2T1567Pws0qkVCOJXYIYTNls5tIxRXD2MkwScmLu6pWWJl
13t5lRzipj8umZFcpWLj0ZO/63BMUpx9yqRvCmDAp88S0VU06mZ50LIkfdngcZ5fui2KHKY45nli
tFTJjinpkK3TEB9H6bI+jHEkwmtelRvJ1v5WFSa+fiT200U/dt31MusorRxSYlpo44Qo+blFZJdv
zuvwqMZG89K0avbMMzlBD1UOF8SUlFfxaHlvKtagNUxFbNwqYzE+KuCUL0sV7Ypmi29ladhfLZr3
mZ+lRkN8gjWKKPHM7GjV47Fktw066oclXMTWfvJirqKf56n7MIyLRcBdJ74qOTYoKO46+ihEktNN
3Jj2A88R5lQErO2GZdEVQpG2ICCt0NLk2Gbz/KUgw8pkM0riB6+oxut5Q9Qz4kqV6wxtm/R1ZkjP
+RIXl5hqiAohIct0ArJ716MHA/6r2TfFrZyqO4b8iBI488bHQivKUCtSFqus++ZqbdDBBN1EkJWv
d1lcRsRUqRdSpNOzNS3Tt9hNm8+YjcZdpeQe1P7EY+wxN4tyarV8vK4s9hsEUq3yxVQXTg8teSm+
oWx2SYfkuIOjTPIzFIUKU/QaD0ep9cYUMjYgItxzyvyxoZQnx6Q2+lvEYaTDKbPRXNq9FEfWXJbv
B12VS8DEofF5515kOK36HHt9bEaMPwrkCCMZAehls9uYnPV9A5YUMctQ0UR0zXzP9pzTfNTGMjAK
3Tlfpr454eDcwtFNNVxGJDoCmAs6C7kG9EzNqFHJC7BzhDJWilbA1zp5ow1dH3ZAw+DFjkOJjLfu
w5mxz7Fz8H37NEva56J9P/AmQ6cFAyO9J4RosoqYSS6NL4ls+GZTQF3E6iRD4NSvZpJ6n4gPKl/q
pKt3iHpGEbLFx3jTxv9l78y22za2Lfor9weQgUKPV/akSKrv/IIhSzb6vgrd198JxTlHthPn5j7n
4ZyRjEgiCQJVtfdea6601Ja9DwsisYkXhOGjuyd/stxPnd1kuyqqxpCRjY1eZjRH87PbU/TKQJgP
vowi4odyc2DW1NBLKUpELaE38I8pKZTeLjGj8cZLg7pbDkYkXjpqpmVFxMyn0CJpzvYlloRkMPRn
op4IT4WjobiX9FaBw3fFmw9JOlnDTg21g1cmwVPMLPQePQWhE2YRDReqVeO2SzQtwjWBUjl3zXSf
hOmVPqn4qS7cMzxKkkZwZHQwUenv0wACBX5tSV9HJ2OFq9DP3ZiOSmVcOhlnQxKk3C2Cwrngbjrr
s+8iIVxYZRU+0ANwiU3Oe0tbCDgeIw2DWN8iAAzPrTTQzRtTsMeL120ny5arqTKzjdJ1dcSHt3ZU
k3+JyB1vlrFy6OFjcYkWXVtE5JrI5j6klP/sWLR/UX2bsBMscKTLqrHUKSKPiPDlmYsYBDbWjbgJ
E0TsqZW8VbrfFYtm/r+KdixLC/3vMqgjpgVDdhfberTVZwlWIwJ1bKqBMlykjneRNjlFvs4ZMe9D
RjE4iTdFUxOLHpNMSv83TJ9azxVAQYKeRLQotsGUV3jF4XpP00WqkRnVo/048gmzowEZ5TWYYrnJ
yR3d5VXdbULfLPZ1FjKtSqfHahx6tRSGaF5Cs3avaIRpX4Qe/+vS++ar+7sqGWDGr3vHKdq2l++L
5Pff+aNG9n/DKuboDqGfv9e0/62Rrd9Q1TAM5JCB8fM9gPmP5jFSDn4F3CzSCxPVxIfmMTHLOP5s
6moqWpq+/6h7DJDx+xpZgDRB4jE3sMFt8U4RonyskUkhNWj+KM5nmecxN9W6c1NInrYgGg5ZWNvw
PUvg9mXfj2922bpHO7Xm+bMQ/Q1wU1JR2kp7ydxMP6Wwc89sVuadQ/sJwRgHJCppyz2zOrY3I3kn
d8z4sm2qunifh474VFaBt86I9T3gZVzLsa0/41BJdgMZG2zdCTCiRauq6VWvUm0ZY0o2MDilxm3T
xhhki6y4CFwz2yoTEdQgi1NpG2i9syAHWZtHB9G1/b4giDFf5prDQ6OF7iGv8aAhTxgu0QRk2yrz
/OPYhuhYXWcwrgdN+Wc3TvWTGGP9xBKtdQgezHpjuPRfRWmETyQx+mehpVdicNQpMMTdpI+Uik5A
I7i2fGaXdWV+NceRSJycQFZPdAVq5byRV/4o2JgS11yblj20YGdjtQVwUr31dLI3ZsNKVccN7WlV
pve1lXCKHTL2QyqLZOe3Uq5IQs1XujuKpRSGeiw5bl+SstlfyzKeXv2xH5+KRpnXIcSjHUE+zdkx
Sb6HPRcvYUzFm5p+xIU+OPXnHE3EqitQ9pEo1W1dkfIx4D6hGwfgSKq9QXSdpd4032SNtFFh+BVh
nOHeIhNxrWKkBqleFmywwSlPq3yvedqe0S/8zLrEPNY19bauO/srCVQ0PBIZX0iH+Z+j+yzseZRf
iYn9YDNDoQ7RSNL82pwSdVFZY/IQjrH/7NawrJkYVIegwkRVdX195wdWfJqA9ZzwIQ1zLJQZP3KM
YuILlecWYnW1zbE/wG+qS31nDxl87hSr9fU0uvGJjNlpM7puxqGl8tybIq6ImiUny1vFrdkdnT7W
r8j+cw/o9ZGVz9iLV2aX1TlwnGw3Dsq8mA8627xy4mflueyMVSTORVjZ1zk4nt2AduKsa515YfR2
uWtUSeikVbZ3yWT6CPrbbJ9rHKqKoA/oINsebobKeEYX7ZxqxML7WGQV6U4Z3Kg8baFPWZF9mVX9
hRH1Frdj3UBwk2sVhfIlUp4+0s9KxZqkRPelNvsvdj3k+3Cke5SPub0v64AMKg89+egWxoNppa8o
pysYGqFlPLtecVd25vTQttW4nfRCvy4jB5n/QJjrwUbrR5sbet056sBAoW1w6heQBMmVi8g4W1gY
QF5jTpxbJAh4A6Y4u/dikk47pPNrvUvzC/LlqFhNkyGLQokAJSa/dc1WfqaFCIJOwiGVZcGO3DuH
sq8JBqUJjessR1OcJem1KUR2YwfZzuEUSNbnVOwtaNGrtlIpQgnffEbEG+9dQEwbahlkLC3uwaAY
kpuq1QmWHpCLmWkSLadoBn5VdvrkIlK+R9FOcWLk5ZIv1NWJoqZQrh1RXWnNsEE1UV9wEqMX4RNp
JZN8G7S9fvI8P9vW2TUFaPekBX3JgcMU14kemrsC6Wa7zHq9Oxd617wSZM874cDa66SdlaIf1iBM
IJjN4okn6Y6M6yt9yuhQumO5LqYxvJzaMt1qg4QQNY62u2y6wSEedYZ3hcG4xuTSMmgr1eyi8Lv7
EF1PguDCrxiDhTXLXBvPac2NfsGMqDqhUkJuJLSnxKC0XIQhM4M483G6OTUOyqZwlrgJHlOv1/eZ
3uprpi/1wkjSkmF5NF0EZeRf27nn7FvEFDm5Ypq8jqWWopkqljZTwheHmNZtwkD0Sm8hRyyr3NTP
nTersUDzZgvDy5x1bpb+g8+ucUY1HD1itY2PRFN/8jl/7tgRp+WYtB0hWVbMrdQnx5Zw4qUcNf+Y
K6u5kklQnxK9rx+0IM7OTNCqdSnacAPxL1xNyHmYudfmY9rnxs6hHF43gVduoiExvoCmV6eeU+mL
Zdbz5qIm6ynKs/heGoIwPWyX/sZM/HCrpihdlyM4e00E0ZUQ+ON6psyLLqyHW11x6cnjnVbjKKt1
OxjeBSwgcjsHUpwvTTfpudEYWxGSiga80tW0HUNTbYt4kPvUn6r7TAXbGC02ypVguko701pXXcch
dJT6lCyVVliAR4eNUwPVEV1oHHwRpp/62qBVYzgYNQTbbcwjftHS+txBAhhKgu4b/zklGGCVF73+
hLIl2LEyRftAkgoOyetqUon2Wlmufqikp23y0G0vRVxke9vSgg1W4/Y6G3vvHrBasBGYoG6jLtZ5
OTfQluOoOdQ5bnNuxvpz0U7jKyUBy79q5ITXaLAQyZm9WE1opqlJtQu70I1OLgqqYsDZZW/nHPIL
pDesaLF+Pc/Y2PuTJMRjxUFkkag6G2G++PK6DmEhk1hLj2eoXLKQJ9R1OFECr/7qN8RZdllERCCq
jWNsUPtScF51XZHupK2e7QZqJmstR26wr+pzKp1nO45ewBp+RSny7JXDDZBdJmhTj3vCrPN9U7jj
uqnjOwPb2KGKXPcOM4zxgCugeMWjPzw2Ab/YFY7GrR6PTIMPVcinUAeEMXUnt8yd68k5cdQqQlog
JPDa69gopbXG+xYdB6YkK9UPyruqZT06T60TfAXob3pMNnu+OHyfBu56aAbErOpbNXLq2dIaK09x
VWvlc8UCytnL71ZiCNJNjaElP3ha2qzaPjFWHPJofEPhO6gmdp9JBKw/6W4QJlcBaOkLNwJ0CKhy
ioJtRkgnY/Sh7acSdai0kzcvGlrt3q6DwcZO3+H5KbU4Lfc1gUerQtORt2PW2nRO+4hNuF80Ax4x
nQk5nmXrEeB3v8M04S7HXKozPzlsfDwkiN6iQ9xYR+UbGOt1jflLGrLLaC7IBs4i98WENSdySJpg
B9FuCf0Nj3jAxTIsxHhm4lufG75N2qFMXaK4f7FScokbhHOL1tLUVhQDujQ1H7fMiRhc3zabizje
p8Empau06spA7rzMtJYp3YptC/iC2Yx1nU9Ru0pqLdxPVij3ijbiocmN+CD18IjPAfSrK6ojBnW5
GpEvflImIR/eYI/buO7iTSJbH9Wtzgia0NZ1H1ios8ooZSML0PfafM07hQABDoFBCIkeEPSuAo7R
VVrFA9Q/aKlvGLMc77HVFRHCr8py69S+p8PEiYPEFCA32eJfAdA7HOVvijhg1h6imb922Z7KAgTb
dwqgb7/zHwkQ+nkD0Cslma4L7qL/VHEAbVEH4UE0HeCQrmX8VwJkvUvr+U+syNRW7/PRb5NOy/oN
pTD4XeAoNsAVYl/+waST0NPvqzhGrbrzzvo0qfAAPf9QxVVTmRpBMEaXblWhDsy0XMNVFxk2Tikn
HXcu+CQSq1Ocgmx8ZnUKjUxbZnRy33BuTQRhhznKPk+nXb2PpppTF6We8zo1hr/Oi5gIOdTt47Gs
0yZ7jCerPpbtpL8lZjj4CwGlAHoGeRuY5jWUh1uCOct7VzL427c1bIXDYMZNf2ooCNcg+gcaX0ZG
Ci3231OFGot2dSAX9qgddTVW8aKpPLLEk2LiKDY2nzplIN8xomxvdYyAOCR44gvPsiLobUZk+V4A
bCHoCztaWohvT8xpezLplbvTGjVPFfMEn1FcDIQOa1sjUQa2A/+xLwZY3xiLqQ5D1BOctabkcbDx
DZiKOFCFdCby6Qzvkkk0CDT6VAQSl2CWULcxqmWQIejqEGKcNS1mvCCdxIJvnqvM3iiuYiO2Z0hH
e9Uiq3IuehzSr1yR8QJ/YBI0d+C7pz3yn1azLtwmHNI1ZDGsCr0zVNvGQ9qyNgAxnUoiamMrg0Y1
Us8XG2fykKUsKQpQOe+AiEQlwlpMwZ1yLyZ4Lw1nKdEKhq3rPkpVEnULgGEDSFKRpxAoLrIeQItD
YBI9Co9WmKfRx15Vhm09d6YhbtoWfXAGAW54I9W0Sr76iWi/gvQyevNsFBBAxa2bB2LjyNhlH6nc
wH1izKHoXOZEnvZhmh6cQiHNRdMRgCrLVLKPLb/gUJal10KUlAYxPWgyWPtL8N7dQo9j9EbZQAk6
Vim1iYHOF+F3ia5HnzZTTEJwyhkLpdtwIx1lobNFuI72toESk9WSppsnXQvDAVd7aZBKvqOWwUOa
AZLbQwpsNhgr25fSqLJXQ9bCJMCbXQGQzBQtpIemmA0xmX3XrS8Orcm+g3khOyT0s8XOKtSnCI+a
XE6lZV/N8G4bjWkVwp21OGonVr7JB1vbcqIrVi4vd8ocs9qKSQzXRSkF/LPUS0iuDpjM1x6qMTIh
0wtDhHW/IFKnW3mpU+y7XrfPyFMTA5xJZh0dRkCHIph0tKz6jJiIXniPycbTc7FRGZCNqCUxW1nO
UXdx50ZDGnyKGgybJafrbZVwwEwJoD8o4Vb3STud7cK1r+c7+zIQGLlctARrpxanCT0DbclKLj2T
QFkPHW/DFaj0ryVY9svSTsOnsIqRh9cWBOMuzXbtLHVgRh9ukwSJVBC3OAjrqn0zenjNldP4t6GF
bwQrnXH0UvdhMvTLwsRy42qBc0ynzj5Wca1R7Lb9o12XfYQdYOiPQ2waz6TX0otQ41SGZHro5g3t
NEXScmt+1VwPQIbkamzSKWEXl9kr+FF80jFYx5WmxtpfpIiTbyuzR1BhYKx+tbwxvLMTK9QXZdow
LcvJGir8tuVvVDQu0CEvTbPSFrXqsn2vO+UhHeqcSXRC27xLBrrkobcbbERbfYWDFbv1kGykHeK0
cRXdDeFH6k7OHJWM63PXDvU1t3V54xnj0e8j9HQpMnDNjfCjeDRtDx58AH8BR9N7IyI9uvIzL94x
iCze8Oj6BNyPJE9Xua4767HEiDDqYh84yY1k+rrH7DusUu7uW6GVVb4Q/WjsfOw0y15O956eCMb6
doj23cUVSR+dlV3p5idc/v2CXHENI4GwqF3Ivni2vR7Tjaimm3LAW2u5Tf+YRiAxbTMpT2iy6ZZ3
7vCKUqRjGGhKPMaAl1O7ntZlxkB1AJ71BC0nv5xE7F92RNZfjSTzbrCOyiujaSqoPoyTaYFP6bKt
SdTZlGUb4s6p9RcP1OTKIkuMeZJWSqzdkQkeSqGBFDL8yshN3xVd4T6bAAW1FYGHKGZYcpaRHDt0
r2HUr4qSlZ/EQm3hep1zMuopXPJEmhsrFMZ9WNO88no7OpRUEVc1Z92VxGTOlfWj8QuYLXkLILxO
ljVWk1VLUC3NfDGHcs/KWoG2YT81IGCWllEzZIzNtRhKHzS5UZ5IaUiWGrXlcSrK/jpzNUwMqX+q
O8IE4EfFUbA3CSY/RbqoV4I5zKes7Yy7BErsya288VbvBf4ezYn8G8sf5K7z5LAvhyC2FmVgzbH3
sX7ZUJg85n5ZPzLabq4KlQUPFYrKCzUQBB313nQv0JPi2CoZoTXduIbWVS90XDvRitGijjhPGrrc
F9nUYUF21b1l6fSPYqstVlpsF8AqsB7XeqRf1Rz3zbXrBeUBf6kll3najxeIqPJ0GTfCWHtQzLmO
sn+yBhTsdhc523HIu1k8H0wHEQvnlRwinTlpUMRXoYx65nO6/zhOdrvTrYmN3iuYdizasI03FOEO
1vSqugvcrgkXmt0gpw8DRo0rrx+OqiZtvK1gxy//PRz/Xw7Hv6Mt//psvCyRVLy8lR9lgL//zn/O
xpBkyJMCHPgOm5+lfn/I42flPCOFOTXndxngf1WAgjGGMUfckH1hIZz/MOFABUg+tA9M3rZNF/n9
Pzob/yAC1PG7gggkgNXj5ayfgJezukQPtEm7QOlaJ3A8fN8b1VPT+VbRHBKdUSVodSYtUbKlZ8iU
8mj6GV7GMKfl43IqRZJWhQfLD7zUPBWaQcwbsASJHJlDpQe/iVSCNJFDsE292I7jox32Hb0H5rVJ
oFBXTLzWvW7Ttya6IVSoRaIjQ21iqlL8UZikIhp7S62jIMwPJi5atWTimIFkABvV6c9G0QRyWTLR
rMZbRtFQCteeFfbuNXW7ivzLOIaSIX0ryJBkGFq+tFUxi2VUM2mYWkfOpcsQJ6lX/VtSfvm/PDWI
BX5ZUS5fMlA+JFB8V1T+/lt/PDd4Rwh8sRj0Eeoxz//++9wY1m9YR9jQCfcFOjmHgn6bDKKe1Sln
HXSzszL+PQfkD/Uswto53dxFo/tuOvlHNeWPJGJ9fjQN4fAUmrBCjdlD83EwSO+0rGqlhjMIH3/d
9QGugtJMZmyY23fXoATHQzLQclsTdSHpvlvdfWpx2gG+XdR/h61FFPxRyju/G6J/jfdIdcY2zlwA
f4BvAlarUs5VHVOSQpzDlCnjQrkldsmho/G/6HpLPbvI4Kkdc0/WyzppsIcEExKPJc704s2XUr/k
b0RqZWSZuIfS5GF5dOzgC5o38XfhZO+s+w/i4/d3TJo1654PgesneLkVuxHf7SjPJsevcOUMU3bf
4YE3N3T8aYR1yI+TVUxHczHRqqLPn+rmFmf4KFZNV8o3WnJoUWKtslctvP5uIfNI7yimOIOvwzKJ
rlLwx9ikaWXRtfAfEKdepFlvD+u41ZwTUogu337oi/yJpvrnr4HVR4eS5ULawZ3wQ5+BlSTstQp9
aiED/6EMUVAxJ6Ttvqhgd10xrUVMHYjs6dcvO99rH6+lO6eZAKIAWwyY1ngHxX/49m19CC0iO4tz
4U3ijJZInYsWzQdl/8OvXwnJ+k+vxMydRo7HzvSuW/94n5GfOU41tpIz9kHrpe5LxrCB9EZjkVbR
Wq9VRnahTpbyMjExCW9+/erGj5sVn9LQDduwIHzQ0Jn30o8v77pmHIVop85zM/AlT5T9krI/Z1t7
yts1FsaS0z9f/bbP6vfBbOl+kZnf7nuoIJBqzEZHN56U6TJxi/zebCoD8qU3jl8qratWujbl7hKr
k9Xs2M0n9ft28J0E/yOZ5EdgLU1RD1SIQSvKR9WAfOH79687Cgm4HWgn+jn5S9zINkTWk0rmGYzC
i/DQR3H6OfT86jhMdbRxyO+Jl4xf3K8SSiaZZxGJr1aZdF9ipNtvnU0r/u/CCe2fvmQkFdxEaDJY
W3k66eZ9vMpOw2yyoW9ywg9VBeRHSz+atsO7w0WiJl02Q61fAwiw1SKKIqZvosB21VTbbDbKIGLO
b9B9455xsz587JO83OMPkosKu9E9RHZvFdRFALF2duHE2NB7Aufa4tzPNp16NuyEUECh+Lz7eIwu
yndkmmU3RhJe0cJHAEnrqj5zYLmT724gZzYGiXg0WBssNU0LvfeSYzabiHCHWYdoNhYhLcdj1OuR
lXOqw3qEhgK5dD8bksRsTSJl8rVqa3mrdMpPdAnSBQdZK0b5hnFXR6KnfHc1dJwMwILPoKPwQMVF
rX1SszGKOExjn5ZFtRe1n73FXUXhj7kpvY3ffVXdbLFqZrMVwweaHpbhX9Z9Pqytvqk3Qsz+rAwh
Srjs+tCrl91s4cpbEzNX5V8yaMbfRVdI7thqjH5ZzAYwujnZ05Dr0YXR+NWtbUoEg6ARDPxG+fTi
OTSREACAhAMlgJh8GPQXY7acteHsPpuM2YkGPgNX2jAb1MzZqjaGs2utmQ1sYIPzXcGPYsaf/W04
2/C6Je++N1KrKZvf3XDWbIwz3z1y1CPr0Jp9c72JfyR+d9Ml3ElyQ7cIl91gusPRSacpC65VX8sc
RWAMNqp5i+hSGtNz22uDmzNQb1jKy1djzBNpNgsllar0s0wlWKSDH9dkw/hKBvu8ISBrkRhZeau7
mrlPRpMTouI7CBaAl9G8T1HueasCgzWmgSzFp+Gkfagvm0yK4BK5/5yUno5uP2v8M5/Q6haUFg2V
gOFpD+nL1jYYHJLgksaV6YRLTooMbATquHxTZHHjLzKc6OAGB2Ba0EkhzNN6DbDwLcs2QFwT+aoP
mJa7GfTggFMBXpAwn+bgIlbMAofAHN3TaBgPW3hTV22s5fm6DGPvq6Y6+hwrvTTkNrY85Z1t/F7B
oTBd6drJshjaehp3LcbGJlpXYeTm4A+7ibSjpi3izZg5+bjT2xZEGqzJDIgYc5ps28R1rIF9tIxH
rconsTJxZmPvS3Ndu8wSHQeQkkXxmIDay/dm40socYhLb+DemeYGU6AhLiJk4qAY8XxHpHxTehe3
bMbmIQmZ8G1UxTtYlxLe4doTA9EVhFVX/Sn3Rm5tjUelQXEt1KEBtZmtwsAM1Yw94+uM3ZbzSTEl
5vQFVrWPJII3kGOSy6N6j4TP2oWxm9LETMG4rfB9BKtJBam90Pqm8q+SoE+spRnXCSHuRHRqF9Cy
MV9UAc4dUG1utRZjNJX7KBZ9uE59K8JQx88tZukSFO4awSDwqFibFnKItU9NMZYgF2KeI+MMyi1G
euB1GD/uABgY6uxUPgKnwq/lieqCLSlsyQ6YfbgmVyuII1E8TyIrIpTleTZsIGFMNMNkKO+sxLBf
7CHIA2Rj3LwbVQyon1pnwombK5HkK1J4SE3z+mAdI69/zvqek0USJt1tazv956qJzF3n9mGw9lIb
Y3+B28Hc2FlJQ65oOnGeSJq1rltpizshNX6iZ1LrIY8aXeQWRp7EO7rfBmIwN2yNy1hz/YdCr+eb
M0nqdutmbdReDSNkyaVez9biqC94Y2XLonvBDuY/oH/h7s5ZJZuVJ/wB02jrB8ZV0pAWfGN46I33
g5X06iQHOR8+kQBd2anmQK1Bj9Dvy3KaYFwbuZy2eurOH35+6z3rE++rysXZsgs+hapRsZD/WKbT
0k87Hp0qY9Z8XTQuj3yjOBWE/DfWVEMW0WUtrBEZs1nR8dlHfTOoU65F9N2ZTtfDZiD3xlyP3WwF
4t+R9PKJWEAGX8znZFnkDwHI+4PXxTEdychOuS/G0HkBZcDbGJpkvDHloLcXIcfcBEd5kSa3HrvF
ti10ca79sH62GILRKSPq0TiUXuiriwBwcrcaG5fO9uSOJmYLLitz1Xp8TbPUvhpUq4P+1JFLP/Y4
r9tdHmj513Gi+l63TECjFXWAh1DFGKN2Uzm5/6jpAR32vgprrAYsc2PTRzdxCRUCllxir2yjMWAI
ZbblLrrI8B+aROvCNSAiHhPGM6a/t4pS0LpjQR4BzHJLrft5xV4ntsYVHZi/r9lk+vpCNMpwsF9l
EhNfZOIRcRtadsiC/Ttt5Jh+mHzZiDfZFlgvciHcbh/3Bn9qyEUEhacPnXBf8bVQ26c+3Jqy6+Rp
GN3sNsHntPDcdmflQ4fEsgfovUx10ZLjlqVleSqcwTpqBP2Ab6mLvLsIx76Klp7d5tEdJ5H2TfcR
rdGNjdtuQY+2x2Tfd17NLjDWtwg3RfwkSqQY+Lg4gY33lTQ1nz+GbAvhkZaGBy2o+s90MbRumbmA
UvcxlOFrhADBtG1U3cbrGMn3tMAWlZhXA6IBDD9OhWauBn6Kh0hE1kBGTdK3zJgqvrXeK5B9NpOb
s3YQfkVz1ByaVZcBlt5OHo2QRWqBA4IdMyKRYlTu1I+9TbZ6EmEi5nGI/Qfu9by9Kny8xBtlVD5j
DqLK+sWgng3kHJC80rRz722jwPTf26G0TjQ+vO6mDlofzEjIHb2uYpNvk8KBCV5syhSGflNF5pUx
6JmzD+jZ8rmGQQtPaaNV/SpvGWwhF8uVPGWoRykj/TTctJGXRqt+0HWMXBbP/QgMEB9WELn/0jn+
T50UX5gUQX/df+QAJZv4Vf5P+fV/OLWq/PP3PZXff/9bT8WldahDuWYCTnFK8Ukh+a0X6bq/8QRS
6ets8+8tx//0VEyPhqNF28836adYrgMd74+eivcbPiaTGGIP2z8RVc4/6UX+FL6DFsCmV0rSIBQR
x5w/+cfCYxQFLqFx0HfpMLMSvpJPcTmMwT6ZT2/EHOJcO7SISvxAPYlUWyRmu/pw8f6kgJ/x4h8L
3FmpwEtTW5L0wgEc+Mh3b6FEjFB5HoOUshn1c2A9jdRibZeusd6FKdg0XdZq5Vf4rawsOFVVSFvU
sED1GM8WVpMpAnLLY6NzkohLDwcZsymXXWCmGFh2t0DWtmLNjRZ69Uo4Kz8EkbiIFlr6KYGPPP/j
iG3Iisf7diq3cU6ghLYebX9n4WuKcGA4RyYyxbiYdIkJTsNSa650vK+jWTyMXsqTKUzCmLxFjqGZ
gdNFqDiox8mEBQV3lZfBqcZ7ZtuYh0xptus2PSIWus6iQq2Hgmm9hsLM8Z+Fqa3b0H1BSwmxOxHU
ACb6ARdcv7/QCZpk0L/qcIqxwd/AXrpL6r5ZcyZed7L6hKhJ38aZuuIgdJGI4vNE3opM0iUxztnW
mXgbvSRlwSyK13ywCMhM8GqNev9azB4ZR7XHYsaFIfxeVk7Li02bODUvw5xku/dv/V/Iwd8of2Zr
A3qcv15dNjRP4rfvmrTffufbiuLpv/EnkK7QiLW+gQy+rSie+xuLjEMnmIYHi8Rs0vjDv8F0A5mQ
xYKCtwIIAX2ybysKrV1yRlmiPIquOcbW/icryk9PM6hPekVYN6gQTCYq3z/NITvT5FWl2hmGQjaG
AJhazDIi/2gpPNUL1yYPl8iGuFj5EbTlD9fqTxaTH9pynLNpxXqC6wOcii72D2tJXROk2E2D3PYK
Cps75s5axEaGwpzcuP/HS0E60unMAY1wfngpxA6dELktt5YgpigzBC7SFrUvLbT6//GpuJRELtLN
cih3v7+mSDXSihUKRSesMqr5qV41UqZLObhq/+tPNbfDPvQ13y+gyWeydAbESLd++FS0rlWa2VxA
PyZpuhsNjvjK+Tp0zgoUGxgmMlPnGVC6pBtZ/r4o/GWzjnvwT14cyPh8F1Ov//A5JdL+wKyk3Gql
xWgb5MS6EAi7fv0Rf75HbLhUBkM4/E8m3cHvr2ZL3kvb1YFCQGo5kEBRDjFSG2q3WycVYe1/86F+
aFBzRe15KKIbJkAu5ifzh/7YKWbWbkZCqm04om1CkPkFCd5XLyxRRmT5BVDEbyOwf3AZoVsZProo
SGDip3hoxEtJ75mlmrXvcGyoF/iy/HL968s4X6bv7xRehf2akFdoJvZ7XOOHz4V4lLNDnaqtGXcj
Ll3tGM7EH2EQDgEB8G/6uH92FT++2g9fGqOYsA7tTG29jtydgJSesMtpbyYpMyDwWIsmTT//+gMa
c2v7x0/IrJY8acYi3JA/LGVjhIGyB0GwFZFjXWLgyR5CHR+5U05oacsQeVN940JXWtaZ1b45Eg97
ZZs7FTbltlN+t1YI5RZN71avw2Bq+9HB8m8Esr5FsbHIXLiSIq2nv1mYxM+PkW3qFtlsBKa4xk93
nNeGDipvHqO4V8RzW3O0DvEldrfWNFMHoSUgVMEUXJlcvbWBTP6TPrnDlRJedQbKZi7DKvQvKXS/
7fp/eWfaf/rWWJ/nJ9zmfz88DImf0Ya0M0lrO5rRqfaKmdBAc8+R67YO23sUVslSh+YC7wBJ+GEo
kuZIP69LIUyQ5t2Rdc5MDzv2WOiEdFbQjAsP2LwRjpy6jOZsOJO2J8yeULZu9qW5dkVLofEfFJ2l
B9l54JNpUi0bS3M3xJ2CbDAbj7POcJAwacFRZRyaAhtnekbSq5XeU+EBe7dGE2nnlG7gOsfEJcjL
Etfwro7BrY0WjP+BKNqjHo36o9bU3TYpsAfC3PyajuaN9GSKRT3EDeBE8pK/XGx+fbf+/ICg6OVg
wFNPKq/r/nCzDi25CDanOxjW0VlDgcYsSt+LeLhTU1CtlcrFP34keUXaFqha50LE/+EV/WboPH9K
5bYJgr1o4SaL8NUvrCMYadTtvvP060/487oNVpDVBnkGkBDrfVL1YcFpQ9zPfDdym4wZxAKInfuw
7NEdGM24+vVL/XybEvBsOAb+Hn+uzn64TUPQDEnPxHPre519ARBD7MteuX9zAf/0VRBhc0yhIck1
/H5nyBGB5LLnAmpOozeL2vW1HU1Q7+rXH+bHuTk7EJ8G96vHaVGQvvTD66Q0VAW9UuYAgyhX9NeT
jTPkDIDboqRx0LocKbjxAfszLPEe6VdtSyuN/25ZmmdY3y+nKAoQ5IAjsfHGvbOxPnx/dV1a/8ve
eSzJjWRZ9FfmB9AG4VDb0BGpIzU3sGQlEw4tHHCIr5+DrK62qixa0XrWs2nrbiMZERDuz9+799w5
0b6CPJv724FhwY6OcbcTAzB0okdmccQ8EW5bs/qRV4N/zroUKKtr6qtinp0Tk4noF3fA/ul3YoYJ
B4d4UXTvf70FqEANI5KO2pdxXx7N1t2GZk93EN/ldYSRby39vn7NaZmi5TWmm74G+u0lpr0JgxLI
epn/yK1RX2cB+dzz8A03k71ukq6+n8o+WdVd4h5cRICncsqvMUf+qrj4+Q8IlxBQSnre/y/j2chq
w2KCJLyHjH0GElXv+kHEj5JVbA1TLN1EyjIhJngdO1ZbnGjAvwWJ/6BaLzz2NawaIBV6UeaFd4DM
q4eAnMwZWOTJCRDr0teckJinBntFB943aepflEfWlwHz59PJgeU/v+DL0wmPmC9cTWo/GWl8iuaw
PHXuWG5Sw9x0Scsi3yNuSlPz6FRk8qC0+1WMqvPTp4AcCZRhATaLr697MLGWMFlV+9SQUJV6Ai+/
U1bd+sgPV8QYvle5Hp8JEZC/MePveh2Dx7UhOiywJh2rnW1C3G89WrwDsw14HnZfryUfuB+BH65F
Gls/ptKyWCp9PKbZ1jVTJntG+AyxsD1Y2jUvDUiaxLtXb4RA3XsTHxSLT8JpqNxfXPO/l26Bx2lQ
wLvDpsFp6a9PvWsHfhaRUrVv0vy5jPY+eKaNMeOoJVfH+UWd+JNl26MG5uQpfP7hhdb35/pX5cjH
WxadPQ2cjxCBBLs2vnZ4OuEvPmn5l74sMHzSIm8RtETMr4U9mbE9kn+XJ6mNHzLYcs9pPi8CtInT
hDtltIlNzwhOkWf9Khj3J7uvZwobZRLCpCXF7q8/souBFkSpiezOn15RZ9yOfnM2RfSR+913jrze
Lzaor3275a2B8Ysk0bI5cHtf1/RQG2pMEh5ZjuHluXeoeyZ48VMpia3S8w+mEg9w3MEGTjXFjSA9
Sau4xaE//2IN/enDhKSSnQUh4N+y9JIe4pPUvL9DAMTGrH04KoyVV0ZSxQQrpB//vJv9ZNPEWUQr
lUYh2SBfV2wvTMkbBYezB2hN/FYNCG/uA/mLM+JPr69FJ4Mnicv7N/tSqqy4slD47Dkjt+tAjxIi
QRqSowZLYEAhsI6Zgm2Mqcnx2hFZQDcgZxZtXMwYaH7xvv79UI70h1Mhh3K0dO7X93WYiHCVCuuC
o8k4Qo/CGKCdryYNtCcuLGNdq4Ige78DL55B7PrnK/5VQvP5rFENcbGp25EHflkuyIBlGgdjfj9Z
Qn6v/RbrxNDG3Y1KLBc1h1d53hqCJGxHYyLMDfp6k7sbtKgAFoFBy2w9GNNwpaUDz8nuup7EjdhV
7//8PX+y0BAf5xG/jaPEgqn113dQGkD3wDM2e2+M2l0vGJsJjE3bBaL5i0vyk49i8CSIoUEMDBz0
y+uO8UbVDXPEfTdHxYcAEnU3lxLjkOGZ/4efRQ3qokheWmp/W9Vq8us6UGfNHoxIewfpxdtVkx9d
pO0SzfOfRuPt7yvln7VSP1nE+CTaIpSIKKW+dirAGsVp1fNJJDrEm6gr63vo0/aW3Q15z1jQIq/k
9Ivl46eXkvM1qfGehf/wy13DRVWidXKbPSNgUg4JQKZvXhDLYII4++ff92mK/LpDUGmYSK8R0jms
WH99RIJMVH08WzwiojWbHRESHZo9KYZ5w3y7zNdeq+yNR02erxtHD8aOk2M/bmfEAQUUDZeXCyrd
HB4j3GFPNnwSSYBEFvQbhpBE5aCPkm/Yyo2rjARrRQ5ivmT1khcDa4mf5Kx9D7A+WGF3AN+HthDr
whL6i8/Dx7EiWpkyb5DWg9fbCERyAUlzl1oFgFIoJ9J+CQeix8FK0SyJVzUnGHkxypasmjbJWvmo
clxRR/IbQnePzqIgicesrVMxM1nc48jS6totSB+7El0/RXcQxPJyx/82BobYrcowNgkQcZuSIX98
Ffgw2TY9cSTprneb/F4bRFqe2tKoDlaboXid4hY7ViiTp0J5jmAkilTuiCE7xrvZV1W2m7JkirdY
Ncv2MtUcJ0keDbHI7JUCSEbKEHaqTaWR7lwAp4pM+g5FDRiyAJe2AtUe2G8+E2JE41E3rueAfLP7
2kUtAcNcpdPtgC3jvkxE220nchP8s1kVBB30ILf7I0XsuGsCrEOk4cWIw9DNz/NaqTTcl5icqm0e
Le0/07CZGjXKDR5T2eTrMS9AtyohtQWYo3YPRdDf0efd9ej/nqPazl+AF5rnrmQMHMGDPxhLnLjT
hDd9Pu3KRu1GkinPkU8TVUjULshX9rbIhk0WZsy1en1y9DQQNqne0owcH2C88LTT0dmhXnkXjjFs
mTiRTSdaf+8B+NhCCvT24MIqsjrFvErLML5QuLy/+x1jZ/Rf5CD6+m1uPKKmARwurOuVm+RPi03L
g49y64ZFu8Wrmdwi5p/XYA+si6DI5RUaNNghPtJAuH1PI8zGvWtYmMSQ0TIdjI5RKDJwoVlPUaH8
dc4usVHKn++yfDw2nejINppc/iO7yegujYNoMamN9mY2s2Y7kpazSmWkEWoDXhkcuUm4s7dRIM7o
QsatNQRyN88tsA2j6zeRPdn7mdL1HMV5/Y1IR/OylD6gmK7x8IV17YdnNOREdyhIAxrWe7+q3GOb
M0L3y2g8OmaCzXcieIMmxclGSg3pzQL1Pr0UKFBeyiQ6+K64T/rpBRUQo0QzpFHXRy8FeeAtb2AR
HPGtwhcwGlROrvGAHwP2ceQkGy+ugq2JH4z70BDykYZAHzk3nJPW0LdN3AZn1TNmHBx12U3YKvMR
4dJklD9UM9SHwOmSA5BcRH5FoD+E6nrUeOR/E92ok26eEGk24Ic5mttmi7yogof3kFWBnFc2D89z
YZNHv/EbzhFspiwSZNoPrzggs+tm4CkD40jUQmYdzT6ekHx11c6z5uCC/1JtR16IbQSbeVKXwTTE
g3olYN1X0FkB/w7ZZkZV+mrgQjXTGMGdgUSm3vuGXf02+uDYD06W2/0GzKavV1PFfPvSMDySIDM/
aAnYmbRrnGjPmkDsqgaFU8uVgqVT5pvFH/wg6erf2nkKs74os+SIKbbdukgLr63BDnYElwwzSEia
cRJU8XfPjKgn6e/WW38284uaTfa3jiATErmmGMnz4CbO5Tgq717oLPoIae730F885BKfqcrzFIyP
zJmKj7ZuAQFNhbK+ofVqNxzR3JuwtOtXxGfDBq3VtO+oWB4CwDWvWvHvTEaOUKqzm9NccZ5OxlIc
EUqrZ7pwjEFSBVMVdS5PgnTC5kUiIf2tASm8y0ajefEbOzmk+GTyIxwwUpYQmDy7FVo0JJzDsPEi
t8C5PSteDnDYLmob8mVjD2R3SsF1RHMFzIYW8pZTadjuMs5NBcg9xNerLon1UxMNi8rPTawAJ/WS
vFiZgrTXgtEgGCeZL8+gMZzAXMl7XEeQc30URDvF5TSe0IbxE/3FxHAR2zNf1cv0k7bHfriKoyi+
SQLYU5VJ1G9FtvGlkIJ/1amTvTAT7153tjuvqESak1dLeYPkpv5G687e0jhzb+KWV3VbYvbdzf2Y
7YZqFMUeM0V8k+e19te1CzyKl6jhpeLu0oRvThn+phufYODvrY7bOzG31oNKuN5JmsGAQh+1DyQX
FeDwdGHwaN7Vblt/d5cT5rr0ZnDMWZMmRKi6yQEoEP+sgQfAakVzqgmxvpy1qr93oERftOS6zjhQ
f6usuAUD3EsuK7qm6BTTjUDR26n3cFDujZgbg0ChKoxvRrxUNfUucQ/vyCRFMLIDD45goj5Y0XRp
sS0viU9Myw0ZNJB+S0ngSND3ESmzlWk91Nbk3iRuFT3WnsQk7fbVNy8mERpUGnZvG/m1RdYgRaTb
kywbd0EDFNmMNjGa1IuFB3IAgD8+QsRlXYyj5OAsIda1acQ3fdh4MIkDlwq8BHZ/A1QoP2J0R8bU
hTRxNkRwRCdZdPwBkmoX6NKQd5t0rhE1zLzntLFK9QzdafoIfK3e/Vi4ayAORCm13fKU96QfMHOx
3fukkPoJeUTvE9fHl8xdMzsHXVu/Oan07o1wBsJVl4O8mbyiJBIEa9tL3szjbeCp/smsx+ycLLeb
HLTg0iVC+NwI7M1oTKZd6PuLoNLAVy8UVy1I5XRrxsb0Yc54o40RUeKKpn10RkUpjthCSTx2Bv7F
as7OlOzjY2gykZkH1KKnGTuc3BqFnD78mjbfOurJnljRb1HtCnrOgLvUqJDUQkUoIPoZXnQWkiPX
qu5VMx0LTQYav50naTaAOG9oIPGksWbJmzxLK2tdwKC/NZyUJq6ecu61qQKpj55TBeU6VN1HFRic
mbRZ4OIthuYDfqH1JGJUXnpQcCN0isSfV6+5Y7WYPyo7rdu1Z5dTRpq42/9AZTbD5UZadzDqmsvi
sZOrvQn8oV2hLYL1Bz3jHHYmq5nv6R9jHTR3XVTS+G/s+rqDa/86Qqq6s7ogvom8Jtl3IaQuomBR
byu5qNQC3u+SXJPnJkmgrbVwd1njq2xBtSHE/aCi9q84E0e7uo8IA0NL4NM37ZyegbATfJtV0F1H
RR3vdZ7rg/AKbg3b5qVDbjaUaj9Obj2h6h2WFvXY1hrhKAm1XVzxf6m6rjeRrp3vbhi7O1Ejg60F
8l7bGcF5acfbW1yvFRNNscnQZ9UrdPLT2Sra8ZYiZPgMu3my81jAGqnusR5ewYgijNY0QTJ0bbsZ
UOlfE5B4MnupwSfULR+beTfmgMwVCTfrhjMzXjcT42r0jPqmnNzoHpB/dQzHpCfWLylm4BoMGxvL
NY9u0p30NMH15928MuOhvYRZWJLOjVKIUp8SMGT8Rwv1LSSw5Jj55XjOYNq9a+JWmsS0WNIwfM2O
aralZy1RX+JiHFPxTL29mOrH6ns4LHOmiowcOsvHJqp8pmWSglQD6H4OoOufzVIOO3+sD16VN5uQ
1LB4lRBhHwzzG/2/4jUr/HmxDXCRbEPELPSccNb+NAks0VmmjplhOiCfDdxohSBtGjnvhbT6ekOF
OtyKIDP3DiiE+74xPJa6MD73ig/p3ci/7VF9rmhMoyMin+UNJbf3hJY/PySJ/zRiZt3TLgXcS4wz
nbhkqlZVMsgr4k+jdWXZx8iZre/SjIYd7F5zD/hs3gRJ72wGzcuoaklATEarMJ5IyaC4EM+pcPel
O1Y7XicW4Ap4xCr2mhBEbxh+6Ky3n8daWNdhEc6oFgrxUENbW5MkIHYua9dFESkY/K7v302au+Rq
LII7n7pw1XYtRjagij9mRk1QjOMuuW5SHgOQZHECTroE01nXIDRFkar1SEY03gOME3Nnr3vfo6AX
cfpGwBEp7cjnOliE6coVxmU1QbucTfu5w2ew41XcoQcleI8ZGwWZ318Xwo0eUdpSZkDIzlgCSdIJ
uuQcmO28yQonuFBTwuplyq1082yVAXu5KWpSANeSAD6GFvl8nKZKX3muwbZTgOLihfNKsGBjir/A
kdUKcf4i2IasDZzPSHmNmKHpqzDq0pfCFt7etWjA01qDn0JGHC2NPjHG2xDw+SXUhpRTna8JjiMq
AtgpTMqz64tTm/rjIQJCogOVXWETri5UiQJOiSpnODpAXBtUh8M4nVaeSg/WaIQvITNTzjlvbVUu
Tgx3XjfEOC02MQnfTXfWC9r39ljZ/ndr9n5EbdV8o2LNQRTgbkpRyD36OTYRR/fxtvP74m7yqFjy
qbUYeofdvI5HfDuUQ+MBub1OToZTDWKjfVP5Bz+DRMOi4VU3BmAYjA+TX93QviG53A5Scrv6PGcR
qiySUIsiLe/sJijuAK0RJZJMLKCpHLr3XNkm5LlUvjeROddrG8zQTYMK4OS2aXU/CTsYXloqHu5b
wiEH3XDOLmF4zjGvA3aUcKxf2S3pnc25heSaYHPnWBHB8EB9zMmUHEVxirNRvReEMb+TGUITQU19
8ZGJkq6Cmrvom6lS63v2KViuBBJ/BeL/G1xFDuEiSoxwXc+RejfcmgQOe9ahv50zF5h7M7IwKElw
Jymana52IhzoaOAG5/GQdk+BU5WYfKTXY/MI4yr65loufyesx7zd+GmYuRtRmjxGpUPc5UYrviXC
deRSmxKVls8hZuRD00SU6iKZ3Y5zo1lqS64HAgjjHcUr//JsQAs8ioH240bCNzf2xrSUAB0TUly1
YxFeptIEYOO1wGHXeUSOHFY1tjrQPH30TbdaotPsE5xHuE2KD7vv+dS+cbCuDsIJv/1+MV1txP3K
YTyZrGdlokzzrRlOIeeJak9uT7x2Gsxy5EkuTQHMVOW9i36s3OdJSrsHZQHUjDIbyVqz6ALd2I07
WpBWZvcCTkd17w4oKriFzFvXQ9Tw+zLfpR/S1maWXihUDHpfTAg/rkLd6Q/t0Rtd9TaWwivPsORD
Nmkbxi4WIFLI/LvMDyHqk2plPqBmVxMSUzg9N6LnRx9sbfIdqcr51kkZcfPILCgN5n+VS1TIJ8eI
3r+cNvRluIra6Pjzc2mr94TTS7Liyy6QYa1+JLjL8n3Yt7hO+nDh5Jskj4zr3OT9WQ3czvlQ0v87
Ddh4getWHRWdK0WdHk2vpYnSMlsBpdskbsurThA4f9dg/1oXvbkk3gU9sip7xnB8I7VDnPNSQuZQ
X7tVjjbw0UpJ+mvyyjwxk24PxCo4d0UcjJdomZKneZbD40D+y+9t9f/XoP5Cg4oSbXGr/6c1/Pd0
9x/D/7xWbfZnwsa//9IfsnbrX4GLno28Y2vJ2VqUpn/I2sN/+Yzh0NbxtlKNeUwz/kAFuKAC4ArQ
cPKxEntL//XfIlRhktwVQt9AfL/IBPgH/wv83JemsgjQFgnGFQ7SFHTy3hdVu8UAQptmXB2pKbJk
nZWxe+O0HHDmfPiV5PTL/OvzsxhGLVSPUCCy+DIL0AoLcxNY5dHnEHg968m6TlG6Pk1cgcum+W+n
nMvnCUaNYP9A+y2E47/2sFuieiDzmHxeYbFtDWbNy52OuNC7cangu8gD4z0G1gNpuPbDn56DX48I
lg9n6OYBBeDuoS788mMbw1RUBm0Jcqjr3knuVN4qt3RwObGOnkem9zi3zF8Ndn9yiV2uFg50NMXB
37RNrFtpC5UEJmphLdW+7N41lnQyMxOq/9ic/usPRKWCBpaHiFg4jJBfhhI4McfaVm14kEZUXfzO
qKYHsy0Cx/jmRNp7/efLan0ZvQheIHCNCHQWZRPo0WXq+SdtDBk85hxHo0akMTZsCeRk2jfzjOuA
7FTB4jn1iXUd5DSg/Cmzzo12yydMwv6wlijqAFz7yj93kw1xtNVurylSpbq0yP16mezgF08BpTDf
50+j9uX7Uh7x7tODBE7wdVRUFmEQp5BVD1jZY/FgFOSLXqg4Z6gSA3XZFE1sDSeLcVFOfORigeQd
nM5GmLcHm1gt7/R58iymGuOggxhlRV3EswQ7uLoo5sC6HhMJLF+bNiauTzslbU+uAxACOp69rShQ
jDbBVDnZc7Cr2YevjdaH7d37ZnVRG9N4tjqPPHGc4Plqhl/hfg+0U7MdtvOoMW0SRX+BC3a89Vgl
vE0S6Cw8pKY2kA0Qy3lumGzwyBFaDrjGV4AmKoonaVk/eEqXVCcLiNp4RYKHFndjOQ2X5Cfh9fVc
zPXwdQR20WUhwPHOezpyyrg1ho5aOmvagONIU7/29Ite59Z0jp7OsD6OWtevZK3oW8zDJLiFzczy
NZppuE2t1n0LWnM80/+jciXVtX51ZDeejcawHtxuOc3PCa7WEB/asZzC8dWjd9mvqRko5lXkjmeA
1fzSOhOA1nLFB+LYi56AauMj64GQveU91zGYNdetFdZDH3LTcMmFT3S63TeGCOM5iQHNNs7gOrup
SvCmhiPWzpXS0Xj+/VmVKWzptXSQn14lS+VKbUC9wWC5frUnzVBdDZrS2minTJ5CTunFMWuMBj2v
h+Kh33bUBM9SD+FTULOebgDq4WFExsFzAu9YvFUqqF9lXPPyQ3a8DMlTw6SHS2VFTcyTgV7eWIt4
rC5ak+BDjKgV8tYeI/RGezaXlLebhsiYUgH+7lvV/QJnCaVF3xUiKVVPvfzWQYQ51WEFbnO5/mLs
XDicgdhKDmhowAyp1k1Jysznn+miqFwXk5mybsySkZCu75jK680Qg2rHv8gDDBUz2HhdxiSAKVQU
XVhKY7fRauhpXo5BeIZ2YrXOikRkQAFdDjDvml6qAggQFJk93kMsZS5Ae32M9A7X+LSKHIO/gCve
Mo+D1fl6XMWFge9Z4Qw39pPZp8OmoX8WnWuCeXKiEV2Sb0qJl//SnsPpFf3z8K6Zn+n1wHk6uR0m
CMrPissv8dQSGKxsWSKMMzM6Z4GGnUaJSA9Nu1xn9VA7kdyOCefiiBTmXegwP5WAWwenETs0Ts61
S3zYWuvhEBGJdkHTZ3zwip6jax0l3HZjwmmMt1z50npRpt1sajl5Kzj11g30ue484BOlBUPQ1rcO
5LLg+VIDSuUwGS+0b9BvCqqYkt8EfLoyq/k6aPv4Hcuodc0wwD9xVvKua7MMOU/Mgl5tORTc8JGQ
ZxCWMcRF5uzvYSKZpSmjj5MND3d4IsEILVootAIq6/vRk8PJoNxYhngEt0W3sG3eSstP4RgiCzo0
jHQxnPkOD11LygDxlhlCB2nxP1asy+OZbY5n2Y5KmRw8I2KXpj+5n1RXv7pWFz4RytWT+hEHSOhd
rUmOxhXxRAabdU1To36dmNGCLMiGNxKZ46fU9VgwKzt7QC+XPqftzIsVTq5zjEySqhMES8egDpew
hDAqN2yj1YPnFts5oUOg+BmA6h0G2yegCCDwZlVb34rWMMgAlaIPjuSCzc6wtmoFZrJl5nvybMfB
WKZdb8vk+5SHdXQJgSe+bTkFA20NH+jgN095175Nxbis/on1pIqw36Q914lkItZ5pnHJKaxq+1tv
RP2wJiOMpLBw8O8hF2c+48Hh6Dq9oTfO0Fhr3kuyFKOqDXZMbMqbsWdMsZuF/VTIoN5Uo2Igqgtg
i2KyyaIzcuGSMuFE8Hl8Q3zPLYc/X7NjtY+uDG1IIsFAuloDbKXazQFKqRVJSD2yZZUZlxD4ey5d
QcziDEbzhUFideAEGzCccMxNyk/a+1YNT5OhmXolE49apO5cWp1ozNeZpbmtTUhTNcmVYLEQeQyj
PlATcMw0IDdzYlsoKsz8BrFu72bOScyNkImtMm/moVkoV2eFuX0TY/LjUeqZJGxiWVnXOENZSxsU
/mqVhvw72ubbeB0GKzVwa9Z5zvwBhkHKd/IZ8a2SGv0hxhOos6vRicNLL6+TYhPb8HzyVreHSWrW
Qe3GSu0x5QSXYZ0bJK5WfHLKZkLWmU+ronb4eM8dGsatE/t41fLBTjSLt3lKWfA/l0Bf0hve+sbS
UZkGM5e33VAG5aqvB3E59L0J1sDFdN12hnoviRStVxbiY4+dtXHf/Jz9UTGrxf7M5BpzcwPEEySK
61MxTJxr9r9/LasktmzfSFqZp8hYkPM+LauLJm/bg57o1Hd66aAAD91ac46v3h5saJNQWwsxXlle
TBPFBCD/OpBxIklH13zrpKj5rYOe+UgSAib/LBrIUuwWHjkpZJcCf6f5MwSm9n2aS8I79ZmCGps0
7nQfwZJ/9aTFwjq1Rno51C1Y9QzEsGLLsOKHwSeplnUz9y4FLnj4AWjd7/PKIPugl8ZH19LDlP1A
D4PvTJXzSYSwx4HHAqYfO3kTdtaDQyYAXbt2hGjS+gIgQzwmyxVtCNohOZIZ+bqvA7qKjAi68j5a
7mjKtOpt7ouFa6G4jYbVLFMhezZbc+MSl5RsEb1G5pNlTMIVXCdKy3vPobV9r70Rnu6arm0sg3Oe
IcJiq6rD2cHZGjcTvBMk5rH1mAZUyyQuDB28D4tyIzfJ4UyQQWbrKC+STTfQexw8hvuFEVKD+LY0
Txmal2un6DSTF8m8Wk7NhgFPeMoZTF1x+5szuavymGlpvNA3pI3XISPTSrL1TEFxiLHukDTjG7u8
H1x+BxqBks7FCmrYhSC+h5mLc8cwO9k4bdzvLDOGWTRbBZkBY3OsdAcCscutcylYYkBFd8QuauI4
yDfsVp1XZB9GIiAPg+4/IL8okPk0mslEBaiGVeGDPLUPI59uwhFLAs81hUHfmDdMWc0btyCajsHP
2lNTcRgR0WypjaP7keDwXcomCvNfDttRMK4z4QaMdl/ecbfZl8sxP7HzFXtRYLwGswMBGT9jHOZX
PRYYLFdyujGnOn6sDa9/bSvbua40IbJrJzYpIMdmn4c5PTN96xTWmcqv3Nqgbj8ABbsnx9Fkua0K
O0yx1JT+IKLgYKTzD/Ds3BDR8wrvUKQB6KGJk1cU2vC6kFxEBP9NpGWxgtC2p70re1ZDSEYXjJoM
hl4T6S4qy3lIC8lqk3iMgtezxh2zikaQvLcTCbHIUSm7N/98jFpOSX85lcDV5MDh0liwaEF8PfbP
2k5Ddrz6ULufRT9kdnvVLoXvP3/O304/ZIkiWKeXwbEfUeaX42EYya5Pq64+5IwPE6h/vvXQEFtJ
7BAOiwtPLEeXz+Xwnz93OV1/+X2IG1Gpe5xMcfl8OSVyJM+hHjPpGdPce+uMoj0UaoRsM/iS9asq
yunseZK1uNFLlfvPn/5FhSr40WirORXzgvMlvuorJ8XoYLC86jAQV2uv5qBFK7GsuqQIs9p3MXx0
LPYtx5Kl8sapy+L++RX+v2P3i44dUlPL+dPd+lvH7vj+Jv8CxP333/h3u86ysH/jysaXDSzxM9zh
j3YdCIp/URZYLs2k3/t4fzTr/iErwgJPgVSTIabLcRKAxX/TrINn8dfnGvsYnnS+1pIxImj0fGlp
kWDQ9ORietf0lI1jTERWc0H6zYTyBToTg+OFUERcxGkEtZHfzwnv93ccvj8kfoV74WeOu7Yq5wHI
xPic+UZygZJ5pLdsByw6NZkmxOnOKiSO3Jmn7sxoD1yPjIeheTTLJjJWALByp7jIwkTttSYB6Jq9
KWxWFDvBDvlAeSyiCfEmeUAc8Kx4Uxa5AA0XuDtUlra9TcP+jj1x2TrMIbrMnRqGRQ8/bPJ0c7LD
dngHRfVNFF3wLkJlwpOq/L1ZJ/W3tsjMtXALj7VTvTltavF76dtzCrBJYZ0nOR7MuhI7SmPjmtjr
CAmCr3fSDKw2WrehHesWIU9vFXrnqhw9mZ0M6Y0hpf0M03Mx3tcbnID1WiXSPE/Yvs5d35Qb1OTP
uZuEjyOhsDfjEj1R2+HzOAbeVhNqETm6uBOp0RxE39rXbVG0xz4A5G6mMIWLJdHCXbItQiN/C7vG
RRuC4sBFkXLRFFm4p7bR31XmR8cpol2QlVYO5ihpt3NKWsbil27WAbnkh9BOfvQ9iRpMFMcX1woI
VooTqtZmSd1oijz4RmcL24yfSq5N9VwkxXNj8NFlU6NNloPGdWG4W8cpqy3eNZCS9RLU5g8l21Ve
aJcQjCQk4G2mbFsxQ62PyxP52Gjl7ZhFM0kjLzg74NxpkhVhS5jtK+2TNKQJDzHRH0xIfIk2XXmZ
FZ8F4ce306Tmm2iQ5lrOuNSlQ8YZhKvR5VOcaouKRexFmiNdLQwnuR8IcL50l8wSTrbOFYZKfHik
rt4ObdPuSqXG3zpC6MoVBIdu3WdG/UEIAAHe8SCsfUGI12U7o/gZ3VJddp8ZKaM3xO8S6cc6r9EE
YDOHJUJMk39h1SHT3qTzTWBek7nySN/gHFHSRIMGokNCyJHhOOOE240pmY26LGsmWk3E5Nqx1DtY
VSjSPlNbKoqEC44IY7rq6oVzrhfkeQj7HNbbcOk35CCSvaUe4xbEJ2dTW35U/VxtgyAPD8RWepet
a7x7s4uZS8qUzh2pmQh4DIChIPQ5X6Ar2/kLgx0vebbSrX9RL2x2GIJyl2MB/K6JQNrZC7o9WyDu
8yfP3VvQ7oD1CcuwuuEFiKhza2SRj8uFtLAeCm+8LjPo8NWwgOKDhRkfwCGsN3C95HZCYn2LDLTa
zg38Oc/jpA9xE+Uoo1OKV9fdB/nQP6FUq9DClmjf02gpxcI4uTBqJA8ufVCCGEJ+EtxQbMg25FPc
dgOCshbMvTXrFKsz8XjJAsHXIzh8zYF2J13OdjKcuCWdiK7kgs33PBD8UdA+JJnhnUOnP7SlM98M
PWnv1eifUAgnwyrN7fFIuPaAvsOrbpHKG8hnF0g/gMTpnlzG+qpQ2n6wF5o/IpNmY3gZTY+hJYXg
k/hfmqF/P6aNvQ4rziZjbV4VJAOYS0RALAgLmJbYABZP8xopSLmu3JJA5SVZQJtNuImdwTzOjfUO
wZOWimjKI9J9+1io3lslSzIBKgnyIbjJ+3bJLIiS+sHw6wm1uO109/OSa1CYdU06jT8dprQQdyQO
Ula3S/gBlmxS4hM326N9rDdJxEJu2nN3kch+fCxzU+yauozXXqC9K5OJ56paAhbCJWohQm706lSm
PNDqy9fGmGMnFYT1cWZ3vVc2wRn9XGj8sEjaWo1LmMPkif4j5fBG/ympzqrxLIRHxapb4h/iuYi3
DeFbFPtawx5QRruu0fi/2nPcXbZFflYkzp5kSCags2RJIEDqbuclX2JYkibMJXNCkbzRrLo+mrci
9tp9ISoIs4xoNnBZ9ab3pfgBY1VvB4IsCChDJs2aSRxsNsh1i5jjUhqiWVW1OzyT7EwKxpKHAZsg
3HRO5b1if+LdcLwaoXKAhI6e6xW9PYMFi0QNFLLiW7akbAQ+eRtWVJbEaVbWG/0vsSHP8TFasjns
JaXD1R6BHaYRIfBLrHFDBmRwLML8PBPwQfVgQgjlEL7NzCUApGScsfETfTdQ+T0bo4sLqgeeNC2R
IWmupnJlNPHwZKLOOYUOuSIxJWHACkraCOsm8p7OvFScbM7z3N/+L3tn0ty40W3bv3LjjS8cABLt
4E0I9qQoqimVqiYIWbLQ910if/1bKLveV40/Ozy3I+xy2JIoEkDmyXP2XpueG8qqHJUvWswssLn3
HtPZLBY58YpHYglFMRD6qSg+0Hm9z2afW21qK5hKIowCBP7ePuFgtY08wJkIeItA98IzI/lsV6E6
pCUGf6lUCMKmGnEaD1S8HZa0lYh6fmXKHKk60ZDnyG5ZvqdweiHdot5poOVOSEfdV4N41l9bjssX
u2vvOlHYDxgSPuizBSDAD5vzNAn3QG9D7bzBHTaN7Y4f4OMNR3RYL+kSCROnuLeaLFkIEXO2H1Tu
Oiuob90xMcNhYyWRReenrK70Q7I1kmkaWWl6h/jN/IRUcTojxSGnWxjh+JEBhLYnMsM+F3WSHkl2
2sJDbwKdOBs8BU9SI5dVR+G/SUoR0lQc80cGN/VuQFd6i7jIIHKvRurdhL95WcQSGMXxzut82t9x
R44OCIZzbFnTqV5Sdka/Q/7QcfStFUozQhbUO6aQx7goS6CgqftA5oe97Y2sD/j9kPqk4obuQbkh
iPZz2KEgLSoLqXBdnfNJm1HZyfMcGtaHfEkCapZMIEtrxx1MCH+bLIlBLXlX+MWT9rPUSmcFxdHf
VCORUe6UDlt6Z58ng3XFX1KHomlh+UXFJieMSBvsed3O4C7cJanI9/GPZFF+kv0JRjujGRo648XK
8Sji06UNrbv5h5Qj8gNFVXYqmyUJyV5CkZIv+UhV1Rs7AA71BYXhtnCIUPIkYUqofzHLSAKWSGEq
tnpsRmcXa8amJdJrH4VLHNOIyP3a2LU80Ag0ttIjU2ZOU5usrOlzB50sQJdt17tpMtRtPbkp8TWt
caxUW27Jv5Evw5cUKJizFClfsqEyaIrlypkba21XSr6W9NE+O7ij9SVKqoj8cM0v8l4MRbNNi9KH
Yl1qLURo3QuKNNP2kWpptoP0LsiJJ1b5ppZmRkao5SDfLpo4oDH8hmrSRN2jJrY0DvEr22f6lGXp
LXVv0Cc6CcBIYrZ6WLODTiH0ySUhi024BvDt6XvGEvo7Y3ObNj5RWkMPk4PIiGiDg6ldUXoASiZ2
y8ZXIFadzlggDDvEIaWJroRL/RnXcLQ3ZRhu3C+pXRHN72OLBCqIYq1bN79Hey0pX01MN29rDO7i
QdHv3JoNiY5FlGIr6I1XAjvzWyxQLAijmQcizMxtWNIYNB48GQ4pEJHRi6vXZCgIZ1oVZe4Xj66M
s8w6hraXZKeeyUz1OBHqAwKpf5MaKRZ+SaW8SlvcFWDfcsMdgxKxzBo7Ay1suOFk15CY1WMRn+Vv
oKnjt8nnN6RGsJ/5nuoz7Hqygc2xPoRzSK44k3S5RjycHAfAmTdNzVdXnVN9Ejx5IpvbLa+It8z3
mzXmDpMmtV2Tv1vL8q0NdeOmSqR3AJSveIJRXlzcwXlUMefwprWdNyuvScIi25rMI9ufNrby2/u2
aMQqdYr2qBV1cadPcYxiiKxZ0iOnYW/lPdQ4zBFrqj4y6ixKGHPqCsTjSbZ32tza0NE1T3rZoQPU
6VUmjLo3Xh7Lte3MhaBzxevpWV0Bdxmtjx2CL4nPqC6QnhkaWd56DoSVT+5+wjMXJHk/f6LFcBul
AGhWeu7LB4nmdD0ypQmDflAEoNeRGaR9161bkS/5DrbnDCi/au/WYxdOsT7BEMfEi1mqo6l7lEWa
PkZeTioEpSdnJiJ951JFD4WtOjp7fNhhQdwKGD5OXzYh4BctHKcW+RuzYgcK9mFOu+YhDAu9B33M
lw7Ktw8ZWoj7PvKxDDVG89TGrfFsoL1+LqvoKSxc/WyZ6NyQXenaXpg18nmmhSAGRv3k+kX9gA+B
iKMwrEv3BtmddVfGzYuriKNb1UrCLNRiHWY1/qQkSFRE01RH/Xab5XP+MdXr9IOXTuHOA6sYoREw
TOLcxv5D1g6M83DxMOi0cIkVUU0MVVRu0zblIZRtqVat09szXWOU3D1Rt+YaGs/0q6LqS4latQmB
r+R8bdwFN1r6eXLfRiif9UbhlkCvbm46TyPc28UMOWVWQkajSs84wZNDIXz3gjKTA6x0uJl07dfc
q9SHOLJCQtcMhzcnZhYN3c7mjxlLhcmdP+kBUW/qVpsrtc5BU6AFHvN70PPeWijuq1ZhMzMaHUjE
lxEulW+QJH61L9PQQMiMY5vz51LIGnZ7tgXFNTr2RZ+ooo0/NzTJuO3Sonmu+skrbo0s7QQ2Ippt
N8RuUb2PFXTVYIidTp8Q7TrqTZtLfboaJMHvnZgRQFKO2vyxL2UtH9WkpeyvWs+Bt0cH3QkXmOTg
Is8hmbyV04mPpPUwNUWgKAPRGRXB4P9bMEuMrV6TF+j4u1Bzm8c8L+TTN+2fPxHqfKFmftMr1D0d
BQtaK5eqjO7OjxKWupFTmgtjukDlsteab8YrwySrgwh2DQNqGH02C7EbU/MoMnurWe3Wjo2N5wLY
HBThZ/2Gt7rzVcpUOtn99S/3gzzr99/NAcIGpgHCzo8UqMIYGxr05nSp6/bi1tSK4T4ZL//8RUBc
LOEzIEbdHz8AO+0lh95xuiQmzCv+drR8W7rV9svL/NuS/NuWJM7bb67Izy3J8i35IcIWvdjyPV9B
ltYvrm8z7gYaQWvS/Y+E0PN+0Unv8h2oNp7/exTX166k8YtLSC3QRRRIlvMFzPCHhFC4vyCKx9yN
SoxGNXf+P+lKcqN835UEngd8l5/mA1z4Amni/3+jyUJjFCcqltpiUZBrvFT5i41gA98D/B98sYwb
sEB2M3ZiBtVTkEWmcXYQYd8oJwRDbcDH26D6Ht9cWnO3KpTlZ19PcUBEgJyx2iJRXkvioLdFqcrP
hR0K5LSGedsmE6RARlDihp6hp4IsLShrO+Bpu8TxHggvze9bOYy3+vhSVG27irs4e+pHvf1UZQni
DDXmpdpluKxe6AeSCoJud1YrTUSYjKW/xHmIHhrZpnaa7NdYy9hoRVugnJnxY20qk6gOMiZJlA1z
f7ihfAlB5OvMetd2i3ptk1eeK4JWkMC6SpF37BrySmjNAf44i9QdvQ1MhIRBfEnaKG0kQiUWi8+n
ijT5y9DNejCIHHy7302vnHHKTxakpBz7ABQ3Cu7mbq7T6MWMTRMagFlBkRi240CcArZ4PZCJN10U
FpArqzxRS5MnmxZr5+RCyEyyiycKeQeSTW3rmbTsrjq47oSBB1phMJYDlilr3k1m4l6NpvORaYni
VXY5LUJZeFfHNqjH+rR/EPPUYZHqOvJCZrEPVW3k2NI4q9g9yPB0VsMJC04SHhRMveMyOM5WeoSD
iSKocc+eXphl0GqgAkRRDw/Q+OgPDwYWV5z4xjNpCuFzr3EwqCcGg2Xpa+dJmbTZysSBxTNbwYSm
khgVY/iYZ3PdkJRTtOcpbJsTJfb47tPWAxgw91q27nLOVqNV5puadlYKvtnnkED/f7zJNUmGL3Pb
7KVZfOoRw0F7FyUFW5qZTt3nNMXssEjWm3qVNSK6lh608z0bTnIf15n4aEZFcucrm1dDn9Q+GDXd
y6GJrZNhpoDo46FC8CT6iON/Va/Nfmz202yM91FcgFXAqfNJK6P2KPTC/41WlNtuHZ0GBNP/yUs2
U9P4937qqImeQFRpz0jInGtsJSXdQC/UypXfqezVqivhr4bYJPBEV8XatznCNoVRMn7zsw+0weKr
K9PupiNp4ui25sj8v5rozYalRR+MgPo1tyuUK8GAFo9q1a21hv9vVJF1Q57IANy+KupLykaRwAIs
eMqfZWmkFnYZRFwWH4+kRKqP/pjo/FGVRtQTWeyPc+rQDPKhuaMDpC/Vr8xO69W+mGixhiMGqPt5
GsV8jIHiIBRyrgY5wuvacslvEsgJkbf5DzLn6dl0csg/hSilQISGY44LmJlBkNVmRR+usx8waA1L
wq3RB701N0FcJvrFqgt57mnI7ywsS6uu6nIaSbAX/BCYtifo5LU8L/dhR5eXVI0x/yDDSRRnZ+j1
9Aq2X+X+2qrVoD9YqpsKDLGuU9oX0yAKdxraJwuZzp2GAABsQyumg2jH4xiVzk3FRr4r+sxc5zIn
MGAo5rum8szDkJJWWnl2ROuxy++mVtBYnVIZWFmabAk/yDduzYUET7zClsXMvYkvBckIQ9EzwO+T
85geKaD5SUJrdoMbNhs/MT85FKsrO9WOKYHEJHDqK8MzOn4MqYWy6aynmFkYkI62Cgw+li1cwe4W
JcInf6ij9aTIj8P2pN0Qoh1ySl9CAwb9Y2lA/yLohYs8v7XdeOoVn2HY66eUxIE5MPxM3+pd/EEu
4C9UjU+eO7uHwqtfba4YAjjzXkeLiN8QVKhob50pTa99Uz5T+HJsmk8uJvBtoVcPYyKKVSHdPph0
DOE4Oce1WeYj2l+8m3tUcIiLnDLnpNAhaFKxc9PQWyW2pTv1aRhtZ9CEO5Mh/troZtqLFoLxtesj
qGwj10p4e7X6xOGiu/HlZG2dyViZ3EYnh6t91qF20OYbynsdr/1Os0ttR8wYdxPF92VG8xpy/xiI
j9Hi3DXzjCqRjgESpKTP7zJNTjhQ2ze3WvQbSWScVOE3G62jrMbYLcGWjWQ0FVAIiDZ2USuusQ0B
5ARmgvKsQzrgRPMFLgIt4dFoP6B5GgLNpotm+smd3WoNj0RG83OEV1K0GbxztOYPYx6GdzacghXz
KGx1FcnTgsvkhzpcDTC7L7kMX+JOb+5M9CtEK/jylEBrv3fw+D/gjCGcWTjHjtFQIBHfrhDNfbRJ
qVsBYWEimErgoA6/qZm5rxOS3XtP810AU3LeCmJAMNe4+bvToStT06Yb1HCeekssAq3OurDGaOe0
T1zOtHHR3Nt5nK8b/EInATY5sEOz3vmyi1+tPOfZovneBW423HMT5hcfYdAVpyEHpNJxN4mjOuaL
+sKgs9a9mbaHQglxzeEYrsmRrm/tyfhsj61Df1rLHgof1pLdu/gLOaJvkYJlBndGjF6JusAJmBeX
2zkxSSEGxr9DvMYIY3T8o91N8770EnlwerZImSnnoOUYSH7XZvxbJ/9tnQyy9C/r5GqC0/R7MsXh
7f/+H/Lflm/4o0j29V8WJyqV83cVsu/8QpOSo7IJDtUF+Y4E5WuFLH7BXkfq3ZKAuxTIqET+qJAx
2YAQp+bGfrekSvBd/8Bkg03u+woZjMTCekfwyQELpPwXruI3FfJc9D3Z1wmO6qaQJy3tgB9kJsEE
ws7einJUhynsLTegQRRFrKlhdhEISj+lKXLmVeh22tWIXB1xYj2PV0v04VOmeLxPDUEor3HPBPhQ
NQIPXFiy/gfYFaPtYIT+BiGR+zTb/XQ3tLWgV0HAE2iD1MvfxnG2z2MzeE+xrNIWW2XL+L8HpDfT
A6EF2LNzxcB0DrTW800ai4ahbukTiF0Wwnnz6E/8VuruIcL+eUl9OWLZbaz7LNQGtR7GOnzvBXHi
kTbeoO5jI5jLJP2kcMi+WGE0fpQR4ezm3MXvmhA1GuPIBgXRSvdaM3il5J9Fx5MeyRvltlDjfWgW
726haXdVmdLDdsciuoyaCWjaqhkORJ1H/t1UCetsxmkGHpkFAzrxRJtbAVXc57hFNigY409EWUUy
EF7h7TrsUS5RWOglZgM+BxXDwa6gVu+TKY92uBe9I6Eg405HUCTWqiicB/RaGOAhmeXuap5jE/cn
llSYEkzukTxYlf82A1eogxn8C1PvfBxO7AN9YIZZcyQKLN3QcwNCYVYVzsxG+qcWrg0bNVvZSvdr
74KlHxYTJIPhfnSLZh/NMTlw2Io4hYReH/hJkVeBBUPvocmn/mi4HlpzPKR3lZ/n/Uqry/zWoOWr
oz1U6W3izOjKI+Ysz/mAFN4ZrN47GXFFsydWs1z8oK5P2emEPV7wKd3kOAxvGY8B/pJJA7ncqZll
TJJxuZ50/bFPCxGvnFhGV6+v32G8zMNe71WTrDWo6u+YhXOyIyfEUOSTq/61bCk79mHo5U/hINPD
KMpmg6g+XSAszvhSGz6Hiqkd1+RU2VtfEy15fqIRW6PyOXhJkKG3ilzK9KnRM0xAd9hhkypneqzB
c3aNMbmfZje+MoafjfyNq2tO6N+JJuKzlVZJL/ysQxSvkgvGuyK8RB1j2sKoaKtZ/UgzdXKov5aw
eY/XIF9xDRjzweokSVMlzaOgJ0a+3IelUW+1KixWBJA5wUjm6nFGbL/F1FvweAM9nCvmn1GGdLOE
PEG2dbXpMKAB2DbCbRpnpFC7vblJpI8PKRKoTTPjZPY+nWlChFeysqBi+vt80u2zqq0wmBGgbqRe
zntHNnzuA+Z7JATWHK5LBGYSQ0ejXzQSr5111w2CKWvIbChV/dEs2mKTpBRgQvrTeQDesJ7Qnewa
exj6FeiZ5uR0zXBkElPcz0ZplUS/OPbOSUs0QH53p2IezKxK35UnPhgay0DuZW9eW1lrhMXQUJO0
e9QGM7/kk3SDriQMJpG28QDQglXLY07AuQSmu+5Q0jJUiFcpOZKQPOhUjkN2ZTj05FttHkSKB1ur
xD7tIyR6ZbwpKiMNyOQsgzTRR3vF+dPbt8phpJk5y6ddTY+gqeO1Ps7+wYWdDKndYQZtpua9A5lk
zfKUbTg02Ac0DAUEHZ8aM7K64camTt00MmW6Rn/7o8gt69kt7HRN+kC+kuB6ju7Qu4/0WIZTPTm5
ZJHqWFMoU1grE+JSX3V80TQ5skjd6vB16HxG6VWNrI0ZbfZ9pSxrP2g+OmdD8yUnykhuQ1OBTi9R
uwLOAU2ZZM2lQCq6c0lAPmWt+aKTP7xi0Dtuyd5TTJSanrzNUachzIdyh/mclokSC4kvyvm0TZHy
oFKE+a8JGDk+czESjp5IUHDEc5bnxI6727TzaHfrtgYyLVMcREx9o3s1DGHLHbZt5xXPnEa8a4xG
cQ4iLv9zinLLtAcGuZksb40RpDtWNf0RVU7+3s1W/8k1IuvBbWR51zQA3GY6z9sc+cvNqHrvkMKX
yVY5nY0NJPGcRTdOhofEEihM4k68CCLY9kI001mSD33jYaDYS5Azt11nQ1Lr6Wd0xTQ/REaxxAaR
cAqkhRhMncPaubNpiOoxSZNj2mXMXDyWzDy6NXzYCUmoJahcBtdbZaOHDp01f6Ez0yoJ+1gd9bwG
M0DLiMZnHn6Imd/F5DHa3WfKP8gNShuTszlm3b4zw6ZbKUP+ipMvC9Bzq0cxCrAXYeq2qzxPUEa7
TfeBIb55VkiVzmqqRkZdjp5yvzXxve0MxgP6M5MoubRez4SLwsee+/hj3dTdVSgceHFX0TRjYWr2
7OjyJYaJ8Shiy0WOj2Bvw8yc+Y9pKdAPQw83ob/rB9SmnM+F0ffPeuMsxe3MESbTn7Hh5eUePUyb
fLQ4C5QcWipnYCfKdC+9VVXM5K9k9r8ZDAQ1sxgl2Wu6VG9ePzqbMJs5BrcJS3CMWhLZfDuFqyie
h92kF48TivBdkhHBx00aHriU+Ro7fn6HcbBf26V7HCKtXiOR/kNd+299/Df1sUm4GRXqfzej38fV
22//c+jyl/Lt2zr5j2/8o052jV8MU18SwB3fAQ6sUxB/NaTjVcdtqfv/36n+tVImud40KK0dajr4
qiYd6K+VMj/OsnUomagQ/5EVHSHr91XyF900eRyC34HfiyHQ933kBs9BW/jMqTQXnHhKwfPA/dwn
G7xSbGCm/TyBmKJHVyc0B+tn9G7aQZ/ci1mhSAwKko/XdWcVd/5YlFeqnCeMGvSP67xJt5WFoV0N
ZPC2iFMwRBBqAX1mIuzQvdRLP8GUxjWVU/vii+KGHLAbkHAEiBOc0be2HwwTRjMKOZArbfI+6ENy
KXD8B41b49opq4Y+gQeSzwZllOjqVPn61TE6Qdk6vYAUkis7Ax5lIdvDD/Te5fS0SEGbN27lXVwh
d1Pikia2sL+RGUx0BENpg89Jhq1lZjfDrK5WOp/0iK8iGpMWcvIy1z1KgUa92j0Gs9F4rVznuZm7
bZWHOa2AWHwMG2uftJ6D/x07Kom/isasdzF68ZyN+YurK2MLkuleb7Ob5RPoC/yxVpa/p3WJ7ijq
063IwUuJYqLlElEtjtP4GInp3iulE3gmQZlt7r9OSMrIfyH6ls40aKHqoFgXA22CmKjri243OZrx
QOZNhqERBv9UW8+xgP4j8xfCOV9QKF9wjTG/hH21sXhDk5W8V/18tXKu1Sz6bePXzUqzsqMiVGdF
MgoFmEkv3qz4oMy4xTexcDV8jNObJPPRhmpjdeqJIthE2vJZxsXLYOD00meVrVBZsATzWjWBdhut
Udep06+9Oe1AzJ0MD7klgqZT7VZaMGbxuwDXs4FycpNl8mRycfZe5TsQW3iHwGSeVNiHq7x34Fz5
QltnHS8EvJNiwrcUws70WM3qqbUa8mFt+VgwcZVzSVh23PZrpFsv5YgLC9XiKzPgE6nhSUC0ZnLJ
Gvc5kfqvXiNukf0aAes7Woh+r+yh3TdyfEQBBUWq7rlRxT4quEaa7tHT7Md+NQzq5FRzzO7B9ST1
TGAk5k6Qim5sw2hzVXf6UxkZr74AP1Qw8sahkHOeGB+bdngkg+K9YBgT6Jik10MhH0UIFT4jumGb
m5W/UaRPM8JJkuDL526UzoX27zNoTlS7ln2pSUbZMlphJ+PaxJKD2iQcWvrtUspyO2qGvNSmVn9G
XOijHAfE0qIpuENJXNEmjah9G/B6s9+P+8adx2NT2eOhoxw4yFHTbjO885sGBNNtqdUzyqJ8PBZx
0wWmlovX3mA/p/tzNrysxg4lK86oa1p0ZB36KDrWbqaml9CtaPggHWNylCLUfALZ+1RI7EJrZXX+
Yv/BXh6HF6vMPrcCARHm0o2MnZlqIFnX/dxuGkvG+KXwpKTUXW10BPOO3JUw+FyLr2XFEQB17VOl
oUDoBtvejIQBY4dvX8sSGkGppfEmJ4mXVilAK0XqLOLtYW3OVXg1ersHksjtr1LztTKoOLumoOwc
9cCRprGlccZ1oyGJaZfbsAkNfS1xlmCWcocdpRUNxMx9djXnMkAqPYRj+65N7clysuM3m86fDNTZ
P37w3nDcgSVCvpzj2j/RxZMUnWg6ZdXeGjWq1aHpg9CTF+Y8NzAbnd+NLv89KOlPXs1nQ1u435bh
/ehkwhw3lM7slnu6DERcG9nRzJdTqWBB/+v39bOnaOni4DQ0dd1cBqv8Jt/0cCbXlSJFwbU3++zF
D1kNl+U4NaYZxQJN4AP/pv8+M/+v7+6HvhE7Iq/psYGThecvf37/mpEo/dijibqfezve2N34WEke
bE1Y+0lb4EW8X043p7Zjdfvrt/tj1sfvr00PlwEy9i33R4IJCrVJpbNX7ruiFesUVvR1JqR+WS5O
aZVme9LrX6dOgmCbRjCBI8qnlonpqo3n1yVRNCrVaYjwrkFJ3vs+kDqOKBswX6fJYfn2HLMOMot7
tUrJTG63hT3ek7bzpNsxUe/Sugween1ZVf7Otqv6U4R2I8Ar9XcZRj+ILL68UcsgeYNerW6bP8Yl
mTl2h4qY1H1sdlur0q9oA6/Fot7560/Uxoj045NBpQy9xLVpUpI09P3VBEjuEX263Kt+bh06Ka+z
kVgbPWcRLslrWHdedtNz0LnLx/nq9npxF0fsoZaK3puRdXkpVQC8ZivDlCfkKug5p+ER0viFAdMu
9ljubRzLQRQh92+kKZ8j25x3RWTWC3MgOQ16292D5XqS2Dq3yOStI5FChD87fXWCCPGOLNVZlRnA
uRb3yE5q6XtYqScPNyiNFzbvWuzjGQMFg7QgKhhLiFqecBLlAf2vK+p0sTJNfja6488tqiW4YdRY
f/1B/skKI1Cr+PBJPVKafnRBKVerGksTJdnb6HIpJyQrm12bzkqbxP6vX4sK+6drRpfY4mq5NIR/
VOC0DPjd3JrLvZ2N91aXHIvq7xbML0/SNwqk5QZ0kSsgrOCfPzNtICmA0dd1Dmv+CFQykSYwOvW6
rPSJEsCW2/CYmdbe18zLFPoxIs/8qMnwY5emv3oOgnWgfS3W51RAu2QTj31Wp3oubgwjelcO0V+g
Q7J9Lug4pjhVgT+o7pwnmJe8+oPX858dUNEHaya0CWP0xDAcZ03jN/WWVHZE1H5j7pi3LQaD5N0G
t7pqkuxmBN6Y2dEceE5KgUqLlp5PHZQgG4JR7++r0ow3llCnv7kmf/LEci18fCKswxaH1+8fJFDU
vazmotwb9CgJiy+Q/HEwB9qZ8Z6hDa4Syi0Ah96lsHFkM97UOb4Xt33KvRxm5Qb98rCdQjWteoeo
ryHWn6eU7q63xL5ko3MJYVQGQ2hfYtxHaDlYieoKRaCbzk+6Ob2qDq2UmzxIQXXoN7zhVpO7LNaf
ZgoxkNpxvRP5tPPr6T7i8L9KW+5PCyDsqnNGetmalWKuyf0ddOgnv27H30PJ/+vW8ScPCXvG8pdB
GIZp/PAZTVEDI2CiWUmw+5oSR2Lx4texQKWEdfQ3VwSb5M/PiccuzLJm4Eb76ZlsLDETyzKU+9bs
yo3hEPPkhekxZKfyDa6PqrglobhCnzBZpmibPidRfoPDgRF2FSLiKH2s88XI2NpRtNag7kCa9HDF
GWdt9G4RGndB7C/MmrISa1F3r4y/72U+n7ARsRlzm0UiewmnpUqdUL0if20GWluyMgPK1c3Yp2Re
c0m/HC+VJcU6sflCf2F1aGBJ03oat3VISzRXfXyQoBy+HIKwWVbriSD6YzlMjwmayDUmgCFQDUc9
W02PbR9BoaW96YvxkXnitdGSIyONZmW4wxppxrxe/gXZcIPAYbkh62HcGlbbbZbHqJP2pXKnRyda
DhBLhJrngOXJG6olPUxvAF15a7fmq3FwPSNZ4BEjP+NMG/MVuth6GviA0zy5SQRnFhC8bBm59ZzG
I0JhC0FlBQUXba+GREAVy4gl4gEm3/rIoXhXhOwsUNK5MXk6nKm/yQ37c9xN5TEz7MvY4TQiODBY
DkZyQbBMTVudPCr7vLeeTfAP679+vJ0/ebypdTDMYuDmjvoxCCsH/dGY+Dz3nTu/lt143+nse4z3
Od7xWC/115ejdkW7fNv7VHpfnvky7rfokLDppXwbKAPwx2W68TN/7SERc6FjRE1gml658eUw73Oj
0zigZQX4cXQADeDa10bL/Zu69eHwApbZ9ApaSMlaHihXXEyNNSbt56dRUG7prUBlpSdDICMyK3OP
yjriYMh+GAt8S2lEmY0P9rEfWUFbs79vPY6k/pDfjMNwb9nQAKrckZukzQQSfXUCy/KYhgVQMEOj
5VvNr06n6m1b9/cup4N9ljiXkU2EQ+bwKGgYLtV8737dX//tsP1Nh436z/xL3OPppexeum97a398
y9cZNAHh7OWurXsEYvmmQT3/R2+N+vIXuEYmA+UlbJgY4P/MoTlJfFVmOvjFcSMj5KZMpNdm/JO5
MzLP71dl5s4+IjMPpxnRvKbz4+moIWAtTyPpnAqz9oyAA5tBnAIHlQn0SafVfYN1WsEVgp4rqvBS
lTNDrtbWNbQ5qqeaBbvS6FoBIMtBqb3RlGytcO+F9IxRJo6o390mVwDxY3AI7rZox8KaLj3Mq1ii
kXSZv1mdhpdl23d54ZxHq+leOVrc9VbihoFham5gxY67zbEbzluibde1qeYHWmnKOLMMJ4TS4mbT
mxWlU6p2ptEuISfSyEl/6HRO7W7bJd0+b7yhueL5zh7aJvQ/dbkS6GIYaxm0sce0PpF9ECPZnP1n
TThWxUvMjtpIPzeTXY1gFlL+XBYbnl3vNmtK51PjuhOC8Gr6jB2DmQ6qkW01zDgvsC8sulMTx2Ul
yNPCBKnVu0wV+SHFl/jZ6ezm2ewEgkyDVJLXyvdeczlfPL0lOmbMivnAP0IWAkeQcpDonI9cY9On
wg8kyr8latdv7oYUYnmgzzMBj1M0Qoar8UKsGE4zdLBC0h4nwx73paaK62AMHfSrIjywWE87pdz5
zu/M+cjoadF8gqnVViEjkX2cp8kb94N9l2Z4tjdjZWq3WNM8MhidFi+bNBBO9uVjrFyG3IQTXRli
ucGIy4KJs9ebN5Y9mh+1CmbTymlMcVtZ0bAGhlRh6XXdw5gY6pTjmhjXyWANG8MsB3g1i9MIT/5W
TELtc4uNOZjDRn3W5qLeekmu7bBXqIMVm+oVQah7iDujflCA6S6D1lTnCiYxkBdFvKgclEOq/FaO
Vm86DHf/+BNlnTXGNxoEPTJJE71wGYI1MAbL9pjWXcSmhnpuyink2EFTn/JWQ7pk4Buhr5l3k9ro
Mb2T1y9b2r8r6t+uqNTo3+z+P2nfT8h5htds/n5N/fJNX8XvIDRcOjxo2ZHhMGL4uqJ6/i90l5Zl
1vWxxhnfKHuEz1ACJw99ZeFg4tJZh/+zwiIbYl1EFA/6Zvmuf6DsMX46HuLNYIoChxeUJfiKH5pC
wqGp6REHdxwNZopo8Qz3boJ4zT1e9rukcX3InL+m2iQPdYM/dJVWgAtHUEr71i3GncAMtUO9SYP8
m4/xT7pwtvlT78jkzbETgfeBP6qbP3QbZGfPdmZ6zsEliau69Rl133rKYa1nkbSpmYbqITEszaIA
gXAVoRfW6hEHI5KE8M0rS+Oug1HctP+PvTNZjhy5sugXQeaY3IFtzBGM4JQkM8kNjGQlMc+AY/j6
PqCktiqmOsu0702ZZFUkGAiHw9979567rSaVq+9zZYTXU1QPHRt2az7nRDkRSZTpiuQaLQ2A8m6C
nxbZrdcamF47wzsMnO83jkiLLtqYpHGlJJiBIWkeI1LHGE4aeTKsfTer7z2yBqYNs07kngjH/RNY
QnMR2CfbsfEf2N2jpsdr7Nm3QMP7R5h4EMaaOtcrdnDgqf2Q1G/5lIt7JyAWYqUd/G1k1qF9RF6J
1nJHOmOUnXCCZ2QMkT8CtK23MZLV7YZB5rArGviBQWjsm3huTnWYmPu+t9v3WETNjU/i3kYm7RXu
qVOFS/pBFTGROf447VXbd1gyCcsYDW1sCDpnx4UuJ6+Xuoiwi2hnkMxDu7Y3y3vD8Z+FnbQEf+KJ
38xgen9YGNvUSvTucIGeatzNfeqPaxVN7XaI9XgO1fyNlKrspoFvCwrCL/AEDtIMd14Ktq9psaeS
etdSgGPd581M8tC9oON9r3E0g2n38ltXz2oJPYX6f0E40NqPSdhgRTCNeCHobpGSWIxYsuFhEmIE
emkXx1FW7h7XVbGrVEc8pdnIft0iEtrOhTIPo01iOsY2Y2XPAk849JUjSh8wiHUo77jr9RUYiWaX
qEycQgrVk29K7xSZIiM3sRDZj4r+/EOpkJbUg6kAafQGgqY2nq/twhrPthbqD4ZOcgdfciGC8ekb
Csg1+Vn0EuOyg1ESaWc31wP2xiqtoteUZb+iZBnXHSttNbPr3wuFvwl/lb5yh7bfZk7sI/6Osi0O
dNonA8gGoqzt+6jLScQUswU3Lo5Y0k2ugt2ACIASoHbkD5dfsgaXwLvU8/st5lDzlRFUhFt4mn5a
EMsuNUEEG28cm4NTOdhdOordZ97Ec7MOkCsfLS2TZkMg+xSt506R1cQbGC+DctvWW1l1rqw1eg9I
YsL2p00WZuHSnwmMB3ekElo5RtYRtNKYVz6ZFu525D4eNVbIdpWbWXQOUaEQdQh1xGZMNq8dvajN
NHyQyXKJvvMC5z3HUY0BNRuah3moivOSCMLtm+v0QokV7OzSh3TgUY+DevVqZxVy3tB7VC02iIfO
H+4U4Hx3r9JSHtOuefSjYX5TeiaiY2idoy+h3CM5Q8VXmSAj2AmHZx0hh1tVngSzkodzYW5Sah9/
zVt5mLDvNuqlIAew37h1A0KlxD2tAd5VznE00VOsYIgoXNiaud95KlVnrfxJ62NJJgFhCWwiYBUQ
l90Q9CGJjohD6warx3AnG20i3yDxlyNp0WY3BLVgIrc8IiSRaZQGyheToKIKVdG1ZDugEsPHueph
8T1xEKrv497uiITLLPsS1LggjHoxRKjFG8GAr3xQHKGyjdnHzkYsLgrJGsXZvngr9Ow2l8GKotvY
GtLHavFgeIsbIySaYpNXA7qYT7OG26bpexJ2WDjiTzsH8jcJ43HKjB8VUZqLXh/vh/VpA1GflpCw
auibO4tTBPgoAVi5OTyHQC7WwID1vbl4SxAnbWZDGhhvF+eJ+DShdIsfJfJ1slODbr4RW4ldheFM
dGfSIP8OHC++V9OYm4e2acNbzINVtdLkVtDmVVH7Uk4Cfo1jFuwOzeKTCRbHTETDkLgDc9SXDq8S
9i3AJ9Fqsj3E1SlalxtjXPw3rm65HPwP/cH+jp3FIJenVjAKCPrmEqEv5rPD3syA3iYTApbvth7w
/bA3jMdk8QKRD2HyDxYd+zwPeYoKnhwgMjiYf8HLgHOAoShx8RaZnzYjNVmL5ajFfYTMH8WKRll0
1XlSfn5tB8OLrnKqCYR1IHktbaptG8n3xEYwP3gOk4p6tJ/wkVTHhGLh1rcjk6vm7xaGGhaim9o3
o1Gdyathy3Gzczh5AV4pIpFUn6+ka4xrOvsGHUbITxWk0evJBWzlUDjwA/No3RQ86M5qWCxb7mLe
AuRkbQjjwrfR8I/YE8YLg7X6rgGJcuW4tZOtif3BEub6+l0vNjH4XmoDL3XcL+eSt2yxk7FKXRu9
w+Iycz4dZ9NiPmvhtEQrXqfNle0tBjbXjnCqme2snG0/QbfcYGzxYVcv6Z+bEbPLk0y6rtjWixXO
+XTFTcx7Find4pZLPp1z3aeLzovUQC3tLRaXT58dNu7mGTxY+oTkhK8L7oST6BuDIL/7Schv6Ri4
++TTvWeT4zmvizayL+2nv2+pwW9o2mJT6aLyhXFot+t6LIF45Pi+YJXgFCRUrHix3Trnd2IktBZL
IVJW/CpqMRp6dWueW7YznqLFiBh+ehI5d+FPzDys7iulrPQVCflza5hy406mjacs8atTgqtKrXjq
DMSs+PuidZ8FAy3kss6BLYvuukyS6c6RJt3gTAt7Q1YsatWGqMJd37b3IbTexXjvXsAjRRgZecTO
MZp1d4PJAWsDOgfA6W7u4EACarMJkGq+4/2p3zw68CivZsM/YW8AcsOEEvgX6Eofnd3cOatmaOaj
l0hVYpPo5bnLxeysqjjrIUYZs6LATxJ9rs3ZXVDddpisG7J83DXHk+a7lajJuNPEnjj7npf+HU8t
PXHBGgi2Pt2pk04a3gQAMIv6AFDKGTfjEETQBRTJY6sys71v42g6iFAUTC8movLKa1I22shfyB+l
zJILA8F0XLO159jFvPGpsfz6HjubeqkDL9mXEn8ZgoLUeCe0xWBsrupiX7cNEnQjzEncisyZVwb5
2MCG88q8tWLMcievAhkU9gr6VyGcmBCWUBxBaGdiXZTaWLU2SdubEe+d3V1Jb7KQWv9/WVd0cTf9
XVnHkIr+1f8tRTuXfdz+Ymr+50/9u67z/kGDy0IKYv/TYcGA4l+9Mt+BwYgbHWOyNAmwX2YX/1Ki
2TZKNAYNvmQ8rHzm8P9b2Vn8wn+OhCzLp/Dz/6vemf2lsmPCYTv4NfCUUCmqXwZ/xEwPfRmbzdFl
4XqbJDHMexHV88XTcbUr68Rbhq1KvLWGCiB5+1Bj8iI4kbVA/C3vf8wcyjyXQhb7lIj15Z1CzqjH
ef3Bq3JODxHhzNtSdP7axE91YxZG/5MpkXkmVCp7ciwUv1XuMWalqYMq3IETUlhKb5oafbkZimbY
d7kxH9iH5Le+6Me/4QJ8aR5yBxyyaYAYW2AoAFgu//5Pggdm/2RB6Ko6ctQk+yFo/T1nFn9tdd3y
ufi7/7RE/lPJ+tdm5ef1aFcCbKVJusx2/3o9y8AxEaZpdRwWSP8YZm+LGHwdB9yD31/pi2F9uZKy
LRwRYCdpLXzF0s6oaWfe7hmuG2o/i+2bkyRkIoiN8Te4N85+ipLg/vcX/TLV+LwokaP0C1hMHsiJ
v348gptwinL6PPao34C+Lca8FreQu+lHF/Thf381lw4HsUMe8IivWoNwwbYXeQLkTAxueika8mXB
PGCg6DP/4ffXMpcux58G2MtHA8fDRZQtiPb5KhUZ4UVFsDnjYx2NGc6DiFp+U9c5M8DGxBUDmPOm
p5w/D22qD4C8yLGNW/l3sfW/3mFIHozpkTQtyMivahnmOWoiECs51n2a86Jtp5YM6iB48GWF8fX3
H/rXNYTqdTkNM+zEOva189NQKNtdI5NjZc7zXek17aYzeIIrXOARAKmYSZUq/NT7m+v+pw+JToCA
YClpiYll3/rTU5mGCWlwkkCxYqg1h3K+zcHuB2I9Y9Bsv/+MX67l+CSH03anj8bXazJp/+u1nNhA
hhr58TGmnseUOilkBaKZrsJpsB9/f60v++3ntZagLLS/zPTR4vz1WiQOUKNwdjvOE7KOTclp4ZTF
tv6XvfL/nIt/bYstnwnjpudLNhmWq/XX6/Sk5zSyHGMYd65OOM1QT6wQeGAKYKz3LYpjWOYjhndY
RDSQgi2VVvQ3s/kva2f5rMi52OhMANxSfF07FGcpJPyOv0G3zDtMXdNvmI3wEthTfipDj3IWPPjf
7Oeft/BPj+lyWUtBw0ZNxjQIIPdfP7oOJae7QEEg8gL7ewPK6sT8dbquGDPsmWaC/e+McizggY2h
WgdDP+njIIvxD5x+dfNeYco7pUGBEXwZCQXANU/BnBh3v18J/+nvdPliGHlwOkCg/qWpmrp2MCDy
MQ5oxOXbNPVOs9Z1RpkVZHKQzDsowVZTYijFKXxIL7DKYBjZRRAc+7R0rvzOD46wL+xr35Ct2oE/
LZNNGflK73//t/66aj3B3WRkRzgAys4vfyqRrjQCsiGG/SjIIE5Db0ypXdpu+/vr/PokAufhK6MK
8fjn13djbFjcFKONj2hQ5js/XvIVi7R0rxjBuN9+f62v2znrBJmL8izejoTC+V/1VZPXuq0zJmzn
RN9tQi/QG7wypEnyqGBdqsJ1NcKKNftRPRt5QZBB6XZ/c2MX5R3L8a/L1bOZXgqsBXzR3tcGdtZU
hsWTERxUPzTTUWUWm2nnj3Z1DPtqvmOKJ97ciOjiGBwdI66KPCX+d9pAzkRdfdUiajj5fT/d4hhC
YdvWCWnRNdNzqKJpPl9g7OOFBel1P2d28KFBEzx5UzZfsMIyVffrRn7D2ISmlOCXK000DbJbtCX3
bp/KbzKqxKEDp3COCmfqNzCqDfCtw3w3hYHdrzIaTjd5I7rXLJjE20xC54WZK3gZfyyCD1Jn3epU
5DX2rgKz7AE0itPSKiU8fGUrIp/wwaWOWBWIIV7J2TLfiz63H4dPYQmRRkvq7xg4H5nuHGJAAPJG
oMaS6BLaPNmOy9ZiNjp+6yM277IN3Q86y54FGINjI+WYgBg9xD7SPnLGnP3gCA5DhSKGylNQy4qk
Vs9ePTTePQ481htPP0kHabmI8MFYGHee1bJ3irZXzzPchs2Y+uFFLT/bUugCw3HhVNbxIslQTPce
/NKeLrxnsqe6noabz9sbIDjZWkUk7iq7jlJYjiqLjoEZSvtkiTy6pKGfwwedo4RO8+duhYL/qulm
diiPeNyXokTXTVrIaAoiXcz50McV926CRtiuGyEiJOyx871vBBouKxTFrZ1aarG88XuGKI4usgN1
ATwifmuED1A7aJophOjlZ/OKQb77DcaK/egVurFWhsW9zW0rfsvC3NqZWCBfaTORaMBDQ2AtEV3z
nTvQ6Fp3KZl7QtfjTTwxlNwox4xfMtmxNcExeDIn4WRbe1mH+VAGJw/VNGi6iCTjzTyaHGDMvJx3
hc5YSyrv5ks4kJkOfTtup1XX6vkudw0GR3POOaePWhx7CR+ALnAyzMG6ZYFtYXBUr9EQCmYtHqvX
TZ3xtgkwfB96KMHXIBwM3BiLplSEznQJjSw5pV629Wcadcz6x5vSyOpdl9DtRxBcbmvy0daTUTZ3
IcP5o/Ca4orhiYN2K4s30mrFxbSL+USwhzzYyg0ewk5tS2ch6sgivUxcbR0ErrrJZ7VPY6KA6yIY
9yJO7GcPSNAKqDBe6wkLc0q6tTDGmaajZa1NBvg7fwRN4TQFfh/uqvXkx/omDsmtSUx/R5ySvcPt
XQLRJXMlMnoAJfngrwCjJycCWZo1pMpsM+kF/d6iPe5c57lh5nSB2nPTjBAcmYiPG03GOx0Sy965
dfwoA5lvp7ayrjI014KE33XVFcM+9XOxTmfcENEsJPNvspViP7pvo+nNr6zXqjfabWIgRJokllry
hK0jxowf9cLFYMJfZetp9Hir9cQ75bZzmpGBo4+LryMZw+lw5IPWwVVZqPBHhypiGxFZfIqynA3Y
Wc5IuTVdy9i2L+BX6jsTzRwaL2C48yzPqaonr1rSt3F7gCCurbD9iW26OkxmCSudINygXk2hnZA+
6JTmKjBCde7djD+ozFBl0e+15kd3duzdSBwNYXMaujkG6PqGg5ITbQa5DM6UyB6bagofaVkO36bS
5fxQttDoV5Wep0uqZnsb5Ag8nBSif5LHzZGUHAivtZ9zUU7RlyYU9547DPdqmKatPff9dnn/YPUt
Kx2t46rOb9uOpqDiScuOjCw5ClhpCdJ/4iySegyr0kK2qLFUzFZE/BoARd4IKvTVgTCreYcKAbcV
x7wdCdL0ugZNS7eprPymFd2TymaI4gzarp169pJ1CLUr2XQydZIdM01MxlWb7ookdW9FP7Y7qfrw
e5eEw5Xdj5suDoZTAn0ckBGo6Rc7GVFmu+QHo4JlnzwWfhOdcLiCLrIGrz3MOmdhJpwdKBEy444g
brXNpwYWJmZbQcLPc0+G1kfnjPjEZWFaD1buqu/jMPvzXrgkZ0Gjx7Bf9pzHyIA4VPPsX49GLe8a
aNII/solgKZWBypo/+CPpoUk1eybn5XledtqSKZT3dkXlTuCRPMGArjjm2f6yAVHmEKBD8r8uyyo
yQYK7MCm+E8ihzZFYz4YMWRvs8v8E18qGCYX1gMvYYgDJAA47+Ms2jsFqus41kW78Up4mR45qwFe
ckBMZE7vB9TiO4nJdAvQynlMwY7dhh1GuTwwkyMpktaFO0gGUa7XtQ7MvXZdFrZfXCTtg3WQ+xZp
hpl7oLtvn/0QklZTEW8RuLW5Icmq3GcC2Vw2t95r3/GR2GjqtW4Z8q29riSvKAVVu490YQEpGxgN
hW0QPhVitK974ZU3Ygaki7aqlJgdCIjfTqlROvDVdLbP0kI9k79HE6eswyucyl4JldTJjpPhTz87
yvFzZw89+iYD5q1d+YzUmWfzTicyvFk6k+41FTtqIaQyFABmecrMqePp6qrLkOTZbSXd7sbDHnCw
6zby17HvHXKUl0eUvAgWId9flcSWX5IeyY4T6vwtLZiebEnVqL87MDR2OJDSD9/NocBWipEs/CJ6
SQQsPKm2eiEJZ9wSgsX4wHdnKL94AvWrYCQBfstoyRWpAG7zchVIwKMCLmgCvg1MdbwWJdN4hIvb
NLfeB8OHOg9/FG6Fb7fbAuffhfFd+abMQpM8kDDt8HkH0oCd95MLqYDBW3drCt2+JU3Knl1nvDXY
BIiU7NZIGwktfexEX6j2HaqLB5PbKcboIzJAd3VxmxFd7nQFZVJnfNQyKi4jsv/reHD7RyMM9JvT
xN5z2PsoWhdGXLYZ4bLT+Hahnqic9G8044Z0SDmzEj/c5lJ/nzoc5QIRKNAKDdkuqZfJ5ZCaa05R
CB6sSW26rKargYcKMEg22vxV3XhwikRcnCHOQDcMvDMYZU35Out7KTldllG/gp0/HkwEySezgWq3
Ia2zZDuboOl6dmIRIuFasEb8kdeISXeIdUlXfh22s/EQZ77Y+QSIbyteCntbVN2pmuP+vaI2WqYj
GYkbOXeh8eKXwFqWMh0lcYlUZZHmwfT7IIUdPE2uZb8aVmV8WEg/zoEHZ8ot5oQYGH7t6Iz+o1nE
emX1bvMS4ITkOCn8NRP4Rw7GwZaQZAHcoL6X9lPIzHY1zWyvRFSxqHKsOoVYCRDzJGkijVXFvEaO
uEOiBYW2wOEO/iFfjRxONoqww5VZkMfpUWNjPHfKRar8lmbkZa4N6mRwdbhZJ7mQrA1r18vhZwd/
bE8t76xrhga7FJjPOs3lyWpzgmxiba5yt995IfEVwAWMjQpYziIZzavJzQEPm3Bf+MVR2Xt7ayIv
OM+nbA9CcfxWS9ITrN4LL0mhP4yKMUM9E4QitbZOMY3dbUs36xQ3U3bwBe0Ba9QwUKqm31dRJ97S
DgwENT5vHQ5CJ4B4DuDJuN7lQwdlpBuTc2riCIAUvyLzc1xTVEtkfOPNgCxpFTmjPLgNAHGRa4/S
pALl6+Fi5Sh4O5q4C7osQRXXtT+7xii3lVHOe1PGC+HRf2kmI981UyUxt9I7mBl8ACe8A/3zGktn
VwYRfs3ev4aBd8qN+nnI55s+DU4AAB6rJriw5dIwAltwRcbvR1KHT1gJ7pVV7CtO0+siIaZGxKgI
U5qUqiNDyBXtesagvfEN030sl2waUVpvo29ysDJCNvnIOmYSJysu0F3SVygQFEaTUL7nGky+ldPV
Bh5GRRAOff99tuf3EQSyTHpEJyqLBwyeU/hdINIDudx46Qn9DtjQaYJFEtt7c97qOv4x6rE99F10
dutH4ekeYVDtb6M2/ka+cnRQg5+um1r3Pwyr8bYjjOeDpoY5931jHFAVLI/5JE6uHasfsnUKBkq1
JF8iGppjXEvao/hAKCeUH437EmTHVqBRcHCPyPncaddodlE+3ruW9P+AITMZJwPz+MQs2G89sbe0
NdhXTL/Jo4FtpsfbzGqW32fVafIK6kgONC7Qih1D4Bs+4/eU8S9dTQf6uUiA3kNyB7CTch46KLtX
xnUHgCQmabVM8D77NE1lO1ByksC0bnorePbCNPhoA8kDyFUZMbhoIBqOIhRSG8srKYtCln2/Kdle
6DMtM42p7IPnPqRACPA974rSciH3zeN1zTvuyauD6WJg2F5D/jS23VRLcZ0Ybqy3nT9RdvSKbWlo
ExsD4lKdmPGofyazNdwkcjLPwkznnRliq4jSIXgOc4Mmd+go895s3W4r3YZKhAmseCOPRLqXLtJL
yet3+LEjt2q/14Xm6JAZUuwr026OnO351Xh2DKCTFOiMZ5HYKVNRX2Fde5FZbm3ihuMfFu/q1m0g
wZqabOeKcefMK/9opS0v0tYOTnbk0hRAHXwheIIewTKp+byerhxjO6EcOZILz8yGJJA9yfL5j8//
hPga615Iyv5SJf4e98J8sOy0em3zjhpsbCy6BJ493Awzxx6DYpNZz1xICAbcTATDLuFLXb37bBST
j8QYZSy9TZ/SNybxscJNFEf+3vD5E/EB4EiZu2Ivc7f9TrwuHyBO+I3sIzOqPGI7Cf00f5A3yLde
pIK/eRibY+MWpL6PnHdnaOiHOe3ny1hNU0dcEZ/LyemFV2TrXtc6qsq1OyX1nqMatX3fZ6rZ6HSx
tcYzXRGal2wGcNKZr6MFLx3t1sc0EHnO+hezcfbLsHql+RfvRZrQUfTmK79pWkhKmd/RkkF7Hq2K
cC53XToQaZrVnbh2EYRclcnMhGx2aV4Fc3r6XHdGXMw7nfAN2DNISKh/813UteB0NAkC/H2kH38Y
DI9pilBm3WX9ck+ynimbyf/luxqx0GhuG03K9RL7crEKs9hDDuy2bV/MFzUFwKMyvDsl8Z876bAC
Okfwu329/MIskd9CImO3foRlFSkz/XxVeZuxUOJHLvgRFAjNURXLvy077pYpRxasaavpovlFWwRe
vouRwxA/ItPF3pV2IBHilnUfGRyvCT8mm/az8QTNP/iYAWtc6YTVZM/80mQ0yldaiYUN39LSj52F
Dts3h+Cko6B8DSKBXxStWwXpnkfYsXtmk0MXnILKLF9T1SIKq0fDhrSsM4FqIAtI6hyxIgFJkLS/
gjBMOQGjXdiTZm6dqVua752/3N6cZIFTX3KbdFta90OKcf3zgbXaNPojn/PqtfZiLj32rT6ROxAc
O1qupEh7Rvs6TyCMBB25rubn/IYUCDbftx6/8joyyaqpuuq9EJ4PtCwAuKbxM4qOb6frAh72kScw
6CefjkXhY3bU3TYs5XSxaYFfKuLbn5sBLet6lrN5lcGOvilsGZzczOYv76h83E3BdrgXtkvzg7Go
t3GXVTBgeTi7lUtLAbcGjn0Pcd9q8HtWiZrFWyiSCs6SZ5RoRCqe6bJxg01JdYoCkP0Rb3mxh79p
PMwUBB8qqPjAfreswUZAAFBuFZwQmZEP68G8hFoCOQPKPGWfJyP9E2cmcXsUGOOPlriJl1F7TKFa
DuQNrdQq3EYcK3gzVglY3VYX1xgX+4dYDN4flXaCj7gcUQ+7UTYRbMabyYmHekfIH4ETIIebo/br
4DmRrlus2gba10aVNLg3ZBaX0z/bz/+vX/8boYMlmEb9qXv+i3798sr57ytv558/9G/ejruIGZRg
NuAsqoQ/83b8fzDecNGiY7JH5UDT/98yB/8fdLQ8jMFIccjxEqgt/i1gV/9Y5qwmanjlKNrj/1Wk
5JcZP5dngXO8ED44eEt+nfAVok+gxKTzQYWmOzMCc4pzOIbTY46KDx+56/7N6P2XgYkQimY+3X7+
curcL0N++gYRkls5HcYxae4EoYFrKYe/y034ZcjHR1o0C/is8FD9Isvv3Ja+q0sc5ERiB0rPsb5L
ywYtAaqlrTCGbGW2DRnodWLct4MaH/+0Bv6TkgGtyZfZBWN+KBGc/z2Lm/zLlLGf2C4n1QEGBxpH
Ay2ad5ninaxxmkM6i5oT1Lmm3U/MOU3swnawdDFiI1637GPfaAQRr1JSrl2QfS0x1qaTcaAY0h2B
Yvy3Gf5n4gAzg0DrsUp4UbpByybZedP0UXdTek9+Op1AstUOEXYdpMdki+USX1IAzHG/jA8gI4Um
TOWFHFqvmB3OB1GP5oMkf+W6oQR+oOYZbzu7D06DbKtXL89jsUY5OH1E4B53Gg7zU9ajYG6TsTgH
JhiAJohxmg2lVcASF+VLFE/VM2oVfnAYY7LX2e+3zLaDe1/T1d7othLlkVtVwC1AFGJCC3Ecew8r
jY8pVGshMCeifCondtexjG7cei7OpeND6ONtkK0qFTd3ZabR3GmFOyHpIL61MmKMY4/xgTPLsEHY
0ZzS3qrvOK8Fp7lX416SV3esu5k/x+70U0Ih9lQns/zGtwN9GW3GtrBo+PYAF98nKNjrUJmsoaGY
HqMuKJ/RifPNkLEnDnLweYYGXmx2V/hniab+AA1v+hj6anoUDT8CwLH9LqHrnYMxdI51SER5T5Pq
e0Lw+3nBXJzz3OOO4NcCou7kA1xoSYgP0ehZtW0riE6EdFpbWmrpfSUjf0VYulxD/W/enYD/G6aI
mqD2Ebl3oPnUrgqnr9Gg8jh7RjftZdxnR2Dj1fWkCI6H60yF0NpFUyCVRJhStR4DtpkGsqJ5tTfM
IL0PYcnRrIvqa1QXi2ow1D9TgRqv6Lp0l4MtYNMwy5d4rPVT4Jfzxa81v8qOpn2F7WBljnxifzCq
6wC32VoatXtjhELTceSzSCfxmelFOYSllKWoo0L/ZDo+7TGsOTehwzcRaN+DbllNG9JBHUiZtKc+
BuCKr3Qp3TV6xIRm7cgRkhFvENxLEdTvmIvnSzFE06M15ATilTwMWVOnO3px3R8ikeYDKuthg9SK
WsXg3pIlJw6497jVyxLNyDP6OeGV2M3pZBGJMPNNOJCU9sDwpg80jtVzFqrglLXp82C0ZBvGDbBb
74PCm+NXbOTAUtogt7CxuS+C9sPi8uifQou1uQJVEO8tQQngOKTdBkrTO1QVs3iXRbkcicaIL0oq
o9uB8KpuKgYEJKUP7k1PEtxDEbfVc+9KorFoK21nKEY7MiTLFzt3odLYhvtt9JYBgJFw7vKKoXwN
OZoU69ieDM5okOk/P5wX8RBAwDfux6kqus0IMfQywKD/TusTbS5pbsxEQu6PCbn0NGYJCe2DiA9d
CXF5PQZjvHeJnXuvYB3yNeXwFpchVv2DdEX/nIhJ2VvAyPV1J63Qs757qW+m8lmXxdC9x03vPMdm
kafhQdtzAaqsm41iCztu6C9TPZC/PoR279yT6TWtICxNj6ZHPQPIEJ6w6Y4NOqNZ7liHZKZ2KAOZ
PhDVuNN9cd2XzAk6VtjJMdLbTrSwcUV2b7j9tZNX+Q6Vsns3UzStXNg+140b0kMOrmmYMHZSPESh
NUfH3EofW6RWW2S//bZ3pjeIKeQP6v6PNLIICSrCdyQKEblOMlwVZl+dScwbtpmrR1qrYfeHGbf1
NoxbMvXqYIfnwjyNM650k77/OlNuuAmrML52ZgZw9FT1tCa+9iQT72SkIHfjrCaFqiI18YhEAPuF
MdIPIz1jlccpKvs8yz7CCtbmyoa7uO9bZ1pjeLyfIE5vrdzwr5IoJGleJgMxujywdZKbVzE5atue
kEMEN3yRlqnFUdDCP+SKqqbqbA8yvgHicgGdaoId9pGAPGcZubgiKdM/9KH5zc5hzEpMW2ez8O1s
a3Hv39tqGOTarX1M7KBlF2pkBrrLqmKUGObAwDagH9PSqSNktz+Gg2/SYfVxcbrBAqIM2ne7HPp9
6Ia883iBeztNusQKzHK3TQpZ36NVNFdml7a7kM4BWuOUCC3fG188JD3QxeCzFWMIlD9L02ffCEq1
lqOc9gwL6TMpSVmHBiJaK+3YnBDt+o7TGW3LHhL0sWJ/FZuJTSQiB6Wy2lXFc3Vxsra6Yq4640kT
1tEaK1IUooinqt1SWNWromQF0k12T5Vsxsd5sJFaJ8wwvBYIR7axtVHSCJbza0Vi7tGa8vmhIuEx
RHPvH8bZ9Y95H0y3cWrPGx309SnF+rKWVpaz3FO9ygAqMxiznTvVOimHg8kk8rgZCEWovF1t6Hxr
LCPrgeyKjePbyQ8loR96YhpwT03kCvra2GF6KmnLwRgyDd7llBvHOLZpajtab0Ij9J8yLzT3WcyK
J90uOnp6RAs+BM6lJDeY4clg3CM2ACFYz9NpEYlmTMn9iFG/bPKfTlhfR8Gszv6IM3ftDAMtX3Lv
XMZvUXqp2tk8VlHORCaOZHOVgQN/7pGhO/ifSHSkAYqPIZqY6q0TMxE/qzzPM3yBhSTwLxGaQN3a
X1e50ex7PODPRBvGDMzTODk7hKq853YiGUG3jp5D+s24P559LcRhiFJSM3CI0JgzxiLdqcjVb2Vi
lusuG5ZzQVXfjWOXbWStycb28MBcYfQigi2YVAIFlay7Y2Pr5uzXbemsG7T7OBBLN/4f9s5jO25k
y9qv8q+eoxZMwA16grRk0ouiRE6wKFGECZgAAv7p+wOrbrdE1S+tuuM7uqZUykyYiBPn7P3t44Sn
SoMnrt3r2SZ4ekkr9cVWnI2ZMc5yvTcc/NYSKc8d9qFVpZC7GtuVzTA9qFT3EjBEVDih7FruTanZ
cBSr8GtVFLQbZiO+U0xSeQeQX1z4sQmUMnHX42YK7qlBSXy9EHF6Z5Avws/NnHTfI6gPtgmkgk1J
kZdiyJzUl4nMMrVLXW6StbA7zz1V4Z/FV5PZ1n1uzfpF5X4ebG2AwdTJMGqA5q0R85Sh3ocJE4Am
CLtpqp2N9Wabk6p9hk6ruijahdBgU6NFqUcW4zYH1lIqxibb1NVs7mC2jLuKvMqHzHaS66Sk0qjg
81wly9u3CJvPDk6lLCJdZ12UETa8wmwJGKr7lCdh01g3LIPVi6O8etga6NnYtdH4eAkLUVQCmybD
SM2HFET1Q0ruJi7XxggqeuztfEhKbz6ZkAB2aT+M2yRhL68pth5pOZcbPa/lb+jVj343FWeMY8jg
ToR1H5TT/BrMKoN+EtfIYrKQhueIBmMGL8qwXDnFmcTS8DsZ3N+dIVaBIOclH8Hee4IPAw9ZJ4nR
gbazm/M4ZDGkHPaJJcfQf8uImvLeaYLtwI150nMbEGRUcbH7zv3dgeZ9SB5HmD+/CYINGlpgTX+U
Dva1Q9hP3nRHkVH5b7yld699D4B50tGgAmrKkCjkygLCmW78pC5xHLrOkd7rUxJXPJgV9jTtDPOp
GlXzue+FuB5AEnwcqbj3vz59WRyOfxSO8WXJJFsRGm5IbN67L0uQqvQHw9FHI1tlDJou7Kx40Uwr
x4LW89SxFfGAWQNPvOx0sDXZp9ZJev2cK+pmn4nnbySfb5rOH9RsHNt8hN/rl/IR1r87+CZ9wzOS
JfpYlg7TxJBGL7y3voEUbQyHtu3TLUvzspsddFBIQqigcsXh1U/X11QM8o4MxebcKTwUTrFbv+Dx
8W8DL1G7sGuWY2y0IGibzjW2v76cAJx+up6o5QOaFxyqicV4Lz4E/o1UZR7b49Swp2EkU/muKaF1
1MhXuJbVuA1Tx39FhTkcUV0me8Oyn4NcfRqrxNllLuWS4Y7JtldlfTm0tngclKougZvJk2mWzpMt
ZDpdqkRVw6lN04AWvCW3mHoW0o15oUuWEqh5mXttWqna4QyiXi3K8IICkvHF5MwnkVLNt00/but1
hYFFZdwNCQI+g44ZYrvEdCO7EkQrO5o11hPI//VYI8cHW39Gh5WancMy55JE8ocAXvCEtGi8EG2s
tfpULc1tVTTrmhKuZbukoMcUjukJr/UHwSxgRwIvJBTC8i7ynrHKgPxukwzp8LCKe1NMgnYBPBTt
4HlXLD6urHhMuEgZwhBj0t20cxMIYpteOXFBCipId5wert0ZJNuscC37oY6FxbDQUfLM95YiOcNd
l20BwfN/xBT08dbU2G42ceZhno1cKu5TCIH9xS8c4ijESE3fmmm+Jqmm/OKEyGMMxGRhRcVEKe+j
oouMmSKf47R55PTNEhsI/cnMOWrSUnc32kX8tSlDWuxTy8EtSIX6Mue93LdZlx36gerKlCNPJBOM
bptWXv/QZcWT33J+RNimHoOxgJnazqveZr12oUQIcr4sq0nGTY27NredM4uN41YCsT/EMmXRwzNb
nHWoLZ4n1GfPgoAH6v3ChmE+cT+dLmhvOIkGF3NjYgIdOfR7RaU/VajjPmFRIzJwYjXq1rNdhb2X
WIgON6BYiokpYzH2e2tJyrNW55xaKt+JqJ3829Jp+wfTQtJIT75+JsyceYfghKUsTs9b4mHZATri
l7HS0VBqmkJBZMog8MaC1aSLKzJZg46TUSxE529qd+Ed0UgcrGiy+IfE/DVfyc7lqpQLIkJOhxE5
9MuxStkTG9XQlcOeTopJuG6hKcyzvTtDhGfk1Xwm7SK4sEbaLBhBw4vEUu15Bg31woMWc2jZQA8V
4MtNHVTDQwAYA+jxnB2CtQOEmVpdlZL+kJ9xTA7Ganll6pgsuyxY1CPZCjfD5KsvzB85bpsuVP1K
IC4c0zUkib+0MtbCef3Wk1i1XERx8GDUxXoPnBHnyfqqTuv6bko5EoXONuU2U7+f2jKHm2yOpMAO
GZ2R9fAK4ZgDfDqJ5tasWu5MnVOKvO3FqkoqwGiJDVjaobW+Fr30dRxmoTRW+XWFP5+WhJHBNNBd
e3sMGZ5QSCRkYhynngR1kdDxcPTc3L51fAjzKPgpgMA9i84JyXjFGSHXGVgaCipYXsFFH+OSfGsP
GJDsv3Si4WRLw5FLvzbyliyY9xLt/oYc6FcgIPPlwutWbSay8+JonOiFBQndK1NN8q5RYsIwzZiC
cwolWV8zu2z6geZc1XGLkxEP/7Twi0wP2SH+VF7BGrjAvQ1zlfafNBEd9ggBsG3SzqBxN+6qkjcm
mUr32pbeal0wzZbG16DRprV0BBchm88LftqCwKux+ZpALNqhd5s/VnitothuizNjba4g52NZ40TP
ZHTt1Kwj8hU2WqFXWjL+phLm2r5ZWOIci49/69+8bZKTpHdb1alA2Gh8M81lLZd9g9tXlBRLjTYJ
RXl7NJHU7MEhFGdVbcV3plVUF6q25bZxRXCBzIGwYYseGuNvemr9WiuPxMsQ08hJi+lSx+Ju2Pql
LsL6aUoodlqzCS9Gn3W2HlMuYepiUTArhxsiJegQzfFppz3KcwAM4cX6PDftugzruNbo5gs6kmHm
U/PKln+dTZRETQyB9+na9aYuWXcBDmhPVsAjIZZev/QNg7jUipNrHwE64t/1+SHS+chRh2akx8+J
1+7XW3kbEPS5T2Ql70r4EftVlrj1oAvfv+0NVkcLGPVJeu2z5NN3WjEQBLtd+2+k8nAMg4smpAxp
Zmnfo38fNiGByBsPuwGEJG586uXWvfJgD2c9NzKkQXw2F2Z1sRBgeOHaFLHleg9SysNHrccWkhwU
xm05Wqxm6MYe5pEyWUn6c2Zd2PdI+VlsWcc+1zpQj/jjGNOuIeBvLcGho2kZ2Iy8EqBUTCspPzWr
idpwzJH71fiwb+qJ4qTjsFPyYh86x6ELWhe8FLM51E8YomlQj/SMnSzmqNBRODteM25tmss7Nnse
nrdldvK5GnSO0HlDlvrEqX5GO2ivsauI1+hCtQ4qZpo2H7HiM3gDDjEj8Bu4mCbLWzrwHkkkaZ9M
b1Cc8RyeNYNYyWmkX0YGSZmdVfjnz0dV0ERcl0rH5KLA4ZPXS2AD8/Myl64X8l2nIdcqSmmZ8E62
dKerjnkvwCLr3mn8/pu/apc7vjoKW4L1EOtxCGF6rL6ATabkaMiKPMsrXrJMZek1wvOnYXC5ahhc
nDMQFLwqg+QaQIDlNDSMzWeqklxEJOmhvizMOqRu6d3sirkyi+yIqOShrmMqyHkgar7nhs+BXC6l
TUv97X++vZhzmbPFGGg+v7ojeypeU3FWLd10M9nGvCfCHfrgWPNCZ1SVie+yyAwuT7ZQ/uJCMMiW
S+UtnMhGf95PWr72Yqk9lDYcYN8axauUUNicTMe1CpinhiMZIuX+QCOBXwz7sMjHYx+IR3RD8BTX
SUxHQ2XXu4xbSRPqg/Mu7uo/PWv/GVX+dlRJwtx3lf3fjCq1fv6a9gjGOv09b8uGS8i/+de80gv/
CKFCWcB26HaBzmKC95cv238LzHNcF88jo0ISP/53YCnst6kkaEPghwCNV7POXwNLYf1hO8RDM+J0
PFYhBqD/gLj13ggV8Am4EcHMsi/w7d7Z90Jn9miKGuoIL+41pdQ/GEEdr3CM31Gm/+6TbJM4EhP8
us1x8scjb0EKlljL1WNgg0QoTfWkSMWLoB/0m+/uw82fh8D/hzfnps6qTv/3f/3dJ/EZiJcFJ0QR
rP/8O0snyJd4aUEXHbtR9kghzGs9wHPymuXhH38QjQRb4Kz3+FnvYdaDX3B0aRcsALzPspCv4ABf
c/7z3/kYGOeWzx3/6R51jN40CReKMymBFmHAcHF1WxOZACz1n38UXkqm9CH+Y+vNSvj9pVNmKeqU
XzSg97+Y8GagirepAav8Nz9qbRp8f37nwQM5AGOS+wSY87150h+w08A9Usd0RCPl9fPdnEwPljE/
qAH1zq9/1toM+OnDHPyE2N5oYLy33iOxrHk3a3Wk1UiTj63kmKPKi2oje8a2hZJZYJG35rj7d64n
EGcc/77AYPzuoffamtMw3csjrYf6Qw9qAG23IR+MnP/269/4XgnwdkFpibAqEKbAW/3jU7/0eT9n
dJWORt+0RxwR8w58XPzh15/yN+9WgFLifz9l7W1894CsCovBYKh3JHvNRZY0PQwlEEhQb//Wpfvu
k95duhHLec1AnAek6OetN+XPC9YpuMy/fb3eUAE/Ph4hFNmAJ8MPhf1TLATBg25Q1qo8qsGut8pc
gzZmmOg3iyhnUqzNemuFrQXMzXWPZgu9Oi8IcnYaUZ2ji0CgPnL+2AUTEOuWQdzXtzayn8cOtCKT
YABfvuKAcs6SxRoulY+dBYeF9iI7pMdUK/4IDKFyxzHfZjxOvIM/NeXt3Ib2J+kT/eOSi/w0lBQo
Y0lOTuwTt1PPqLvGnOdZ+pNHBMoMwyei6UYHs6G27Lq02vWyqHYdVdKHzsjFOUkM49cmZpW3Oo/v
7pGNMOeiPmGjGfJN6gdpTaRSAWJRpgYCT76PYYfiuYz50RJLxb4OE3XNIK/edi5qEfoacQxEDArC
RBu7Q14eUxk3JtOwvKGjbmA73ZQmv+4NlY19qtsgTrARULC4pElW7TyPLQCjJPBpZJQYF0Cwn4uS
MjKnwj7hmwB8UFLuEFtlgAEx7U9JOrinKbHypySoiwdvpKPUaEc9Nl5pf4r57SryR3ojqhT9wnca
4iJCyw8w2nFm3vXJE5xnDc5yD3rEjErRXd4i3eueYi7NKc0bde31+atpcU/73LM/gQ55nfQYfwDv
X5+N69KYal2fZlJ76NVQbqLHDgEO3eSZN93lmCTPWNFJaxkYmA8JGRCUARk1qN1X6NywQUeCsLer
BFMLQl+CqsB1WVe4ybiIfeFWTCZHuvVvj32hE/xsZhxc4GWrdhLS0qe4T5HjCrTpZaOS+2Cx1yO6
n8mncEGkVzbw9WMy3xnxdzjVN/XSesUhY0qoLi36SuHWS+PhcxorI9wxsNQBdhochJFHx+DCQNb5
KTAq957pTvkKp6w+5zfOu4qp6yqxbo4CIfFDDXnp3sGHk29cKnRU1MhjJJi7dKj3/URTsZ0UqV3M
ZugwxZPEh4bnGcRUIg3MBV74oCGgb5VABotphS1uIWOc044a+sgtRpU+dJWRDIc+qPLncAQDhV5v
uITRhKYnC3ER6SGeqJvD4fPSLvLgqr4r9mBP7GyfK8dddgviHTjtoAvJ2pyk9WUJlX6xF94tYTD4
2xajqz8OgDQekxwZqT8XrKE0wtyopV17jhgNLjvuFGNjSe6EmybyqUns6hzAZUUDlSwPtP2vHEBC
dDuYbfkiiM+Tct4as+Y8kiJfuEqgUBLwV4SH3OAO9Q5bHyYDmmcBJ3AXU/KHfGix1qVqSr9VKnSP
lfTop3kpcnlh9Z+VnqGcljXKy7DnQVgwMb0Fe2lkSFFjdMwgreIQtsm3rm/9baqnD3gVkRcMGJdn
8jYqjzZRjNWBrdC/TXuqCYbN044WwnA5dG24SyTvOVziGC2lLz8FqH9PhNPs8X2tgaKT6jaEl5FC
yZAwi5yu4KFmVSRwsUBUUvV5eO1QVDKm462XPRjSAT82feJ83i0tqxuWjuHwFgimBL/bLvPnTBvB
dTDmLknqOrh1hs66qhHL3OfQR8+nnidKsqA+9SHSCXMNUBsqfr6rSVCNSjwL1x1hAl+10aLVTzRr
TipkcGt5xM4Is3jG8kaLo2X98FLDv10yVKc2vuRt7GOXjVynD27jWrZ0/3pWsrdKC99Tg/eNzKgc
OMKmtPt66418dEtj7phpUoNJ+Ru/pm5F4G5RRUmoTZ5ghE5tVlw7hMnt09EJuAmlutbNWlfXdn0q
LBLUSIxNgW+WlthIn6uTxSG9BFItIbmw6iJSe+xkYH0zR1arYX1GXKLlrmTcZVe5OyX7AaYOaxyV
RGQYnXuVJ+5eM2jZDHUL8JJQ2gNUxWkzLF79ETlReL34cYWDy283wtDjpucOgw002/aYsBvcD8R5
obStKiAUfXmre9YeI2H1GENeejmAnxlgou0dXKN0Aofsyolt80to9d2JVgv1aN1fB1IXR+2ZwyFP
CRoqw8S47Nrs2gE98tnIc309T2l3GefLp8x0RuQryNACEoThUFvucQHFQDsZ7Jwy2vimkI9+05Zb
BrCvdRInG6xGH3mfH9rBxNYU1BgYkhIvm+moazGjgWBbhJ/giS8k9+JJ9tn0cNHTTstSbPIVK29L
NNCDWQYIlkwL1T55LnRD3hZZwuvUfuEe7Dl7YR/zJrQ3gag2wG2n/ljarmgPNLsjm1YsUSc6zDFw
FQWLWc4hr+ERycNyZUnJFSdjYmhCTIehoC1bTNLNAsVWOVnJIBT1PvKMsSkjVdofdWmX52PjACsh
pkjRX0auAICw3/ZWOdsFbbCp9r3TPNq4Edh8CvJNPHI64ruGbvbIgCBPjYPIhjI9h7LnAIxDRz0E
58hqCDIDJ+kAI6QWb3svWsLWf9VzngZRADb9m3IR2lhZ4p9N9LARG84h2RhgDsny1RPr+hz4Erdi
13bdTeX5sPhy0YeAa4Mk33UqbQWT094amPqSDhdIU6IomooPY+5M6Aktj0YTxTViB+WTN1etUY1Y
NL6IoMdOnCMgmKEUC9dI9/YaUsfCMdzCTTVW67uBGM0vJ/Zqez7wntpOVOdMi3s4g0e76Tt64vGz
TF2580db7uxVBAbyDjtHZ09XEAMxY9PhNLeVsHtQloWzXPG6Jl8TgGJ9JNfYisLHQZIXhnFGzLIZ
7P2kZH0THsu3SKhOOC0Bmx5FWLhbxQ8+SiYizGpm93cElLcx9A/FKBpiFMmmGbqMXKFq/1hh62VJ
RK/N4khnivXGHqF/Jj1WnKClTugoLa9mx8D8Zy/UFTJs6xMvvHvqnBJ1ihX+7qD2Hq5DdOgq/kUh
TYeCw+567viu4vcTG/QmS+ixLa0Hks5PrWRNHX1wdUV/F89sc78+Yvx0MgxNy+RoCM5nJda8H4+i
NHHLhFYiRjOKsCom4seq2I6JQapPhpjrs19/nvXTmWb9QB80C7Jth3y4dyenqqXAIbevYEHBbRKx
StTbTMMQ2SLmfgbhE+4k3Idrzw3Gm7dtB2iM5R1Sm+BI9H4GCdyFS+BmMxwmzb7+6+/n/N33A+WE
CmvVvf90KFdTBmcEw/0xLUtx3g+6fK0dcNrR2I0aPyjm/GlX4LjJozS3uquVKhxZJDJeK4tCGxnl
M6VMdR7YqBtmm5OnzhTy4GLu3ZOwERFXbd7S0SfGEsQt84KOifgxIUPz4EwcXHeCcPcPjjDFM0kP
yGYI4CQQ3ADOjnaSDTiep+LBzLL86W1XrCozDDbjIglq+fW1sNZ78e7tABJGsBwGAHLFf+Kw9ahT
2b3ksfPy1f+o6whrKOAVR3xucNcdma0jVENFs3exD21AYf4mj/Gnczawey+wEbyupDtcBT++Dx1x
0J7KGG2FnLcPLnjxE/SI3y0DP3Us+BQaFbbn+MImMXB9Sb576/qsH2KvqrOjJyievYSFq1IeBnJU
LGRayxpfUs7hgQnY8PnX19j++RpToqCuCICiQW18z32DpiWGthjTI4jUJGaEh0bKiOPwqewpjbG6
uvN1aLjhA5ieBxnODXZfd8TXOJC93tWkla3rLQzSBguug6RFUU5CFT5SfzMMRjL2Qp4mnk0j1hxc
3779f/rVv+lX091ae2j/f4bop0wz+NZZ9X2v+q9/618MUe+PgJWXXjApgD4LP0/dvxiia0Pa+p4v
+n+9av8PMyCMDIlQsD6rK/rzX71qG0eOsyKnwAuwi/AN/0Gv+seNgQxrdlnYVbZgkXkL3P7xnbAt
M5W9m3qnMKH+Zjuablwc8MdlnuVCdaLd5+8u0N80kv/uA1egXCjwY9PDf7f1SX61slXpnhyqu601
MJtdQsyiXsHhN5m19Rui3I8L/Z8/kDYh1wu5Ek3/dxsRAQcL8GtfnPw69Z7zkA9wcqaS2qUX8uuf
9uP68vZR3GruNSGfmJ7e7+ptOqZJLy1xgufjPmd+3h7dbrVfoCq3rlYX4IMvc+uqjd3p7tcf/Te/
kieJYCf2W3b490vb2MhhNo1WnLSdM0MLFKZYw0W7UQ4Ju9KvP+yd2Orth/IEWqGNhhmZwfs+80So
TunTizmNNdzryFdQx6IxN8kBHTqfPaRycpWelxPHzs3cpoP+LKwaI8dUcNg3bdwnv/5GP/98j4IK
+xqTF4/F/d3+kVtp3BdJLE7BKPi5ZCYjgVkVUf/mZ62TJ4eWvsWD8+6BSsCtF+k8i5ODx/2qZ+NE
AYLdvs9t9fjrn/XjtrheZzALtPFd1zfh3b3PkCS+ujW8uhenIU5ftU0p0aOV/83d/LtrxyIEPIEP
Y5V690IiNhXEFBTitEg6b3mA7ZrcWw771iLpff36F72rNf78SQ6uCzbhdTj3vtYA6mgNi2E5p9wm
1Q7BOZ8JUJu+bdHiFgmgqzwLDPpXThZOd3Pa0eAd6Pn+5musBf//lTx/fg2mZowVeVVpT797YGKy
KOMYWcRpIirq3JGVRY0ao2dQwGU2qDZKuizSbj1YIj2trLeXF9s/7dNQt8dff5u/uwPYxeBIrnea
U8qPa7DEVzCVUvHyri03E19JNFIvn4SicfTPP2pla7oWlYhjv3+iJhW0des3zikD6XIXhmt0r1FM
LPUBcZi/Sdz8caln+RYCzybtf3aWNzvlj78LBEldcNwwzkEL5mSo07Z+rJxCPdJgmyj6Z1aHX/+8
9xpgPpIuAq5NxkLcV6r7dx8pF0GhS6KRGaMBEsCI0Ku1errzwN3dZVidCE9zF9pqQW7fI3UNdyWS
u5NvVGivgsxrjkvD9ve2gnRCKs0DYNO+jVNjsbaZVf/uIsF1/eFZdKkFfVZTHsTQdCh+3/M5AQbk
CK9Aq2n6YntzQZJTZ56xTywt+6g2S0inUAPzFphYnavZ21n8ZbdtaxQg3/KC7xijgM82sYuRZ3HK
7mWyJY8u4p51HgL4L90S6mahtbTwpEVWwvShSYPpjij39ohssntpTc85I4BCtlu9ShtHG9F5N/ik
aCbCOQfEyilulvl8k4BJbLFd2OED0ZMGEw5cPxaiKJe/WpNkQMstTD25KaCMOyR6ZI53KKqGzwi4
0h7kuZumQcqLm0NwmAGFaF1p4Kf4h4AiPK6pKcuBcXPoIX5x6pPukrXV01pVek4OUfci86J59BXG
9PPSyuY78JbTjYEEdUAMJZPsyZppeUVQ3TwpozEY44cGtctj1UnvWWY2T7vIbfd5tkL9omkcskMj
eHkukTF9VUtsc0r2m7vW68oDfo9m42eJAD+kw8HFm++yw1gz4hq0hbykq3dQxLTdnUlwRSHOPgD9
Q6XkOPql1R3jmhoNNx5Org8eFf9Og495sMklfFGh4D6VODMfLJy2L5IYbDvyGPnsAFxglAyYVz0w
duRP0VJn9BVX/C3k+Fj3S8d1E72pmz931Iqdeq/0ek7FStGiRRY4RaLZX32UxBeKOSqrefHP07Uw
MXLEfQkK6Qszt6c7Wc+kfBamYZArURXWFSl3PDXSMd1n31vnF3Oe06MeQJvQujNx6p6rdb00Br/R
B/oLTXGwJ5svwyFIlru2Y1/06pT3rzaTGY7VElhXqVEW3Eq37IJNXNMZ2GKqYb/pZMwgw6ocnuUh
N5heYG3Sh6Bj2AUuYrpRVsBe1BGWNO3ngn056ioXKRNhEVhoYePhUMpK93moG/eZ0RemOl214Uph
sdoPibPYx2UZE39rJ554qoaBgJslmy8LpHBbGnK0s3IDVejeykzkqUU9nCXFzMdoJMdYWpcadioA
m3uS7DPCJ7ygkpiB8jUuMTBP2IZqFZUyBODiagdoliE2c7XM9xJz/Y5QG6XOJbovKiNPptFi6uq2
Q6JURXncl99qt+1eA8RLZ67t91ck3vfo0aY8nja9ZGXaLAUL12gqwHCdMavPXgGUZU98mgfNzrdQ
uVX4jbXZJnss7UCNwl5lW4tzIcFNfX0V5oM1IpTU6VOC7zLy606tmEsi2Ks5PgF385tDoEfvkWx2
ImortTx5yVjDWCmTOZpGsTwhLCcHyLUXOpIDtzGIXYAVcqyectw4HcIwEFpwXiBmUoziUJgabb/N
B3YNNWA0ULzsywDMHwtTjBcNtVsvYblVsiGxpk015Ih+/hYn9bhLYfjdzmFdfsY/COdyrkB0VBkA
rwaLFJlZz34neD+gDG9jXE+bfmCYXAKSy9vAuBJTarL8O3ENp6glBwdZY+EwB5XNKtyJWlQNCU1R
Panxgko3AJRjzUA6smGMREwSeSSKEBhcn+Auq5XeFJ1GIFbPBnbFuv+opNeozVDpPV6NeQMc9mvh
6/ozmUzE4ITWtNdG7GwJ2jQPYdyVt+xKDJgXlvcLTzQQRBOTO0onML8A5FTdmF2vbgiU5qGG/uZ3
zwgnrCvDznklNDzTaVerzs5P3hRTYNsOPs0Nq233QheWBaleQut+ZpphR2Y3hA+t30/JLujpvDLY
TAFednVjDhFRYQWsUvTxj7ElQD8BX9m8TebovLMfB70bZ4xTmV/XbbH+bdakNAzUjiWI1ZjCTNWs
thPnKPhRlHDesFjMOQSvfo++9SgmUjOPriUZFEMj4av5Q43WsaiKRxseIfVcSsCf5TC24Z2HCVs+
ufTN1esMUiTSDAzjHfh9YH25GL8BS2wgp0nD/RR6cXjWpiFBqkwkIPdMSQbCGMfMFz102GJcZ+eK
LEk2MZmd+nOxGL3xAXpr7SCQSoOrgWTTjVdkcodApjlCa1r2M9a2j0uYlH4U0o/+OLhteYdj5dUu
ls+TLaxr2dkd45eCQZ1Nr38nemW/wFNLXvCzjR+SHqHtDW88hpMBEnAkEvjKuMQzwJhNof1z9L1E
jU9joWjme6zjG9kzNT3CiTZPoqnny0aT6+YtU2ZELe5kK/K4C/mGYid8MKphqnYTOEu8DK3ARLcU
140l+rsyYzzSIuz/in6k2NWQ6L7UoTecOk+RDufGduZFOnCyjUwJ0Rv7Bcxs2RQsFyEo5LwMxPk8
Dl+YVY8fxi6Rt1bfm5dtlrhPcvRksmmLFFIRKs0samYnuQrFnF22k+uAuhxDoHVDop/tbFTkmyPe
qDIXCKNnGnEkOgRBB4slb29QzA7bCQQGEzlc5NM+LSrn3pMKSVTlLB8QncYX5twD50lNMoKGZHzs
i67pd6bWIjufsmnCglibEPtAAwXyypvMUR1ChIRHTrnGRe4v9UcgaHYIx7KHkEdkrymPPQ/P1cgO
/2oNjb7slaKZzEZ4qnKNYVOFhEBESL2ds5TFjQiU2Mo20CgrA0uMP9wm9jA6UZXH4BkBFrWPcuqc
CNqKezFlCIUjx5xRP5B/hG7aLts+3hRwyi6R36JPncPGCnZB4QsWRGv8xlC/j/fhCjPDS42QQTT2
7s0rBZ06u9Ol1Xzs8TY+BMUsdgP2682C4oEZrSeYt6aEeU1L7m8dxaBgY8VL+gKHlX2oW0k/sTGA
eRRcqpth4ZxS4d7BmFPH2bVtokI229G4dLMOAkWGuWsfGE7rR5Wq3H2jfRcvA01rfeh5dl/jIp0+
qcDpvo5u7L+AL/Oyvam8Xm80wesIhrAzwJEOnPp16ZYGo0y6zP2RUf8rRJPkRufo4qMl0925M06w
4uq6ajBO4OmIhN+2G8nufG0UY85oyYvhSSTU7MkyTxMIshprituLLjhJZiMMqXwEFcyw+o2P5+Da
9GMfZwDjpusqLFaoKyzG29RwuGsFDSRxJLGO2SJJwyBIxZ8n2P/0Qn/TC7WZmtnfncZ+1u5mVfVN
1x39QAJzCWg6e/nv//rr3/pXLxSYUOCsZx06mAgUv++F+m8KXAonz1yFsx6f9RdoSIR/0ASlbBRU
dPScfA7r/+qFOvRCQ5hZFr4/AK6++096oRZLzo9nMTNcD6q2H/g2X9Ck+/nj+dGh9V92ojJPlWnU
adPjIvIM1i7yJLKOnXAnBSmLxAUOqt1TmVqAI1TnfJsmdn9IAlkVQf7QlwjjRVgj3mImPy2FEMAr
C1TpLEZf8LslH8sJpw4hKe6nAdPVJaiE7obl2Yj3WZ27YHVQVABT5x9uBm8K1cHIU3lsu7w6+TkO
BiRrt0XbOV+MEd/8iVPABNnCs7uLIQes8NGRce9f6KVZ8OqRSEG+nyid/iVf5pYXRk+b2IP0hR92
v8zYoWn+zFunNR0Ea07/iGhkBFrQQ+C5lE6G9wTJgK/2knv7AdJG6cGaRdi0Uxx4PlrpjHohpUze
tFk+eGcQo+iKtXXzwRO9fab9LuV0kL8UDbKHzM9WglCTkX872PaBTtD9jK3hxsv9OD/yR5xL3Oxx
CTAFc0ZXOV0btXSTdp1lPE/Q4eEF5OWID843NgtQh11DUgeqDJwK2yX1G3e30Ja7s8zCvRxCSier
633rrA9DDmzdEsYPSxn4H9RKfm+72Q7OkFo6BvGAyi3WuApqGb+N888DvoGdQT9rI5kjcg3UEDX9
VJ17BM+dOsUiiKZ6zCIbXDoQnHkeT3jRkoBQOJXu/Mxb7poqEZl5iDnEHqUFQaIj+zyyu/E4w8Cv
tn4wAxAXJH3vgzmOjwJk+me1ODjpFm0s9yGFhyD7mEX/KECzFw9ZG/TVx4QgDgiwPRP4ydiN0Cm0
Pth9Tul9hj2I7EuildzMeobVy7FAIqyOXLeg4aHFxsbsdbUglthNZoxaEPHXWTYsd0Eae9AFwS5L
WY9EE7uQEQTpXVh5wg7dVkf8K3WVk0XatQGILPEAZSBQkLX9ezlBUHBtoi/aS3cO8mihEPKzekWW
Ux268kCjIz73ZbWvPKk/GkZ6OzEkj1o+Zo8KqovQYz5a5gg508/ifTzMH8wi12ccINIdDvz8oikN
EvRcIfeEo9vnocHBQCKR2GkD7U5JjsK56It6PwY1bIRiXs7MhlfT9gr7YzjbT1UHNr+xEj/K085A
/JIPe+j1XQdvlVgm4hy/0CIrzttMJKcGivp2WUpzByPhUBvw/4Tq94JAACkNsCelUW2SxiBcWFGG
EoOWfnOX5jO6S2AfMWdCrzHxbYkWVASeBEzI/ZxcVC71uAY6dcB5+KHLSCW0yHH7H/bOZDluJMqy
v1I/gDQ4Zpi11SIQczCCsyRqAyMlCoBjdsz4+jqgUtUpZpbUuehdmeVCshQZEQjA3d9795676g2b
HEM6NTe8e3mS9qSxy45tdRCmSWzTIgXzAFUjpYiHPccOZKpMMiFYAvGqa/Qx9n1tZnepl1zNIkSx
1umwl+aHxGl3pd6Q0BgNdxCAcdlAI4W6sYmgRqjIiQOvtx6bmiJwGs8SfAtO4G7cqiprN304wx8P
rQ8OAihakwTDiTx7zSysfEYxOCh34+4+0QoiLIUI/BZrEyZvFsHEO1sVsjrJKGDFLEusCM6zbnXA
OPTdVBG4fj9wb1WNoBKmGjWaHBR57Hd7T2VfZpeKGdKJf3RYLo+dMsE8hKa8xH4rse2YAP7dRNxG
cX3by2ZDcsjam8viMsKqfc6W1SztQpd+NsGfp6oyrLvEqJ0jlVQc8IWpbTVWPnKo+JOuNdBLjPFb
3JIoG7kNShxaICsGIFNga6F/ZDJtbhqW9dvWHBY2rOMfUunehY66BeGrb1kmoJ5LbXCDJnXaj6wr
3dro3bCncGrlRRodGNc2bXc6X9RWL+vuYkd2fGeOo8+pWr+bldZCMs+fsNgagfQ7hF35tgDStRol
cUJgW+/gjbK6IFXBgyG3oDpM3h4BH7GVYOuO2R3qMECNCdVTtg8ZUsetkc/h/ZAO50qrVUAlIR9d
TT7amNVXmdY/N7P/yYngxXQ2NR5wIJhZGcQaY9g2gzqUjtz5hoQgCfTrYoio3g2e+lLAu9yAsW32
ems8VKGbcgOn6ITyOCPCuh70SyzMu86vrrIm/uCkBi5h4AF6SSeKlXaDMvczvPkmYFIQpMtaWmne
jdeYuyaR493IV4eSq4+gsDiz9zkNI/Epsz1nrUyXR00jGoOoQaCp/aav0yM2hXZr97VxIvHMWxE8
ltQBtK84SKfM23EgnA9x2e7bSh77JEx3uNkILvS1apXAnGEzy4I59NEEIUkCOGd11heLEOXFdKp5
l4lMhts4XwyXrqrPEF1IOBh6qNfSjl8qyopgMDrqArJ1iyF7FFa/L2Dy+P3Mxip91MCqve+nhtaa
m3+hptv73vSJuKJs0/N5UNCWaWDZbnLqafQJRrFbC66CEURwfC8j9lf6tyEMbsKDxclO7Gg7aea0
arrIfCJmobrDIJgWK021pPd6KStTn5vFTaT1yK5KhSW6ZV+rYMPticCQayFEtS26qrsy8C4HiWHg
5eh00Cam9hhrw7I9A0QoHX+lefZlwKxDMZoV13pU9ePaog+HOGqaZXdXSM07+E06H8fefLRGvXrR
VK9F+zAvMN3b7mA2KzMTg1pZVom7nH3W2PSt/yXX+hsRU8+01tDeNXZxMxSaFtSpdptPcXeNH+fj
Qg7ddqNTHsFoffQaK3sYE1DGmmg3go8HizarP7O8WvsBSdyznIXaULmogwmkfSPLPt452CUJtqzS
IKfMQ4XfPy2pDJtC97Rz1A/pB3TstM0QbH9zOnBXHdT+lR2b2XPpudM9olBnlXbek5naVQADz/2A
rTNZa7DnA3Tc8gEDuE6jTG92vguE1TRR94/W8hDxhckV+CLMpx6GXunz9iLV5GTkfq1U+sLk1mUW
U/QfzaYn1KGLLyjfbdSNbNmurASiuERZJLFXitxcXWUnFG0lhtwO6HdTRGdhZHt6qGkASALzYueX
d7Cga/pEXtzdwgrz9rPr1B+12d+X7TQ+kOlmbYWfAOj24RJdQcr7WqfeF1bnDEuG4687FXaPiRQn
pzD9XeUj6yUyKNmgcmaDSHw48QY+5tg2dND4pTQuBVZaqki7vpIkNK9omE1XOdLz/VCKEQpQ/YU4
IhF0DIFh5FS9uGeBbMaNSZo1aVjtEIO9L6JmS9JvyubVaMVTzejkhGve3pJpkHxYhLsTSs7MW7SL
k3mfx6Z4KTLbeSGOHBbW3NKACWPku6TMb+aOa26gmscrivAW+8PR7WYNMzLCRZPAZgqVJUK5oHI/
wltY55w80I0nfRQHJH3AETipbnC3KWP0e1/jICrOHLSCHFSB8ucDSsKvZejQRcWRSrxVhRIdN/Ih
pAuwmkfbX7FJ7vjWjra06HuCJ15nZSmhEXSficRC7DxX5NzA1lzbGVpmRd+KFkYJD/MtiqSi6+mJ
bG+2hrWiqY/QUx82oTIvMpbmY2I5apdVjndK4pzhLanzKJ/9+2mOt1lfqzv6rtZOFy/0ITkwSazW
Mg8f4Z7nq4zUk1CziIKmOb1ubIVwVYZH5UzFxq2z/Vxw3+Wo8Feeb4igZEKGpauHeT7WLCeYjy3o
wYA+kIbNafx58NsrIvj8re5xiWFvPKKPKzcIM8i2SPLT4CDQlsLL15QqaKRbDVhQ5FbsiVl5KEvr
zh+IeIaT9CUruseymoAwOvSEcuoUo7Vx+A4FSKuqXVfWBIu9stVZU2OPZVwzPoCsIxqQfuPjSOsp
IDyDrW4iD1sKBU+lpGkR23iQDFmWVwRaPeLvGLdABWnZ0yT5miqxFqM7I2PnLgewvCL7Crjl6IWP
rsiuUJZbF2XR7unq4huHX1qacbMRci6DWEtJsrb66xHw0HbOuvxRWTJZZ7SPtxia/I1FHBSHbo+u
kCYzAsNYXCbsWFvGA/XF8cIXvVHR2k9HJJBDOt7Wk4slo3FEMGUupx6BTlWv5KUYp+6CHDfIy5qx
QKNwzFj6dEEkfdSER9KWU5pA4/p+5frucMW09GtJvQFJ7cnw5ueocnauaLorytyJi5Fuh2w+hF7a
b2ZN22XxN82roeU7jQ7wWVb7OlU3dWICq4tZHuPao9Oe6NuqorztDWXu4JLujNIWK2Q1J4bObKBS
x9XiPeKhNldmMj+Pbvcl7CJQ+in3T2nedu3ZLcPHsp9bTORF9FkjRi/ooANgUyf53HSvZt/75FX4
Any/3KVsjivQjAA6Mf+vtEInCciqbuXA6UxrpB60HU0vIgkiHTk/wRHQbG7ghhFbkZJLw5YgQz4u
O0G90rUqpu3rNQfFHfwZfcqrmTLdJNFxWsWm0QDgtnD3QGvIn7JS5uUmSUR+YcsiPGsszYwDHlP0
NQzW4nZYusO9NjKFk066k4kWqaAyANgEZYr1BT1rAv+TyaGyq/px6Lzs0MPbOXCqTrGyxcXO8gtr
S+ZedMIB5WxV0T1MCjJcXfrXvtfJmyLRxDeayN1pjhMGb6an9kY2LTj0cNrag6UerAKNt6eMZ2p4
eQYDT4Ef6dcIn3uoA2V0ZY6I1WHl22eEwnDw5nHcmQSurUlTKLc9NNVt6xMiTfeXA0DB3Ij4k3U0
Qi3MF10svTxiQDvAnIWpAz3tvMCppLkx4iy8dvB37d1seoE6SYvZcCEWZFwxDrXnosuKvZLTwVY9
qRlDfyEzbgn7i132Yv8zUulkXXuuSUOaKRGyx4JjkJrXQ8qvb3xMFTw7EXMPbtccTKABGagdDdTw
o9zG0DIPnBsPbl5IpuR5v2W5sjes5hNfvV1sMmRAEt0uxZSHSEejG+tmdFzMUT71TOwWDI6entmq
2YUYz0KebfxT0RTeqkolUKPQtVddSs47tjy6xUaNk4nsEwftxL5JLREoMlhXMLr0U5vW7bEpzW/1
DBrUxzaz1BbGnFwEq/tmhN5zIxVfY5kCl/FTsL5ZNgTaoNHyJ0NhndaedhoseZMYuQF/ID9Hjvuh
9OjMcr6ug7Hi9icbaVsIfRcN9Duy1qaWseNpoenxq7yO+VPSvs5ldeuU7XmqJknLOlzPYK7oMlBn
GSZ5U5A00DrHfDxYHRA6Aj0eWZVtPdzHZaY2gFTob4/TceBJDbqFsKd3LWukLRQs0P6ld+ULiLKD
Z9U3SCjGA5F/xpoS8sQS/aEK+wJY5bih1OJOFpMbtD3xQTwN+mUWnbEjRo82ysymC2TjoCpxhyHo
4MluM/eoBwDpFXTz47n4WFsabZNhGLytkYkH1s47Y4omPhEY/tQZqLy8AVUy5WCr6at5Bs5CR2At
wmQ4xkDrYOsXL6Sg+rcy0vgiPXtXYxXCAGvOj56wbtzZBytbCQP8jr5tG5uQDoXmIeCgrMFocifw
1658yMP41RP1pZmNU+o5z6YwtlX23AqCfFrvm1oYILqXYO0RxBc1ub+uZREI5qNrhOzfqlYhi9DS
z3GtxZsa60SwuKpSgyllNnuLZEH60boo6AXEYubYgjtLlvJGxSzQQdMpZwwqHPrXeUcCkMaZnriD
iMSUoaco7+tJ8Y/YySssKCtfr+pN0YyFWsetC5XDOVVAVfETBo4ccw5iadZt6eJER7Yse0VKoFuz
Q091h1FxVjsL74+/YvpA7ExWhzceq1pLcJ5QNgkuMQqS1ciJvH3QMHU0jHYbqB1KSwcVmCKm1cao
hacwr40Oz6DlixoQFtfIDit6DhCP9KvO9ayXJh3dtMXi5zd0LP7/9Ot3r+XlOX9t/s8yCPjC4YJ1
Lm7/8+e/Nt//Hr2WS/f7p7/g0KTlfdu9qunutWE69UOTu/zL/9f/+Wfj/LedeOGjIfqfVcnn5Euc
RM8/iZIxzS0/9KMRj4ZYGDhBWO9913nrtv8QJet/WMgofVr0SONsy4Fb/6MR7/0hEDAbHP/Nty49
v/BHI1784fi2DjXfQl1FavW/a8S/88fghKehZUHkJIQeEdmbZOovSn0iQhhvZ404FeCYGHT3RF+O
e7VIdkHCFQ7leTzl5ZVMhTZgxCusAwi+uAIt5VcoVhJy88Qa1dli2rKRAC9Nbyuz5CkylhzU7zIa
wv+g2//lSv9W3rxo3njDHpdWx87AvGIRe/3lnXtNRw6lmtUJNN14J2JGiTbmsaupd3XwOBMyl1+/
IHahn2cWbzI7BKloBzmu8G2+E3BqSWZWWldGJ8fxr0h9QZKV9ThedtICdEtXutbqvVB69eQPtV8j
KbHY7ve+gx1ia0exKA8EbiOvmXsXcVHhhLi7jdYZb7wigYxdFsiz44U6lRkCaZZFdXOSjQipYpMC
54pIQ8QBtSIlOLDHDm5txEldnjSnRxA1Y5AxxGw/05ZAByDZ4cizwSQdbRT9fqyQdsgSPTga8gOH
bwTLX9t03TZkOUGjkhgPSpjcBIOJIUiZGLQmS/PZoRYBlPJwVzMXTJAYgaAbInr9vHOdFjbY7Tgy
HgSQNTJP3WaRpylUbVo8IX1Cz4alwkg8ClDb4JxGD2AGXWXUMcf4nHfkT7Z5wIoVj4+KoAZan7Vm
ADuTsWhORgkn5TKnBEVuHXdyqk8GSKv42CoU825EdhMmf9fu72ZVGCjFaC0yURVkAZtGy5VLmpH3
M7Fvlux9hBYEvUr5odDReOmMBRy6bpfy7gzZo+8Y50W9oelSxgtCEF1fqYqFmAtJOglkWtjPEmPJ
h27Cidl3hBWiNaOJtK4T5zbG+k7qXVNzkUik5VtwrLZtPjGx6au9NZOYtOE6ml1gJ0tgTUKcLux9
G2YnpWTJ10pn2hCniLjh+DgvX4m7XBy/XjS8wyLS82sNmWxCVecGM32jc0wS763mcapYMcQmJzIi
dhL4YELTpiEbDhYZkHVsj447uOuyNzJOJ260zkjIXAjL4/QAu7W94InBMZrLEK7fbHcg4iWt5WmK
nA9oz8Rl6KvsxjTT6NkYoJyBs7A8elmF+1xEaf+xMonaA5vILRsPcF97WrVeEMvFaZhnIQGPxugw
IbIR4XzQSIttb5F7Liq43uW26ZXL5R2S3FHX5OXZJpqriCZYkHe1KVDFWV48c3LljiRsMkfkwHQd
69K3SU5d9cQfc/mtGge0p7mO8drJ0GmWEfdIYxRs//h5ke0YyzefMVBYVH4D3y1oSrSds4tokSvD
w0UsEw9lWpVDuG0oYJpPiyToDo8hD4I2u1zgBF+Fs0uhcZ3QaCGqC0eUylEvISnI0BhvGLHW+45B
/Xhl0pWLEIF1vAqNR6SXgqfN33Ci5rrQc4EOyDmiPBFaZKiHdKY2/KB17lxftYbS1M00omTcZpgm
h8c5x9xKK0LP07uwR1sI+VTReu1N8zD3i7VtnnKuJU5XriXKDfSW35XHlc5MLMzoKOBlCnl6qtpF
//R2I6dUHtTn0MIVEqPloWgV+DU6bIBHWcxL5LsdQvIAJk7sfBozDr7XMgSRB9JQpOUX10SeHzse
ailvSS9baWmEMMkNIyU/K6HAmqIyQPpqhl6bflSsECImLGC21XWZF4XD6Sai8b9xswjBq5EKfpPO
7XRsaqSlwNCUuEg0N+NHrwvr9NV2C8PAGT/VUbjJdUab1zn7z1yvmMq9NYUMmnJIIfAyHGLDxLmM
TBtRmJZEOuEUDFmgrHr00XT/k90jJsERee/20TgElEzdI/Ei2oY6IyZFCUWauWjTzEWlBi4EwVq+
aNfEm4wtdnN7jx/dGQghkbWWAPfAALu1sCUXEjrKRLhzhliuqjz9Q0OrMzBz/TNSI/SF5FYzyWSs
lsTD6O1FakQvWRO6r2NEAUSqU3HdZs5VN6h62qSZGqkz3OizbfYMddik1jimzDtQQMVnYcX51ih0
TPDunBMv17rqxo9IbnWrtDax26bZOami7NGQDQIsvWm3s9bS3OuRXRLESaBiPlTXfTbnVza+6w3d
uOyWZb36zHgkvu+t7GZw9VHuVN1Y23qqmTO9qR4JZLyPUG090lRqoi1NcVDmbGAkodYzcZB+uvVM
3NMkLxYLLhNPedKb5QObTvWpsPMqXkt6q1s6tuXH2HGWS5vDOPXetJnMBccLnVD0zfjD11HoNt8S
ReBa1lnW3phlRF/FMJjvNK61jnW7QEQ5cRxYN8rowUTk5c7L6mlh75jlwY1HYxvZ4pYOXbXTx7hb
Kz7jJ7CP1cAuxUgdmaboN1OOPLRurfDerxiXac1Md53ExUCT2uxtp8lxLlrc1icW7GmvF8V0oLb0
DzMBd8SDo7yhkdgFdTdJqJ6N89Az9f2qM2M9+Z4/n9SbaPbXJ5S/HeaIlsIJj4oS57GJQ+nnI1Fd
5qaHSh0kYlsxAi8W2MRgsglZGqAKcPnliYjt35kqfvbOLAcxFy0CiaoOJ13X8pdT018OYhbyKDce
bP/4Jv0mR4WFAQHlby0HP5s3vr+Og6GN47JBCJb+7vTVxyWyKD8Kjxb0DtZUXbFmL6xc+02o+etL
+U8vhj+EJhoHZLBQ7y4lor9GizgEHr0MpEu5ME3fqGVa0v3OKbIcVP+vQ2b5XDi3we1yFteJrH3v
pKgj3620UXeO5uLGQcGHL3cASQyhA0m+y5zv1x/tH15vUf0IbhP6T7idfv6+BAPvsshy+ziPcfjh
+xaEqpYdwy4aTiOMy7m8v37N5XK9+4zohnTUPqbFl/f+sD7lkdX6qrVoehecrlxN5/DDgsoOXIxL
Zh6NkUWPm/f8WYe0Me5//Qb+fpOCJ7K5zrpLlpr93vlTFlatj1nqHLsuUfthALc5iuF3FpN/fBVX
wJl38HdRmfx8abPQGIowaZwjolW1nxIQqohOfmep/6dXoaD0FiMLzK73j7nTmkZNg905vvHgnGSR
y+I3+ve3ie1bpo6FCSkZYq2fP0taY+0jPNA+GovBJ1ExN0U/EY+2edNLM4Hp59+UdH9fv1jTWU34
WLhkedmfXxJJeDgNmWMdNUY9nwRA3OOs9xxFkJmgeYVDjGWjmblFfn1z/P1hp1OJDA1t2yJ7e/9R
fSAkZMTbBplgPN1hyTrZOmD8Zgn5+dcv9Q8fkZsD4CJncMyy7xdLl+EJL5UbUGuZIE25KE9zQ/M6
s7hh0qWCG5e75tcv+k+fz2GZAbdpAx54D6/sYWmbse+I45sLqcgt85DpXryj0Pntk/5mgP35Ucdd
5dqWZTH28P7+pC0wKJ31BIZUA+hWitwmctPVs7uqn9WlRMIC0mXimDwOnOsgEjGp72tyZbZIySyK
ixKMEuTzryjWTU6dcwGVzEudKvvNZfn7Qgjs3kSAyIoEi9RYnrO/bFxoqIeEMBXu8BywRpCESfW0
5K4uzhgYA7SNf2tAfDNdv786Lk/VAkiAvvmeThBl9EtC9rij5uHS24woazDlkDTz1VOCLZNk2+V+
lwnGoA7zFW4p3HBvFk08Hlh/6qib6y2nJPi5UO/jf/3Ugyyx6QbxMPDdGe+eer0myY9kUvv45iKS
ui0/M/g3ccyZBYqkmqH7v7w3HYAUPA20crhF8dn//CXUSbMc+qf5SMip9dxgkZOraTEGsrNTjf/7
F6NvZOId91lq3u8CMOZ8PUL2eBwj1NuyIJOMhASqHFuvKBd//WJ/W6b5ZB6WbYHZkB3vvQM0TzVR
oVWcjk5oU1hGScudxYNIlfjrFzJ+9thygnBYLpfDA5RVtvT3J6PMjJPRqdyBEwTenhudGq6j9960
6WNIf7k5VbKnE2JFFgC+IQZHlFWuqfBMLNtgWY93WCjoE2gDxVLQCID/SG/wK2oOrSy6XuZWR1NL
eV4TIr0bYOrctAUBUPm/XYgdW3C8o2Hqg0r421EoKcioc/OmORozYK03ay7KgGQX6dO/PnXxUtwD
Fh52Wnp/w+YQTWO0/Qh2XS1+TM/AlMYYkPR4zRjxGhbjb/uH785AFtsayigefQzBYJHff0sIAU1R
K9s6OvVovUI36I/KCv0Pbw0Rx23o6tRzZj8ybTN+85AZ728R/Cv4wPEj88oLisc2f37MrAzyGgBA
eRQk8eXzWpceutDdRHaPCa9tDL0XQlZSa42DSDSXN0ZFYaoo2RvtBGKOKf90p3c5XcQ5Xfo1tXKX
wqJT/PmNXq5yp5G7jt9/47aTVvCbhsTe+4AS4WdBoyhvbdkAP1tur0xjM9hNqDyqY68mnFfoescb
exhpjTUhVKtTSuMIG0vd4yX0IthYZxvQgFojvcpvB7oNF2yj2m60EuemnIQ270oXiwZdbPLxdBcx
4xVtaSQzeC4YlcaWqq7alNx5GJzVTDDMVM8U0HNyJG9EBIQR2B1RIYxTSA3s6sRu6X3rPVGJ5iwX
1jP2J5pHXSUy8XVQXkpTXGPCF/g422iGElIW3/TTyJ9dnCflgZkgTW9f+WG8d/qUqqioZ/7vXLt/
Hj5JWKfzwvyUzaaueNYwx9gEtsJBGcisjxSF+6RGPz1EHqbqapzz+AZ8YoauIqr79raBSpiv4Rzy
dJcir9K7Et+bWKMeFvWW8TN+Ux0AcuQ4ZXrnVqL5OgLnmunwSnt+NZ2is86qFksrasj4mond4Af5
6PazTXzUfF/BZgAgBeviql8C1+hokIu3TUgzH7cOE0/IAmKic4VDmUa4l0+OuWF8y2/s4HOCqhzM
4lCPEn/YWCa8dJ3O7Fq+jpq6XsWZ2RjXBUP79k4k2mJr5HaJb6hXSQ9hlkkMGlxTi0E+GvR03bU9
QvRqsZA7Bku4PUfcQUXRU0gY7pC4V1YfiuEQE7gRsq8KOH/f3XVe1TXzbnxztOK/ocsYdfqoHkRh
q4wMFJsbrIiBPl+0RLE3vJ0D6Nlz9xEmQqshdmADHYXjEi+ELWb0arpt5fjNb2cGdnMPb/etBWdn
HW/GjEfxYC3e5ySM43DTdM2A6G9Bv4CwZG3RF+L/4JLL+1zYCa03uETiQYwihs3ErlgHRruMLZVj
cxfV3pKMEGc219XAv2SgAWm6F5DJQ78dE/rw30czwrOeQ9tcDhKRxdnOK13wt0IunVhFe35VScqf
Ueh04N+2P9fpaDLG9K7cK9tlHrFK9YRpP3lienMCgMhjmlcakwasUlxYK+wtcyt9I0pum6LmjQid
3gmzWaO5K2ZRj5879A8YxImyTNM7r/TH7myPTJMdKVEVoXZLpldPY5KxgWKNRnkSFV3geOJsbPL8
DW7OfswYADNTTLuCe8VimrOob1rT/cjBPG1hZ6mWqLVVhs4L3UQYQpMLWMJteYRuQbd+ymhKbumg
zd5TYoHhPOa6PtJqo0PeejTI5q6Xw/cd/38dS7+bk9IjoevzP89JL6/Df5xfx+RL+ZNl6fuP/Tkp
5Zj0B00dtibQ985PliWh+3/oNpNQGkzfp6j/PSk1wTdxvnJ9j4bGQm/iFPbnpNQUf4BGIPwNfoyL
w4hy8seo+M/xIlNmZtAMmf9h3Gi/O85BNeLlbYph2xZMYN/TaEiAyVi9C3mlGLJPz1a5hP8U+Iet
jR5jjvBX5qAGOe0TOm65diiNGN3cwl4s9uyE+o6x2/RVmVGHLkKviCqWUz+fRpCUr7XK3HVC2ajm
el+0EVszo4lsmKx7jQO511F6d6iGm68ZMTwsHhOeFHvDtEDGqNUSrXVvcZ/3mKQqp8VBcW++Mc0d
ZjD6E49ClkwEAGnLeoKOp8iPiacNAcBMbWX0ZATTG4+Ieh6xTPdFXXn3sYHRE1uKTtMK7QzKEZro
sqjy5gGfqyM2nrTMTP+Y1DAkOiKIes/Ac6vnOLrAy6VoS/T6S6w1auvW1XRD2FnBvGoaJD/qTNr8
maBsN/meq/e/D+DvHsDlWPerB/CcNM3yX1UlPz2B33/uh1YB1QH3OA8ZyP8/nYE/tAqoDt4yPgx6
C3+KFEz++ONR0/9AjEBD0TfoYzqu/a8eNZyInEb/UiVTAtg+9D5uJBNYj/6+dMK3Vttp1aSHXJIh
7kYkghH3xN075/S5bMzL+7a24WczJqdeFMQiWat+SZkvEb0/zuTl1iuGf8T1of/igfHFxHkiXYZz
2I2INJ80apwqVbi3G5l08ylM3KlDxFPhFGb2fvZdEu94lxwjptga08tbGDlRqBxQ64QoQhWbPkN2
KrM7JrIu6b7huPOGgXPAkmD2lnnuUtQeS3tk43UKQqx4m+QIhkNRPZt+MW9pDBPzA6L7MDEnQJkW
W4h/99lURZ26x3jcaUcPOahAzEpz9WsfmZGzHXwXGa7eh1GyybtoVGjiYs1+inUfFDHTaL+NT2Vr
cuZeDYhvh5vacLt45UbeEF1mX4u9bZlOIrobIt2htEvz2lolUQ461sDfr6+1WDftg7CWfxkRieZ+
GlVaFTs8VhSy4L7slTPFSKxC0TBJFoM3mx5scUfArFnlTqi7yBSK6CWfp+i6d6dyU5IGhpXNneoK
LE7tfZq7sdWQbw3jhpMmSdXOvG7523LoJqZI1v3FRd/aBKkemfuM0gbBMAEHQwj1XWW3TFGyXa5y
/UzfhBOcv61U78mgp8l1UsgXa6uubmrGqtwwFT7mtkvKQJv88LZ3pvER1V36SY8n6CJZEQNT6cj+
TVL7VStGeUfxTCKAP9brwtf8bYwx/9ASiPkkbTwehLwBWXVVcUj8oj1aIfRVIbK7GDbwbT8yAaPF
HbkBGOWdJgYHpWJxGP3pgdW7VyvN95sXe0k+y0kzXI/I+Q9p5BChMLT5iVZZs2mYZwcoITKku0Su
1ZqId9FY+l8c0qUz1OtK3vRM0Z+jHp0gasVJv/iTh5KtlUI7khfIT016od8C+5p2Q018jGlkD1Kr
jCcH6kIUELP5JYHh9MHxeKiQN1hbtIfWIUKDj5tuJP7QHF7DsPGeZ2xOG78q8Yj3cdQ+40XayJmT
pIgHa5VWw6m3Yvs6A5+9NXvASGg2w3KvOIMemLs7Z0K3xdNodN5FuAUZ4MbQHnyZkv9mTT4ymZJt
BWHNtTnY5T41c/M0oB25MLDGgBtV9i3YYhBwfSU/1UUsn/hGs904duapK+ds3xVFdYFIlX2pgIGH
Qagi95goc76p7bZHgU1flcG06DGzey7yx5Yzpqbh7wN5k5xh/5i3/qw7QGl5JPbZqEJ8hl6SHAtU
8tcd7omrXpnJR6onAsDMadDPVdon5zZO64cOnPJ9kjgVeDNw+tqY+E9Yr+QH1TvtqbVLX9vgqpNH
fXZnYyvyOL9hVBEeKoIOdu2sR5TjvrdVdW9/s3uw7fQSpo+jJEEO1xTUlion7DI8ozggqrOL9YWN
hNe2iA6GX50mW5/wX5moaK3ua1cMVAdpke11mlyrwkbaLURDqmxSuFsj1sf1PDr1Cxm43Umvh2Sb
wZoInMIabmWJRj5OvWlfqs68pRs/fepIUviCcKi/5YKE1yMF4EfsggJU/JCveU7adZmPcj8g+tpV
lnRq8t7K9LFKqKv42nlatKHe+m5afSXQud3NXo7VYQx1czM6o0XcompvXEFjFBvV5GCj7OOVh+7/
22xwsFqBLei4lVFd4454ID+xPxM3clNharoYpRF9Mjye/9n26y3Rr1QeoDD0s5Ok+tlvU/+iYfO9
nca+Y6NoJoRbpSBiIBuvs7qr4KLwoDIViqCA40bLg3BoUdhSfR+rEv0zQ0BCITqzOHc1vhLXZKnB
moXkilrDqC1x70w4cQOd3KagqZ3pC5KXEWG75oEQ6hop9w0RCi/YmnEAy/TIXsKMoS6Nz5JR3yFr
bJq6VpI8CCWbu8ht3QstFwbzhMbSj5jS+rEpOh9fmjufe1Ssz1XZ4ScXYrjLEjAvuIYb96oYhukr
WagS5klUk7xQ2MNRi/J+FwIRuvStMo9GZixj9rr+MJAoAEkFsfJENPrOTMb4lp2tenL8rnzx2sL9
NlHj48psG/RNfvQVq4RcUvkw/ZCvMMB4P01jY69dobe4knifgQ/R7+CJVIJtarL+uQJTnyFoQk5G
RrRGaRZb9YewK9pN6SKJ8Ow8CQPbkem3wqLtAPWr/uhFheNsrDLKX8wo8nYFZIlzJ0Lv1HsFqPNx
VocYipDfpfDyJ4P9DetPm11aEHnX0subcwpkadN5DS62UoPW31JeSivFWJe5KLv6ovsICZKGQYUJ
DZ+xhqG/MYfutooa72rW/OlVN7usWzIq2K5JuYlO2dBqD3FsO08QpVl6UpygCHQ1WSyLdgWWfg7D
Tat7JRGOhXlJMHuzLJF5kwIZgXkV2t7Obcu3e2JIoNmDJwlyEZcBbHzvOWUqtNUT85nBc3nWosK+
93DNUV2P5tXQ+qA2osm4oWelB2Ron5cvkIG7KXZz2wX9VCRrwsuNM7EI8hAZAJZVXFD3RIb56Hpt
vxldDb9ZXdo7zeEcv6Ipz0GczRHVfgM4zaxQ4OnNf7F3ZtttI9m2/SLUQN88XvakKFGdZckvGLYs
I4BAF4EeX38m7MoqW3mOfeu9HnJkjpRlgiQQEXvvtea6C7zEfW2FhvZhtfW86YY+erA86AUlA4id
SRvhkUAf4SJsr91bGSuCCe1+jO7ypAz2dGur9WA65zDWA1974ZogF/Byuf54ilo73NLmUW+ER0Cn
MiY8a3GrggNSyhriSQPfKZ6a23rO61s51ZCDhG0fRgenwuzhAx2GOZr3saWDj5wF7MfRiTJg+h55
02FhdC9FFXq7WNbPnsqDrZFFd45NiC/vz2w5dxAUBHR/wHiRtRlZA1A/jz6MBnSNrq9jNm01v6a1
LsgoS+PhZHfjxqvY3ib8LtyaLtrrTHq3MWdTAGZs1h1oywwLvA6yjaNmzh9gE7obqjyFQl8/laYu
Lkjh3Hod42vds9+Vux4cOnYCNNxGagUH6EzhJbAC2lmURC8c0HysaRnOOzXFh67OYuzuEtBaYGlL
Hr08sdbc2ehxqhqggXbHDM6YWXF87RuEQujC7329cIhmZzj65oSMSCqc1DnzAW6OKMCDNYstVGt7
L02WFeb2HKZHTqrQq2xzeOjNPPlgyir/ADgw3LmQDdw1nlh1qWUbATD1Oa0kXnw0gxrgRYL+F/lr
xQ6Gty0+wv/GVoKKKTtlLSwIBD8WAKk0iaoDIvWkeXOIUmoi5E8MsWAakFx/jnuy2GnO6JOXC3VH
uexc4+aabiKFYyySKXjuRI0nUQ7zNuHg/zxjx8tc/zHxCZHo7PSGkZ7Fu3RPhQysTym9/4UhlK9V
DHdhFRQMlefePk5GUK76QTgb1ZHqWTvzZy2mL2lg3IU1zqOIzNBNjh4Vzx020qoth73pAJqTEHlG
SoSrNLeKbZ4lH/hanF1HxMAaSX23cXION0aeXno3da4bz32xGtzTY992pPbKfCNliGmpyPlgChhR
eYGPAZBLvaJRV56w1zu7sgt3IimnE+7Ii5hc+8nRKMXW4VgVa9Mv9c5C4rCejRERq+ychZWGWcAt
0BqA75/TzHmZmGLgkIKeUEQhWDQvuIy+kOvaL2lzcvt9Nppgi2w2fkQC7B9qWFknz27Ma1Hk6QYu
lLueQ80214j0mNYBiqemndcMtLz15EIVq6s2uQH6yc4Oq/Limby5LMy36QzL0Ve1bnEtgYP4qWr9
X7ow72coKOVt6BAYjJGsh9SHv44xRIzPIe3C9JgVDWWdMQb4KOeQVdojSP3BNUv1WnOWKtmySVD9
/Yu/G6MvMn2Yoba9SCJocSwq/5/nxSBntD/NdXq0xkq/zpkmSDbNBakxkbz//Uu9azYtL+UAfF7I
x/CI/z4IA9nio43mpWpblVuekQkp5pRUb79/nb/ldSwvxAxsASzjRYDC/ut7gkY5gcwIkmNXY3Bj
du8e/Y5Q9LxM21ulJRPSPhLY9ye3+FwvcRqsKuQUG7FYimsMwOX295f096+YiTwDYWIDFsFQQF/j
50+5M9tQtFQZDA3K+Rrd6rR3skVCDiaQEZmZCP1KohLfs6XjH+kI/+0f/al/5PKR//Q1/Q05dZH5
Z1EVvxKnfvzSP5tHkfsPFwVNgDbPIocE6dC/6Ps/OruoXrzA/t6H5Ud/9ZCW9u1yBy7OmJ/6Sc4/
EFAhbfJtKML83n/UT6JByz3zUz+J/jEdYobKFleALve9Ykr3MixH31IntzXGjYPzvhV9uwPgG955
gmSWo0fUE3sfzVbaqpqhyAfRemCUAt9mzDkCVJ6x8hVRGu9BHTr6sZtUDrE3SrNb4qf0px5Z84s3
k0sorARi0ZDZG7IysUaQLFKgfY/lzifuYtP2WXnOagUXsiQw8LqfSA/fF5OFy3BJcJ+FDRYEHlL0
0qcTPAGU/Yj3WzX5UJLGLrydIHchTE7FObMr2s8OPdtyTbJhmH7uW0M8kwDeFJRwlUx2dcPCeG49
U7TJDo6xyQgGrR9mAWhK5ETdcCjHZbQLVT7XNxV5Q81KoGcP1sRuMzc5sD04etzigjaN4lTSHw+Z
lNsxQqqN7IhWuQltGm7DKs75PNnqp6IbEKUTQcKm3OMcWAONt8zXYcgbdm4p0N1wWCgbj5ZymVXA
FIoOZ/m08rvSKVdlaBvYMDjzMiYT4UyNteH86c6goWDs12uNL1EEEvczxX/2dY6nCSTyuuWE7LF1
Vam7Iu22T/a2HGN9ExStcTSHUt8y9I7JjzJoi/Uu7exGlEdhGP0+QZf9IA2fSDNsiZgRrHK4s0jV
2/lRPX0O6kxuh7zL15OcxCatGrXrw0KetZE6+6pxC1z1bbeXZU+NqMoKxnqfd8ewH9c03uSuKMpq
4/giuXh2BC1E5OPGdxO5cVvPWZGeWB1Aw8R3tK2Kj3FpcFaVqPVXs9HXlzzzP+BPTe7I3WpucaIG
dznNhxdRhCP9AYsdsBbjHfdDtZv6Kn3KSUW/Jddx+kiKjsF0vwOHEwd2vMETGtxEkYyfiOhzDqPw
jYsxwj3Cr0OXqw+0c479ON8jck7njRVoSaLtYqYHZup/UL5VPjQTzaAV/sxkXNOlc8Z1WuhgXFfT
PB9LbfvgsOECwMYo2+NAubYfcpk8ATN1rqJ5Cfu2yFt5xKRIDFZYA//adFLn36zB9fOVE8zeuEqq
kpRIu8L2wUSIlu0cHPXgPWYqAJrduWRP4rI+W/RJOcqD6aSpqrv+0iWJfWWNY3Vw3aijFQa3BfFg
o+9E7pdPGovmvsd4/GWwxUfEGP26zcPwxDcN37sGUDE1dXg9k5d2F4PPPmHu1o+J5czPnTMXMASG
0X7NKm1eGXMZZCulnOAEATHauVn91kcqPtBxV1sB551vMMgeIhl2zzSW8o+kfKQfnaFNvbWnQvlR
MTLCec0T5hut3puQ/LdRMLS7lHRDQt992Cdpvs/gcFzKqPROw4hFm0OAzHBY0JW8WBlehNljBrTC
YJjelqgJTqNRjxrjiyR3z6I3LryQFLO0NZoNjJ1pWw1dvR7iARw4DNxVEOQL4cdc114znCozKjfO
5NlPLuPpS2voD+msH7LaCL6OXgV7wYx6U668AQXg2q7n7DHQmXtVmBNc0daFwpU18QaK9zFym+B6
GrTi0eiah5lW3oaEzerV70z83sNc3TpxNH8h5pNALgs0/irCgHCVZIn7AQ8F1lkFBmBpYOM/Bht7
jZCne2lxCZdVDnhWFiAYpGUxyB71CbZ58rlBCPWWAwdaN7062x3QNc8fxo3oO+fZFnF6cIzAxm1C
r+T8XTLrYmoGZtHasImkK8wbBtjGTleWIfBIhNWdzJoF5dNa0TbvRuumJ6ImXoHiQwohigGdsi3a
8b4aXGbuMhmch75FS4N4BT0ROUjoQ74ryONYTPeEdYZnYoG9z91i+YGyq4FftBbrXGfC3k6gH+Ko
DgVymIHCOaDJ84i0pbkJkqibILw7wwbdHm73JhXHqghxkdQcDs8ovqobJkCSW9Sjj22Or0Bmynt6
z9MRb02z5i9N1kkWN0cmK9G+Ve54NlobKg3d31e30t63ynC/prWyz1bQN+16UsWERhvYriY/EgCb
vIYwGl5HjpRn8LF0S7P5VZjIOJSZVyt3HD9Upn7AqWziFdKCWn5R8KAD2aXkYexNukd3ytLV1vBt
4azdZmgOiQGDR/YJFvY03uCKsJgpeu6eQEhzx/P+ms1leK9sIh8FBoPHJLBYQYSuSQpc6OdEvOTX
9NIhFxN6dl1hgTkYeNqYuBQ0G13LQndUYZ4j1Wu4TRkDfVVjg3ndRsjDsccNnxI/dk9c4bSxh7pc
V14NhTaXXnFbxAY8HJvQNqts6fHR/d1AJEjPBg1mRjpltW+7sdtgv29fbEruTR4SWIi781PbWF8y
BQVpZns8w15LyG5tBnHrhsQmlk1FrVsIez05Y/PNcnq5hUjbPWSm723prKLnSUK5c0Pk/4424gcq
6ObGN4N2P0SO4ipSfemJSLFoxJOXunLtAlqZFsZx6K6YcQnU/AD2TDf/pMahwygayq+wGK0tbR6+
1zD8JML8TdP9OToG270ZSLlRHv9FtRitJtTnhz5tzaOZ5cjCUgz4dpta5xnBxWuUhR5rJ6mNLVTg
ldvE+V3W5rQYmabt6jZTMCATAEkqjw4ODcpdgNN4Y6Dt3Utb9FcpKiaeo7FWDH0MY2NOc8sUo+q3
TtCUry3SXDB+Oc4zmh3dJPzD0Dvwybzr2UVIU7qFXJl1ZO8qy3tVZn3Xka+7IlQVlnOGFEybhCg4
xrOVAl8RpA4jWZo5YeSmv5VmdRPU+i5YCFKN2s9D0a3w1BFEKcp7gt3libFjsiuxizIDWkTnaWmv
XCFOzZwnu9jNr53CMO4j4vL2ud9FB7r9yYa5x50hy1sc72LXFvC9Zlg+az+f7qK+szYylYT9tvTj
WyRMRDNWIeb+ztqXvQOKxQicC44snPuRETwi/kkPUAkqFATWGw0MY+uhtlqlBf0WO609NjIJKKZ0
urvBtqLXtJgUyjNuP9qSB3/sS1ooUFnQJ4lV73XW2ozq7jgWOjpkZWIgSJ3DU4HVPk+9TzhCP3wv
EP5bS/2plmLe9sdZfIUu8t0gfvmlvwbxyF0iKijMTj/Kor+m8N4/gqWO+e76/6uEck1qJUzmC0wX
WxQgjH+P5f1FUWMzbLUshBr/YYAZTdNfyyiUq5RPNCSwnOCL8t7bW7TlE4quEozJngmaiuhYv29X
Lp5XqB2+27+YwN3xEXvVfVpP5c2C2V2pED/uuoy6bGsFqfmQtTyIW22P8iJoVsuVb2CUjAK9H6PU
ORGEzOmyZx/acHJhgl3FkQs5RgIHm4Qnrvp8qM4m595gVdn5mThTeRtUTrgvzEjsY5DVe5dlvV0n
hRFvlupnP6dCH+EJ+9dds/BZ5oZ4eKdDfkoRFNpXwVgNn2ThT6zJuFbXjuhIACbnBGp6Fd9XyiU+
NWVXOXbmFynn6jMsQc6J0iF2BSZrSysVYefQ++NOxqN/GeIxRBLqR7m5FnFlHoHluQepbeN1Oe58
C+o0ujhZGR6ruNBvyWjHai2K2rpNRd0RHu7oe7dxh1MmAxMNKB22Yu1k9ltmVmDtvCXBJa8d4Gu4
s28Ss0yumno2XplWElxILjAqRtJ1jlOqnnuG2PfZsDiWRdh/EHXbPkRRO8IlM2b9ZbGCP4MSkYxh
PdZKZsNZB/8ywoUQlvhEUPuubIjvR+FFMgD3ZenPCplrxwB5+EjHDBRNV+Zf8rRtD9GctjuLadbr
bHb5mYiPizEn3knqtj7peJ6v6jjv16UXLDtCuKRWACsjgHvqbM33mchnUHlQOPmUOv62wmiQJDj5
1WQFMQT+wueNjhFkHivuzlbqGYeM0nZPiG7+iMlLfJRtSp8ThYUD92usqm3BoM6CHojEH9CmI/H+
cu/BuXW7686N5mbdVaYjqTSANIh58aUlE7KDoSnZzmeHxjjG+OFbmtkdrdtx8UGUOVrSOhPlbYql
feXCEDsnupo33jyR26zD4rpujexsG47FPK4YgFlW7gTchmlC8hQzBqZKYub4hb2ZUzNaBGBhOfi0
Cqf2Ya5nZKegI4A3haV1g6E3ukviSayH0NjWooAGOPUbX3s3aR71r2XgyKO58ByGDNLvpm+6CcCf
GK/mGUQscs22/BBVWfxsFH5CSpSyVbaNysD6Cjy06VbCHLr7fh4gJ/WTtF5aZC+QoErVEVRQqk8a
hfI6qgfrs4QQCedqaqf7BoNweHAhejUrHdLZT+2p4RBPOg8zQkGOZkewzpPTm+JKgYn4AiXMLFeo
SqZkHWjG9nVShp+ywAyupTdOJgoJGT3OoE0BfkKoBqQN4JT0gKSpdqEoi8/ocaMPHG6+GKQSbPxa
O9dW509vXq3hYjec9cptHMblc5bAJSIXKQPHw7RWv7QBXDgierL6GMZVu4GGyT7aokM6C3sEdNfq
O3QkEePolOdZm55aT3RDtyFicZKx0bPMfdfAmSTtxRUR+rahVSdZWcHJMxukbY7IQj4HhuAVpS8k
KAdRkBHV5r7P3fTe7g1vX6Wm5BQUtbG7dQNtvthSEEDkspj2tllP66gs0ow5YZ0fk8lRN5SHiNKj
ymnvdZi6fLBBkX0kuR68v7JaygHmjt0xTkZYtaEx1J8Q2+D9dXF/HJSJWxZry9RcXOr718oLIAQ3
VtYzR5wMFpeZNPCKKZkGnOz2OyMU6pM/TMMbkUTDy+SW1rXDIKzYtkMTTivHm3S8jmJHMZeIYrkJ
7ZpYEjHEuOwNct8ts35IZFNvaIkPV9rXKegHqTZ+GZzcemqJvS9R7ogmp0+TxsdMsmxWlqv2o1k8
MvTs9o1mgpLSHwZ4qDF6AxMgBylqe3+Lg3P+OmP0L7a95atN5XRIZirRg/Eww+wymlbed1durvyy
he481OnH2UiAok0MV6T5HE6SiedKaBRe7XMHPj67xCNSD5vwSsppQAuzlet7v8jNe2JkkluWxZGx
ipyPjESegFuV9wrTz31nNTHFcJrFTwOW1mdO0CF0SbQtJ4ER4ClE5M0iNfBYhaQV35rdWNyiUmXI
nRScnFPp4rGAwAyYD24qUG6WbXa79VhM6U1nR90OUJtiptgUxU0WmVyuL42d1eSQ2xrsEzzqiPFW
lm78MxwP/wLT2772vDKG/zC38YMbav9Ih2B4BACFWF0Qbfjm0Ga7lAYa1H1rqAqHxBTfRFVdP4Cp
Do4Jb/wVmi8h7ZP29qCBut0Yq/kTQ86RsHllzIfEyicYUxMcRmDvW9XGHagEj/WoS635ym7p1Qh6
UWuq41uVd7AXlO1cYqIsXRZZGd8Pc7ygju1rPVZJRVaSuwTVd9VtAl5jv3yej7oarXOUzSiMXCPY
Z0obFyn7HgqePcDjj4jkiFsoJOkI0m2l1QiRyDPb6TShTbkjXG3YR1MUHXura550XBW3veX1B54n
f4IkX2molgHw4WZIqKHJYDU3EP8FCDwnUneDYxaI1TInWgP+sLbCS81DpnL3Ap4uJgYrGo8NGyPV
tz3clFH4alZp9Go1jl2tvMZTzykc0E/mEMtjUxn1HtuXETIFZanh9hNs0m7ueGvHNINd2mfyFnzy
8KkOgmEjW8snvicNL/ZU8uSJZdHED07Q2TwM3kzJa9vVQzlFz8BXAGD0IhT1lWrUcsSneSqQ0QzR
S2rE8gEPVKNufU1r4ECLXMFU9n3pQXmxlHm2fSCQEGet0lT0IURaL5B/PvkK/9WDVslmjJxw2jnC
D3Z15AdrAa0jXmfJcDfTcciu2u+d5m5pOnu146Wf7e+9aDgrhHHpARw+OmZ/YZddW/TleuDoiUzN
7sQta2tQ0n3JnPeziucXjr3jR1jv5WvWj/ZTRJDAo6WS+gTJ5lGVwbQtHFUcA9XUNFV7HCvVeO/n
8wsL4Dc3FZ+z1n8JuqH7gv6aE4SrCXdovO4liIzs4AdhfqusfDu4hXHmy7GXRHqJtqpV35zZ62n+
12oJsVNOCKCiS4mMZ65653gDqVNd5wq1qjUk48fQ7zQha/Z8JxAjgPEgUrowVv+tnr6D2/5UPWFm
hIP2OyvBF/25kb9Oon780l+TKO8fjoX9+Geu2j8LKOTNGAngOmAK+BFi8q8qajEfYNMMfSosbMuL
rfkv4pr5n/gGwOq/q5rQEpnYGh2W98XUvjgUfh5o5k5nsMqK/uwUc9QLygYeYDCLjquyqTxDP3In
BH6Y3wW6mGWpplEwPHrL+t0sK3lehCzqJZd/rZeVHkWLfx6/L//tshPY3zcFmzbRDjtb9+wue4b+
vn30y04StWF6Yy+7i/y+0WC9s7c17uo1YHnnhtBHj/EAe5PJUIMtzyxv22Xnir5vYvC+5BNBGsNp
oYh0q3HZ70xF1GNnCgPjWlhF97kIi3ttt2hJ2Ssb8Fuwb9k/feXN92zL+n5B2uxQ67BRxe24NQan
PdGInCG2OnLd+9a4dYWLYCBF3/rYwaX/HASFOhDoFdPdmrE4KVU3t5gkxEdFdNe0Nsno3DhJb+8i
EVgPgafEvTf62bY3mf6sDLMczzoZ7HOomg/IGrANEVQD/d7t8TyaTj0/lm0n16Y1fpEjqZAr2nBA
9sl3Ois6SRJctNd8grxGt1zxHX7IZVbchEMvdkYr5pMuGKuvBHldm7wPg8VRBfw6i4301o6a7GDk
yQW2arYjSEaSl+JBqoR9cDCHajiPouzOpWGlwPsLEEgtcKeHadlxJefgdctJ5RIChT5MKACuA2UO
Z7cppwNTfOczsvPqBN68ffBDOx/BuxpyW9o1DH0tSFkpaqqbmTV+p6yAjnmcl3dGazoP7eS2L0AQ
8m8Tao9Hu+/SjS/H8lI0nkEUcAAch8MGnxWnUSbw0a1qwuLZ0Wm/Q6hTbuiDmgi2JTZg0zO2jEJH
ioimuaAWwxE5tuM6cvpUMZaZGM4gno5eifugdELFw7JszA5QrxFK9tb1S3FXNstAwY9UC1eimFeF
WQGWZQ4LDNv93Nt9ePUdiQJTq75xNX3erjRx0NgzTK8mGXejZUTjtjei7FzP+PRy5qAHs/fzN7pc
2S1NwpJ7KpkvkiFivcq82HiFjBwWqzhprGilBp/ZAxqM7qrEgsP6RZ8vZSK1gs2VbRZT2XNqFeZH
PWbj2Y+kuRVu012nQU3pV9Wqv9NGMr+ovLY9tD/1eFV7afIYoTi8hAjrdVgne+agFItQlygEhL2V
ntOiW+tn6KGWVQbUhQrvHaMEb+M3hG9yMCkNmg6hHx/BPcdHnE76SAewyVdkfyBSikc10lLWcfHE
MlLfTuSQHcpEmVsqG2+bGjUDBMEgc49smi2TumaLykldiqRILlq49sZXvvMpp4TENmvo8WMTiwAZ
WNhND5wSnGRN8pexnQn9Pnh+XJy6mfP7qjCCIV73hvL6XYnuHBYYwgCA+KUsbgyEck+BhYcInGkV
12tXqZiVJEVKOBfV19wyGf90fjFeO3PAgAHFfSo3WKGMp6RvSAnOwKuQ7mYkDOpTcjWJZiuVvRs5
RBBSEdbjnZ2b1kfdxGW3ZhKsa7XL/YqO1DX2rXDEgOAkBRqWne7rpIjWyTD5dGNGs2vMhxh07uR/
SIKibu/bpdFDngukk/I01zYhQOs2zIqx3ri9LYcHnY0Jw5FExqIkrik3B+9DgW9QBduwBsGyM7qu
zb5OQV1bEguCpTUbF5vbf7uofzoHODhMfn8O6D9//fUU8ONX/nkKsCy2euyADmM64B7uTwloSJ3+
JUBxbfZ9kFnoOFwP+YrF4eMvU5PHjzyffOTQJbd8ORK88wv+zj+IierdOYCCcXkZlDYQL5DWvZOP
idalJ69r5zqIm+BpGlzvODmWQd0y5+ZmEoVSkJGrE8ozZa0qS5FQMROcgdc933d2o85ebHb2M4BM
eVPRLaKtQggIEVO1YtnotDvRbHH751aS4twmE+tJPdmsx33IdshQBvKyL8p+3w2Tdd85DQqUPu4v
s46Ivw2NcuhAE+sAcz/i3V1KOMSB8S5Obi37bhVQwO/9iEtc1YINbZ0k2IY3BhOsW3eaAn8nRgxG
B7Rmc7eBdWh+yZgxM2uapPyq0NZeyLvsCzwWxXiJ4wplOQA/3ntREwi9wCtlcKwm7c6U4d1Y73lW
+amzUPNOwIAm3DyeWuaZJaEqBWnduKO4QHAN8Wzg1ldF4dzZYV3dRW6W3M+Z7C8qR6uYwSHfAL4I
mRs3Fb3dQQeHIiIre525jHooI1ucYSERwBvD1eDTrh1pf2jrug3mGsuRWbXqEFte2u2L2E6cYI/m
EHVNoCEHmRtgjro015KE8RsUDEVprVtWtKPbWFUnSaBVZMJkUFfKUm7TMGfa/bGpc7dx7nsJtEAj
N0QH6qVxP95I1bsRXMM81REySxIkdix7YbLqAPn6zDmJ34ovsTUZuz4mk3RYe4SaosZTXR+0Z6CV
vdiwD/hBdTCbwYqvbA06fqPcpl9unGA+zCiG8b6M2YACl1DsvD+1bdfVzL+nImtBg+im6QcWXDnY
Q2M9J8j97PmFxXUq9dd2UG0BmBr/aR7f/XfB+/8pfChNWJX+77rn/+Xvq54fv/HXcmdH/4jQLsC1
CRxc1IvE7UfRYwUgqF0TDZztgTqKfsJMBzikYXuBMXdRtC6Oz38tfh4/woPETzFXAzty3P9k8XOs
X9a+5XIs2/JcixAv3uffdLth0E9F0Znum8DnkH3LyclyzM0w2MQ+bdo2s6enLIeQs2smJ8dH3DB+
fgXBUpdnq+JsBPzdcBETSBUaFefyKDaxHYS5XJDBZmHgetFu7c/+Ko3HBEZE7/TK7ddO3k0QRNOs
AzPB+rxkXyVmbQzI+zoIBHkGlxTzGzH2yBjmDjHu3mkSFAiAAjIv0ut8GI0w3pWkntWoYBuBPOsH
NuD/tJZ/z7r8tzwRChj6RBujOv94LkXou52hanyrapvZe6sb3BYYKJNAgAbVLrTd6yjxIl5ytNKy
+KZoqU6PDA4jLs0Wneb9YKFMxh/D2//zkr5jl365JMpg1JKI+RAIc3B5d0lBZo9FRVDKVys3PXld
E/YsT7PbkQm+FwZ6eyioQSoACKMxoyqU2VhLkv7MupKfq7GZMOAGHVHNp9zsG5OEoDhhV5hzSCDN
tmUmPT8J7cfGuPVnqfybGS0Pf6xAN+SplZk0HSKEnx6Y/0U8/quo2qX8Xu5BuFuU4+zA79lrsSDi
yiAd+80ED+4/eIR9VPegiav59vcvxJnhJ7np8kIIYFGYgRiC8cXr8fOfwGJTXqiIgjX+yoKNHnVL
dKd0UZyY9DVGJ8jcy9BUHrm9k+/lRruuCUns73HVltm3318JR6b3VwKYEzSUx8TWj94Tyy2HUVY0
Zv7XvqGdcOMBbGkJlywMJ3BOSePP2KB+/4rvbmaOOAHgN4bXoWlxyuHg9eubd+yBr3Ic5ButFhPS
7BBlXyw8UDviAss3KAvB17npYnw3xpeJszRTGb+v/0SSsn5dcb5fBuNwB4A+34C7wB9++Q58KyXg
cA7yt5i5bkdRJaZbYEeCoWTutztz7qNHRQDMbgJTs605Ab2gfgfSLZrZevzDZ7I8Lf9+mn5cDI4F
CJje4iB4f+fNKGL7ihPRWxKY/gMyyubezlG9YPNMrxyr6G5gvbWn2i2LI/Fb2KXKYBHn5ZxK0kCE
PFgwcs6p0Tnf2AFYnUKA4A9/uMpflffLVfoW24BJDySyIhQDv35koDenIlJu9walQSUfHDiaDaMv
hsJUTv0NrV1JrEgz++Em1F71TcxohlZzbNfD3gmq5smL8uRsBoP8YDNdTdcd3f6dznTOx51kAbUg
IrI/3G9/e6ixYnA2R6xgcY7/G5bDgE4XkJFNlFWnaNhu1FQbvVz1IbLgP4E3f/0al+eajdJF3s4C
i5zivTXBTrHh1JCCvo5W0qTum01ilBDHuO5Y55JKLY90PvkLRPL3X83f3yR3DhkR3Duhxyb/7ptx
6LJr7NLN60hmHeklnGfD/j62DWbuf/g8rb8vGWQ8YwbxPVgObE3vnl9Cuyw59HbxtcldrwgOKREO
H3KkX4q5VZDESX0Zozk2i3OV6tI3t14v5PyUNRTBzopTKxM1yNBxQQZMBi3JXQusvfkZjZ/GWNwN
rguL/Pefz9++GC+kKwDkbKHt0f9afv7TgmuhsrVH4vFeSzQdXAViZpl96zkie88VooHK2cRFX7V/
Aoe+wzlyR6Bi99A4sNjhVECF8+sLx4ZlMnnyjC+zZ1j2vI4CSoRmHYTIUsy1RRhBk5P/4Mrg8yRy
DPwbpbWOsGUZsKYf02IeGEuLcJzbL0lpZdHOoek6XXnFhKB084dPKXz/3XKBAR5CHhN4OSGtll8v
10twPKK1r76QvGez9Gfh1M63jT9qbqp5MpOpRxFXN6CtnTjlaWpK1+XwUfoMyMQ2km4yvXIDgtr3
m6V45rjlynlAauxW2bcfG74b1+xm3tgl/nOTRFHcMpAidqZd9SQV8u2UuvU59pWOhVYWFW28HAkw
mgle0J7gy9/FqFTGl3lajqwrNc4wCDZ2ljkcKsw5JZx4Z7vK4/lWYkjHW7RHWfHmD52VWiunjZsZ
IFccec/oAbk19VxlXKOFMawkcA2B0bNsqhrrbueP+fw0t07QP+K79/v7JuP/DCtRZqwgi3CQ2Aji
x0YACqsCeTGzoIwQEB70GIMxb6ZagiIICBWlX3p07TKbP8nuE/NHaCc2hb/34Ay2dy1gKw5PEyw0
tvxGU6FO2yyJeGkjRdNJBpEzLK9mJFPt3zgYHtULMZZMLWO3V+l17kLA3Q8WIvYrAXKkOyE9JbAc
jE+8rHwpGs3pKuwbweHMhPfHv1QY2zxtdajahhwvog6lPPzzDXiEGPJWS3ID/WxjmjF2XGaoJbdf
MybLIpYXAZ6PrWpQHxakidcUh+QoyUz/9XcofCx666SxlxJsbIcV/A4HDw2fQefgBIE1VgsWx8mp
eE/Qk5ZP1ZVy4JPzQqyjC4sZiMKpzHVn5DhFouUVkWlTJUx17POx1FOgeHtL/ii3S4WWJfvmSLJS
YFDEflbclyAWgoCEXuiHxOp6TBbR4P4Pe2fSXKeSpuG/0tF7bgAJCSx6czijJkv2kWx5Q+h6YJ6S
mV/fT8p2V0mulqP2tZFDlnSAJIdveIcKkQ1/G9uq4J0JjFL5K+Cvkbfv4x5plAvDmdPlS1vOI2NY
zyOV3tDVLLnogw9MlDFZvQHw9imS1Yj4ZbxWOlfIrFnwswWahH6ILECcHo8zXLiAMhhKv3fPHtkF
dgqsAg9T21pDAy/d1uG72BetGC+CbnT4lHqpHZbCkNGYopQS9x5nl4LVwy0tPD3/OQ2ZvhcnwBhG
hrSvWIKL3+bMFEEz1zmONLu4vaxMIchjq0A9Pb3pHJ/5nw4YrgHxBorCbWEMpce4HTFw+z6A4GI4
V582ar0tSDmcY9bPwMH2iMLoKapTufHc+BVfWyI4FrCXwQa6IVVZiWqRk2SdL2i36s0jwVT3CTqI
0kvaCfSHAj5GgI1+OHmKbq9aYjx7aQ67Z5fUXtMtx3E2u6y8BiCDHC04c1AqWAMT++tZLdJUAczJ
g9Vyj7NfuLNCw/4c0IyHRoXSnad3pqRIsnUvTWPv5iCOxb7Pl9ihm59omcF4NJv11l2QKrBDv0Mk
09lBM6CKQaAw1fJGuu6YKwBQfdGaoYwykb6r0eCLcCqgeqV3q3RcTGsPTa2jopMin4iW1qzavu5o
Y3SdMV3mFPS4x8joeDet46Oa/VRhtM3DwMmAtfkhKNvIqaBXIYeH946ZOlOxYyNmu9n1Is6WllL2
UAfBZiBPRGIEjeA+OeLAjUMuMn4526z8sk6uARaSzXbhmQNqcCAbafjMSRJf5TVQYu+mnyEiM3nS
TG8pXj8huLPPsbvnO3OYO+ZQJNI2jy/rtV75WUsPCB3m1RVslV1bMUrbEl4FTKwZJdkBD7ZJghfb
U4YfeEuVBeI02dULqDYZBq2pd0Ec5wNmrpk2UT/uzR6oGDKQWdfys15Rq7pET3As5zvsxHUGkuDX
yfbUOLNk/PrEYHcYGUXWgmX3HRNqbAFQ1Sfefru4lz44R+foA7vjxhF3HLi0Y+GP2uzZLjmOxqUB
BLotI7dh5fl4EjEI1LSAp2xm6aZAyjxfLewPi58YDlihRTWxJqu5zrFp+4pH8mHMqQ1AGB1imQZ9
/y8lsXYO5Pw572XX14Mz1a2ogwOGET5ysTFyH8I4Ddm6Kkp4Pr3AFoGnaOeYeJV8iNqZh09rDv8F
bN2EGBrdwMlglOoy8VjY2bCSvh19jAUYwZ/Tukwn/TMchAQTd8WyhDuXtaG3+85AFefBwtSNMRae
CtS0IRKNcYxDdAgtuNDxgfBbqBRZeCzaKdvuFq696g1s76xF4j4yFeqDWc7FOaBeDX9IqTZtLyQy
brAU63FovjQlZ8ylAkTrXEfcqQjrCmTQZyBPct3nHiScrw6CqOp9WctSPU0gp6Z3kOsK1GmMAusC
8CDQKWDpVQFGzq0j6JrtQbD4441qk2iuN7I0S+tKFByrwPb6EVkD3hE6DLhltivcpWpU2GvGSL7o
kH5VEyxox1sKm8KoMpb+EUWYwfkgC9qacZi1Dl42G6AyS0SNOuD5I+ZpFPenPuEkK7BGKchOt0ga
r6baRzaIx8uZxUEfrYfdYppWsx9R/sIjmABtPceZneBJ6sneu+iWZfBp2vc2TrGoGNdgZeO+C9CW
sD2E8sBOKxzEi/jo2aLftrU5oSoWVKZ5sCYrsfdRM8Mi2fResaaggoVr3Dbw+pz7oYNhUx/MBuhe
uwtqc57P1KNFf210fWW8dwwH3dy+Ylajeymlul/xqqlwMuylpxr8Hd14xY1l9Bq5Dea1yA9R2qMs
u9aOX9abIK8FqCAgl13r/22VmV99TWy4FvM2l/3SfgsyVwxDOCDK4m1s6u29eeijqnV9qHmmW8hD
ROImb8BcAxQ+jJJWWQFYwa9EH2BY7OcDwlyW2y+r3EnRCyO+UTYPk93+jL7NpYikhd5YWcMvnepU
H6hNKcrGvZ8Wt2mcbRNNKkJf1jQRSjji4oalF/LZEwtGAQ5l/lcGCjnpQYl51MdKwEbC4m6hgXLW
coCzHOCy6h2udE0dYabohlrRPluKKS70gzWTf7m28KH6EFfFkaPHTcqMU6av3NhGkNjz+Mz94NY6
TpFdrjMHL7Mw7oYAP5ZFcBjaMpWfcMpApPeAcqmXB4fYQANx2wytyzbpdh2RPa7wjNLBsV2i4Mkk
djPCYJmwWr7M/FQfGpEBC48znMY7LVurkqugdWIXhEQVMH/2FJgeJg9KXOJT33RdqPBsiGWBTyqK
I7CYJ2B6Qc8ANZWnT06/nWbuVMWJx7UxkfLq9cPouBjxhcDoZz4My56ItdS5NZiwQxdkep9EFZmW
RGhnVsAdwUHrwHgHKtDxahBhCfRg94OSf08T3NY9yEavuorrbORYpEWiY6mq8XTIkgQIa0EuqyvZ
W98HBC9zOI6FNQJi5TykTkUXCWw8Ehumchl+9vBFh0jP5UXZlfqU+nmCOVbNOOa4zrKjSZiX3L0l
IoOBbGInw6t4gURELXlAsGdim0FppAmHzkiYPr9GAsQidZQBhQ8iUq9K+MS67GXpbHMLsXF4d0ah
p2IK6YGcpZwj9xNuU9Q6f7xGDkzLAtSCIesZnyUQpntg+xbvaOhGz1I32voMUtc6ZWYEYTv33Cw/
Jo2MS7RyCUfH8wrLg6dC9VoXOxU0Vah7jVnpoMLsIa9SU7EXncij8ctkKSlqWZBqJ1N5/RaJFqKU
2MZglR2wbpRyjyaA6NG/XfsEmOCVBLrD/Syro9cBzAGTRx3xfBrPIC71EqG/rQusFeSNbod+rw7U
rILUOG0tPcFENKStfWhtryDOjn+crskIk9oAGw9VWoZCNESBEMF1vNlLPR+jIsuIrOEekGpHK9rb
S8j/69/WfIv1dip8j+PSSrgvO0wST4eGuRxiHcyLRt/tj+UBepT3UgwTivIH1bHxlZgoizH+PNJP
RGXOtbzcY1VDM2SapgsxQbZ3lKPnblHZQXVdTlY89tu4AHo0XPABpSConeqFdzsYY8m1qlXxCGaD
nwjFCkuH1sFYk/LFXpCqp1ENKbp1XT40PZsL7Vlx5UxWn0MtdoE6fi9NWyeBWeOSsQEZ0i+kcwLC
SxJP3nO/AP6/FJNN/iS9AMGxw2yLNn8aE2tmUKIfkU8XmwDid13tK542BepDYPAzI8bqAqDzfo5j
k+wLLIfgOwiPNCoWwzDmL2JEFAx9/9E0Iak0CenImKgYvpcvGzGc5arRZrgcW4y/kQQ66UZHRUdh
arZ0ko+LnQ7kY9jY4znqopi3BvJIVyZm31ixaFejWxGjBG69PjDqescFSETOe2q9ppo6nT8wnaTL
5SklR6veKhv2ZFRkPHfuk13lzUz9o+VbCalK7hNH/Vh6FaR4frkwSnDuuDwACYb+N0I2ZWJUk64f
GZFY9JSkljpV70w4pRWybniMs4TcwEBGKpwsTy9xsuW4uQan4hC8UrGMMSyt5uFOYi3fnXzIusUR
ggk5BQebgUEnSWAP+Xsvi7zmYwIH8GpwyJCp5E3iEcguHk4/skYcI5FIOLXZaLFJEfAPErvfid15
hyK2zgJ/JBZFtOqbrtHxg9PAKltwv+t9rXXmjH7GRCdJMpn9E8BZXmlqoQaQows2cxLu5mSI+h69
wMrJr72G4gi/uC7MKPCzesPqeY0GTnl5l6YVPKm0W+lEJaLKn0Q96wwdMIveOYK504FuaWFM/acC
67+oGfnY4iDKHABa+K2ej+qQPyHDPf09R0iKpogXGEXi0iZHACPYdIPief9Qg3xd7qRM5ZOeOrqc
Z/8uAbM0VeWbvez/duWku4U/pkaBYwpH19s1sd8vhcyMxmToBiWt0FeVVTuJm3WkOvF36kR6f6ql
I7D/mdms2bvevtZzNfAfbQDHwxmYMrVwcUlDzPq3LmhnAt9HDEH8PYsSW8jLIaG6LkO3dxKWYaJK
i7NwlTWbxlAhL00RZSxavwib3ibvpgqhO2kBKa/ee37szD97bdrBT4dInttxJniynfju7dv/bagE
ZWECW+RcSMft1/4VaGKWfTx52Mum1sx9cEDptJDDlRTq7Uv9NucEheGA1iOdRxuv3VdvhTAKaDsB
1FOQoEq4HKPFz6YHa/X0EpERXOY/TbnXLTuLF6PBObCaqbAD93lZGVVtJ/yY+v1T4yR6j+pnFtst
BH59QNjo9i/bKCDeJ5hY+P5bgfuXesduV7qnt5/99TDTpUfAhiItbXkQSa9n5FT18zgFsfhMTYLU
cYFItXzxK3zakj+80NejjJKWydMKkz4cHcvXxeucwNAXVmZ9Hqray68hHenUPAVbyiGf2DpqfPvR
XvJHaZpgjEbZGVCBS0eZ8tHLQe4zf2UzWdRnVdGXTHZKRHqbY1NceK+RaosZO/Y0XpIg9HI34WR8
+waesdb/vAIJtdCEN4XreT4ob2G/vAOyxKSwGq/63CZoqFc7eqdrvqPqkQTZM010vR2hZ3DmIYet
9++fRXHD7XXJC0WBinMBmxw9OGUG9516lWssrOLaCQTZAkIXcA+JI5DI7La+6A0fGKeV9+zW3uTq
wxLFHyzGtkmEYkayoc2m66+9N1A8siY1T1hl5pTodj7BvN2fUqAMPlYluaFjq27sdNhlKNsji+nS
Vh/nskmJbbxO6CO+aVTDbXk/CvQdoT27Zp7bOmjK/P454rMtHSzjCa0RQGYXT4y/H2eKyqQ9zriC
XSZVTln27eH/bcIhuAcQDzmnwAYS+npqD2QWiWGuy2ONzh0xa9z0OgUK1l5HAD9L1m9fUq/bFy+c
rZaeMj0aH+yJ9xp0R6MMSHXnT49BDEla7AasP3CSQfAwN27Qc+AOtLDYQBI1W5EOCtFI0nfz9m28
fnIhMDRg5wSJyBf/tctVJdtq4l0mj3lN+fMCxZy+vAdhaqsru+tv3r7Y6x0EIo/rCSpFUvj0K91X
k1xaZgyNuOs+j22TrQ9u5ulpkWWNjqzevpT9aknz6XiY0euXHp03AV/p5YKKp9ksimq076sO8VPE
iS2JzhS6FCmZbpohNiM2ACxK/vEo2DAvZ1cEDyRrrkIGhrIuJRhSHo0XaRCKJQ61QHETYacxGQrO
oqyKpM4SXdaaDV0G8HuJ1tFp9BFeIHct6Y6csS1GJBGuoMtZFGNYpreVsdT7NQlBPrcneLHpUuyr
2oydH64D/y9Y5tV4MwYB+4rJOnU8AAevx8B14z4oUc27xx5Jn8xRTasCs+GpJnN+e7zFq/ms3ymb
lwTgIzkWcXJ6Od4oflJTtZzo7Dv187UGl9JpPrY61B/Y6tmCfmA9CkBhjAKy87pK+vM7NQ66QmBM
JoPrOp6uZ5ILNux0domIx3Qycqx61quOpSrpYDXIYhwWAZtW7DCUJT1GNUKnJT8bf3SLdBPJKDKb
tbP65srPxrrUL3x1M65iPHfHvR+liRF7FwozhpvoN5lZRC3TxhvZ+BHFUKkuLP9sobEimbsZPQ/O
vQiRWD5wseBI1H84b/2Xrw/Ug0MnH106JBc4C38zhWt5gtE3m+hLMQrvE6qOLkontEePMkcNlBp/
0u9jZw4uF/SYom2Df/axxEj8AQorKkCVP1Q0TWMB12HxMXxP+vY+In/tbou5Q58V1r19TIPsrqTV
9mVsnA6ZJGUkS0gvR74b3QjHdDPtrjmRErC3ZTLmWwPyITLbfjNegMXNXPj+gelsqRrmD8ZqoLPW
FxgDhF2gbh1OJaRiMHO79haFwlyDEgg98eIBoq1zUUAdpPnT9JTzaoSJsrC3is+gJlwUnGP47gOO
93gMNso725zPT02CqAqCWjKhhBF33cHOquo8eWJ4SIVIwN2ZhgNQlrrdYz4EmJIYjfogna4jLIqG
YzYP2Z42wdKEFf2iGYpPkBqbwSnHi6KqIRMHIwWbJMs+Dr6UVM0j9HD7SdXnFUm3LeEn8kuVgeCq
Kc07p1/Mv+2l7z7j4e3cJ4ML82OW5WXudSmS1EBo3l5kLzdrJgRtZTYzl1DBsQkUXu1paAnlXuvG
1Vfe13wb2BGgXVnUfcZrM+X92xd7uaB/XAzRRACA6O4CVnq1WUerQ2inguor2j4lmLTZxJKK+uqm
LPPr0RED+V9cl3e0CL38D/HYbzP/+THBhtGyYRN/DZsY3C6oc0eVX9sKgsZGICs370vwSH86/p4/
6R/H8PNTgqEHeIAGIwfya1DYbJe5PYKV+YrnLmtG2BwXaDyUVrqdk8J7X+EB/D7tImS4zMINoHWN
SKsextSV27nogRkCDpXvlFTBRWW03j3nbUecNBT9Q1kSvNh9VTYbu7ecOxOBxe/lIPyrivLs3Wgv
9scAAhIM69oymzDO43eiDJjHBorAVG9yenHWFFBYU8HyNavjnlbCgMwuVKgnc+5FuPL+/hAL/Y6T
02EAYRDjIjijX4cEluF1s+Mv61dn0IOfpCI5CNxRj/M6P1VWUDwKiE3bAbNF9BaVIY9OtbjV9u3p
5+rJ/OLNeBocrPEgFkBF2HMvDxQQWiXtg8T7iq8oIsNoJeQwgFCAwge6WGHsO+V8REIRrhGUopJu
T420JHWr67GRqL8UXmy8W63YOYp1oXCmouBzmVJPD1VuXKdL5V0tYjlUeDqcqYEW72qDl7aRNMaW
cO1n2i5Z3eFa3wTee8LGsd5PTvp9kVkKlL5JEaim5JnGdfOudHtg/HXUYXxWJMM9YLv8zqh8Dgg5
W9Ne2D0MBqhq8XkqgiRDMMzkAXBiCzZjH9MC8LI2oxHCmfjBcQ3/KkVe+aNFVTvS6szQud4eXD12
r8fWobrgcUiBy35tMDtQEua9e9HXNnXcG6MV2UOTigVN+LYCaj+RS/zhiv8K9khsQIoD/wTI52vY
o2XaBerlTfYtazLngrIZvIhoWIxLCpXolJuspa1wY/W1EWbxkMZzf5WmgXlnjIHY/+Hpf59ahJps
n1BiPZDfr8GnairdDjn/Cn0bGgzk7XX0uUZ4fNyiLOfCqLRzKhxljfxd71Ir3GaJdMFfxumWOkkQ
hDQ8sXJTtfQgJKIEQumXEnpldMl1LmG0t0LMN3JAKzh2vRg9fsSTpg1GmnZChdNE1UtZfh365eo2
B4Nh2Wd5b1zjhIzDBKUM4+oZFoqYDcdZ5qYNKmmc3mGNgdUVgqe0wA1Rwp0p2gLi24i7126k6fng
jqSmxCLdh96e0RAtC02Z8IDLMBNpF4WSqt+tCFK00TwQdfAEZ/pKvUQyKezAPlxPTdB1mzptJDhu
366tE+CUCRlIGdsfe1Wnn/Dx6OG122g8dmOG/93z2/kPsey8NN/+57+fvpZptU07gsYv/QulLW3A
+k8T+TepY+1Vd3wqG4TN1bd/8Zc/CRfes+wWZFsSWpsI4ifDHLKFi8iwjXQ1y88PNO3sp9ax4/5F
vQWcIiYh8NNdTZL4RTG3/8JSjl+HbMFxTHvv32FbvDzWKZuC3SfhJPeDusae/qqW5RhyxmAJmk9e
uRgbrRK/HRk//NOg3P7Yxf6rGsrbOiVI+5//fhkk/bwIBro6aPb451Xc0tej0QC1X4/4cLSb2evW
beKNXogHTb97+1Iva3M/LkXDgOzdoVT1W9GmLqG6ZrFYjzN6hJu0SPNLztSI4xzYuGaNHEtL4QS7
us4m8PGaevvyvw0npWFuAp0PRCo1hOzlCWkX6MtrBAyqedPZLr2P9G//cArrj/jHQcGH60uQRXqU
pggL5KuIU4Fl4LCwWjpd05kE+aELrDocbDTOzLX99vbzsHH8fjkwOlgZYn/sO5wVL58IHWHcONh/
js4k2gv8niwAcAF1idyF5VuMzr0TTahUOnHbmxuXqKTcUOxHrrnMFdxCKPkpILeYcxXRo/w0TEip
hGONAC7pUhHXG4i8WbWxW6uZNiUiQwq1gpOdleJvO5sOEH3775Xjk3uo3rQfFo1YwplrKLfof4ib
pB2CrUhysR3MZX5YskhdpTKeYgJHD5FNpw3KM9SJ+GO6eOAbSoVXUVy771wSofcS1slmJKzdwO2J
MY2qrE1cBhFaWkMLwNFFvHlAqxim8vWQGSMy4OV3Dqj3CEd/kat/x/ZbhhPQiYvGnD/HqHFyiUzu
DJfPLEW2bvNmbQ9569JrrxCn7rLpm0qC9uRlybtmkcY2DWr8tu1y2EH1lzfzjMYBth7RBdzBB89A
szlL0j5sAU2jCjN+E9IIzjOQgu1iZRkebW187qVThIOPPkEwxuh9o+U0T9F4xBQs2mXmnFwjoR0O
ia6c+ct06YLbQ6ZaGf2iOc9xgGFZNsz7lGPx3Hqjv00A0nPa4JLbgFo1L6vGiqx9NSsl70lDjI9J
Pqp3VW3xOT4u1Geg4ONlodLhSLqENIOibMVbRYUvKlt1XcMN2tlVi8D1hJYOfWYUf+oaiOxUWaCd
Bns/poX5QMfZ3y5jO4cUYezhcUjNFiK/uVhXxurF5zRp112V1tYm0q35pAV5sZlSKzitACqv0M5V
d+ivq9tSdVdRsIhHnFb6szOI/NgaiXWtIZlH0ut6g9JMuh/6aj5UpXhMcuUuyGkM8T7zxHwkZwju
OGKzg0G6e73GRn07FNQ+EEy7pgfatKicFeaejLt9rKWG3mHrhWzE7II7CZzhElcYCjxrIuFldHtQ
dXigRz1gq8CKMXTKUeWV7sd5jC+gq2k+73TXLPl9ZkF2NYCYHpyyGi/JivNNmowdGQxaOkY0WQdb
oDFEflIcl7J3Ti6FnsulNrVVcOzW74iYfJsZDRadJmls3omoXZ46Az3AgkVzNcaZcYlzqH0Qc5Bs
Jf19YpqSwgAWPd62NVuuhip0zXrB+SysUaQHkpQsKEb70aOf91UYoWd/iKNoupyzLENgZ5hAXhjJ
AY0Guos5KjfUd1HjiAYkJ4D8bYQspovVTqwrrRS0jzIZPNR1nSFIwfEsveQJicSPgYXiI7U4830K
kudoj+Kzx3sFxxZ/AOCBipXHSIt0veidGjejCEQmbqX9NpoohbT0kfGPykBDtc1dhtLfFmfqr2lM
8QrgZo6KeBSPpwhVq51lmHfzMux7lKWOmYHlV41s3WHN+dg4ku29Iu+iy99NxraBL7IHuCSeuhG2
XQ1qY9fN+7aJxdl1myCsrFxVp8obu9vBaATaRqZ/SstJHEwroZCphRwSerigspxmvYmKvMd5LWqW
+9ryCxAy7nqy5gD+se0+qhqZPDvwjc2EAF1YNBG6iWZyFfvVIeEA2JSjSToVxyTfRWlVN13pnwoK
q3mJ35sdWejxYY3jKN9A8w1lyyg3/Os4yr9F6CGGa9vtvMF2niBZNvCuxfiOQlMZbNyCtceWIN+l
C/oVxL7FSZa2OiJzlG/raZ0+1UiwkH8qrmxip7SEEKQqDMjwQfwegD7SGZJ5RrTQucMKXWJyA+jL
KsqMANYtBMKFSb8DI41b1SznrxCzEetqKyA/XRXmysse3MRFhC3AOSvE6nYILWd2YF6zexR+C7l9
9ZyrQqRTiyrXOqJF4hvAB0xJS937QkcVdbQx4L23kZud/Mz3gLbM6Oa6KQrQEJRCb1xwqs8drGpl
kBxxeqwv6ZC7R7d33XeS/ssxMeL4s+/uyjhdDsWSMPykhvck/jiokx8j6bIUZ7qAVghFCmM4dIDt
D04Log0n+o/9kjufATkkN1LJ9WNXCYppKb2aDEzOzWA1/T4vM2YeGoNHBEjVppBMMg7P71Xe2ZsI
M5U9rojdifNxOo2ZYM9o8f6Sl71VQnTf2kU3/Igr/hPk/zHIR8rhn6KifxnkX3xT3bflZYT//Ge/
InzxF9rOQHUQkfilFvUryneJ8tnQqBt7Joq7BMe/gnx401rowafXSe0QAYr/C/KF/xd9AsSn+In5
zFP6d4J8MoNXURxdLdOjdofeIBUGlsPLKM6GvVgKhOSPwYgNRVgpgYROXKv8MsFK63I2VTt+iN0O
B1ozTYbTSKB/hyHEWB7yzMKvT6mxKDdJHmB/Fg30aQacZO1mRic+jpwU0erOPGg3u00ctGwxSO3d
xLmFbRZyttF5tiv3E8v+qUDjNOajziPr80Of1+sddLUzSqcZ9SQSAlAVBYB6YFwohRI/XQOlwbKJ
hWy974BYwg3ozU9BjrgVrpyp/b6qpvyiUyNGgZgg/DCSmqRn7BzXm2/Kue62lmFZ76PVNnZlZwTf
AfrUJmoJAgesscQjMAbdidLTnGO1O1o9cp1dEK5Ol0E/YqDA10DJ8JK/ef/0Q4yOv56sEYkdrNH8
A/F6UEOpGE5rnjkhpW/+sHNpk25tNG+oBJdBGXwcM9CkYVX45idKZOu1bMYgpNiLaak5r0dUM9Vp
NAaubuEMjNkJlm9d2gfhlCJeidxPoNwNark24U5HgqMynxjYbmLjcRiE+wF9ZHQW5CCsK+V3gXmY
XKt4WPLCA/gVw2NSpQ6i89nk04oymd/5TWF8X5MpCGfRRhfw45OvBpvlTYM2zuH5/jp9V8xstWwy
vp7sAg33TVViPkPjqZr2pqKjMQzLCLK3WYkfGWTkP3sgdKO2Ee5Tm2ML4VU8JHq4PFfSjhLICoWV
r0dJSi72ievl6UGsOtzIEOegml9r/nh9AtHNKdlnI1tlGtufGoyN5d5qFt88MFXIJ1FO/4QpASLs
Q9dhtqI9CrrOpdTvue6HulyLB2WI4kPSqOVT2yTdFTjk4JwBRNsnwlaS8lILJNUd4suoRRI4w9oD
IwMakqSsaQjTJkeVsCd6H2seMqOBv3NXu6sOLooIm9xt+2kjg15u5qxBX7CaloPvdMGBTor4Pkkx
0TpXJchqnEFmSCY2MpvQMcw+ucmLms8KYI6Ao5c2mqjgiXjDm1HVXrbrUUd9DzVyuQb3mYeCI2S7
9mZ0XcoynUNERv0DrXlrr4pEPICWyw+4vBg1uMkkKHDHS0v/AFGewlPtfKIeOlyBdf6I7siShUTY
CJXBJzDW3ZgX12UcIarfWVLuU/hwIQANALJmjs9chOQNIoe+eoeER30LEby86wyBt/SyYE6bOtbF
EGNpb9ltvCvpAB9XQPA7OqDrBSaeebHJ7UmEU+GK+xlt8g2ERfwK6RmB7oZZtHG6nIVhQ54JUYvK
91U/zjt4TUDYzShbw2HqjAM9ve4awU2kW6EwXSJ45d72ALGRtBzxHjW9zsQ2D4Z+tvGNgBAhaNNh
S8vZ+zQi1HwdWVb8ZVFZ9q3q6xPMAbldG+2oLYWc6C7WSbZZMiGr0ORvntY2YNEbmZqrIy2V9gPa
/k22m0Yr2Q3JKFL6x9V6jy2qiehVm9yMJAkXq9nUD4Z0l4Pdeibu4Jisgnukvoh79bKi2wKt0YEj
WIG+HSoX3gUbhYW9ymRuRymXyylCkSaZ1+5jwPOLE2o1c3ZqytrrtnKN1cWAnyb5r0QBLMemod+U
RDY8fwsof0282qJk3ahQFXZylviSI5pXYL5tqzK7HJFQX8IRywGw3bbEwEg2XaiCcT4kZlyF01I+
1SueNAhH2MiNt95NvQzGGTNCNv/BTiASTXMmuETRo//prwohnBxpzoqMsZ7YzCF+syt1cogen3cW
es3R92Au84uiZoXa1mohSq5XUSPZtGaYIA8Uf/2tNJArR9m4ptyKuzog1FpWB9Cc6oSymO2wHCb7
PbqsXAjL0XlbYR8hQhDZK2SMaaQrMhlBdQOWZLnpFGZ127pe+1034AynoAT/aPz9J1z6Y7gE9uXN
cKlWffJf4ZOqi7R6ehkyPf/pr5DJ/YtWFlgQ2OMUQXEv+L/CqO/8pTVOHDg0lJ18RyMbfpnAyb84
fCxcFQGagr2T/NUvDS7xF79qabxQQNQduP9WYZRi4euYiXYb8lvggGzoz4hcvIyZPJAgJWT67Djj
MoiPTKD919cubqetPSp0BPuxMWsa3F4iT5ENk/DEJhZA2UOzogrtSUKrYdMv8x2yNHGLxGMNZmvT
jFVpbsxEdNSlXf8KvU/nhEWmdUOG5Jx6Z7CQo7epKhSsEUIx7fkzZcDZN3lByIIyqH8VYBXwWHV+
89iYK5jvEex1s6GU4l/BH3Ke8I63bog78BSpqxifraFG7OpgI0Kgdl1u6D8RUVmGOdqLt3bbBw9E
Dlx4Yq9Cp7bz5/fx7AYPZWrN71VmixMuSmR9opk99S62q7y+qF1V+xcy8LqvHaz3c1GVOQWQBNoF
fuMFrB1nmW9xyBJDSPOfx2gCR2GmbMfqaFrCOhP7uk+ePc+Qf4zhKMZE3K+TP99WolbHTpgwgGTZ
WbAaQNFtMJWMHjI6IynZXtp0QNQzMAdIg3ZfM5UyApVT2+e0K5pHah7muJmF4tec2QI5VLvu0xLz
d5RGuAHqp9wtzIP51hSxfc4iXA3DAes16DzBzFM7Odf0c9E8FpnJsweFu46bYTLFjXTS8rICcnQj
csT7MbK1Ngp++XUWpeMJzh9ywSmGdyCZ9Hgi8JLFm3IusZdmXvM/P15oAYFJbZE3Dx7sQb9hCmFw
1M216z7JpV7mqwmvTQuFNAqiW5yy8/TOKLF02dQLtmvMpYSvflcUa+hiOpeGqPpzj9AescyZFsdw
Q8/w4vSAChfs8EZXCD5y8jpij7ASwQLKXd8TMBXxxoQG/bAU0/t+7dz9UiXSCTGvih4Id7I7D6Ex
BxOeFkqNVdrnymECgirRs7ZkouezM0R7TNb4JGQ++OoliJtyJ0yi3kT3LSHHpRTcj8wGoPa82UD0
ntgRbIkT6O7BuS7gVOGgFXdMPsOGkxuNNkvPm5r+K9AcBOChi1o3ydSyCBHW5gXXDU1F9D/jjjgt
a7DCrTLo8GEecGbtRqaoJDKpsHJvAkITDwHKk5GNeG0tk+C+03VIURLFiuO94AyMNtVEv2cTWUP3
dZ61VUcFRD/m4GaeLCjaPQ76FYFrEqfSHZpH3+r4sB7rxkNAOL9DPh7m/jgGu8axmkeFJfPD8xRO
DY/xzTuqDXqxo87ZPEZynN9PYmBIJpr3t3PMUkAvGpm6BIVYmMRO8ABKlYHr4c6KsCl8JsyAg/Nl
gRw2M0AvCUJIUKgp8MVwwS770JpsHKmVto+rp9SxdWFobuUgrbODb8ODkZmjsWm6LCHibuMS8wM8
++CMLhgMUPM9ANqfRqqqJY8D/xgmMyyHZ1lb1oNpMsEMwSLv4DPFu0g51nlE9OOwmCh9b2gniJOX
1MEVoLbgam0lr7BPFz6hbizsSArs7n2IFl0ibrN2xL7CUDgFcsKvwdYs/pe989qNI0nT9hVl/xmR
Hlj8B+WraIukKLFPEpQopfcuMq9+nyj17IiaXgmzxzMNNNQaUenCfPF+r6m9g+u05s7M0+DaaZSx
saYY60MFq5WSRWHTu1u6eYDdzqSgX9VyHMEQgRWrkNUUP8ydqm9IJkFDMTecLGbmMnpv++iXmRFs
C/RMJMSCHh+xiYfT1rNkYGkgnnoEwbzBwlYPNQOdLJM4a14yM2wOAaDsnqQK+eRZjHk3I7yZnIm0
XR67AHnCQRHfdrQWHlhlGSPKCDCW3+TSEE+huSw1ni8oXrZWWeTxCRuLZJ9iT7EfbOQb63HiK+GG
Yr92iWRpFuHMmKLwZoDP7sJnbbvceTWxdk/WqhTiqRlm8ZQiPYIg0BY0n/HCZbyIrg+2VckohTfF
jCjcRtwmVSCeCgQfaOKLWrvAB3rkeAIJ18lG0tisJWDTW5RVyT6JHUY31NQnaDPBc5s4Ir2y6wEV
m9C+z5cxD3WXHzJ7nnktGz3+B/yCbodkDJ4hrHs8p6mXvXESTX8e0UUrAus71re2QxDDeUWPx2Am
B69u/ODZIDERPcVlSUNvlRSb2psYSk7ot8Mx9TvM6Bt6Ky1W1IaAxMbsyvMMLHOYeL1QQUmz5PeK
0befNSterFXjtPHusrJWVSxc0ub95lkkVlk+T1E0Zx8dzKSTdW7rVUqMU7K3iXF9DWATbFOUm2cR
D5roDLUrVsGxrSFKY6UEmWKFTJgVOCD1+3ZaHBYynGqZweSv1WKFwL4U8R1MQTwLKscqiOGLBkoI
nVRJee5WS3BVwGmKV9CyFXGtNBry85JiQmwmnNbXpL1Hz2yliDt7zkonuzSZNdlApGDFnGw3MUtM
BWdUYhJtNa37VpXFcxWJ9oQ11WBO6NYnbR1gtU8oJo5VoDeizi2JSJuj+oo9xr/HSNgMmbujtWsb
jjONEP2tY1rVVTdAPBj9KP6QQG3LV3MZ/tn0cmvIqsExMoCt0+sIuJQ5ACVDFMZ06Pv5iHVDfeWl
AdjwPREuhJEF/Ud8AHY17YmdAXhyjzBwlRYebkT4oH+c3bw22Ccw3QmP5LEUrKopM9x2OZtZ5iA3
tUlmCKlB5OnicYVHv9vY6ZrIouIg8PuHc2rXJNnZmbXLSjkGKy9ZdjgXTCcnRTy1xn14HtFr0brA
uwsHpgOWIQnS626AwCO9OLjqLXu585UWbafwLr1E4SOujJqD1SQ+2GKsbgzTLe+SJfNP5KIyeoWt
mZt+hT9HWnOUqslhI3yJKD014qNsRSacfsNRrzlGNx9mr/hgp16TX+dNZ5+bLC63Rt9N/tpe2mDn
j9b4rZvbAJ8dzrHdFMgVIn+5bRwvwTtrbnczqSsHc2zGzaz6Ylv4tYrXSA6yFb6s6Y3fxul8w/ty
39LeL3fLgN860efmNkqmD0GQ4umQEJnlhdOfI+atTpJ6nyMoVQ+xg7eFyHFMtDISSiU863NHaDbl
T+luHVWoL+kgnwzydVZi6robP4mXc4HXzrryhmJXzYa9D4ORHmGQ2Nuo6Z4abEPIs3GpjLZd0VQ3
Pd5aJNkX1CdTXG8j6oYTVi7iJDHwODhB1eHbMNjXlUUSJC+tBI5oOBi6oEGqafytESz4vbJi0cMv
snuM8Olv+icDD8A7NgESOuyx3EW+4R5zbCDOUWWtLbKBD9Lo2r2vdwhrrseNIhbzQJ5lvOqgBr10
EAU24PHBzZI65yEpJMLu0nzIwNWuqznvP+ASZVzPRZ0TneV7/NxE7fq5H6GLbUIcTk89esN9mvTV
p1Qn3K/QYJMPksL3fZJt6B88zB5uTRevEHZeb5P59m7wHAJRiJg8TpgAvBpZ8UkZGiIRXk5XvG27
neExbEgfIveYnMNhbxLdt3b8jHZjnhAcSCt7H0ZxfxxL562OI3srezGtRW0i6sYX6jgjzXgNW5NU
NHxz1Scq4i3VdUslmJjlZs7MbNvT1X/SfhO3rPwtfj3QmFagqd7B7JS1L2IanZ2kveOgyJ6u48Gg
bVlbQ0pSbuf6Le+ud8yHccpyscXIoCXNyWuAKh6SUED/Qwpp5wfElWP0xuIf7eJUNlC+Rb0JjZFc
5igOoQhUGP3vezc2WJjaxD1gDjA9G7RAfLY9bE2AnQSkrrrnBBKTWOi21U3SMS8Sq5+ea8yOj4s7
E7/aztmO/KoFbMbkP1Mv2bn4AX9ArOozxK2iso1TQrOf/J9sKJLgCyLG6Dpqilvgo+4j+tfhqmj9
G5es6TWbV/hYDBJscercdoV6MiSBoGnm5GPn1oN5LDIwv5PRiEUOB1atYGcF1tBMOJIbVE4RBzds
d/uAcOsarsOKnnDlv4RNzqIepulUzyzf2C0SuYRuk7ZYSookKbm5TdpoROToBLDumIP14scFu64c
0tld+4Rw4yM8hU5x1ZiIt3d0RBdy7h3CyRk9Mmi3zkANGrcx1RYCXAoRVxOD10lT5/PJFIt6mOUk
nqhFESVBtL+PadrWv6EWvicq4xgmANdhM3KAhs5n/6yQg2eQJ3WfpIewCvJ2Aw/UUh8Xexm6TzbR
z83OLvAY2VQlHUd3Bak22f8AOfwN40gHGb5jyXAH6NH0jeikQ8jZ7w/vU4xN6iL76OCoADvksNRM
wYEAbHkr4ARGFJthvU+sJI6u+jpcSvCoLsR1qhdPKPjFLTwEqspf39XfvBYaQZZjUrZDp/F+4kER
vxkCM9rRoTQo/RrCtLGax24moCILc5KeJJXPUCwUR8YY1S+/vvpFo/cjc4iXweVxufRdSnBh/9QE
KmcvG8oRB2tnzjkKpaKZaV3i81GgkC/i2SHxx8Is4inzQuModPld2rkNbmg3tbyz3RmwbWVmfRQf
oMhiFdZgF/OtCx3OMJB2f8cE/5uPiPZOoE+iCWaiufzpfY0BDjUWnf9DGY40aNDJ45cXuxksi9YJ
nGZd1kW5dRE0v+I/Pj80PVhFE3OWTyqF2QyW3b95hRrzef8KXWog23KxdbQE2/D7YWVgj7EM1A10
X2g+IbN21UMPJPWMRyt1oG/o4+8kZfdmC8861iPni5IYx3wvWrbkddfV+gzGm/31jVl/d2Mu4iLX
9YHQncu3/8HV0MO7CrZVEx+wk6BCpW1c5QOGqhNx61RFVlc+1nHu28cZoRF4ArlH2Wm05fgw2GPQ
kfg1Bc+mCSy+guhFXSx6jrEGRkPbyMajdZdE5C3gf6treI31lIHJzDbIdqc09Vo13BCX3L99P5RC
fFAPw6JRgHKu1QNx2sSL0wFT97qOe8Vqj7G1dGDHK8erOQH9+nX8JDXTCxCyJ6jUCNuAEDGYff+d
YmE0CbYwxt6KHdZA0uHL+OTD62fMKO6ehT+4nqU/Go+lXABPyFfmtuZkWB5V4PK2IktwOnEWVGhk
GvNLXhb/VogEo+0FHrJkrT92m4LSECUVJYeK/LhijffdGG0jTKkOy1xwdajngDduNsN68DkQvF0e
9j9I9G+QaMvh4/4wLv6lcf/xFV4uPntV+SMK/deP/cMLXbh/4GHquK4DoxbFH53zvxr3qMn/QKNn
gf7KH5r25O2aEsNmWGzoeiF5/g8ADWnXIRiCnR5XXJuBJ/6dpv17+BmTdVR7OOtCGUYFKtnO3g9h
bbiGKc7gngva5cu6TNRwBo7Wncap6f784cX8zX75fme6XAy1TQDhIGDSICt/f7HIUTbIcG+fY2Ou
Xy4g6txzmM+SnhWB7aR+iUzPfg1G/Bz/D5emooJ+jKKEl/r+0rhsC9VXaHEWDa6VAX6sF/MzBUcJ
wApYh/WsM1tAho7ucLL69eXf02n1k6O1QNCH9TYln/j58jDp6F2muXXOsa2i4Ytx5AXZALFJKn05
Vfj+b1ZryRj5YRv566IMFTYBxA7ez0Kusi7DIaoDeXbwEnkqqRmOsnCpi9BrBM9afXdtJxYXH8TQ
dvu4H/o3WnUAc4bLe2gQte4B/lJ16EiXD7fLstivkIVJdQ0drJauxgtqnJApzgYPXhujjCqBD3/9
7t6zSr4/hmvRSYfVDsLxc0HhUysMyovlWQwGY2Wge6FyFLRkMim6AcmsHdOc7vt6979KaN9TvP+6
Kq7hxPBpOn3w04ChUeilymnFORUj+9CllMIz5puZquY86woXip24RZbE1nSBQ3/91P86Mdn6fQg9
rlZp4wDxfsCOQVBmWGqK82X3xzesfoGOrO5Z8cVv1NnibwaKJbA5h57PBel8vb9WOHu4DVKOnu0k
UA9GjdIemqxuCIUW/SOV2eRema6enSbNnO+oGed1dZ9m5Fb/+w+O0wSrpfAc+mE/Pbi0jQoLx9A8
D33DJLHBjKtrCQVjXF029F9f7e8mCWcHPS/5B9njTyU8Frwm5d8ozxfMsMQTeVnbEG+vLuh30ab2
0RpB0+kEMcovaFwxBjCSZn0I4wi6VFeGxtejxqHQzkzpX/cZKKHoXY49MQyITXmBHB0fk51TEBND
vfv1Q/xUc18GqyZ+admcQy/xZ+IVQRXh4M+BOIdhynntAsdfxg1IDs0B3PXXuT+x7uF+dl34YI9R
suhCcQ6aQz3rflqS2fAel2mh3hKh2b35rakefn2ff7MKav4ZgDKyCbC3n44GGEwPoxva4uwsHsvO
5TWLuq1fhMbFG2zOfjOy9Q76bgmkSGVUs+eawsEn9+crYg8jU/i43XmqwRwdulOvuM7pf1l0Wwbd
MGotFwibDhSIOELNmGhTPOwekyEDfbWw736z8CW8v+DoJg4wL0QBs3DqMXF5RR27Bs2fJA6uMWCr
yAVH50nZbh9RBmgjqKH6jRqYJ/j5sXgSvjPSHDBw7LJ+GrSLnwWkp83RueJYAUF8XgDdPSO9ayzc
JQ4lbJVpnXoj+UrSMXJ3nWClHxNKGCXpKufvNtezgk8sU0mkU9F7Ow5sRn+I3Y7I1lKQ9Ayl2wkX
2ohLQNMO1sOH2sC9YIOeH0vSCUcUZ42MPe42psTIcpV2E2TnIkY8naV5tbKJ5jsPZR9f+V1B7njh
V7eIxrxmg6kpJJpa5sYnwWHxToCDfTGzTmwIRGzBqzm7YxcLmfltdqrZPfVYWW+Snv37BC5cWCtk
i/U9Ad40UlUcICayq87cOB7Y+2r0PKN+Jv49nTZW6HmPAeHt5gq5DhhAK8E3VwVqQ/z+6Ay0a7eX
/meavrSKSlw2MPHC+JwIyWGw4aEBxRjHELHytYwG8It6DE8meYmP8zSKYe0R6tieCY4UNil+WmFK
lwIcrcDDqb734Am1axXYcbjBLCh4juKBbTdjjEA9YcpdOmGI6+luURrQBBM9YMClgdwFNmVC6YP9
UwKyEI81Z0AgRX5s9rC6RHdPa8zHIMFeKZHm3rWfcfBmZxYxqYik5g6mV59AiUFtXQtMHadWX+yi
GZNXbG4T5R9tTDluxyzoMfPBV3IVydjckyDdbgKr0H6Zdrtrg2RVNRWdHhpynzisJCc5+mqDFYT8
PPdVBdDbdHtkjuFOQq77swg6HO4tAzWlW8dvDBT1NYJO1GPIHJUbE+czXBnDvtxDWHI2hfDGNQOr
oDkOfqIUmJxhQKCv+jebBiPmHElUPxkO3PCrESvgzD6R2I3axiNqyoRUCIhYeZvCg3eYrXBdRRpG
eCCJfTrRVMB3w+o1sxNDgOPPUJoKosBFUH8y4tG1uN0sLdvN3MwFfGtTFz8LQEOVZbzp0sB4y4yw
5GG1N+zXxsdyYIsSFGANKlv+QRkdX2wOabQW8wwANkIVIGKyAnhJsMrlxOsLNlObvEBrjVlp/RK0
HV/WFQsfNUnxMzTNFgdfrGGhFUSdQ+bSyJKd2NF58HzYcsvs2q+hA1kTcwd6Xr1uEafF5LyqcAme
LzBAt8T2kc4rCw9J8NcewNe2aOOmWzXMUH+N+SB//dw43BwnDpxwL/1cF9wgm4vqisQv+dSYjv5D
upva9xB4EXl6IdR/OyiiDX0bfidaILquxoTCByyF31g8TLZ3PibQry19JmSzOWd+DKBFejsQuRis
A+ytNAIaXAce8cjScdnUE4MV9bJGUsP516HDJooSGtQSi6K3Bj3NsA50w7frdNP6crfFMHC6txob
FgdkBZQnDpyS5tLBy0CakAnpZlYUQUkZFr7IaFMZXmDIUSwBMd3p/HDpHVpYg8DDkGzPPXIYsGqq
x1ny7qG981BMSa6UIYZ5wzdbPaT6V2M707CPOKUfzWx0XrGJCbaIHru3OtfN7yBqXtKsoPpVSTc/
XAoFYoRgCqg0d1+lor6/NOPbhptR0k/fbCv3eBc4YR2rxjBvTU1pIaLShFmGI+A1w4hvJ/XdllXD
xtNptorGwczUpAivKtyeHZHR4B80WWXOJNb3IZTIV7fTrU7MJDEnaTpNThn5GXgM1QSOgEM+CMKl
wBl0qZItaf/2/fBj6dJnpkdVbHJnRu5lG1mT4pHqQpyYnNm/xl/Mfo09EkD2bDvcYC0VjUMd1pdu
60KEn3ODBIVVeZlCAn2E2o2q1WUQO0+/aaezb09YdAQQbjhB+BR3/GcQaVNJPOZY28hCtY5ZXGBn
O+sutOYZuHzp27KzvCOPU11Zo+E+4II4A3HHOXdLbKx27mfH7fXwdMpc3JookKAzQRlpt+lIuWpj
Bzrc1FNkxIcC4ghVmksS7WqIsZDZ+vzvWoYaYuvtjHd2wdyQeHpPaYYqhH4G9IvvPIk8plMeFxPv
VNUFz39ZBLLcAvlOYEwhgUqCa1eTTpAGMuFcffliAkEHhKcc62FtwAetrnByaw+U+82hCS2+agIA
tMnZyHkPEwSMoIQcgzeLuldYjr+2PkbWmZkXxVYmC0SfyGHG09LhTi4j0Ubu3V1dWBU01VkwBCxN
i5q2ibr7QIVyOvqV/kBpY7M0SQiYBzplwXPSLyqAALIYHZZ/CMJW0h+ogSTOkI+zmTqvxL6KJ2n4
nAGClGOIrXzxNFkY/SKDnAWkpTAlLGxOgvrFjWomeiPA/i9PyE5Ejdy5rEB4mif7y4F3mYz6BRsz
mB0RR1SyZTNI7xxpn4aG30QmyGe50HoWLB9x2taj87JtzguBzxuo5dAh/JhnR1AP2CdRM9FMLDbt
MHCS0W+trUcVbNJJ5Mum1bcTuzxFpmkQ9dAzX8s4Cq7zrGRaLbMVbjxI4ruhy4VPUEDEcpRkTC5a
3KyOcdc6KJMY8gMDHDYPvvyuBWHXaw5z4sAFcmBaOw+qncp2XU5EkWCMZjqvttIrC386eL5Ag3k+
QAxpKqPaolme8lNBPnCxzYdYNo94JkwMEU2FW5NNDbeCUDjWPiWR69GBZ5GnFEESsV3snvNKXDAm
Li/g+1qkD+5jKlkX9MLaRjDfv1OHwkgzbAiTJAXDS+bPLdvQ+TI+bTmE+xQgYD+WmJbfkDPBEKFH
0R5sJxtPmF7hjvV9QBQwab/V5EKM66Id24OBn/o2n2vnFQogwLMeFS7ZUkC2qMQgsYHxiqaEjORo
tCHrjKRau2UpiGBwSlaieckww28kIAQezGCZiX4gYyoYfUnr5OsWUka3nymE2g2MDXErbB6BISee
HAJR4D7kETPLo9f4IDE7t3bQmNT9kFbwmsjsvYMbupw5qTOoTWJxhnWvuTCXFdDOSCfFw8PjZfeh
JmGRCMBbsryJaaM3IPLAImue6LH1LArEX47hrjF82mDloO82HXrNRWlmrhvVMwShWfMPa45qz4Ga
KfyciOdGvuAzuiG1GJvUxv0WfwajXh5H4Sfq0KMKju9El5rVkYaDuG1NTO+IJOm5QpRUjHZT0M2E
PjRQhERGBpI+Qcgqa6Wf1wume5umwePgq+JOWs6X2AgNCGppd3BIkliBnldXcBHTbxE5qytPNrSs
XY7UaA4sJrBie0yTmh1pTiZSh4E8AyqU2X3OUlhAeFHwQStnWtQeFaO1M8l+oQfZQD2PR0VafF2n
Nxb5omLNrlkcOdmrQyngyiEtrMubsEJ4FqicesHVVEy6SIywtpO9v1Wq681Toxf/UxpGAJGY4VBT
DXbFCSYv8yOW9rob4PHpmjycjEeM8Pk8bVHz7yYQvCTLAfgHAcTIyZpQE9I8waZG90Zw29AdG6hb
WQSB7EIvpI3KnNG8tSxnlZ1It9FX1cYrZsvthQs8OqyuqQ+QnnOn6rKZhDHr9kKfNftaUWOyuwQ1
TB69hwsDDl7oawrm5WAYQfSr8bpKdSMJO5GnCiPg8Ao8rT1ciGuJZotNdQDvVEFfFPA13uQyw1K3
MvvIGYzvqgPvFYllbG5DEbFaoSaWT5dG3mXdJINL3S+6H7idm5I5ket6sw4h79JoptEX1sBXk7Ix
xtK0XhKnKNUaplCv2XxJaGQno3LQAeqVeVkqdiDOdvFBOnHy1R5ds7uCr8aM6w0YkE7WBNfG9wqj
ASMx2JkLQmbtIyGupnfkwKb6Q8f5ZuUPQ7snRHLA6U1Kn7MKLRkzW+h8+vBkeWJWJXAeXomXGmwb
YQjJa3/hkrnj7D7FINabpdENLgcKQbtoOtT3ktkxi2/YkqgVKFlh7vAL8PytO/dyx5Xjp7jF+k7F
7nId23PyoR6iDIcAHAG2KIT7BSmLHDxsqDHQxkS/Nu7xMqrUmnK69LdWiyxbRo7xZagt5w0uwvI1
p6r8VmGeRrk95TAM3Vleibozrwn1q1Dh+NMn9HUunMkwzONV02Btvm0q1ZwcSyW3NGswaE7d5GNR
99EjYvJRrYcC+kPWOeZ+9p35NrDq8EOMe/+Xqpn5m5wSLhuVchlE9wtBAzAazWhCeNGbiOKQU7jf
O7f/6fD8psMjbcf9ZYfnrv0Kae7H7s5fP/JDd4f2H8c3DNMurZx33R3HtSgc6RZiL/tD1K3t/gGn
DJSBfoj3l2TzH+Yr4o8gwLrRo4dOEi4I8L/T4rHke9wN/wibhgfYJpQA+lLgMe/x3awblmwaggS4
FtwrWNNzVg2Cocy9C8Lats+227C/Yp5QkkES0sJxVtOYuOssHMnPum0QmMKPBo9edX2S9dZD/D0x
2qG1mRFSBDmUgqTMDiRSmdO9Ti56K8waxczK68rEX7ciZu+Tg6jgfVWxzPxxXwU2Sq64SU8FAQbf
rKiEKBzoQBBDsjQo149OHqgkh5aI1ikpJQ8OVeA+omm1sYLcvIMCW43r0iLfcEX1UBD9mNfoFxfL
Nj4Qr/LZJ118U2j3DfR43q0bj8kxWZYU9qydHL3RGf6cKBe3tglte0V2YPzQen4Ws1qo+R5PjjDY
1HIqCBSreWLWtIXdqmvyehOYcXzVoCOLxiRaIxtyPyfT2H/oEGSnt46EUIxWwrtLWhO3jjlRMSxQ
zgPrHtM5/CMDFYw0nGAsP3pO35cbvsT8KZwrHJ6w1xhWswqjR7xkQyzNiYzJ1sSCjsfEDeOrZVIQ
rpJEOHvXVuYxKq1xi4ss4nYTTpTYebCdoDwmVv1xbhVMxKhJuzWZx8XJ6ErkJOAp9bAuwsW/87PJ
w6MstxkS6ZJIDnuKxFHcp7quxbXBm1/6YW6wl2gZWWuZEZq0CfJYbRKYQ9sL+knccfzNa3N7C8KY
HUiiJFcnstyNo+VxQxV752axYaGWMIZI1Ourc0ZEz4msMbbbohFnwwmmbTkW7im0vdkg/sdx3/Te
uFFMmlsPSRfV93fwKpo1ktWURn1tX/At8zvYhdp+AvoKiELx/a0mh5FqOMZlfW9nTVwdlzIBqDMt
gFOdcJhozlXR2deoAUuIaRBqfR9oTOA2TcnA2zsPXcS3WsToPRZ1maAG0HlHz3lLvb/inGhuMIYG
f2wvWKSllNbPyairToSatJz/6ih+KxoP30kgusxb5f5cGNcjmFYH8VpVt0QnJdejhkndsJxe5XcA
VWOpeM4X81FdgNaukmWLpalrxoc5zWUFw9TOBQfUuRc49Gvs1mwLb1dGSXKPpQWGX6TJIDas8Ehn
Zoc+5Eqrxpp/Q7APJho1dcF4vSzJ0GykYeO+QV/C2tRjMQoSNPR2k162HveyDbWwDr0btRTTba53
rBYi6iaOCPNlxNkGklW9w+WGl9waYNIYrl72Qfp57GSF3h6l3ij7QDX4kJjdw6L6lIp8ML4Q8cCu
2112YN9JZ+e2J2Jq2fUNx5pdNMzVJwXSZ698vbUvC9ZkewId23LPb+pq3Sj7/sBKND/iwqOq418Q
E9JYd5+bMefdixyDvL/222TYHxyNk1mJ01F64wFZH6YsFog1wxlYszbElQWkf7OEqTzbsGpI27CB
QwhGZDVzBrNcZXODNbey/FNq+HO28SdDqWv8/gCxoMBgjF232d73w26bi4giPOFbVRwNlnQjF9s6
G/VsYvJD9O/GDVJ5hQYx2Fo+VdDWSLSIwsYh8Kle7AT8PZd8Z2Iu089t46WvaHqND4Av40tnkjpE
zJBtM9dsNaIjXTAEF67RH9soQlYDk7LbutjXtVf8ARvCpKHp5ejl6hn42YcCdrLhEEuOYEiZa3OV
zrkNiRUh9Vp2LsYqjtviI1uO9XgwmtaqtqHO5sAp06E4vyGAiwQqHwjlSXBGekbm8xGOl4sn1kXL
QdaUPLigpmcCz8Qm6mHp9jLGliiAGI7mBcI3tjBhtMbxQz2UYWff5qSdgYLjXSduMGCtbiBcuune
byrrU9OrT2hXoGD3bgLBiFDLHM7MaPYdwQS4vN4U+ui0zKJ7KNIqbcHIJhWdhRrDFvq0nc/LfCgs
rycVB2grjMITdOnJv7UBhb935f5TT/2mniKoRvMb/t///6/vzfZ/YcwcXqfXJPmxnvrrR/5RTzn2
H+gZtRjSoQtM3/+f9ZRr/iFhNcJpwORal03/o9mU8g+8SynB8KCwbdSUdPT/qqcEPhd0hqh8sJsW
/D//HmXmp+4bmJOu5rgtFzYJ7UzddPyBBUcDKIfNHclHeHY1nayl6OYVeVlVu15ygO7apisUJ3n7
pfbA1eM4Mx5k0Mz70qaNv84T31ljgOCSfYW/9cZwxboPjBoqPMh/Z5r8Pa4RSW3PVFGzteTYrwzQ
hGMVq2yHlkciUIHcJw3MgOOgnDYJiut9JefsYUkxbQgibC1gpw1fUZVBgI7tyb4zVBLfqTJHxh13
/fRKNOX86lnxnGyimNe2jiMN+re4Tey83OTkMhv1Z+TY6SvVzXxvZCgEga3nl7ldWpqOeBKvLcjj
X8c2EitZg4xH0hTnKHbPnBZxGCBNR34YLLVkmx/Gy98QiS4kgH8yJCmlqYxdH3M6vM3Z7H3NaPjh
ExQLwgQj7NzHpbWCo4PpyBZMDtAlqBRtIAupqbdKZBHcY20pr8tJiyFhclfOOsnMcb/EGGdiu1wd
g2UYWeyd+FaCNrzhs2kgJ3G6h1g7e6JiSG8Gp6d55Md9/pznob+P4rYGILSqO99vP9DxwNSnnq49
pONPMpZ7BB9vaeM2n3/90NoU8sdmdkDfnAwOjyrENOGE/czVqum5RaFZ4xSLAeELxlKwQcjG/gTF
jG6Kh3EGuEx7JEGh39pxWchVQQzcrtP+JmpQ5uc6E7yGwJnUHQqJ7DRVlvMYzvyqsaT8KutKXKGI
nO5iOFHXmPKpe8cPn9k75D5IkvyZSKSRaj83D0k54RJlYHKYjdR5mpW5XcyCMW315nhlLtZb6Q7X
UysF0FboHGa/7Xp8uqwN5Um2Vc4kt1Td8c5JUCAHxBPZ1fQlifFeyXtr+lKTW3skWLE9tD3IMnYe
IwCctuhgo2BSZrcefo/Moyw5ZNabWdC3xMMX0ekG5JF8ThvFYUKNNWyShNwavC6Cvbm0GDPjMrHx
SvBelBUutuVlkt4UsdVcE78mP859WX/1c1TZUNtbAEPHAZtXi4cvXYxDIfyx5CrHOuwm1PCyX4rx
BliEh5PWAITbxEt6mFHLaHOXSD6QiK7uul7wQgm+RAmKQyWpqcxNI0PmMk7dRzvums8BpN5rmwSx
tckW9xsihPN+zYJq4XPUhD1laeKgxBz6/YSREQVZBFX1Ie7N5dwH+KkYZP884zSrXWeGgGa+Hjtt
tXyZpL+su76r57U9zfEbuhPcWrBUOTW92Xz0GrtGXJeb+8avP9HfxhBtcIsPRcPfgl0fYq50tMp9
zre/rrDKW5loLredE6ktzUb5oMwWBx4PNdIa34f5hgY58ZPEh+5GtPx6QcWZpXXqXmyd3pBbzhkN
f6ca1S2OC8v5MmzrtCEaLHHnm7ZxxLWoqxCExjc/+UaBrQU9kI+QtprbpEuAS4o6pqyyrDL5XJrZ
vqlagwaYCjCPIWfS3aMXyLxt5sech8ym+l3Ky+WE/c/1Sr9+2Jo+EWEuXDJ8Q/XU/mG9mhrRGZhM
hA+yrTFj7GHsrea2MR7TBeeVVqScrNymM57SOcGawoGcUd+QLxirvQ8MNCNXgzyzkjkOOj4N4tds
dHHLCZqpjta1aMOX1qY8XmG2LI6cuYzvtcz/yob7uwdAZqGJhJD6PYnrwbsHKJes4wwfeQ85QtEt
LSZQgTqKdg2h0+2qK1lnwobmCrUlS0wZY73hEjvzCsDnXInJDb8x9yzdJqpeLeWJa3dS2SmWNXLu
JvfDJ1qhgKwxgn5/9et187If//TyQVEwS5XYmQLd/HTvHN+TdrEn56EaHHyFkJiF3xjNaKdaGq2E
OCXLTao6dZd7Y7nvLwZGsizdo18n4+ni94Rerj3mztQeK68xMMIsgn0w2T12m81Q3i1+R8SV5Pmn
grDXFcK77hs5ePAEkKx97sJpOCLP9cd11gBSD/aUlXtv9Np1nTrLSsmWZWgYwo+SxvnB8A3/RI6O
JILWc3d5hxyn5sD90rrlsm+nMTwmMwYLS+mV/rqXUn0lFIH1Shb6KNbVUmwXq0YtVGWEq9IzJqCt
WVlZXR8p78OX0mOqUxMAwuupFwZG9NaGECK2ZNdxe3S2Totq5UMuUUBvitQa14Fs4jez5mCWmnH4
wsgbv9p5oVcQ/WoQ752GBBMU29R0Vrtg5atBDLCYKLIns5YLJo2Nm+BKlX7BopK2dBSrYzZJrGGg
5SCvzOU1qfYdPJ5c3WJZzV7y64FAkfhuB2UaBhaU6kD4rNm6HPypbGCtJncxG5sHMpdQl84mEwxI
i7U5n1Szn8MGL/bvhgKwVXaUYvWrK/vlvAjWpG1UdMcYr/8NHef81CR5B7JTmAktFCNNCqwSS46t
mZ6uqJg/z5ibf2D57z/LyR6/DolnG5vAdQpv0yHspHVDOXbD4R8LQM+cGQd2SScmt/Iw3+WCQ+8q
WAqUX5GhNvNSe0dlFx/UVAm8ceJuzteGxA6gcY0zKQ7ztOkGc3hDBs0SmZXaprypDkos3d5m1h68
PNElp/6u9ZT0HzmhHRwjG+eNopMMl2H+KGjUbKzKJxrHnGNcKVMmBF0KBmsqu/9m7zyWJEfOLvsu
/x5l0A4s/g1EiBSROrOyNrCS0BoO4U8/B9nFHjbHOCT35KZpVpYqAuH+iXvPtUNC8sR3GO/sV8k/
vmqNQj8pn8DUwLXgz6qecOJbMJ62H3aQR1+5B/LXUSuqKlBk6XjgxevibYQAzDS77N0UBiKJFmFt
cRoEI/mRPzSox4/avOwFDhurK91buarG2o0GtS/ErAx42bTiV+PPLTnyIP7wQo3LwP9PJkyfqHFN
2FIe+Ak7wobSPKfpNJ4T3ebWUUZhfcusJAcQZ7hdea1N017++Fg6J0xSsUp7/VtdgYpjZQoxaONk
xzLaKOMmdWDAbTwIHqh2NvcEDmbonwzL+owNjCnnpkv1wDKU9GYD9fDjQG15mvYxSjCOSv1CkeSR
A6k09rx4+wLPTQwEOYNaYnuG0+aNbg5YdEgEho/d+YO0ysKgmg7R5DulFjhdouNKVNUvISBotD2L
aYeyFQgH+ddhtZT1RYg6uzdrsYRcBj6vjL+ph48P0n8723/R2TI5Mrk8/nlne/+zafjczV+b/Ovf
97e/v/B3fyts2Or4PcTewYBK3LuX324QT//kYMcwwDKagMwpGv7sb236Wxe3Br4QxNo7//HP/tby
P2FgM11aA8q7nWX0n+wLaGP/ekyCa98Bk8LAgcKt+f/IS6ua+Vvd6dvJEU25RUztGd441WJdTELS
kT2ZBUdQXedDfVgmt/cDcxy4UTzSTA6qHxaCLipd85FDTpUTZfTSGvlzqYwG/ztb9ORucd3tut4M
PbJziANE3AOCpl0ZR7ytmx0ptzI78B+jocVCbfjkzSzBro5BV1G4mu0rLA/mxzsTjUmBHgtNqZfE
1GAM7B6TePgAqaEQ7Z9g34BX0z9Qa8REQl0rdgBb+QFjaz/AbDQiZVTLNYlk1pxyofKfwBzT7wt3
2e3K13x2traQkb8z37IP/JvxgYLDVDgiH9oJca0GKw4XaHU97/y4vM2mW4p77WjsdLlETwDNtTtz
jh1GCfw5LebQ2Zl0606n02hc4CXWPjtNPuSAYBzrxRt4mcED49ymD9evGhegcLOz78ydgsdMwYfV
CBlvUX59P+20vGnn5uk7Qa/YWXrZB1Zv3gl7SCCYQu/UvXLJxIHIDn0KB6++bYSR6vEmXFB9Axzx
ImzAJkAUnW5ka3+mbp+eDMC5MCiJUoEKi0aiw4YOCbAZpPW6VqV5gO/rHcF+FCADVZLcYmyFHG7p
ZVi3VAWOM4+Pwm29InbdxLmyyPv6xcy3ie3aeBTzPWVTE42L3R8Z6SNkgJdLLIVp7T5a+W5sXfoC
gGS9I2vQCf0a9PnoEZlecyjiKKqPVrNWV34Fw9nviubB0Sf7FvjuW77YboR/uYyA2W2Hpk+Tp006
fexqTn1a9DrUW2MKy7IoHhPZ63dSG0WUrPZyTt0WLKnlxbW9LGEm9TZKVFvTQM9tcir8xDnQ9pS/
sD9+N6ihDkxikxaEZmU88pBz5q9rfx6VUbOW8q2YqmSJSsu0I7dxHlqettAQ/jVA7Syovd6NtGz8
rIB1BWoV2iEzXSNAcMdvOaK1TiW0dUMaOTT8TPvM8jA9UxT2jw7qitsNwesV2WnABhA9xQMDT5gj
A9youee54bFdgpWl9bHboLPLJsujQrdZKqHrc2K4dcjWlskJCBCz25StUr2lxouXVGt+GH1jsbrA
MZTtSoRUWZp5j4u7Vi4qbc335JNpls7y5DAwJu/AgT1hvCLQSYtYR81z7Q66eIBMkmRvq61qQuHQ
K6Ns8FtuuAqeED9/zi/kJJCKZHVc5hUxbHPIAIAil9B1IttgeTfFeWl3TlPVqoK/BkE+dckAcmB+
mvPcXuC85tLpqMK0wrqUFmL+97KcBtVEVA6NUEHmkMu0da6vonk0V042mafpO5lPKf7LzGDBU2pt
zeO5tBAX100ZrCuNfOXPJyVUpFFVNKyW+tqayvS0TZ79LltSUb6L0jdK953XyGd4XUmk6iQOWeA/
moR9Kf9xk/KMtsfRWD3pckqem1K6bE+YvLihOQ1mwgfLWOP/3tTNlE/bv7ipUdzv8Vb//KZ+auU/
4Qf+/tK/3dUebktDF67rYiGhef+/V7X1ia26g/YUB8Yf/8KEd8r+938s55OpM7dGFw69yHQEw5jf
k2jL/KTjsnJ2Nxs3NmaY/+SmBtP8Dzc13ECYy3S3mNQY7fyjv0XC6W0QB1Hmz8JYYj8rrSUkOs0/
ZqivD25j2jJs0sJ78CkbgdTkTX7hs9tGc5V5TH4sCeApya23j9wh+LDN0zy6yRffNtb7DqN+B2BE
Oadu2NVaBHc414i32wgIM4oZqnb09JO2FsybCQG1btiSZxeuVoawFZ34lVR9hRLGz1MVDNuGfoXH
nt2x2iPRxnrXl5JMbx9KbbTvaH7X+zJL7FBr11mL9V6zrtjLEc3OW9CQhGplJjmb6wjiFGfILXrn
pKMDZlQokV5zDyIc9lcAJPFa9fO7zqrHB76bTD/5KYwRB7uBFJ9IhMSB1/UgSoVbbX/A4dakIfqo
dCc6vZzL/JRj5xQxxJj6V84bfnKQXt9zduPXYGaQ/FCu0/dBCbPmrVOgS8KE3+zN7hxGT4tePvol
E9pkH7svMmmeu9Fr76ZxmLfrtV9TJ0KuB0YkyTi3ufpp+Nil9hx/Kuu8h7Xk98JCwQtZGElS73vr
ZA3sYhUPDCy6L0bqefd44xYaBDUQl5j4QOHYzC/tQXg1cGtFw9jV3V1p9P69g4s5uynYa5xGXj8S
MVFycfrStWXZzl7xzcOazYggc6dpnwAfeQ9kKuYXLH7IfZEokWnDSLVOBlhjhPQxg+Dd0SqMTqsU
7V059PjcFTdH7IrCYLHIrQmKRNpRjjRlPCmtnvibDevAGK7/tqi6fx8ARr5RabKA9lXvkDyeosU3
tNqL+ajhQubY9R9W1ujBttn+k0mU2sMK7jKN/RUPb+jM1heKUpKrePIc6DqZtnz1oCiFGIpYxXSW
SA9y09k6r0WTnzAgTeoMStrcEL9JDb03zWa4mKKGJgbGBXAP5dt0zhzuNPq8Tj4K9DDlTWat/n3n
aYYVGIPrvjTUqbfZHxAV1BMQVbw/8CruB2slJVcC8Ir2G8PywWTZPvgs/Y5q0T6oLVm3E1yYykNz
Yf66o1084XmHFGGuKXFDEJ1yNbk7C6bqdy6M2Y0QYRz+x3R6R8eIJNVwIw0jwozkFg3rfJ3vqJkM
5gwmt/SGThMOTfEHlMb8A1GD20Y0kdjRNY6l58ykoduQk6ogdYG40XfYzUQa27lX6YIu3Mwjzaez
B+XXxyOcHITCWZRXnekSJmYilC55hl6p7FL3xMdbe2525E47sCiiOLbqLsSc17GmAs/jloB6tMkc
YfY0/A6nTcd0HszSlNE2reu15unFuZW6E21+89gq/JTFmJyL2RhD32vXqwU5dCzWvIrtCXkGMrsj
e33th6M4aapkCPtEHREhF8ctZ3lO9yAu47Y+QZwktSZdjkDMnVdj2HHjEunQbtG7Wzz9kU7eDOZB
8baN4JdSu9+JjAmXP7yLA3SXkOqzudabbvxZbOKiKzN574dyOWGWr54a/DR3xdyOODFsRR8yzveG
TKwDMm/YqkT7HW1XXfLe246VTfWdkYZ62IwSnJvGVxklCPx8GNoOipN6R5LshNDE7lQ33E5LmYSd
yRKEwJTh2CcotQpX02+HIVnu3JGpKQKLbz6n7RGZixfnyZYcuK+o5hNnJECOuCjVtoiQ5lm7KgCu
Xm8VAl4p0i8tnoMoNVAolQJWl+nLliVMO7wROrOcdGx/L3taJQ/Goh3TYf0lBxf3x75DmwYwP7Nh
Jl+s0iHZb90xs25h1wU4K1M/S9TZ5cmqbee6gYl68P2Bqq9Ld2u5xMvlJXsAs6aJB9ll/jHHYAQ+
EBvW5Nik5c2uEpeNNHSy7kqVk0De59MjIrHk1e8dPrJOncTcvRkBRV7/rWmxI1E+5+XnDtTVwZDz
gLXT9A54+/xjq1iwdkuiv/lDqsXTDEC3XRp1aRCVXG89quHaqr0Hi3+4JSZWuxu99FXgXtJDw4cx
l47KxRcHfCqQ61QaV85apDd+WXt+kDZOj60jlyIsTavFRoREIbKXegscQmTC2TSsi7WvQ5BdrKh5
EBQdBcqco2BNfIXDvoJBlaJk06T2OnX6+MYT1/RRLpfuWreGRzcp2gfsifrFKsom8sjkcfESF64N
IX9lkLoa2d4aDjh/RltD0SKKn9Zo1z+ZioEGySyE1XTfi8M96IIwFdzYYYEtLNrlGS9tJufHzC+9
H6sn07jze++mT8wvmi9/5SAwPjOzIIRla/RwtJ0XvDoa4LUR7LdVzizAmXarrU9e0sE+rlbxJXHl
d8/snaNqbex/CTh/tFeft3nzo6lqzUiI4Wtfk3QzWzp+n7WkcTG7n2kiZkykWsu62SpOsymbNkQY
bWNLSYz7ClhWXI5L+dAY7gWZenNDvIKM68nUt4BNFzFWSzYsXTwatbqk25TgSxp/yCJ73tqIUor6
IlcWWHRrBh+GhTtyEp3MOH8/XIHt78VMz2TdHsYA34YVZ02SfzXL8lkzXdKAl17/kpkCFEvuiZ+D
MTzK2fhFABXC7xyCmibesR/pUe+gNl9LXVz5W6KIuJKsvSxynFLVHegUrhYm7ZydXRfjukBIlM4W
WcVbjeW8OwN9R7LiGi/5spU3Fc980OSucTCG0T+axZSFZGYdh7nqrtppfbJVNh4MhX+5mvcQrkL9
mKg/w8mS7RN70DnMR/JUg6S2tqjamjl2XLT7WzPWh1W2dTBo3veE/AOQh8m73jvWHZpJ8F2e89Ab
E8+V8702awMBpRzjLsu7667BHyl786eoF/IHDPjMCO0iya8EmnlcTl4HKH+0OzvOe8Ros+dmRyoW
8ciyL2WKvhQH5EzrndmI5H5I2quBN72thmOe6ZdsY+IMt4dH1PBSlHariYGnMC5WV7yQouE+Jmsm
j8yyHYmdoWkfZSaJyBgZCcyABV1S32yu9ButH11g8ep1KhiXU2z2RnPXiillvelfs/X+hR7v1Js1
yghNv0uW8Q5zfECGELuJUZCnU38ZKr8J1Lg+L6O874zpjrHuLdUaHnpX4XCYQB5uuHqpAeXOBuBj
7ngVwaIOSjPMA9jhb5oCf5lb9w10KZY1myDADDafujeHpvwvOJ7IhH+v8aPd+leNX/S1bKe/jGj3
to8v/N32+e4nNATG33A97DX+7PsM3f6kM2O1GKnY4g+i/O/GDzSPb+P/8yzCdW2QJX/2fQxv0Qkx
oXUt3/joJP+Tvg/Z0l/7PmQvdI+6znCWUTG95j/sk32djWuS9No17vD5AblSjRVscM51pcpYdBJX
vprNR6ty56PX2io2OHTPCGmoasp2ed7o29A5IvwDneudSmLjyVcviiYEHkvOmttkMQS2x7SziI6a
0F/YA15QG6qtLO93D1NQLilQ1JJgWwMEfYh0zyeUcM/YskuEgz37vKep6XGqdaYIlZXWF3uZx2eU
2NTYgoCKTQ7VD11D6uxZL6j1flnd1AcE/zxs/kaRSW7dsV8cG01JIevHvFDyChA3IXQiI5hs7evy
OFuKUVbVrDcbcTznOl1RahZqurKZVR4m3FthgWYAmyQv52VwNUwji70l0bzSGyF17slqZg+4nRSo
QxQpNmWW0zs3+uCdkJA+djqRl9bkG7d1aVw3yVpHBbqBIPXQLpYZWW/gQwnShSEb8sC0MUvGIejT
cglIDyPa2xpC3qz6WuEpPQhHE8jdCzckepiwC1t0h9VMmU+vDdggBsI7Q6RST73DzY/44pW21Xwh
t9hl+Sfm98ZoTfRbPQjrzWqTSzdsph5XLWFpjNtJHtRxySeWemoGqyxlnC+tp33H+kNSPXosqSmG
liNSGe7UUYW60wLL1WxQK3jxcID1VuNd/NQnSmTxegZXw57hcqwZ8J9M0NJHUTcUYwipxd1aN9Oj
hh+FWyQnF3kKPDVaczCluXMjyoEIDoNSLEbnQhcL6IkDtpB2edE2lOkaWLeV5I0jalk1EN1YVDlW
3qBsWTI6dGHzKFgjzmujmiuRNJM7vLe4c9mqceSXXNZtrkGnHShUi+UhwcV3bPrWE+mdJdQ8Lwc/
YdKmjjb1814z0vK5L4suR/1Jw1/kpUBfC/R6YKkZ/ZsH3fE8mgqCbVpHX2+XHKhcf+jHpCEertKN
N8DL6wN7YlWT4YKj/2DmRtGGpZaihSdlNwk1OcKvgwmnvWalQ5qdqQT1H3KB9ZaMHN0LGr+nT0l7
RMK9mTw2VYaIiZOk74D7dtlr4jTs8LRiM42wRiZ8p+bFnQ8oq5cklKjYmwBmXsPmw8hObVNpca6E
lYaLJ7engVkCG1L2pm9lXvlQ73oQB31mm1GV1uldn239ndvnHqVv14VuZjQLIq4OtbM+7jl0PUPP
plInQtK7e3ccGvyLPc2Z6I29odkwsAesryBjFEVyzthfopEQYHCccRJlkE6rE4HOnuA3Qn7mLVdl
DRnDmjbY13s2oT5O1EqiuUc6lB5REiFTnJ07v5jT56Tq1uuOphJ0BGKZ/7qb/r0L0dL3oeU/vxCf
2Vn+HMefP/9+YWn98VW/b0PP+ER6CrCZ35fa72Wlr3/iTLLEnlyCVeljj/m3Eaj7Ca6czurQ1Bmf
Mjn98yq07E9ckLvtySdeZb8o/5OrECDmX69C+K8+yjYf9pGFUYp9Kv/+d9IqZGSWli1Oc9ZmRj7d
EWgFq7U40ZYFIU7N4IELCm3OzbSThuux3yJjpw9DwBCnvrbzANDNiJveEcZl7G33mYq9jMlLb6I0
dQm0XQZk9am7fua86nu2Wo6FehYGsrnTkCV6yhAcqB2LRPyQTQcz2QLj79AxRe5OVDZ2tjLcYElg
g44RF5FKGyh/HQ8OYxoC6TwWfAU+B7vrPTJVxvosORhh2bvITIWI9GnWw7nI0zuUXt6p2fIKoakF
Bpo+j0UTK4T2c2bI/mjOmroiPHSfXpiu+w0BEUjp9QMvXWMKuG2HbXopIXjfAG3QHyUCTbgM4mGW
hn+rFxZ4nppUyiobARzT1p2UkHNU5jQfoKWG48BJfFpyOywHKNht14rzQB7NwUUeHCB3MO4a4V+l
TRnhBC3vCXKlGieoIzC2xYsrrDGBLCFvD7rVxEtv6yFrHPvGR391lqPSTommmB2CFbuqxqaLS7PH
yoKzIdqd0bekPLDc7T0NS9eyyGcjp7cwDUfcpEntHCGy1Qeztxy+66geutkcb0Wu0WNJ89ndSeMb
4+d4XArmrqIcH1RJg7KAiD+4sl0jrYNXbu/kckk9j3X5C7rS8Wh0tKFyTkmyNf3kdfby9sAB6P7A
Q1RutwwTi9uUXST2nh2avq7w0726mqOcGfuJdnVAJ8cQbdNZYaNNgpy6U9ihrvvfvKFZfqVMOQ9K
b8Dp9wmwWT43mPK2ZaxutqJ7ydiYveAW2r6iFdexYyhHvyW+br72dlNui9UOuI0P+LxLmSWjbSNZ
eSfJJztT3trp8tVivGQfwHnNsvuTJ9vyYYU6ckVS3Xxn1oN/bfc57T0ybmwTOSNYcZKazLcDwBo2
B9DTQd2rnXrPXONQfIDwEYmRrGdDxzc/QPn9zsyH+8/QSfmA9Nk+6MhSTMK6rIWCNCIHBPGTwRJ1
NVUNAsY5QdgtgwxYzO3gml/bqhfJDfSLNbvujOrNzQfxCBLpmGieoZ3HXNqJeUQhDAo/mP2l8b8r
m/yNOE02xWW5jvejNL36u99YtNx2A6fBm+SLg0v+fvAk1uC4KsWznYxF7A8SrnjV+CihhVkHfjJi
ye0ytyOZQ0NHHXKVp6fOpph5MStoDmvksEufMgLdRCuumtHxRg2HIfpNqg6X172eCShM3IJdQkxA
tk5AWb9MoU4GwaXfBGHt1BlmTzySsxkPDaVk8qNI+hGOkvIDTjhuRFuzY52unSfXKUmdqSV53+Bw
ShJ+QV6jp/WLb0JLNu3kNTPAAKetFi0gTVyW0SwHZFJ7awywJa3JVtogM5RIO3lSCLhOzwYa4Dlo
drlmMwn7B9P3qTwyRccLJbae0TBGAKqHib2DHzfODkJTVToQ9LFTbS0MmCQ6jRVIig8CAWcfP3Eq
sXwFpj8itCXRtrCCOfeb9k6w121dlL59Zk3XpDk4OplpJMOkYhVpDPTGvSPFdj04ewyOrlcz7maH
1xhIUrI9V4tnXlO3jwOV4QDlXtX+cixsy71tfLs/g1nhc786SeSUlT2FprTEkWyr7EhMsndss6G8
b8zqRqX4d4PBcNqbNdvjwrtOHNplAqVRIYjZPU45LHvZSOxWhWteeYQZsK0t9s8qZaaRunk8pJCt
DjqE+ydREdTnmqz3Q2uBae1qTXMRDCAevVm4F1Qx87sDZIiJlOVfbxj0g6ofjKhc7fQ4DczNcNvL
Sg/qUW3f+63/xh01XNg2EnkIGRtkG/unwNR7/SlVRnJY9cJ7cex0fLAxLnE5QEWoMHrctZOnUSBu
+tXc6Ml3Rct6vyVGNAo3Ra5YJCcCA/TPpTDyiPxl7302SPkNpsTsTgXJN9dCCXSbDjh8FP9l1C1b
wXjLYrrZt/MF5sqBYQeYMZTjBeMkCAi7wNuOC4Za9xjYipjE1uNIsOqLEu103txZHo0Braoz1w6u
UoNNkBqRpi40KndELDlFNIBAuiYnpUNNZDkR+0WUufz8JwTlTmDC04NHlmT3ONUWJCVZGduFjzKB
P+DQoeGkEF3sjKNR2Z8tqx+4Cx2/+zp75nRLr2P8ZKHQHpwJS1xJpvzJHXvrTVv5eeSoplFH0s4B
3EUXD81UXUp96V8ln8Nb5tzDPeky/o0nSLhmnlbcMJoEpG5l86UkQZs41co9VWr+0nt2frPZWfaW
sK+4JAkUHSx3LpUAmaCB9Fo9bGsLnhN6xSnM+eTfOyB5jsi/hq8eij0mU2WEQWZ6GEaSMNDNeu4Z
hJqPPzZT1wa967eFMLigW2s9LklfP5Oh+JZgVWbCxli6YohLQu1mxayCIbTohvZ5bRI9tsGr3Tp5
rl9b2khXw+1P+Dsh85HNlLgIVmN60UxJTg4mV9ZnNggTX2OZOM6rSyvp6DTtaDIQc6fmFCKFNAXw
lNI1Ur6bvnjKQvAoScSFnZI7fwCuVvKkFNrRgpNgGEq/5lPFMkk8AePwUq68tM7T7Hl0ty7/rybx
36zvYX7+/+v79ev419r+4yv+NumyPjk6HzFM/a6AOLDHQ/+u76nfP7mYRbAtGAy1KPD/FCNazMd8
l38iYwCaJ9yDP+t70/lE+ADuJIIVWVb6uvuf1PcG87O/FvjI9h0bz54waSQ4/kx0j39f4DMg1ua+
5clfenN4mzVbBFzT373VrC4KBHuc4WShxm3LR7F4t5jy5s/uXPRPXas9EWAxXkms80Hv7adcK7Xz
llhucpzbIkPq3mtfpRCAB9xW70+2lwgmtw4e7vtGOJvFYZuXlAYaA31xVsbgmRciZ/X2ZSTRRrLl
KlVrkRM8ocLyOqRORahjg11XyDDzVNtgTchrJjYk1dlqdGCH+pfKQ/MNMJ+ULuMq81cX4KSZ+FMs
Mt0eDxnAlO5qAs+IlYB8NiShlEsbsWmop6mORbuZr/aWjhROqjXwtE12siLPM8XmnFHOOToV75aL
4pkSQUOQZAhE71FGesDXokm8HzvshZRJEyUAMaxZq8/EfpB4ohOVOhQdW3Rg9Mdybc1rkMFqDKXr
c2UiyucMxzs7HsDJ0WSptgBX47XFqU5hRK5NPtUBCOjpVGirFy9wjd+3GVEYiSLZCSvOU1pVHW+W
LG57Jvanwlxeiza3jsW0FIFR++mJuSJE5b5Os7d8zSkJNqANwltvW3u4zhYp38a0bkJZjfdWvYI5
aGYfOUjqfp/WZAkGubzjzmQfjj+oXK1zupav6zwBcfKN4gpD5zdoSgAdklI+KU+OVNNafaSGJx+s
aQMWDstxFCgkPbM50ns+zip/RY6KuyifrtXYUouV6YWyToS1nN7begTe1TanEvBcBDUgwiYPSxyd
2XXH9PAA8O8+S8lmLs3ytYOaGEnWHHFZzz/BL7kELavkfvFbFxzEqlFoS2K04JCVrBOO9myzHVaU
6IhWo3mGGwMoj1HsMmc3YP+GW2/CSSccWz+LNs8PzaqcQGopHeeO0silOR/r2cm/eVm/Xq1ocOKu
dzQmu5tN/Hf6M7GS9s7RpieWVesTzIHqyCyTYz/v8hNcUDeQue4GVrsndxBhfZgYN585F7IDxg3/
kMIDDJ1M84+zuwBFInUI5QZaSc6OAM1v3oRoYL61NL3h7DR1TKYHrn29HikDLTwGzUQAECS7wNHn
KkbvSdSkuT4bAHACOIivZEyeFZHXVEod1IVJe3M2FLJWuRZXWe/4odbZ+S8soMMXqQQzx4lRGrU6
N1nv2mC39PKmnkt57boTn3g5eH1k2Ur71U4uSfIzOCIHe6Cnp7ARZpY5W71qJ7PU5SOSoUU8VcAA
713drJugT4b80nmmi7eGMVpCy8/evpIFdxo3/KQbKj3CKDKvGpkO2OqtiZ/Gg0WkSYJOUAL2A3o0
z/fFUho413ksUn8G5eCt6/aj7zhU41TY25WccsKlpmVb/OPEo7XuccxYJXp+2zJox2X6ZfT9ApOT
MOeDu0qZ/WI+R3omeOeeYZ3ed8vF9JzxfaSyJpEos0lWNuZav84avz4uOayMrNfMo24yVexLOAlb
4eJebTklVnLCW50lucMyHHIE9h2966048VV1ZEFIaqGnPq9kwbyKvFsvVaF95SP1ZqpcDxrolXHd
I13RevtS6GYZgVwqiNPOfySjN0S52eWvsLXhBLudk9+aTJmRf0tlRcqojXsUWy99BSUGwJO1G6qr
9srwp4MlrPkG0mP3aFu+9lTaowCZ4eBgLv1+7wyw+sk042O8rLikEzIKD6gc9FsXsEo8JRMyh2ma
YFhkbcz3aQ6tpm8MNfjUlnbiPpDxaGFkI0JR66vsKKr5vsrsnJHueFoMYBJYTNR+lyg4tYnbPCzW
9t7I1jnZc+1/H8zxQVAELajdrflkeRP5qkUd5DrzdNOaz4AgQK6igbLorrrpV4JmOC60SbtGlJwd
PMYwUaMDCMVymYOd85CdwP8NRm+75ItX3ilNn28BLEK02aSI8mY1g3VkCj2DRosn20yPmW+vFGgg
tyjNcVMaw3HT0oEzeLr1JaeWsqBm+nhEQ51wsfNUUnC7C9yc1FgepacIr/LQwLU2Ew3+Nv/UrzDf
tp54Qn1OkJKsDLFcv/6+dS34aM2aQmloWkRZjv64bsmE9T1zfPbzwo8sDwcByyA/Gqf+jIAeGJrW
/Vp78VLnoo2Vv8iDPnZkym4+sERswKzb1+wgZb1eAR/9sWdvs1+V18a6+4iWXWZhiubOpDK5QcXb
xo2+FQcsTfpZobs8aUD5g75r0BUghQy9lPEaoI6NyVNBh1qXnHe9+0Up5AINVT7ty/TFBPkL6Qzg
rbGxxEqsZQs6puw3PAPjEaJNFi5l+Uu6lX9YO/Ul7fiupUJIwujOScDbkfpE+AxHf+mn3+qOtDS9
opdIgCCGGeKly2J7M5c7xgbIGu+t4fxCYvETEyFuL4eCYV7ttxobU1iXY/9aeXwrNdhEOct1+jXg
+2e3XZSRzSEKVmnJ7klyLh58GHVn3TPVzVxOvAyi/CJrbEIcpi2ndj6/eTB9Q3uynrDLNuGcMtAv
Vo9z3c2rb2YzmWGNLfMs7do9gEndwgamymEsVH1jGuYST5uyw9navo1ZAuiALWewwF0LFsIPYx2V
yOuom+q+BCvIC8rgxw0yIVeS3suOX3+eyuKdj305oWJqvOdeOHytpbOvkMnZhUoXapWfPoDcXO6d
KSneReE+Oa67hG2VXmyzHU+W9FLIulkBJWEEFAdJM7NfkOUt4eqwTEeKHdsqcU06KpHyTs9Elqqe
3Uvuzig+09ZEbbY2aMp4nwOzM9o7qMBQc9Dan8TqeF+WctTfpU4YYZdMd0q3tCKe52w+Fd1k3Tm1
O6P6LNaGk7VjIepkgNfNmV1m4jg8EXr92Hu+80je2qiHnJoaJYbZmaFjj9WvcbA8OuixSHlPBb5C
KN6De+w6w+Ej06A5xYsKiiAk6xQ3fWo9dcBtQ3ZrN9AAis+j6+vfmrS/qhYi7aKizdKwT60fFfNp
dGe5+d0ATwgt1HYZ3BCotJ67hXEJWP8M38rqbOt3vfKqqGvl+KSWoT8nHJ63WAmqIzGM97gtrxM0
ESKauQ7Wk6GpgsfZncWPJBV1mJmjuPMnJ39zusG+NWTuREO9VBASrI6szE6hXuoRUbaT1T4Olj3A
I+aluKyl6SEuTFonEBMkvkhBsAXXu47bXePl1TE1huKQiGU67COquOP3Yj7iaseC8Ul97LEtvnGa
lW9ccfIzPk39ifl1ctKJ3zvrzkLFm/TuVd/gwQzy/8PeeSzJjaRd9lV+mz3KoMViNqFVasXkBpZU
Dg2HQziAp/8Pkl09rKzuqul914pkGRmJCITjE/eea7RxTqqfLp6FDbzyPBgTc705UaeIqGfcGabO
t5Ll2IkZ3AA5dbTyxXcpN/6AC4Y9mLrrgBO9mOHcfwPrMBzCtsalkWXdjQv54Qlmgsr5/tXA9R1c
G3m5YLOprubnSHVlndE+tPpRsLhHnuq5fbSZI+mQeFXIadimGd+HM1sRAL74K9hIxuHsfxKkDuNK
CEeerGHvRnwR1cheVfkshN3c9ZkM5cnrEGisVMRiPhRzBY+jBRl9xfY7fWX8Xe3YDpQLu2oskLhW
5iYLMxGuXBLGw1Vb6vLFjMf4jqEM++aS41WV0YMuqY3RmfVfqrKqMaEE2c7vZnFWFSVpUQ3Largc
ykcrwSAEn8Le67DMLxmoyN1UMgsldb5YS2Mu0Bwr6e00a8U71N8KiOHMljsbWAIPmdVfymruV66d
VaBXR3FrSyee7sMgU/XNiB3Y20RiNBs/B1Xm2xQL2PaX+F6iEW2Ur98oN1OUaSSBNdp9IAwT5BnH
2MTSV7U4cpIyWulsGuZzMbqgtNvM2hazhO/utAnn6BgWI6WT7xy6xPdeyKAu+82sBVnQGJ+k9QX7
XbwxGZmJSzoMaYPoGNji1g6FhuvVD5DkWcRy+nSqvgydIQ897pj7EdrIurQaYz97AOeGbjJOiAnl
UXFPbvrOSS/4vDFag538AWLB/WpWi0IUX3qX7dnOPLZ5FKevloVavySBHFkdVt0QzyjSPGBm31k9
i4Pfl5TgFhLndcNY/BkbjLmFgDC7W1xo+a5lGvlGQgv0Z0a+q4L+GPqJuSf2qD/NdtPdSZnKTwku
4nutLe80y1SvMY3LjZdYeFyspIQsm4OywJREdYCVGfkaQDAFNOzadRvG+PyMTy1VJB7cEcJFZWVb
wbOO4ryZwJqDAemL4Ii4cdjUNO73iAGincpN+80DQXUA0S5Xcc7JhMU2XAXY5PapcAbMysQROWnp
8/G2if5SRMawL2z3xhnBqQAmvIE3DDK3g9kpbXs6NFbRUEr14pLT0o7spd1FPe03O0nCx7ZBgwvA
f2bCamVpstVxSZR3wWM8hhDzGZEK6fZRUB6MFCaJQTokuGa/gmZVIPsyTAP4RbaAdWOXKVYUGDed
M0/3UieHHm3+1UjKIWr1ylFU4EYB/zhJvkvpu1dxDCplQ2oh+m2D727Lwd/LDClvUqxnBSJEoajh
oaOnOybx0fUwinyLON0/5H7qbZFlc2C2NRYi07oNwxJOYNuO9bqX4q0NsEFU9dQtoLomvM6hchEr
x8LSKmJSKDCavb5Puh3dQlYu06R8NWT72jjs5xMG4i4sVXNVy+GbCcv/EKbmfJxKtez1cUMxRO36
1QiFAQ0zYmhsiv7Gn4s3L3KS7cCntbKr8ZMMaSIE5ui5+VZlxSd84sv9hkVu23dVjiPBcbZYWe1V
kUbxKUth6+ftGJOaQKQDNfO7pRow/lYB9O0F7MFLzc6Eu6UN9pYJWchWzFbhrua3zB9Mc9O7Yx9u
B2kO121HvQ3N3t40y/hnDFt5jBr47LMe5gNmF/O7rmjRsi4bDqXb9RttNPZd1qEnyaX62iVjdwoA
xqxMQjNOyIc3STJJpAx+wwMYIi5ugIHdIAgAkTZf6NcoxaYqnTbunJXHqpdDvhZDO72gpm1XzHuu
HOwxz5RSj6nRNOtAdcE58fHiNONM4Vgnx1jPi660N9SmGvrPkdVcaYuYFSJrnyuDIy8bALlJX4Vr
7TnhCwS4krQDhaPDDAfWGrH3iPXcw9aR22dyii6gYV87GbSHqU0elA9Bk5N0pyeqo0pACUpq+5Vh
fYGYtHK/tcTnbkyhYPwZ5fNInukPKUvkQKIK4bUx9aD4HiUm+tkv78OpQ8NVi8zadDKMPw9mj8R3
HAbFgGLS940FEIF1JxCNPQMIvfNaSLsU/+hD3WL09nnvRPcVB1a3kgRO+FxeHAAFVkln8E0ot76Z
qxO6z5WeUzHS6sQbPioZXOWZJ28G8hzEysKNt7LnPLVWPvmJhDaHhdVuezOR1za+5SO/4H/BH/5h
w5tws5rDI0yTUyRNnPoeD1cLlFCcS1bjuZGTg+ovEtyAvACvGE9zGpDebVrPikfSGiSExGe7zAJl
hYYzWhjBlo+y2SNFPUbhs7c9KmHR2hwJ/qgGfYCleAiG5rMI5xPAUubxqUTKLIyrOMJsMBc4TbMm
OElr6HYkXgbbIPeLk/QY/zWR2a4rSv01lam9jt3mosRwB7B7oRlxx8eTh8uluoO3U20YzARHoE32
KjC6ZE/vwgBxLo0bxHgvyLHaM/ByudHKT9eiAL+TmFJs07q0DiMpohvl9e2x6oTJ5KKrGeQT66zj
6K43TMZwsYbAU0+fc4HJwu4mZ8fKk5TpzvlC1Jv1oEMv3/gjRpN11tf6u9cGwwNnn70i8lCtA7Pp
T6phGAV/FL2D4V4VKjSYs6Qppm0zzw+RX10Bqwd7OTtuv7FTHWHiEFaJvtZMQDDwfLSiuSZFfJJv
LckIryQzOiWOzHn+isyQhbw15cZbDTj0JjAL45DxwFNw2oORSOdMITmjRUJ1kpFDlwq0xPBlHXJZ
vlBn8dUSsnxLkRLf1NqJoQom/Vcj9X/gtZnkKkqM9tQwhr6bRySAXhroai1TU7N39/pb207c+VqN
YS1XOijrPVPQEoVExz5lniN/t1jkA7wt6biRmOzYoONa36U4NugXYuPaSpWH35uHwSGNh8dJeE9U
CN5DEwvIkM3UHfge4JxSLbL0KHzWS4oNQWz2gzBRU0NwuQmtNn4rRzJCSBsP8Q7bSAoKmnTjDEXF
dy4s4Ah86YbkTA3RjTtBkPUad6Dfn9yK82fld6bM9iLW4zIkglOtmYVR05Q4jSuaG8o7XUsSvP1a
PSvpNme0jeGwSmBnm6seR/9+klm8njgXXiFmR8414mvzEWyr5W/Cpp9f+pwtD19jEBgOA2qWeNXU
Xjm97C8Bdw+hh1J3e91U6WWWUqoNDyxojqoXVExYkFeW3WERVt1SCXHKvMLJCD7jZCZeOe+z7iBD
KMGNMTYUraEbVithFMMaue744PWyY/hk5pK058kM+SSM6BmGDU4jEl3EphIEIGyYqU33EwTunAju
Mt3OzciWK2hpvEebRzQlaCk3gyN/YLyutqwI7iaDsn7G33ySud9tPNnrvUjj5m4Ug/2SLfrTDTZS
jN7Ks27bZsk5x38Y3ree4nnKWVbfFrMxvBhu2p8cmMf9qmS7dqUmo3vJ5RL+Uuppb0vCOmleW+cO
ZUFwH7HjR5iPu/xsGAmBS0Wan7o2HLBcOwxDR7vnW1pXHKukWoWVTc2Y4MzyUHiuA+3yxOrZ5rYr
R0Uiu2bCv4CGI+UU58yyJw9cgPb4pMsMrqcS2WbM29tZtOwHWdHZW9zY46M5B+KUoYFYo1acfhQQ
Nl9jq6VQm33Wh0w61HUS4fAkHSdtXnrfq3fa4KkrapeHGbfUhmYn3ZqizfbSwGi1YjR6VvEYHAdt
dlvJEvQiLdAaVPaWeannWj91WdWNnLIg7LH0gZ5Rbsxx0hl3Mm/ktYeciAgXS2zbYZZ73WLqcGTO
XWIo3V2FMCw+Mb01eIhp+WhS313A4ehd31H9M84MmNIYyT0epmEdRgLmKbuMtZBtedV30VdjsFCG
WGV88BOv2xg4wa+iga+Gk9kJZoaFxWiFt9Xoj0c9ecPJN4JZw58rNm5H19FTMa6ZN6tTm0T9laGC
/BL60ZcqHK3tEE/mLgunNzGVcFZdYNdxmDFWtOKSWZmano3UiXcBwC2ohiywDW70fTLIdj0g9z3m
bc3Mps6ryWbQNm8SZ7Q2CIMQXHo1tSykrde0cCfSlZMZFN3os5O18C2EQc0c2IqKYlN59lDcj0D+
MVbwsMm8xTmF0Ce/GGS0aY/1DTNWFM9Tnews/GhLqtU1bCH+3IzvWmecbjTovJU95M9Ra39yBIc1
golt6jrzhknJW1QhGYmIvthooAGb1ijMTRUY9c62cveg3RLWQ3Y/h5JWwfXAOvQmURdivnGSFLVE
1rzItslugV6gCrMPFFbdfpjd4bMBCg7TkfHJMQGOmDMV8tgYOMoGHtR4l95K4mnudN/cYS8tppVZ
hzzaraURTArjBlHiBJADJ3EDn5YoP+ObawT91TtkWXH+r1LWYAx6IvdTpzGXiHK8DFKOR1U0L++7
2P+idP7OoA+LnkXvv5elPn9XkEG6Pyyuf/6dfyyuA+s3xKDgbviQf7Jy/rm4DpzfXFz5JiSUn2aL
Xyg63m+LdcJmF/pPOes/vPl4NAKbNThgWQ/tqkdI8+8I238gSdsPv/8fCtjbOq269v/+nyWC8Rfo
HBhaNCJRwE+IEWTZkf9xax1a0OPTOvQOIcEXqzJJwlUmGmf1y3vyL0Coi7j1l1dxQ99yuMYFiBqx
HDc/iF/jfiBYDpnZoc/I0yHkK6KBBZf9uepIWCt9wjOKucnVpp47+VNR/e+ZgB8W8+8v7vlmiHwA
7RRv9h8vMfGLYnTyMDoINyLVhRmMZq4HN6BEJHfPA6Z+E1Ep4ddX7FeQOaXfRwPxOlWO72xI+yQ1
iwCdfUdZv3Yaozn1OfqgNsyWGqeI2WtPChcfR8IVOtj4vvTB5f71G7jcdH96BwNEBZYX4aOx/Q/v
oKlc6ZTdzJJjHu3t6NbzrjRK3O2Bnp4axxxIVMwJ3DHKaVhbJuHRFK4h6laxsPzJy4UIQJJczZSG
RnDGYEbM0G5A0nuE8E823qCtxzLtu90E7hq9QInt86+vAbnHny6BwQZYO7bXDMY+xDu0rtP3U6Cj
A6NYvVHQf+jU1IS5NPvx16+EavvPr8TGH3WHR6b1R601nUC7LDaiw+AIE/5Jw4fnh81JdU5zZ3rg
Af769T58id7vsMgMUJFzi7OQWj68X7TdttUSD8Vy4ACXRt1xoiCa60nr+utX+RfvH+px1/FoemF2
fAyYjhTHBfpJcJC2TrFLZT+kE0GVbcPHv36hRTDz8f3zbHweAV88lDYfD4VMoLPR3IMHe6Yvn4MW
S0TEPTNNSwxhCdadGRwgqLru8nuEE+FFFgjEXAgQ90hk53Ppec2dmhbGpj9gH5QWzi2st0CfRSHj
U11UcA24N58GEZC8BLzCRWmZaYz4ruBFRunakIjs9NDafvui/Tk9/PVFOuEHcxp5uybONN5Om6zN
KPI+mNNiOybGbFbjQWeYbFGGsFkWcXtkVJXv6rylaSQKaiyUsWg2sSJNQXYoyqzfDexEd4xo1LXM
U3bbXeVsGr+CRkUiyLWHd/NzoMvyhfXdVlnafrCiEjSs0gUzSoqvR9vMo10yp9WGNmh8InEUebtI
p30udhYmk88cZ/nB7zzvRvS2d2CiVZ95uiSHUsbUu4g8D/D6pnXtpeU2QZK0h8AXPipiDI+Zwdyg
shqMTmzAvya4HvAT5OLoSgQasrA08bNz4JKwTJTyEPtAqQeb0tUla8PHCV+sO0vUh1zV+XNHWEfR
sGmksTdukC5O36ZpWjAWSccMtnP2XuxSuWd+Yq9nWpoNFaZ75yWO+Yi/r3wJRJL/kFZSozQyI6wN
kcKmvNI1AvEaruWnIESFH5S2OnhRVByzKRsvcxP5N36Rh5suTKto5ZSpvmFkh3U+I9DQbNotCRfg
2+L8u8HW4Ardk7FBiYRZKlCnEsAzKSZWgy4/Oo6DUV3XsYxX9ggEiaqe6ZARVOhHssvyfmLlzXA3
RYTyIZtp0fc4r+S16ZU7JqSWEG93IclhejKKvKMuLc35mox3tIPTYhYyeb7Q6mpnb9dReOxJTnhT
sd/eZrxPrK1NcMNN0DqPuQuZWXJHDNib+8Zx3upGMUhIbGPjMPQvV0tl90Qj2lM1j5qPZsSWPNbi
oKd+lyTOnR2X/ZazbThiTJ+IoB27cKUS+xvCRWCXviXvJlVcpXDC18A6UFmLgmATBtkrlJ39Wpm0
hjZpFKZwmcJGo3hAW3MFD+NzAgjkkMCLvo+tedpmygcxnSNbqCqmNW22NjI/eu68ONw5SrFvHnt9
QnQdrephBo25BOP2WWPgpkLWFdC1cESR4GGVFREGWb0AM0S0Z7xageMKY8a9ycQPM8Y7cnbcNUig
uiahpBm4uZCzbHgM5btUhH4FzCtFjSR8e6/a1jiTFlhfOgPVqmJj+JbRVd31aRtgW5sQra9MO5M3
M7sBjqnWwoc5We6RZX1xsJzUPAQ1XxffQKSKO69hbtdvbc0ABMtGs2LeEq/RMFdf1eCKT1ls9d/8
oJ0+OYPSp5Ixw5Eo0g4hl3QvyjTkvkFRvsaYPxx7dGc3xsTEvi8mlqMrdn+tdQRzFMzNxmr8clua
AviEMY9P7mBWO+xNydHMhdwiHXFhHKCpipyeHEK/qS4pk2/mBMwZvJrfZlWfAyfxx+Z9cLjx637a
Gz5OiqY1812cDdOPoVO6vjYnIA0xM+j1PEyok2qULZJo600qeHIQprgItnu5ZSJsb7lidQoImN5q
qCobOzGnM/CG9gXJg3tj80W9nlIGZ5s87tAnmogpvluZ0iB8TNq2LFNfE7ZkO9Icg+eEzv1SYVF6
NEzqC5YnCfFH0NjjgZKPlAtz5QvsjBuQbU2z6i2TYsb08/tCuM2nLHPyTW7OJAW8J+96EgJJbjlH
7TakxYmofyapDd4Lk4Nvs5GYhyJzOXsUFwnmeb7yixokMMLHAzHH8tpJ5vgUtMR4TtoBfOQ7jAcz
0kCwVAxceQ7zCIWX3ni9Y2+bbiZiCen6zRxI5uWsvvg7dlS0L4Lx4bpXpOfpvI/M/TB0XBIuF/wE
uDhhsDIO3uIY9m4sDgb2TaBBZGfPrH/9Yh0FfXyiVvHIs/EjpFyFOg0+96tFrsEPauDhOR0U53pt
NyeyTVCNU9vYbBjKZh9XhndmkWfcT7xAsiFeh/ICQBA/9pR4n3XsMYOO/aS7NwMy/GLEbPfKBGGj
gsT6hLbx3OZAZpj/1vs2s+n/qRedszeae/y0mEZV71wPTsPsEe0dOXmQ3oYiS3a1EyfbusK+RF+L
oLJLCdbT3hYBJhSEimAoVg/DXslhSva8/WTCKTdskotqy4asnYmpOsqdHmdpqcyNckB+XCI2wJKT
dWqRRIa2m1yj4RrL+fj+eP9vw/p3DasL3eSXSuhPqSZP3Vvyh27151/4R7dqmdFvpmdSoZu/g9/+
KbO2FqCASccIWmAJiaNe+h0oAC7OQvaA4fmf+mon+M3kP2dx/VOxoo7+T9pU3JZ/KEnNEK4Ud6X7
U1rtO0vJ/0uJDSKazIUpnK6iJSuEzbuW07QrfY1xqHSJYR5HgjEJm5XnFinLN2uaYJpwWN6+502q
JUYThMYIb7QndDy1RpIzJu+WPqFdKhEIkjGpWo42e5ZzFBCkaWIan8heWPfREEbuE6N92kTyLcke
84UemBqbRWzcRCWiuhPubqQxGMysOvzhyGBK+4OGyzcORxHAw4yPcTAa2SkKwmZ4kANv8oNR4efa
SpcCbkvxq3BSoJBlhE5k75q6AcS+kIhaRWnjrRDuDG5AlS6RALpIr+OyTNCdMHlba7iNj1VpEzxF
KhVFolWDlO6NL5p06scwc5loE9iU4aUjt2pEVkM2qNglddy/RZZJnEpb4jBMWaasfeyV66geQDqt
o3GGWHLKxJB6WLaJ56P51NocmrPNVqey1oAmx+tE5INxhPiNminHZz49GJPVz4i7RJ4t0kDp2cHe
JlyO3N7YrLvmYJkitha/B4rvfLz3CzNVV5IQNVymzIhtuxz+eyL8/zkvPOiOf3UiPKdKwFP8I2bk
51/6fYYFKdL1+SMsDu8gaBrc30nQzm/4MSA7RrAi6bUdesnfzdXRb4yocENwCpAnwdHy/w4H/zf+
NVoyOszQtrH4/ieHQ2D9yVzNy7NA45/kp8DPsZwev5wO4eDXdQ0KlikWqkgNdZEsR6KWeBBPzSXV
DryA+PNUhYR+9KFInqh+wOqYTn1OE9FfO7UPL1chqvWC2Iq3KsAClUwcJmQZFI91NdGyMKg7NnH3
GFOXL56i5s1klK/SDfoY8dQqo3q2Ow4cWS4Z4APQx29eXNVnRHDRxZ1G760yG2KwRxuZgSPpA1fL
POG582vjez4G4xMlcDl+x5EeBdkpJfDrmpXWVpVkIooxO5ugF8K9PwBp1I4rmNIIo3ev+45Dh7qt
Nh4N14NBjRls2Eo0VQAR0IC1Zdq4G+Kmx2tLjejf8iT8XOQFhsWWmRZvS23bB2vU4pJJC51D7i9H
GwM7gh209nZWQ6xd3OZf3HKuzpSQUHbD2d14ys0/qazFCGzFLo0fRVKBIvXZtrNpccNi4nRbqtla
lvIWSbYZ7N/BaxyKxiuFHEU98OEncAsJ3u2scFfNPDTBs2zToWO9N5I0Nys4k2B0Y7PZxZGAJE9/
2dk3DaDQZmfAL31UGNzeeo5RVoeFlq+ucAEYRZb1OLJC5V2m/BFsByPrMcoZ3q4mm2GXSDvK60Iu
srjOKZhPqLrDWg9cb1E0tiwpHVkhAQiZJ7GxIsGqXBuqIbdYIzc+/8yrf/9lASkYdjaqCH9FzsYS
FZ6U/B3PmfLgIiumcTYRCZBXOuQXGalACw+feL9ucBmRFAnOyY0YCVdG0OxAQu3IX6fFxDOvwgXD
uLhqH/GPcxllP6R7HdQQQ8YuIlY+Ia9YghElPqGD67VSYzufI1R3XGdJgrEtLJ6MGXiRlraMNwVF
oZudu3wmxRq9MT+Axmkp2HKDNiGJMpavBdOLeCXigchxD3JBtgnHoHA3bGZ8+zoeCh3v2i42xbGT
wxL8jcrwG1hJ7KDg71D1gyMjqZL+ttgXSBKbdW1UQzusQAHyP9iH8s+P/nLxIdPGeTXb0GTWSo/8
ydwwDnZ9hpsj/ffAQpOZMNsVY+0akouIe9u8DdPBv7y/oh/0+bgbDJ/ivMBov2qGJZc10yJ+1kiY
wjWIJGxErrYHYkmU5b6ZdObhGsdoffZNJV8bYjuHFXJ6dcAR7Ll3IqNIyJ0ljTN1UtVuYcQRat3Y
Kf++cAoua6IXvCQoI1/YpE3G8/tPGfLQFYdicnGTwKTgh/Wkz11mYFO9jlSB1rvIWyykra/5nPHW
NPMDzETG0nWxfKQ2Cnzek2yRpHZTVJ8jvwX5p2p+H00pVma2gIgJDYIc9nn9HgNfMt4MdMEJFWSN
OrilaU27tJHFD3R53JGZbyz3lLXoSoVnhOW+RndMCKRVjv06kfm4HoO805suomEBHajv8U2Ot0M2
yVeHOw2JXd1DzyySqrRWkRvJSxcyo5BeCDTQNhqUXzZAmb6Ep7meVEuE7ZKXnUWEyvNhojV0aL/u
s2QCuVKoVr6yN29ZHWb2+DBwF+8ztJo7WHc2rjTh0c137dfMACWMeIevRREV40PooxwObMWNbSut
uBjegIvP5JCrQy3v4DIjU3XdaVU4Gy+qkKzwllHOjQz/8EVEwddGZgzJycAjiJwKD96l3S4h5iJz
j+BeeX+nMYmfVRBwgvT4innBUt+gQnS37kDY3dboHL0ilJ4FeMlQ/khutkMkcZgka8UTA9ifrO6L
gaxMUJBFRoI9A54nlpLBzqDB/u4GpXOKVZcesiG0vhVeMD+Hoh+DnckReGkQxnx3mlE/9p43HWWJ
E2liybCGIvSkMkM9Uyy2GzB8qGOKKKS1JdCdyZZRXCzGW/zZWO3MELxtJcz5OyGyQGYdXbRnuO4B
cLsswFFVzrHzOuUZchxNK4lEPLAYXan8itrL23haLz3l2NEKpkTMXzzRQKVS5XfPixIAhyFDLJiD
DXTGbgyvGUvfWyXQKlDqFiQpcpNbwmrY0zZ3zMNgIZvYgwbc8xhXhg2OQHmlQTutcqOPb6tBcZpM
AV4uQ/b3bNjZ0mqLrjpq8SlhgHEuMmcH+hRLp37WSaEeoBzcJh4ROZONqV+L1mJuZQUPVcButeiZ
i900IBQJSSiYc5Ac+EnYejy7cfg4C9t/6eEs7evRA1Lq6aqO+H7A9DmgZl6++JBSZUSZLe3btoXP
56Pw9bYIHs2LrmdEh3HTmXe4c2q0pAFgq0xZpNA4akS82AG4KLSJrhmWvP4c44ku1mhbPSiCJXaR
w9QURb82LLfY0nbX63A0u0cbA+VraiO24lHoAPjPXMQXDJiOg+9wV2tIlSOP97Mu+v66s83Piyrm
iqSjCTWKHqW/Dqq4u8D5yzYDa4qHKTLc8zRm1l1u+d2PwR3V5ykSdfOGRb4Y7ggWjgWThTk/iiJH
RtSoT/Y0x3dJYmHr82E+wtJhpdwR71CAVAIYoE596xg3SnXgSWxydTEIlN+LTo+XZuGext6EgjHt
hleYI/FGELJ6G8nIu2FaKBAzVAn0SRPz4jVciPzKjLFXbsgsMO5cPOubwO31lrcLZobrjydkDtVn
dlIY92r5FPfSPOWmeu54JG4RJHoLbOXVssUx01l7MSbP/aQ1+32+c5NC39Va8HXIv24FQx2HceRV
HyigIgyB88DuUNnDvV0FtRzdi046lysMmfgkrlNshMR1zsPPuPZdbhUzTS6lDusDyWUvMTKTlSh8
NC82YzuGyovqDLmCRV/HWQjsJRkZ9AgnwgXBZMsHrM8jfBe5wJtXiMSdu1C4/m2IFP+hVi5icQWk
kutJCHmYx50RdAMQHHSUeBGefLNB4aBQKFjOKNdolbxd1JXlAxa+oQJckBU7m2xoEpIKonTl4s9E
QQLTAM1lclsu+BOCBqZHU6nhPLWO+UIcAQcU7MkrTqDhkI5t2m66MrpzOnInZdUn/NZ25RkYKzlU
HpiYNQxOvSVIAOZBQrrTqXez/g6zDqOdmBSyLgsvdc5Ox2yLGJtk2T8nfcIItWQ+6lkhBcU4iKcB
NxEyphFzStM6J1+W42E0MZy4URLCt/H5HDpQaWA8ShOrVRj0vtpNeeLxTSg7siBGr9khUOLpWCT4
tLBzFHuJa+kZRbWxGuSoHkDQBrt2bOKMkasF4TNr002zsMbQgq7MUVn3Cb64dkVSCzEumJTPtTu5
jGyTqT+PykUbZNsjTGTOU3jVYxKSZeUNBGb2/g+WH3qb5r43H5KoK77KIGgOkYribbGUVlBcFXTT
iWkyYqt6zc7IB9XeSNTTA0avPuyvtLTsTTwV3RpwHeSiILDPeVYO13MbSueJ51t+1VUFMIc1YSvl
bdalzrrNPeih5Sj8e3TnDogHI1qMSxllQaXdL7llm2KHhBG96mBSC4JByG8ED1kxFOMFEWe7xa0b
jTi0QsQxlAFXNrkcnLyTI8g8G3BWzA7rHKKxXgWBOvdzrDNSVESya/J+unit5103VdIoRueNQWa6
h1CsLrrzaDXTPqzS8dbyuvYx0SVKueYsw3ncNJHd3JRt3X71OS33Q9eoEzy1eK9E+EyhpncMaTdD
oNw7hti457whzwmfGUtRoEyatbVLo3meVtpVKNTZHqJzK21/vu8dU34Z87Igti2yC5zrmNVXDjgd
gEGAdXI8zBgAF96OQcDUjcHCDwiPTL3+C2IbVlRTBaFH/eT1lAaH2zEe/T0QmOC+Buwj3xE/1Tvu
x6nMt04viYfQ71ZpyL1AMhz6utWckRWKuDNBC0eyn/mSlvxKaYJqqvi2Rh9EfigLQCDSeHVe5gST
seuoUAS3wpbNLU+/Y1fyBNV/s+X8uAmPTGeBl1kO4gvLdT/KBgSuxQluozoESrlH7dCJemliP85T
0H6LlPW3O/6PS2oC3R0r9GzUJCYsFu/DKhyU7MTQq60PFaymCw5rooI5mN9yowO4Y9f9VyKXXPda
DGHvHBUKi3hat5aRlFcYqQpOPr7YW7Yfrrop1WBdl4Y/y5OyYZYMSRdth7ymAHTnKqZsK31EyMJ0
Ihp6t5sfbN+I1RY6jDqkfU+ZiZ/lrfYG3T2A2YcHMHcWOQjryofg8Hmmn4CEG440bCImuDh1BL1I
zonxWAYOEopiar9xy1Q/wnmoHhyyiNtV1yyOBeQN8tUs3XG8CHojsjJLHt3o14z4biYLqN1FGY3D
PhS1Ah1fcjluLS1/rxLLH0E+h/Xrey9c+o31NymqH2alRAcGnu8yqcHhbjKcYSTz6zQkp0Jm/4he
2mMPRKeZAlNg1VLQrv0yJ7r9KeD5VTy0/EO/ynreX4ggL8oAlKv2x7srVHRwTcELYRnhI5YhZjGW
tHw+fPfctzYN6a1FPdKEQNz5O2HPn18diUcIVQ+EB+rbhd3362VKZowB8nIsiZm0H31NQmzapBP1
I2m85Cvzqn4X0AQYuqRt++tLtwg/+3DtjMBtM4xsK3AA4Xx4k3XmGbBRVX1oLdxKq0ELQFZB3tiP
VdbSNiOH4uIHd6rPHSbcJT+v6hcHmwgKlEij9fj+A/134fF3Cw++abz3/16h9/K97f7nX844f/7N
32ecAbI64nMirGEe6pplkPn7jNOGKwlZxoXfaLGBsDn0ft98mKBnUG8GYYDCL/QDzrvfM3SC3xDp
+YuKhkORWOPoP5lx+uHHkxUYJRsW0uTJumMZYn243cXk0uNnIjm2ZdCf67DygIFhNzw7E2ZKmGLM
GbCzWPecpkx+BPQjwCQbiLD6kCcKm3Ac98FOdZF6IKscg4xTRM8phD+s+AiQnfeKipao2ZEXRp01
LiVXS/endn3Wx0u14VKVgcssvJWbe3A+IhbG3lLANbF7YnIPw0VNePhFGYon0OokiwyeiteRn32K
tH4mypnKEKjd9PS/7J1Xb9tK2se/SrD3EtjLxS7wqtmyYydOOSk3gmLrkBSLWEWRn35/Q9I+kuxk
k2WAQ7xYXkbOiBwNZ57yLzWqq8iDBJQq9iNplotYErtK+SpvAsyDiDWhihB21qMV9mGI51Euq7Hn
SFGouUA0585bxdts5h625WVKHnVTl1UEeZnothZx7lZEvOA21AUlCfctkm+4aNtI8UwwcfOzuRIa
HoK4xM6GqRMNu2UVvndcaNKUSvGgw+VyBmNEvrZl7yOODQgPWETlllaBliNwGyVYrTnkIlioeVr+
3qe28BZ+vXq3asL8XRPy76pCcGqtUT1DQ8+eWOYeKUiRJxjkgdA6mUI1I8XRduhQKSN0slYHFYKC
H1+iLvbaFNmHXLhv4O4gYqVUkhbMTIAnU00voQ4GTq0Bhkj3qC9A0Mass84Rz88vER3MP2oZDfpJ
7NXyfLRXUoAYFelRmkU6v4devK4t5TInicLyRJ8VIq+iy//HKkKlzS7Tj5VfaZjqSNFXzBKrK9kl
VAwr1Ll1vwJ3nus4jTnOu0yLVNT4zF1wY23D5DZo0jw7CF1zEoc7AxBTZkC8H60Eb3f/ZZWulLsq
2W3numMgiV3Hm7xJJqOqNuarxHPe1mR0VwebmGlrqFNV5KFAzFaTQCatLCJOWVnNP6PTCbsRTd+l
2ySzZZPYHpokFxnR7Ct6aZhCbPfyHSm8fi2gre99Q8OiSY8KotksMab5PmTKyjhMb6gsfi0PWnE7
ihWUMEppo0UhWK4S2xPYyMlyL7LyQOTntMfkbBamlfWFhkLxoR4JUf/9KiB4AViGyodI9aUm7V8Z
SCCjgVaWXyn17qSZXCEOMs9Q/AcVJWoHiEMqc91EkNOLsr10txdVBl/UG+KE1sf0IFcQoilHlLr8
pc7sL1JaAJZRbVoV0ECgLXkx3uggWNILCH/kq6LIAVjng7OKNxK0PExkRCmEBr10qWOuYr1BPCmG
MmpRK3UN5dJhz3nHCHQNoCEjMetdA5srlwcE3ID6IaRzgAKZlcpN1pRlrNUhdQBFxF/CpmyTigpO
KmWLrajpYE0CmkfUeaqm4iNqPwVFIHIsd+k3hSGlRgDzslghp0ROVG2vSVG3eFplVN0nBzzobjJd
Xc1NFVqiG67keRLncBdMWGJybFiftDSs9EleX0eSObp08sy98C0SAeQVRgt9hWmMLVXlItK2qM/g
/vj5QD1+Fm6T8tryzIWG2vkkXtGohI2CDI+fbvU7nDjh3RuQCLGZDKfWHmTSNglBZfiwBXbElBd7
LfOmezl0bso9HlvTYlvXH4iC9KVO/f2GWs7ojxLXiCK4LoD2zMIgi4OJ5+ysObp24WIbXxvV4TM6
lsZsl2bK8oDlyFznr64DHe1YOVATgBba6IA+O+rbEugUXTWXvrEnPTbT5E6FGfMB5CvSk0aMhKoO
5R2/wLpCfRRxhKkd+D7iUqi/awezvKZFB5433dPzsbbUpwr3gHyUnS6wg21Em26D2qn+BAsJhWpv
mgtXdzABRS+noF2T3SM4gx2SiePKxDUiebYDO7SEAhJMdwRAr72g+MrBghxkHuwvozopeUuhFNfw
q8oS6GHo5fdKxGkzNzUze62FKN7vHfm9Y4IwVUcI/XgAV6ZpZG0vAhNzHnK0ywzu7gQDWmseoSOG
iOBof4n/hLSUKkA5K9t3l0apHfDwguNr5OCKOLGtRRbDlChM2b4+RKZHcS54txLGF2bmmBdlbEPS
RxrpzwLVCqFtgdhFGLP3lvI+mIHrTZaJjRkLEHgkYiQhxSrvhMmbIqSftOrGjR3v1sOsY+oHMQTR
2rdnOvLqV2CMV4uySK7RK0jmqHVkD5QWEcEK43KOrzQVcxWAXF1o7jKt7W8W5Zulo6cPiY1XauGX
30AxFHNJriDlFBw3cuourTRzLmn1qzOIdLd7wLWgMTHnCRVI98Vev4M5FS7SUYZ5zPZdIWWju9Ld
vj0wr1erA/K9qRTcoopRLw6Gjy8IbEMd/NU+MxZ6TcKtoQATkWsXGKzSsfmo+YjPlAXz+i4pPMe4
qrd5VdxUmeTs5jSwMAyghw8BP5fUCqszrRT2k5DRa2nuruy4fg8f1B59LjPkbmYeNfRacLxETb/x
tTz4chCgP00OVl2ip/ReR1xki8deTSiTIYt6u/fpqgFqpe6PdDvFc0mm5lwh5aNP0MhP3ig7ZeTO
4m1af1LRm/kU7qTDlQmVCX+XKLtIqhEitvvQPKA7CXfuCmhZydYfRMwB6eMlNuiYTITsmJY/MtYV
yhMz4rntFQXqQqWZYUIqrgvvKhTCX7gbz03TLhcV0goP6OiNLjKYNm+zykoW+A7IQCEhgE3CiO3V
T1QmCG+swwLtS+cP3BvQWdsKlmDsY/ZihyqkyhRi0EyqYeuU9FTKCacbgKwd6P7rNC7g/udKCiRl
olQFgDlOLmmhZ5xtE6ty0SvOTMjvtU/nrspkhLtrK9sX8IspWgWuPwK7nBgEfit40BPQNPYbWR8Z
+XSX14m38PXEnu8su4ZfpBZIgjiJhOoWjqIzbEq3d5abJu+2NnhKZAYrb7ojZUZSaHVYpMCFLmvZ
PVCz8w97aSJVqUm2i0r3p8C27dkqs+XX4dYKBb/+UH2uVU9bIPpyoaKIhLwLquKVqFGp/H9vhWUu
slMO7oWYOngZ9NfDCNuNCrk/EQEh0xEi5r7EM1j6hBOVILzhPou3LCpNCwThIhpOfi5hQpbnn9m8
awy2MuOaBu83+H8Iq5i6hBMh8Rb6Db6gINs0vedlXmyrSVroyjTHgDieaoYbvomSjKKv4bvoUunu
TayX2H+VYf66LEx9abhWjNKQaul3WZAWPnrIUXChCdlkmx/tCmU+yndBpFUPh5XlfrWJuT/i4GBe
rzQkg4Uys/k6wwfFmK0c2bFvQklXp0plfs6xr/5UgdYDTKRrKOMCI1QOurRMKcJjxoH7xhc11nD9
oyJIPQNRMc4Sxb4JABZvlNFKOL978pr91LvyypE8rxLN+IzhfVYhex6aq8Uo8Vwg1BJSWQ4QPKgd
ufqOqp46140ymuwq05/7Gi6cVBiLuQ5v/ro29yVOZk75LoNajaxjSbFQh869w/ZhjffYIZkou522
kD106SaxHFNvUfY5/skogamrPJmPDNdYKHvJfFCgnLymmV/fWkkdv49L4E1T9vMtmnYywluRFHx2
ZClwqLNv7SsQHKsrGjbSlRSvEqjdenItJY5xp9Y53ocgT5dKLfEFtdAXMbV4XmEKTewvYaOkr+hI
0vzx2ZrDaFEasX6xDUbR8iBRco/xm/ywoy+4GEnpPI8TnK8d2KhbUXLdiuIrm8R+xgvIy2Ii2ZDt
2flUgYdyReHWFyXcqqnm+qKwi5oi73pT7IUDOQ9CRDkdUQp2m6qw2RSIRal4n+/KB3w1qB/HopS8
b6rKpSgw/y///yknJTzqQSL+IP+vMLuOnBPMY/t/njCPABt1VTENUnuBY/wL3STLMh/BxVefnJIe
E39B0AMDYxmaqRnUnygXPBL0pDFbngnuycLpVkAffyXxPyvmQVvTBekH1KWiaeT9oixwBG1aFaWM
M1dS3hbhg5MFMEO/Hc3GC0U8QXM5KuI9+4KzukJ6UIMwPvAF1hZBNFgIhb329reejerUw4+/qqn+
nnwX3C+dLj6sIlunDn5GAauA4wd6oMnUepE7FI0FkBGSgcyfpfiJ/jXbHhzrHliilUvQM5RsVFPt
1ysvugJpmjjhA0BQC+scim2uZJsXq9SRLiorKjaeJVle+LpItYy2p2TE9TLI7O0qBf4Iop1K5W71
oUryxVbx9KuMkOHtlgwU9ULktCME2SPFQXswBbOs7I0RZ2C5V206gEGYuP57WhjOPoUjE5HmzrgJ
znU0jWB64W96lVID/FgdAk7hVYKzIrD7oFygZx6o4bWJY9FMh918a8mYtX6FuIDi6AiN6QnmTOmU
ai6YT21kxvX1Nkfh4X0JCESL5urewa8d42CExA6rCzNIvezi/9eu0ZU/BYp53uwGd8Umrd5tsgJ5
o0eaq/i04bd+QEMxx3ztV//oxwO9+imYJbpNvJon21BzT829/GiIYM0tFw8bDLm1sUKSIarpbCBi
D/nHq2AH76v9eCR2I8PAzw0fb0CVkkRNmi88mqPvzcKPH7Cdzh//zY+eoJ2f5QNP0LrT9ZoFTYMV
baD9TWT94ixI0phNQcOgjr3yb3n++10R5WIZIsEcHR8sbNE/twbORjhaAzY653ASRf+suYC6Hq8B
G3y+TClYBWbVXH/XHKwfOFVnXpan3n1+PAdqCx3utQYgD3DeWTYl7/YpOV2PZ8G0xgYUBLjQ3efM
0t+yEr47CzgocpD2mwSLOAJSkGgzNRev+/EkwP0f6xpkYGNwT0/s095Ty9J/2qB/ZTNE5oDNDnD4
2S5oGWMafqBwoaK019B+e9Lidmfu8fTamM4m/U34/s119gLYGHXS1tfB3Ldroz17BnQUAAQE79/v
BTDHEA5oycn2yy+AbI8NwnUkMtCwENfQVoJlqb1XAhs+BhWGonYrgYc83gVMfQyswxCoi3YOBrcS
QKBofWdBM8daw9Wnz9pcZ5sCwKaxDuiBnrzgmwwwNCKa4R3u9T5o8lg3dawMVTKn7iFPlgJbZuNv
KBrUwzoOFV5R0up+j2+MSRtFLtzteWfnoa2JhjskQSGeMqzHB4BFqtvr6VWiATiXFkI6ZxsAREvZ
AF8gsDDiGlxEKGP21/fHV6yxLrSKgGB01+ksWMK52lSBIlFzEdfgYiK6aUrfoEiTCAs4ELsXoNnm
TnYAE1MjCxMiE4tRcbVbzoDCAjZqISfT71UAj4OfKpTgdq8XefDxLFjoamkkUBq1rYGuBZn0pu8s
WGPSI+K/7sSTGPB4FkSICCXSlIFGNtfgDgXMtwWTs9daoFrAvoea+2MIeBYog5UCvGWrtIEH9/yK
Rh2j7/NLBEbsi/bRG3+8CtgX+YTekPZXPWFYZyPQ0WcAvl+tnLEvUh4XdZGuKnIWJFv2mK9B3gOy
WHs10z6kfRF4Ye+1oBMgiQLhY6pwFiQb9hi5aRCMsLWba3iRgqCX93wjVHtMwmgL6ben3f/kjTDG
VFhJI6ggNNfw9gWJUKbvLBAuglZgJZyeCqbBfoB821P9cHBxEsXv3k+PRiaL3KCMqr24BmzhJikh
cSJ1n7e1ugHtByql9HZh9igiIT1KVqBZBODNdRYnUUtWqaMRLXaVtOFFiwbRS/83AZNPHpGg+MVZ
II5C751aW3c2tK/egNYCUYJoBfWLk9DpsMDz0UBuZ4H3/nhXRKaWhgtppNTV2tpteECzQLtHSDj2
mgXRV8AM1hJw/uY6ixYthE4sYS9Lvt5cgzsbZJsMt+8sAFBAOVgynpLp07Vgy2SZiGsqVpdFDi5O
YBF3RZ7/fnckc6CzDkNNP38VSC8R0YJXpLaLZHCLQEH1ue8i4IikdE6XkTf+pVeBDcEAeqLixtIs
twHtBCB1nika/XLGwOOhrm3rXdFMVErO90PAKpJotzdXO99DmgXQz31bjLwDFqBrNMe6GsHZLLAf
muLwsUVELa7BxUmI3ojCR79TQSiq02N5Sg7PYmayRxAXCn3YLmMY3iwgzdW3qiZaLISLmKh3297Z
LHBgEE4KfEq3Fvh8WJUEmJhWe1M9TgWq6fRXqKe8nDkIgUT2BBTYRR1+YM9PYNP7+YkDaagiptZC
jJ5VFe0xoQOePY9x5ADfBSL5vjsCmZGgUOtsfs11ti/KssGWgL+ZKUTEudokZUinAyFs730RJJbC
UpABuDbXWaAkS8ZYBuRqs2cM7l2Axts7Z6KqyMPZIFbb52dCT2IESsscGmCG20UyvM4bLryCuN7v
dARlpFJBfnoXmNaTWaC2CqjXgjvdztIAdwSqnj1ngXCZmhmyFo9Vw7N3ARgGEYJEht3VVoc3C3DQ
+yYNKmvBwhECCY/2YlqP14JNft2i3juYxvBiBI2fqO9aUFkLFqAbFduI5jqdhRaMwjEJOm9o+yIN
gmf60L+aO1FhV8kcqRZ1y+BsX2xwyman6zqwGEkglHtXkfj9oVZzNnbnwtleYIkuPc1n5qFdHoPb
C1SMBXrHSDo4TMpoiIW/eDqC00RFQxEAvae9YljxMklT784jsBxAqrpg+bS/9dnpyFrA+wqFGNhC
zdVuwQOKFNFmFnrJvWIE6ggg0gmUYEK11+mOSAZt0mgAEzpUdA5b+TMa2a/uiyJGoERCbtTljuf7
osTxqCPDxbb5OEs/+0b8xIJ54sNMXS94aJgw3iZ7iQvzvT94pIA8/7yjfwiOh+A4nPyhEOhpv/sv
osy/ToDxDUXl6MNHykrzPd1/7x7w+VeffNfjUz3+46W3SdcYjKBmKog/3W3erkPoNP8XrL+tw/Ux
N4F3kPfvrzv55z9O7vPoLfgPA2f+2biied973NSrd9HpwA2rqP/A/jrK1tnjLYqfsQWp9x15ug68
P3fpmXp8i/3uPTaSx+n6YXd81y2tov/IUbS5z737Ij8ZvIHo9h18tgnW5TrdHI/c4sB7j9yxbV7t
/nwF7bEIv52K9rco077fgilP6j2crsIWwNl35IvNDqeB05GJDTh8+o58yYx73uM4zfJWKdk+/sOL
EmJPB96PXvXlw9o9WYAdZq3vDS+DwIt23ukb2QKheg8dPXjrs12khdX0HnlXnv54LVKj77DXz/em
tu3fe2AGKO796nEZNOui7SL3Hfr1rvCyZ9Pc9mb7jn2z9qKT3QNU++84Xm7WaRWso4fj6aCpIfp7
/W85y9b3bpFt8vxkTXedyt7je/eu56xPuZZt/6v/0JwFOFGfrOyOrtB/7AzZ5MyL45O9qetZ/Y7R
dxinP/58TXDWAot7D42l8dke0jVX+o58u/mWrs+iJ4AGom/Rf+j9+vTcAjgjWgH9By5fXa7DOHO9
02O9A+b8jvGvNmm2OdmpsIQQFezfMfjN5uDdnxxjDC7aA79j8C/IkD+O1CxBpCnlx3/470/e212a
u6+m63THSXn6crZF7d733nzBbO2fv/ttL7Xv8G9c73TGW7B372H9gIjkNKsBRy4qu72HTjfOOZ29
KZb2HfjtJooyXAvXZ2lCx4jpO/w7d/ewebXMnp1tLUyk7/Dvd8V3FmJXS/w9X/B8IXZiCn2H/8Ds
b7JscxJSdAXA/mMfTrPKDrbad9zvmRR+XxDop6L5PzZpyMn2+KqI3apDkvW94Rf1hVshhL5Df1pz
7kQOsren992QansP/p/EkXvO+Ccvu99hdnp6723Fsfe9f1/Y6Yd3/VKl6UlF5Xn96VEd5aX/dlpc
E39xH2zW6b/+DQAA//8=</cx:binary>
              </cx:geoCache>
            </cx:geography>
          </cx:layoutPr>
          <cx:valueColors>
            <cx:minColor>
              <a:schemeClr val="accent6">
                <a:lumMod val="20000"/>
                <a:lumOff val="80000"/>
              </a:schemeClr>
            </cx:minColor>
            <cx:midColor>
              <a:schemeClr val="accent6">
                <a:lumMod val="50000"/>
              </a:schemeClr>
            </cx:midColor>
            <cx:maxColor>
              <a:schemeClr val="accent1">
                <a:lumMod val="75000"/>
              </a:schemeClr>
            </cx:maxColor>
          </cx:valueColors>
          <cx:valueColorPositions count="3"/>
        </cx:series>
      </cx:plotAreaRegion>
    </cx:plotArea>
    <cx:legend pos="r" align="ctr" overlay="0">
      <cx:spPr>
        <a:noFill/>
        <a:ln>
          <a:noFill/>
        </a:ln>
      </cx:spPr>
      <cx:txPr>
        <a:bodyPr spcFirstLastPara="1" vertOverflow="ellipsis" horzOverflow="overflow" wrap="square" lIns="0" tIns="0" rIns="0" bIns="0" anchor="ctr" anchorCtr="1"/>
        <a:lstStyle/>
        <a:p>
          <a:pPr algn="ctr" rtl="0">
            <a:defRPr sz="500">
              <a:solidFill>
                <a:schemeClr val="bg1"/>
              </a:solidFill>
              <a:latin typeface="Lato" panose="020F0502020204030203" pitchFamily="34" charset="0"/>
              <a:ea typeface="Lato" panose="020F0502020204030203" pitchFamily="34" charset="0"/>
              <a:cs typeface="Lato" panose="020F0502020204030203" pitchFamily="34" charset="0"/>
            </a:defRPr>
          </a:pPr>
          <a:endParaRPr lang="en-US" sz="500" b="0"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plotArea>
      <cx:plotAreaRegion>
        <cx:series layoutId="waterfall" uniqueId="{43486E25-279A-46E2-9D89-B4765495A957}">
          <cx:tx>
            <cx:txData>
              <cx:f>_xlchart.v1.16</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title pos="t" align="ctr" overlay="0"/>
    <cx:plotArea>
      <cx:plotAreaRegion>
        <cx:series layoutId="regionMap" uniqueId="{FE3C26E6-E763-4239-BCE2-E9635F515DFA}">
          <cx:tx>
            <cx:txData>
              <cx:f>_xlchart.v5.21</cx:f>
              <cx:v>Sales</cx:v>
            </cx:txData>
          </cx:tx>
          <cx:dataId val="0"/>
          <cx:layoutPr>
            <cx:geography cultureLanguage="en-US" cultureRegion="IN" attribution="Powered by Bing">
              <cx:geoCache provider="{E9337A44-BEBE-4D9F-B70C-5C5E7DAFC167}">
                <cx:binary>1F1pc9u4sv0rqXx+9BA7cOvOrRpSkvclduIsX1iKrZDgBi7g+utf00tic5TEt8bvVckzNR6LgtjE
QW+nG9C/b/p/3aSbdfWmz9K8/tdN/+fbyNriX3/8Ud9Em2xd72X6pjK1+Wb3bkz2h/n2Td9s/rit
1p3Owz+wi+gfN9G6spv+7X/+DZ8WbsyJuVlbbfJ3zaYaLjd1k9r6F9e2Xnqzvs10vtC1rfSNRX++
/Stdf11n67dvNrnVdng/FJs/3z5709s3f8w/6m+3fZOCZLa5hbEE7wnOKcZYvH2Tmjx8eN2RfE9S
lxDsYnX/83jTs3UGA18gyZ0c69vbalPX8CR3v58MfCY2vH7y9s2NaXI7zVYIE/fn2w+5tpvbN1d2
bTf12ze6Nv79G3wzyf7h6u5h/3g+3//59+wFePzZK08gmc/V7y79DZHFJl1362rzODuvAInac10p
OCbs+8w/RUawPcolpwTJ++vs8d73yLxEou3Q/Bg5w2ax3ElsPur6xuS1zh8n6J+DQ+keJ0oxwt2t
4Ei1JwhWjCni3v2Qx3vfg/Mikbaj82ToDJ6PhzsJz1+VHk3+msaM7mFFMJaI3oMzs2kIoT0wdkxx
xu/AQc/BeYFA26H5PnAGzF9fdhSYZJ3XazC5r+Zm6B4YK+kS9GDT5HNvo/AeJQoxxuS92sxs2l/V
7yX6GTSPI+fYXO4kNv461d9MlevX1BuxhxnlXCF1P/ugF089DkJqjyOBBaLoXrEeV8a9UXuZTNvx
eTp2hpD/104i9H6T5xDxbF4zJGAQjEEc5soH9cDPAYJgjVCCJ4y+A3ivuvcAvUik7fg8GTqD5/3Z
TsLjm9RU61vzuIT/eUxA5B7YNsZc+mP2n6mPy/YYFZLwWTDwElG2o/Jj5AwU/3xHQQGdubH6prGv
hwtFe0wwxAhh37XiKS4Cch8iIVrAM2/jmxdJ8zNongyeo/N+J9F5TEDfmG9vYOU12ddX9T6gPi6o
ByL0uVUTYs9FHCtOHhIduP7Uqv23Ym3Ha/unzIBb+DsJ3LWuQv3aoQJDWCrCxX0kMAvkhNzjEOcx
5T5cn5m8l0i0HacfI2fYXO9mmLACN6RvXzGKw3KPQeKJ+EOMptRzdZIQY0tBKJbbU9MXCLQdme8D
Z8CsdpPR2d8Y0JpXBAY4Nk7Bz1CFtvohSfYopURQ9yG6m+nMCwTaDsz3gTNg9ndTYy4gsK6HtF2/
qkWjLqSmkPs8zL3roudqA15IEimVEA+MD1i8p17opVJth+j56BlOF7uJ05mpbPRmsU6MfUUtogK0
hBMX4oStzBvoFvCiE/3zaP+e4/RSqbbj9Hz0DKezxU5GB4e36+gV0yCgRiFQcwV+JAlmoQFCwJ0C
LyogPHgOzW8F2Y7Jw7AZGIe7Ccb1pspMbh8n5p9npQCHKxiGf8CdzNIezjFXXD4o0gyNF0iyHY/v
A2eIXL/fTfVIU50bXb8iJO4eAu0AIuCBn55HaGoPUckJkz8qP09dzeELJNoOzY+RM2wOdzNGO8xv
9fpVSwdqD9hPReUjAT1TGmDYgCiAnAYKonc/M6V5gUA/QebxSebA7Ca7dmi61/T5GGwY5UxQej/r
M1QU2ZuoHY7ch+v8UVnvec/fSfMTSO6eYY7HbsZi55F+TRcPIRYUaZB6Egs/dS2QYsIVAkmm+I7X
UwP2O2m243E/aobH+cFOOpXj1y6sSUjqqcBTenL3g547eyUhKHMRVN4eXAqURJ8i8nt5tmPyOG6G
yvHVTqLyftO/arUTQSZCJJVoe8Kv1B6BzhrA7KG3ZpZS/lac7Zg8DJtB8v7TTkJyGUGPz5vDOl3n
t49L9hWCYmgAwBL6Mx4YZTXLUQSUDBAU2aYmgbsfcDhP1eWlUm0H6PnoGU6Xu9nEcQzT09wkw+M8
/XOMiNhjWGDJ2Q/teOZkGIRiQgiCHnjMWSj2Eom24/Nj5Ayb4887qUNXpvm/IGIo9GpwRJl4oPjn
XTZAxGDiAtvJ6eOquA/HXirPdnSej54hdLXYSYTONu36NWsABDwL45Qy8oOsfKo7CHHgYBiR4qGT
AMKFp/bt9/Jsx+Zx3AyVs+udROXENLp+5fzS3VMSogH+vTozi9MQsNBIQu/aA3Az1XmRSNuxeTJ0
Bs/JbuY0H+w6ely2r+BuQGUwEdBv+9AlMOutuWsaFIAM5rPs8ndybIfjftQMiQ/vd1JRzpMUKORX
7UeHVhlJgOh/AGNejVEQHLhTAfPR+QCF9tSAvUSi7bj8GDnD5vx4J7E5Xet88zg5/1xNKIMWs6l5
9kki+dSzcLWHofRMga+5j5xnBuy34mxH5WHYDJLT5Y5CUg2vm89MrWcQLAMmz92J4EDEIGiGVg9o
zPKY0/XvJfkZII8j55jsZgR2uq7r9U3U1Btr61dUF7wHzZgE2LDtgRgkmtxlsL9GzgiZF8vzM3ie
Pc4co910+Kf6JtLh+nW3cUhBhYKus3trNeMBJIPWQFdBgvNwfeb6XyLRTwD6/ixzbA5306bpqdv5
dSv9UzezQrAh4KEnY85p0j2kIAaAUv+jwt7nl6cvkeVnsHx/jDkuu1mIOdV1Pf1bFPpxkv55EDDt
FsSwN+17fXLmdmD3E2ytwdAI/VAl+5vavEion0H0ZPAcpN3knSeQTFO9JkLA93MBRUz6QD3Psplp
ow1QZwI9dsnMyLOXSPRzeO6fZY7Nbrakn0I3xquWmKGBCfz9VDzbXsxELmgPhe5aPjVCP01qXiDK
TzB5fIY5JLuZbp5tvlbrOlk/zs4/N2jTFgHY1jSl//fls7m6qD1gbQSGvbj312cG7SUSbYfmx8gZ
Nme7mducbbo3B+usqCP9mpuhKdnjkgFp9ggAJDJP086pYDNxNxBmfwfwqeq8WKyfofTsqeZQHexk
yDbNydGmqjfDKyoStDYRAIGR7X5HQO8fhA1wUsJ9vK1mJu5lMv0cpMfnmSN0tLMInW56ffOKvRsE
yjYYLB2iD6ZupknI5XsIqDXYZAjx9lyHfi/Nz7F5HDvH5nQnsfm4qe2bH5tR7ifqn3siYHLgGA4G
CelD1XNWVZMubMGFzhrlPigYwPcUpBeLtR2n2fAZVB+vdxKqyah8NlXyOFP/HCWK94BTw3Q6F+Xu
Z6ZEcDYHpD8uOKwH3u1v8cLvJdoO0I9nmWFz9nk3sbnbJOCvKwNdtq8Y0REoIBBoQfteAZ3pkYAe
WwkFUM4fzOAcoRfL9ROcZuPnaPk7idZ5tQnNa/JvBPRIwik2hD/EA8/DOoTdPTgLArmwb/pRe+85
nt9Lsh2Xx3EzPM4vdxKP+16I/wPtAVxcKBrgx861mX0DLyQV7FODoug9bjPteblc21Gaj5+hdbWb
2vNxDVlRHtpX1SDYDoUQgYDhJ104dxoE+w4fmaBZUPcymbaj9HTsDKGPf+2kPn0cDBy0Fj6amtcJ
FJTiQBw8kD0zYgFIBTBwCDp13IcC0eO9783cCwT6CTaPTzIHZjfChJtfngD3NNh+9s7/9tQ7BV0E
oDuw6XZrGAcNutAzDed1PJZPZ9nq7GC6n4u1HaPZ8GdP8v906t3PT8T7flrgYm3Xy7tjBp8civfr
q3ePC2cfzoY+JCpbtep+7g5v/3wLPt+Fef5+fOH0Ic9SnO/bmf82ZrOu7Z9vnck7UWAYYPcBho1U
lEBVr4N0bboEgbkLfg36RiDmENDj+/ZNPoVqcAQiUOD11CkJ/+tC+xxsOIFt9FIgJvH30xwvTDpA
BPT98R/+fpM32YXRua3/fAudW2/fFPfvm56HUagfwjY7xWCDCoXcjsONipv1JRgaeDv6H4VNLgMj
0wMiw89dEvWerROz5ML9lDv8qmqdg9xtyk8yQ5+GrkOrRgyrum+P7CDkcnRKfEi6bIAmaTV6OerY
oWqSdL8a3GIhnDL3bauqb0PQ8oWJhFwYWbsnTpgWXyBDcS8dPOD90bHNgqTd6BdS61Xg5P2yCcVl
3Gp50Y16kUibHeed7uDTmtQjXVkuawfjxdDR6si1lV+22flQY+YVllovTvvDqhbjO1YHbGFEJ3w0
dM17rFXih0MfHEY6KjzqoHfdSNh+bcOPnGbaw12X7ossjU6tq9FxTEAm1831BeJ1tWQOLy8kEUuq
0+umH7yG9KM3lJwdZKJdmwbFXkvablHRov+qcxUeJx0dPaJG4xVpyfdZ3bnLilZiv8uH2u9o2i9T
Qm5t3JMVbXCw0AmnXiCaNW6HzndsexSrJFtluuwW8Zjr/dHm4RJQ9bpI5JdZWa9sOqxG45wHQ5wu
G6fsDwqiOq8XBl2qAqefbMuKj6yNV5nq3o3IZpcJk/JEp7JqvFiKJPGDJj2tChJ2Syxb1y/zMvnU
jEa/S0hED0ntWJ+QvO+8Imyrq5I4wRXsImTHNBlG4TkZqw5Cy8uTICr0GeRT3adA4fpWMa6u+4wk
uWdM0y24EfIkalW2rLuEHpZNKt+Jrku8PCVJ6KW4ZQeWyOKz0LHgfiza9DpPcnbM0kjtuzhFZzQf
XeGNKDXJKnSL6kSUWC4KTRBMnsIN8qKmLL0aF/lRVQdB7I3GzY9KZ2xKr5S5KD2dJp3jIXC3Z641
5niQBK1wJ+IvArcOX/RBmC8Z1sF1jFNzJUmQLftMmyuUGHRGeG+OaRerk7Dv4y9FETjaU0jocKWT
Ea2y2OmX1iX9xcBafdbYJMy9JqT9EoqhgF+XVQfEdkHqMd0Oi6qUdF26JL0e9OB+rRpBDh1CmtgP
4cjVg7Ay8J6o7S9gAh2/7Qc9esAzo/etYflRb+EjBW6GZuHm4XCBQ1iarAmG5IDVLTx8OYTDpUhd
kDEzbn+Z8MYc14bxxCcD4FDIFD4Q2T4ql2ml8+XQZsOit1nxOQL929cctlN7fd/IRdDrmnsisul1
gXJ9NpS0vtXl2O6jhhQb1lf9RdCY4vxOsjiIC7lqGwQfn8LRru/CMXJ8zSrGfRJE8h3tYQ1Sx2bf
0iyiRznLm/d1TDvf8IFzX08Pbkk2XA4Nsx9En8Eb0yDGh6wFI7KQxAxLV9XtftzR+MvdSouZhbuN
oWobDw2YHeu+U0s49MKcd4WKIi8K48ZnY5leU9Xhj13uaLO0GRXvKhbSQ5ME/SXqO7OoKot9HDaC
HhQtgNo0ND9yshFQw0FXrNIus7dWRPosdw0/l4gPx2WA8GXgxvKyK51sGcGKTLxRseCLwlXpdSyL
tJcHPXxQK+GOYsiTVRpGzpUZy3Z/5LG5KsNS7ZvUquUdWlmXmSsdDrX06yTIrY9sK30Tw8wNgrIT
VNY08LhMo3bBQ/j4phtCX6Q9rPoR/qOl/CwrOvi4NNqv4/GszqOzthwuGqd+35ah8VpmvuRaemHG
B1/JU2ybc7cLL6LWTbzURgdZXH1jnTpWxKSedZSfY3HZ12RF2mjf8vE6rGq+YG4vTziHDywCtkxq
x8PFYHyJc3NpwY81Hiam2Uca8UtaxB9qFKMz3oINT5AMF1wUxEcip77OhjPdq0XXx4s6MEckF8EF
sk5/jnocr6QJh9jrJI/2uUliT6qWLociyTxRlNVB26aFb2VSRgunQrd52PttiTdl3prjMtLFcTw2
9TLHGTokmN1UyB7kkr0DN5n6SduQc1yGwWcnxJ9qR94Mjcm8Ma+zVdqm1suGvF06GRkWcT2miYcr
3PoF5+aqgXZRv43i8TZrmY/HKPfYGNWrwvZXedwUR0ok+yS2kc/YCABrjlZ92QRe3A3JScLRBz64
2BOqPEz6ITt0JSYHHRjhhSubYtnnSeC5qjkqwrFYOcZ8Lt2Gen1u3JMhccVRBQt/Px64u2Bt8NlF
Wek7Wek1aPhGhuKy0FJsNBb6gHal+0VwxyxQkry3qI7Xw+CQJeh67WlSSt9t8toLamWPqApo6bXj
CPaAtOlBGI8EeVNd3x/NAqvgqszq22iwwdLN5XDWR1VXLEnYauvnFruDl49VsxxbnJ8YxM9SsPnv
YFlVS5cH6IKMA112uMmNnzVOfJDkSbGgtdN6NcLFpmY4WY4ZPhwyk3ikKNZNavCilLVaxKj95AZj
67sGvL3CJdt3eHMDO3A/lxHZd4cy+NChYvAISVqPkS7xDWXOaUXZh2DIXZ+DGnoxBEGfZAx+OK/J
wkLh4aSTTbiEIEHeUsHaS8E0+pAM5RRDCEX8mvLhqLNBx7wWB7L3wzb+EIsm8WhNs00diHhjqyo9
UlUmPAixgoVpnXYFPr1bJTWMDTOyHEbrnokgNu/gwMR+EUYlRFbEYV5XVPKsaIvuS+4O6ZcOSiVn
3FLjM4iwvIrrcZGCFoElt7oRfpSz0g+STCqP93F40vY2QUc1DlDvRfXIz7Aqm5UMy8wFlQivLe+d
c44q6ScE9yWAaFw/qEJn2SZxcyJYRWHF5EHomZIV2KNjB26wb8yZgW3nR5RlwTIoWbYM6jK4VqW2
l10y6ng51mWee1blzpkNJTuESCHZR64pl7pPAz/tmKHLqOq/5RnG5ygL7Yeu0t1BEYnyIy+t8VKw
hYtwVJHfia5eOLTQvivGwySDKCxrW+fINWDACoTLAxOw2i8qG/txMAQro5EEsdJyf6DpV1Gn0qur
oDtPuOOeVkFerVJiqv0SR63fdEngQ8xw2pt4RR1nP8Qh91M5fo6ryhSLOG9Tv+/Kyh9Rgjwd1ekq
o671gcCn+6MZT3sdDfuVccANNAFZsbRuL8YEYrykNTV4rlaeD12ZXpVx3R1IkjifiVVnKC/qTSc0
BCB8sCtV8HDVpEHhOaQMvarSetFUI6g4cPpeK91L8KDmPBd94xWqGbza7dg1Kfr9vuvDRU3Gq4ET
cdZrjDwrZbw/5Gifd7r2U1QtTWvCTdkP+8SCy2tLky5bHTfL3u37I92i2m/iOjjsyuBEh+UlDRhb
iEDGh8PI++MglpGyi9iJErTkZLxUCVhXdCwah+t2GRdRior9JOvi8B3hcbkAFa670IMHpm3oKccJ
wSWEpet6iXLDIfNFlw79YQ/x73jCIFRJ/DjMErYc6rhd9LLAsceapI9TD/x2YxYZ1wn26rCNhpso
kV1LPU4Cgw/AG37sM/rOcVW7ynLV+CFtuqtAjOMSDWN9FsbMrOKW0VPLxk/lSPRyLPilVsbx49Ha
y0jleJEqFp+XomBf694Mfozz8SuqkT3tMuGsNGo3VTjgZcdweyrbliyA36JHtIfsx2NRfaG6FJ90
gpeXIYQqSxw0ZDE44gvwXIFXZk287mw4+NqpKAF/HxxljuZeGLuun5R17ret7v2gkBG4yiLd7y3V
+65U75Vje48l9HgkEGinaXwrcNd6tMyqM44SPzX0JkpxvQisVkdDOPJ8GaMp6A+Hyn51aWdvRcLi
k67La4jja3pAuGaHVayu3LZRrldCLOMsktYmh+MYyBqCBDqcUF0574o0Gz+mlZue1lF2AwlomC0N
LpvC6+zIjoc8MAudRzdlloHXd8rsVrR8slmBtasm1+2qQm71GcIXvgTGqb+0gRp9iIEuiY7ZOYnH
sPYQTskR7MorF2IYQdOavLvmTdcclwXJT8a0lYVfDjY9T/JSMH+UJPqal7UbekGs+1WGInAFrqpE
7kFqaCAOSJW8laELhqMNGbrUTSg/2koUn0eS5V/HyLiF1waEOmDyhcr9xu3y9zkE/UuGRnkcGGtW
NRjGpUTjoR6C3Cs6SLKMHpMzHTbdZ2RHtOClIInH8kj7VRx3xsNw8/MyhKAkNjKCxFcr+x7qcVUY
LK0p85EYD6JnOw5+r7uxTRakto1XlXX7Laqz7EAQqw+qsisOeiffJP2ovXoIBKSP9UlSNRnkWZW8
5JnbXoSRLS5JrMZF0pUQ3cbU8Vho5LIKiF7ESgZHINgHSPyChVCRWTlxJg9T7oSV9/TLCZ7RBzem
GCoNH33PJnz/8z/vTQb/3n1bwY8Xp6+T+PEXNB7ffw/FL98FTMlEI9bzN02sz/fPgrs/sEAT0/Ls
j7/RPj8hdu6/1uInF5+xPs84rkeqc2JJMP0l5zOjyn4wP3fjHngfzveUIATOCQHODhqHXahK3PM+
0IMPG7qhOwhOrGRwxPUT2gc6hwhUl4DkezgB9oEDQrClAsJTqG8g6AxTcOr1f0MCESiYPOGApjsC
r6WgdI8FHE4GpwA+54BSFFfA3CRsI1FgG7XEBS2cFBxlq8drxpoiWVOnYvUqL4d6oAuLexb1vmMC
92uYVzR3fIP7RBypiEEimignLw86laX1acqywhk8k/Ss+MoS4DnMwuE8jYkfCkHRRoAJbi7TqBfp
WkpWBDckIyU/C7kGo+BlSNcgCi1YlZ1HyLUdxAkpq5LCM5BQZSdIDCWIHGYZGo5xRvL4m1O34KCh
TPOdxtvClEFJ79kcQd8QppBE0ukcPpguWBFPeTKBMt1EPJKboDN5XB5A0pjSg5S2dSUOxjq0QE6N
uoCD0VM30DhY/fr2CLj45/efOmIJVPWh+wXOklHT9Sc83RgTWXOX69sYJSTRvjWEkchTCjtlvKr6
Lqws8AQ2pJHnUGcs8ouOEqDEfERH3pEjy6O8ToCGKUmFzuD0gRKu/VpIWMJPZRQQnhA4GwoOXkXQ
Gw/L8rmMfaQdHFXEueVO1boYAjoRinKVSmqJ6+WV5fxLwtzAHv76vjNspvtSIFQx7I7E0HQ/v2/R
DEYYh8hbiDZSoChat0jrTxENcB56XawbfZ4H8GU61osiA3so783i/Ve2bFkazylUIHLhWEz4Ogc4
soECHQs69PyxQ2B5HLePyK0jUlESiNZdztagSI49NKMW6Zl2kEGnJCmH5iqpXXeMPKjGpTApv56I
iaz9QeaCJAxDNQ2I4anDHQ5VmwFguXbjIcmDG/C9Oav2TVlkwbB0gqxWw/4gqx5Q+fUt//7w0GrP
YS8kUMtTVdZ9/vCRiII0HtzqlvIOtHw1IA6x84pVXVPTpZYB5V+qBmYdKDkuBP9i3KGtFESk4Jq7
3ywENLNkMAFwTDNoCSgqnPMHp8o8lyZUY8xUYZ2v0AEqMuegt9GkEFlvIvjinqaL6TgxDPWAC69X
mIBUTLtRc5UVPB783EFVfqWyKKvyRclMhS+zVuf111/P2WRPn8IENVEXTouCPmo4+hu0ZWZLmi6Q
lVuO/de+shUsArdJXJgst+8Ic7y+Iq1zVeCknJTGdmb6pYuw+d1kQXX1mRhwFj+cKqq4CyVaOPSQ
zdYtzE9etnlbfBHMsJj5hQvNkaUXBI1SlY9G4YCBCYZ7HU4bCteau0VdoAAiM6/vLOHlqunI75cV
ndsS6DAHl8gUQhiaMMDuPkcy6ZM6CyJTfCkqwLJckjqR9BSjiAzHpG4GoHhV0KbjdRb1wyC8BsiH
EqJAF3f8MizHwDmoMhqP15XT1PxMaj65qZ62War2k4ZlwC6amqg28YZ2yvWLKk7G6zHlCdDRbppO
plOr1Akg+8tVBC8SiJjGa5n1vQ08wmIgPrx6dEML9DOrSb3ioulhVNKHGtxceXd7JUNn6Dxp+hg+
woALA8m1k08eyhYsS9Z9zfOyWKm2Qu0VJWa0J1WVBBVkAFmFM98Jg6w/AP64Cz/nMg/odeu2CAhG
IUPwdm2ZG3CUv16hc0MCsy+gDAX1RSo49MvOlgYBkiREqki/jCirq9DroWhV1F5nYpMekqbsYLn+
+o5zncDT+WkYgfeA5k/1tzvWlVtHXUa6z2RspsXYNXRSQlyLBFwIb0vGvwQxGWERQsJp6/BUIDj/
u/qNC5uO1X+mFAS+agwLMJ/QB4wpxGrP191I2qZ0FM+uM5pnlnjWNMzZmDIqB3YcJXWOIO4WRl+0
tQxHqIdEzITLUFrcGg+OhOnS1rM4LI/TQPKrnlSphPy9Q7y9tNJxtV+yEeoHsIjcyItdGmioQwUc
ofzIjVxYh6aNwMcdBnFiYYkkLex2PoeN/2Jis5KK9O3+rycezSy4hP2d7nRwAL779geITJ8/ccKD
KO/KWnxoG6j0qSWrKgyhFGSKsG7pVDY8iFDXw7LtE0XgV2jv4iuHF9OShkpFh4OroOfTksalHqG+
oQtMYIXG5Vi7aFWmbTFVPtiQgNYFXTZFdmiQGWinQCWo0W8eae4G4AgRqJASF05MpoT+zXjIEtd2
qLn5mqfMAbWPIS4DrNrBtYAiCRhEtHXYwBf6ZDHLQeyqyCrEDqQTO2AQygjiyCmmHSIYlWtITI9p
nxQm+81qm8+9gBYlqPRiaDvH4Ls4n0XePenyQkG2+LUOMJ8mzNZF2lyUo9VF7nflUIJwjshauGaG
cjJaMhkH56qDstNhrao0Dv1sHN3hOIvKHGYyV0CuWr9hrpNC/qjCMfMxUZNdwk48TMtsBKsGK0sH
UEb9zczjmU+REAEBNT3VkUF3oEFr9kAlybPRxDn+IG1EwKrZIpygtw5pJqN5Z0Ghxj7AqgiifjKu
4KUmY14Be5+snQhBGI96Nr1kygQ22qQqhiKM7tJpBZZDZ/hZUPbwLh2RaXENULioV4kjKrIqZAUJ
tD/ArMJM/XpRTV82+NQywKMp+PoHDLvS4HBgCvHecz2xfYJE2pjhAzDck4+wVQlKPaajNjfWlQnO
vQFy//Fa4HxaRZljEKhCz7M0HIDJ5siGK0WcpvsAUWoF0wEVRwKAkHYEO55rR4Fy0y4t4FLdgMM6
0LjoADgLEQncUNvAhb8gx0IwFVlIYSos1KCgNsvSJoalGikcw1/38zM5oWmf0q+yoJl1lKBUEF0J
PLUeKPdvoS7qRmDAeem8bzNhwC7fh7c4kn0L9USJozD/jYrgWSAw3ZLCxhrsQkAAZ57NEy83NhBC
Fr14XzcIVogdYI+83gcNgfmhcUENWwadY/ra4ykZYMLTNshBscHdwCx1VZ/aC8FrGcSrwFIJZhhM
YXtZwQ4e8L2ZAybX9jmECA+whWWXw1T2qczBSoH9muAIk34Cwok1gl9qiFV76ZrMgCQsSSAqSLid
8tRfzzZVM0MGDz+5XzDPcDA12Ip5ZgPhYO2Ebj+8j6KBp4Fnm4QUftC5QXzG8UirYVlGFS8kFEGw
iiPgkktdHrkpdCZALwTYBOe4CjOHngZZJIhfdqYPb1ydugdd0FC+SERu0lsap2N1mRmewbeJQmm9
O6ctcvtxIeNcMeDkwMrWzarrmGzPqjIKeuMBN5WhE+JWSC3yvFLIj3vbVIFnelmOsRflbUWhQtIn
LShDO1bdkHq9w2IarxRGDb3iqR1o6Ls9Agpwv1BdhAKwckFoD20kwH75YoSmkBHSWliKxWGfDEHj
lXUR81WrREgWLHP68X3HDdbXDU3DYEGoxcgfID81g8dDC8UipTHUf0KWhgdwGoJdlMbtxuNA5a67
jzoU4VXo1DJyl0ViMvoBivZh4nxQUCzv3/e2J/bUqW3uXIKvFs0tqzivPoyiDXModRqDovqd6qEa
uB9oYDegEYPKzHgqMQRHvqigNiK/oiyW+W2EC9P2C1gqQ7lRje06IITTDiqhBzbISyYXkAewlO8H
mZPwM2gpcJJkv+XF/3L3bc1x6tq6v0inAHHTK9Ddbt8dx16OX6g4yUQXBEIgEPz685HOqj2TVTXX
2a8nD+my3d2AkIbG+C6DaGz5D553dMIo+5CC0b0Dwgh6/7iFdjQcQHwwpcGh62JjsrNjteDtbZd4
NTQHOTfTMt8uSd3s4ppYLy75VHcRHc6pjHmTHzFXUuCbAIeBrZbtmIuFFQ2JQc1UvLabXM9LMxIu
TovQ2OdLxZYYAXY2wiVvPXFpMp4xORZSlwtFwhjeO4N8lxXTSnOfPrRRluFluvySCNHib2jSGuNw
Wz/GwwfEGSyC1iW1pomuQk9IlpWrTJTLTr6ToYZaIp73jCRIiMDlNDTBpvLV1yA9WSkTzpIG1ItZ
TPYoayKX9pgpSiJzVm5l+fyQSpoIVgyM7ZhEZqeEq9esqWuy3cRxO2KkyDogZN8hag88uSG0tll7
G4pBhO0jYF+Z14dFIhA0B5BOFOeOkLWf0jqTNogOQcNXMVSBUdLmVTcFJOneoiaC5ASikJaxF6DT
w1Ba1MEY2Sh3AjtIGaZ8/xKcP5LFYhjYXk3FfMTVl4aHHU2Pki/7iNF2UnjpRz6R505ne8iPZ1Bu
WcmWqccE2DpkeqcJ9CPeZy6XysGFYPgGmeEf9pKxxtFaHqLI7EKx357QxDxK/hW2fh/nLmYSWBJx
xOJWkE7lPP4xDCglhyOYKuS45ZKHazaUIucJNCmY8m5wr5PsnOgwXoRv/Ym7LQ79XS6z/ZQF7rTZ
nlPMLByB4k/DR038PsFSS/Y7n6wEv2uZ3odmnkO8FVtsPiw4hxnPT8U1/roeaykdPgC4cfwu8aZP
n1US16Bn44UBACpMxkOMxa/ZU28jw1dmkuwXV0/rz8FwmDW2/FVdsGRL9p/omKg7GoAOef411OTy
9n8P8uV9QAoidZdFRuMEwo7w+UOJ1Ah7Eh1dcdFDtOEhzkUT0UYEz0hTm54VyeVG9ds8YaohP3W2
OXchW+ukCBWf1/SBaahntuc50i3eEhlgbLYEzFHPrFABCJ8FKg10pMQazZpg+GCXEewNVhDi2uWa
eCRQHZem79IlvFod6AksmsutvUyPtFYtxieNBT5xSLJ2v3ifrmBjj01o98PwmKf45doPQcZfNiJi
N13jSuk+vJeJtEFzhLPERe7fEgo74nNQLlLMrnHi+6lfBpRsy4YfetCwcXYgQdIped5gM/Pm1OyI
VnBYhOuxpplsduRjXHB/xZxFw0eYNh2mz5igVsDF2xllxsMILHv/wmjeX0A65nhpu2BfDnpL9vPv
HNQwy4trm7YRx67J8b18oGFDr0DDZ+F0Qy9zRUgoHbLTryFncrY4HS+owpdgB+hxcGmEwj4/h8OW
Bi/I3GQ+V2YgUweOemxqHDyRHI/DrKbWANtskVYDssFt4u6c9c2+nB32V/xOrS6V+VEhWfTrNWVj
6/srEPyB1mXL4lbPUF40gA1DBklVUPBpGPGCpDFp7/Xg8P+qwTy+J8ESAioagOW397OaasAxi5U4
esibfn7d9Q0oGep12+f+whDK5dHTIUKEyS1vXX5oNbZY6NpIV7PxnDBsVf5LACEB4k3T9r1SV7/g
ZDm13Mqj4y2Qhm8rpA6UXhnJMRwn+nPNDBCQYsDGGvz69kp53i/Ty0AXvqRX0+XSPWtGDBFI7E3h
ilSzjMkh3YIQUW6y8T58oTf7rEFVt0/xC36aj2rBCIQu2q93EiLCi8UEx/sHASiUQM23AVeGrlZ1
rABYtKb6jprQ4h3pGu7owZy4EfPqAm9tYdLaGpTlYOvo3NTDhu/YLtBbDUAEqOGQxAp4aR0qgA5a
o2qFjLUFJJTcaJXu62mKFwEQvoEwFaGSpvWKPW9cEWmgUKIQJqkrB0UixjdyuQIWL1uo85Ib9K3C
VX5ZkJ7V5HqpR3D/94zKHaTsHba7u0zVNJ2eYhR7a33wtSQrP6aLgdKgAmiEfqZFBvgtfY8bCjVE
gc2Q4eZvJN5wVWmn921DJ/U+3WwETjaqLiMppx5INBWBoPP1skHMkT2pzS3k2SKZBp6zGXC374i3
mF9kMRtGQELJvE8jAynwcERhv+ODrUC+isya6X4x7ylb+RB+xL5N2/s0HQwkGXHUjxP5axGh9PUB
Oxptk2KEwnMgZd6GmX1F3b6o6XPQDLJpyjpZKfeflgy5zfCdzQKSrS8j+GkbnKxys2YlibZRvW6Q
yMY9RCopCo5iCsMeOWWWJcyFDrNcSxaVM35JsrnIFjBTvvp1JZd7ORgJgBgaLLrul/Uz3LTtvMc/
tjZ7NEH2vy9eMer9Hd1P9B6aw/13SRgQvAN6yv2NNQUupA/ATHZuQ0DMgaXcIFus77dpDc1BYqHu
q5Lp/S+/pixySkQihnYB+NMFD9/DKWlK61dLMzDkNsgfHc8asMxL0AE9j9cNWlrINbp9lTdk24HY
ETwRXmKkZdN52ALM7zgA/3CP6n4/cyXANEIU+fNAiWXY0gZMlV1quBMSnZBbpgrZGRc/gVber09d
IN4BjjfMBtIOO/w72tTGcaUbPfR1wYfUkWcnEoP3TwtYvPlaRM2exvHY4xjQ6+6n5X4uONIr7CNF
nUAXjVQm2mnGqlv8PiezeouU2OUUnYZUUrZYjcfLgAAt2YOegjEP3xuPIZE3PKIt5Ob/XF79UdAD
RUN8wAyOENzS8D/AFz6BQwCqEz3zvk9x1lnTeKyGpUeYHUi8r6B2BuQFDY0Y9nP/58PvCPbfWID9
8OhViCaSlwfi/YlwW+d7sowZQMJLaJRA33EWqAOwkv75UH9AfFhNAUwkOBbAQvz/p8h/gR4yr5FK
/nuOBMr3fTmYOo4f0IBsv/ss5ftNdRAKYZLENsYt+xUc//lcfocQYCXC/MnxwNM8BR2O6Rf9DqPU
M40AnMvmGT1oEMZEEu75+DjmGT1sUHT+13H+zwPCrQ7gIM1ZBFiX/YHoKm6DsNVB/WnwHTaKRmHH
P2erQpj7tbL/+QLDHTD9nxu7X+H+bIkE/YvyCE/9+BNC9q2Mm25q00+/IsbCdyFLAcnWmiRHH4/5
fJSm3uyTW+gqK+26PZ5TeC2eybhBqPhfULnw95mOM0IptbfupRlLYOf6kxZbWUCWbKXDp/ayqBbk
dVjj3qkacV3ks8At4LGDBrVi8DzgDAbC9xORhg5ug4YWlf0x0bRPgsIjtKwlQv2At2N91OG9WCnq
yXK58FnmEmb/eVj/vI24cXFAA/T2BBge5n+yrNh3hynyZL7no9oj0/YzETIjZONPK8ldjKcI/b9D
XQmoJzQ6wjNff5qvdif27/M088hG0AnZ3f/a9jx0mrIIekTWvrAjegH+744HsmXv6o+FQbFUf/Yl
/zvBT5caHAB0eveXbQlJ8n43MtViXXQjBEj8v8yK3+MP8Fm0acBE3UUpoG3x8+8XuKybF3ZL1FXW
EauSMtM6o++pxYL534W6/VC4dTlwbjwhHEXmn6FO15FeXZM2V5dUZE6AjmAeRYPGyz8PY/g7Ao1v
h0IDz0iKMIqoA/Co0d8vqwsmXktv2LdAAqb+tayiVO2poqV6LyeXfO50GejYRlmR2RYcU9EiFR3L
CR6X7EUuAYLgfzmvi0Tkb3EBGCaG4OfTmXbBAJzlv59ZEICpy6ApPdktCjgUeonfVRIOrepc/9e4
dSDay35sgPmyQtcbqthiSpop1DfIIiANaspeGSBSt1EMTCR41HXSNP3Vipwl6e9hz1ChX8s6Atj/
ZRwGjfLMyijuhoNu3RZNkEsH6air3CaAAG+pD3uaPrILw6tSFEn0oe50OPg71cClAymPm1MRAquR
kJBcoQDKhK5aIg2myK/EKSP4GC8gCN2nKCqHHJtY+jO8Xkog9XM0F64jbCkoWff0ZJkjgkS7j3LU
L13kMNxI/VKX3dOx3ZNMcsm5DKgN3LfAQJ4nCjVOOoTYbrSsE1Vqsla64t9QzIDtnBe/EqyfmR24
1gXjuw35nlxkwwzECzWPSiO4XmCmedYQnSKDCcBfiaZsvUZzvxN4hla2LxTpOIP8ep1YbM4yDcgO
UoyzBf67XupDtqwjHSqunAYcDGQoA/tRSD7lfV0S1zdLoIsBz+1Mokc2MJMth2ZA0Bk+Jyubt/4z
eJCd40RuGkTpfT+NIDc+CwMUvKkwzyFzOHI7hKEsdYhk+K8VJfGYXyepX6L3MPHrlN8DzqvNU8eY
VNFBdiMJUKGjx7ufSjgLwYQdun7FvYWfItrsWgQEiMlcImWEt7Bc47VebhUbp3ErQCYtAlU+yy2Y
csGD8RQH7bR8pIFWK6/qGIVAV+is0/atAyJEXAHjy07C/oqRA9isJr3NNfYTeex4m0YO2f3P/A+A
/J6/rt20b4aXqdH+zFK7rFUoJS2DUgdqTRukOkSEbfoMpxEpaIEXRWb2GZtLnz+bjhGoskXSJLDz
NMtzsopEVqtY6pOIZ3olArqdtfXzFRCW/lNm06j0LOH3mZhaWNvi2X6uMamv4ibpxwKrj39Ia9q3
JhB95VkIj0/e0umEIhxQVwT3WW6C915hOXaLSW8htIa3MeYcdzcg9igzHx9kL9zDJtspOKBamA75
CksXZmyqv3HjnuEFNTc2Jg3U7ON0SEZA4xDINFdz71jF2QIfnOEDWDkjvgvo66uWm6ZY466rkpoN
1/kW6SP0qdAFdCaJ8dX52pWx7LLjgq8856gTP6yHxQasZf19YDBhKh+28CcymRy5DPpnE4MzKFpA
RyOU533zsvgt/9qSLgHE4PTnJY/EIYim4DqGolYUPSH0NgZ8eLTTiA6rMqufAGoK6Kgmyr5DyB+j
zgpN+GmOJBdHs3bkEI56+jTOMYAQhIJqXL27pqNdoZ/VS17WGYP5603MEVvP0KS4b2MUy/DQOwMb
ZyM0XyGCTfIf+ZRkuiI1sdeaQaBSxeEkn/xMFeo33d8k4xTC/pDz/msgR3Pr0dLwZkzDfYbWyc6q
N/Ny7ZFm3wWZms9A5cm1gJ0xqnJEv+/hstAOAug85CjnDfmymGH5MRDiy0iE29dxlH0EjYmBrHHb
Rsxc3pq2gJLLuspsi/LXqWsg3w9CWB7XMEMgRqlXzguFyBla8NZcWz/YY2RcBP+ihuGEJq/Jsn4L
XF3fxyGWzzy6qQLkGYii8XrOqmTt6SHOpu7e8Nh+WY1HrhhA8AD1tFNQxagSRsMEzgFH46/QKvQF
jdru1APAKKJAT08+7NTTCFeOKtU0NS8DX4c3642OisE7CM9DayRcn0ELDj4HFoiF5/lWwo63PMKz
yduy22b5VWqzFSCf9CseQDkUxszhEwO5cTYRHCTOBvV1LLr465in/laCh5hBh8QOB62nooYaGZWy
a27TnMCw0oaKfbUEyVaVI2+E4F+Ow2O6pOqIQA+3HxNbdjWFPX8Eyw61z8LtC6zJ5jQ7H56kmdOv
lsLUg/r9ZRv0lp8GE6+FHHTzY8WAnPiUOXdAero+Txaeu8LGA5hk1UxFwOf5nMLGcBqQH4dFk43s
hXUT+6De0M/S1v3HvM3bD4cJXs1ZH93FkJqcAuwU1eCH6Rl5LzTXSzffEjuq9y3ouxNtwxqKMcDc
93wNYuxlHhEpkCIHTpWo9CoDYVSasZMnlTj7As0ZxfnP0XUYdPQoUzp+AV44PLKO26twbdmz1na7
aUY5HHyGkIvyHA7VDv6Ta+vi5bEba/vZ5nn8Da4mBIdoWOf7eNVYPMDaHkI6uRtvs+UsFg/9ee/y
7lSnOq5QtkP5CTiGnTdi69u65vZpi3L+kgPS+TJs+fQZG35zhcWW3W0hmaBASMWxZXVyC+Y9pOWk
WVvl29pRzHfbHbeG9I8K1MBj43szlNAKBUe7yOGLmVwMvX6ybbeWxe4GMgMF1EL3nxu6MY2Yrf2B
Ziq/CsFFlrPZ4od8bigYA0u+kzqCNu52TeJNsHLVHjl4lTlA7fmtSuicTYcAZhyY8Vpm6tuFmOYR
6E97T+K1e20n+xWfaQBAi/B11MhgpMvkvWcSstDEhOKa9SZ6d6R2S9nyJbiD+Mu9iGiehxOHOyEu
GQ+zm7jubX5kAUwm15rnpgK/DJPPDB6+ytkGcxfsJGwuNK27+55Ah3CzkiHDWKfBMtnbgc0goEJv
w+XcwcDxQH1MnrKOCVOm3vL+wJmxn2QjZn0AFb3yGy1UL2Ba7BIoNes6JKdsHsft05p31vHTnnoE
FRt8D+MzRq1fGnUNG3dqW/gmkbmUiXb1fAcUR44ldWHzeck22Fv6oE1vISOsw2oJkSLeTAAIptdE
oCq1iCPWTEmKxKnpIDS7mqc0u04iH3Ty80bXOpqL1Q+79TBCsAvOeQym4jS0a2crPo+Je2akgQ1z
iZqW2cKSumlVSWLmnwWFjqqIeNw+9WtIttOCAljC1jVEwe3CpO9K2GKD7C5rEU4ryFu2qgfidi2j
SZRpmKnriax+lA/tSlK2UQx/F3hdAT/SatftmSjRD9MUy3yq1lSmbQTgf+yxHnLQrqWDBVgf4tC1
/FZxsMaF7gA/l9vkh66AsxiEVOakuupEnPSHZkmWOyUA31bSC39FGzwmt0rzgGeA6qQNz6qxBjSp
S7IVnQLAyqdTNN2ThPms1LKOxyKLFQVECCzxNTTEfp9hNaqoNWhy0Pd1SA8wNUUuKpHCcdKX0AxA
nLjAU51+WkncZ0jMXL6KtkQknfCGHr5ttGBEEBry9MBNa2D9GELPDkpnYcYPJvJ9ktyFZE7dC0hm
XV/J3VDezPP7tvHmpeHmvWEmkehTsOjnBZqTQ53X9gRH0BAgSKQWtFy23bRr1N5bKtxx5paVZjCb
KdCoAgYarRP9bLs2raxN0fUgFzHi6zzpb1NTb8esb0EvNr6+A/OZB2Xox2WoNmw28SMbOX2Gs9Da
SszAoDAfMGEKKCSX72Fv1JMZujE/jFnW3I59ByftgGYMB+ebuT4DzW725gKenXUPp1nUDe1RDXXy
3KkgPLCJ9zeqhq8zUj6+iQzI1L4ZQaozlEVVFNXz185l7rT5KGoLPIm61RWsY8N4MGHa30NRukxn
Y5e6YOjL4MtBNbKM03E28PPrGgowSGTdeUxxcYcV4PvzVlvxvQYfP5xgkJsri0W5FNuq7D12eWz+
IlVtJSTyC5xC/Qm7jkDHDJaWrjP8VYomfAci6I8QE8EGHDB9zEwmH4kMbDnrlL8FnX5pJbSBDQq3
YxbV8ku/RLBIJhS2XxrU9tpFFO7V2nqZlwKg7XVtIlx0EwB5F34uUYTTB4my5HpeQvFNcZq9q7oJ
31RIl9sZjHKVmKE/U0DZryAFIrXHNG8KKoPhLq1rirwVwXGfhPG3WO1F+trpfdf20fjRzzkRhzYV
IGgBcvfpGdZ90ZejFX4CB7b1ADGzRYYlbRFHipQImdy1Zow+OOcTbNMtzgE9OjIOJyq+twQshznB
V5OcdeqirEIJP7cWuZZqrrXpp38ZVG28VIbS4B0b72LhM4Qx8IpMKq0mI8mVGJLoZdczHEPYrVwh
VmIeksTLDwdXGbYHVJ7H3tVQacFASm9BKdobs0LsUtgGKc2tH535UNHk4ZMH/DkXYm79t2lasVaw
KFGnOQN09fsMNm0uwBTOh07O9BrgeQMpl/AbknkIiX/EEBXXR53x6SZeUb8VBOnIVLX1QJIDjHNQ
7AXbnLxOY9t+yczsSzXSsUKLhiG4d0sWPoP1yxnUSsjhinRaeHuC53i6RvTrloMfOEdbB8925+g2
kv6e8iUkJeyo0DutOkjMwZoZzgcoZTCJyphrLmM1H5s5BcWjYb9USNLsYS9j57JeBxEhp6Zdvb11
o+vUQ9SHMOGiqqgVQhpL+82UNnRNu55IEMkufkgdrfNChYOgX1sIiQlcjST3EnZc2ykf3Cnepz0r
UW372BRu43p0ZYYNN1krDl4tbwsHLWa8Vt281lqhB0cNSKccHQow89jOQK1o4SHSZO5onRnEW9Oo
uG+qBUsF9A5cQrSzxeyHPp3QCESl3dlxR/Rf44D2NMmBQ5el4V8ewAE+10EETuhkIOCausquMQnk
o3RG4T7EBDIuJ6FtBzcxQ36Py/+hCcvQqcWMslsrZrhP3tC5IuLPFxCZmJ0ImVq2Q7ZRWHtzg150
u6QAOoadn8E63LLvTVwHPj1Bab9hvQ3hyMQXZxZOeNHlAOAIKttaLim2CITj6dVxAAr57YSE0t8H
kgVrXLpmdIM6bWDdcLew5cleftDcdbOuknZya3dDHS5vK0QP9cdYQoxDdf1Mp8SI9JBCuixgunRu
WHvoo8SEHAe1QzMcjckl4jGZ+kpBHXUXQWSG1B2O49O2MhgSpzw+iSnT62qADs9AeEUJqZdrl/jQ
dB5dcA5mgRKIATvo+vx2Q+oHLzZp0xrs3FwzgzYc8cDiA+yeND6Bj9SvJnftC4HqZyqiHqa4InZY
OweoYPT3oNut1NCucqsOfToyXs0W+hlfbNEAUnRL3fpTI3vNRDM/AsSdr4BPi9s+qGmpotTdwRC7
oqsJ1RCRzQwEtSHts2R+yc4DUrisoJ1Z99YJi+pOdgqgrvQ5PJ8wDc3qu9kC9OyobazRVQP7qEMH
km39NAqyeCQIBE7qDK0oSvQ2SZKTTeNJV7XO/QfZar+aImyWIfyUK6GSasGTQL5ZPMDFFjA6ozTo
NjKjGrEy5AekE3a8cjxR83fYSHfEBRl11JWb4ugjg62rJkftwhyioWiAcbUOYphW4zUYr8Kxz76g
IUUMwDKro6YvASiKBBVqto73Ok8DV0VB4qY3SDIg5yisgfqvhNZkmJEghRH0TgC37htU3rqIB+Th
dx5EoC8WqrJDptL2mjRjD3ODSyCNhubPaEhKotWh7UqXMFBlZOInqI5xYzLfkIJC83c1oMWRLB0A
s48NQgrMjZo9ORL0uE60rUhDg5Y4uNkVGkvk7CCh+fhBIKoCeChNg6ZQELq9o7hc+FMmtd2zLhqJ
K2Qw6bVFPwbxgRBJYWufY/mpX2h9B/lm872xIUY+XzYPGR36GBVq24QvjAiWl9wn7nGxaI9yb2Cv
A2ud6R7RNNOwr6iEfQoBH2YVk/1yDgFaiGqBZudfC43hb0wUHNRdLCVkkzZ5HuqmP05RF7yldgwL
lkEfyW27wbMxbmsBX9Z6D69nJCoY4meYzVq4/gsmZjafm9RCNTd2G2SqTb14nC5rd8kGquHSdNka
HcFcgf8NKAyPVYMuUgi9BA4YUUwmg+yRNuOApABdo+6oM+62icI5r4KkMdkRAg3zefHZBDX01OEq
oVKAHd3yvCk0EvCHgewZ74inQaNNA1lXUaSqZpDJqEFwtKjIJRRhgEseNw0EoNhSY9KDmiH8q2ig
YaJHNwEgFAlkfpCzaFPN1Py1jLyD+X305TIl65cM0WK+8VNnTdUOc/5pTCwszxNJ0KWCQGt0TXXU
39G2jm5y3qoM8qV61YUNa3ZDCI8+1laoa0/M+AgNoSyhTYu+QtPuOvAfGYOhPhmlRTeBWKyVW1Y5
Fq3N0XzEcZG3iL+WtjcyjNbkOKVL8krQi8rfA7lSFGBAjw4ardHhF8GgxCg0BCL3PZQvwSFbkhVF
AYvgcxnqAP0tdCj5Z4V+RkuJfRNZHfLzilN0atrHLX1Y6AIYmkZ9fZ+3mr4NUH80BTqTfaGj7t8s
7OUFmm0Ce4TSEwKuZsaUb2GOJwus7Gr0pCTIPO6sgzh/BO7y3jWOwKePRV1ZobKHyU399ZQMcP/Y
TN0CF8iuSB3kr0CMRYZp0KQfJtrowcfB+Gm2a3RWeABSVMo5X/ZsLdCQ9KCpVpGNY341Ut6l1cYI
EictmD916G3QfoKLV1QW4FZlMdXjcqCJOyB9CW+6tefQLC7hG69X/8bqKSzM6AJYOhN10Hlb/wW5
c1DFSTy95Ej3T2Fchx89lPFvAT6SFMRj4GACeYMLK7/zEB+czDxh1eXuK4TT06NxwVoX+dQHIdbB
9sgagg5gNoz1CfuBRcusHF1Z8gyiGXz6dhki+y8JsKPKPQoVtDPqtsLzsH8leRs/S05jXcZA9c/G
dCEoOihAFaVo4QP03x6UAR5kP7BBKT1X4Obha3tDRdtr88nGI7rDPEySD4jyY57vmik7wJcN8YJf
pR7ANYAI7R/iFRKf9bREcO9EFe0DP/Fz4LiW2xkC83V6qYVfkm9JF/fqCq0B9BSXdWyDiVT5nMSL
RfBSUNmAa4NuQ7JQoGUPBIHhhrQxD1b0F1CpDfzZrR4oZpFGPjnGcbfk72nXTQgqg1GtbxHHEh4k
FfI86CcqsqZNA6FNDO0XZNJI46H2WuHRxqKBvD5OIFHlpv8RDGTNxgpEKwSEh9Gg+RA6hGyiUVAx
mabexe2YgwNokEY2WzA8zTSfUMII6lNrX/t8qWdZgSDOUffBRCa8vJeyH9G1Y1zQSjk8BIa6cfhw
apvDFU0vGiPWculjpGTFht4hw3xVw74pWQnEer+SOEX7hvbEGz9nw78cuoegi5+oc4W/QaOfoSUJ
mUYUzDfo1FO3aekDlmfz8Z/pud8ZcrCGUIDsj4XcnbwgYHfD/9/ZV0Bl+RTAvfBD92YnNOaLxoUm
nQVRPmY8dpCkzYEnMGAICYruv5zA7/T2fgIQCsC8i6dTgCUEKfT7CYhkhSutEdl3dTkBfVGeaMVa
zDjSgxe7MKW/+iU8XpjHP9o3/PHj/8/dHH7rLfv3bg45jEl/mxz/0cKz+tF+Xb7+zwNi9g4Ql8/8
auWABvroURLTII+znd5KIbf51cITf0IzGJihLy0ednfhvzt44ik9FPITtImKE1jGd4M/KNufHT3z
/xPD3ZEEaZpEkG0F9H/TzQEOMkyVv/HMMWyzKRQSUDblDCT/n8oFJdGILITw82qFpvdtklNnEMDo
4gq/6b70mdXT0QzrY9tH2w6Doo9WkKGvWx0YdM8RHZrH0S18q4VDmtR1Cs34WLD88FO6hzEuy7yG
XaBtpscuJ7scs32PCSTv1AkDsS0bTysNwD17BrQIgyiuap0kzxLNG269n7b7Fo364Il1wXaVDWON
GIl87xorVFWuB7YBIRtImb12RjMEewMWRcJvAj6N+ESeFpxcVFDYXs7ZJupzT+z0Cc0242vIMt5l
NpA30WryuRm6FOmt706ORc0BTjRamHw0D8jC8kr78WnOm+8JUbhIJMgFrCBPcbSqI2OKV2tCIX+B
kOcUNOovA2QMMmqGWqkLNhB4RiAADpM5DhuOzufoKYUNuhDZdAcTGC1cFD2JMP9cz+4OGU5XcN89
o39LeOsX8C+t6mZ0kUF7nyjXt/2qb+PcvNUaW/gWTv5arc07SwGBDf1coEPok1rV+4AenkXW989e
ku2LguS5MpRztEc17ojtdC6F6EpMwc+eolVXBsQT6cp+CmDkE3w14GN6yrYseEBnKnKcZtU/NyNr
X9GDI34NPQWt0aGBHhANinw99/CfT0PBA1TVm3kEMb0hepPrCfLUr30c2s+GTTNyHdTuJTXtAQwi
ivcluarzLS/yZPq/7J3HctxKloafCBNIAAmzLZRBFW3RSxsEKVHw3uPp54P6To9Y5JChme0sujtu
h66yAKQ5+Z/fVFecPPWTkdh3ZhMV9KnqaCeaicaQz11jthzhOZWJmU1q36dzqcBp1Id7Ls7BwUBf
ZblW0GRHzfG7H4oK69elWaYfW6D6SzxRQ0BtLRxthNXVvEnD/FZXBO2FOq/DtVboNw1WilvEXzCP
9dCkF20KfN/6aB2mSg/iNmK3WFd6meyDUtAaiiYqBzrjSA96IEJNjN1ZACMb8VOtyHsL3u+ZkZnq
d4MHp7kJUp1FMTW/5F0WW2HXNGj1cVLPBmzj8H+IVbmSMm6nX7RZZ2Vn1wDBvybHGi5SrabCCHIj
2aRWpNcrkQZumcXiX9ST/9/ovzBr1sA5YW39m/T1bqe/CqN/hxf9y+fn97/w307NmJ9jpaqBDIsl
Nerf27xtELmGePdPM59/9nnS2hxLaouEncgvk3/tz31eBzViZ9Y12hewvf5qn39bMUhjCX61NQnP
ULcFUvWTkgXRI82EXMp9P6qlv9biObmhRe0foAD2LlzD5hFm+bwtcS3YimH0D3balt+48oz3MrfL
b4YZN4+qnjePi0Zh88eb/Ke4eOMsfXII8es0mPqSH6hR2CzH3Z8FlQNi6gug0n3cG8WzDI3xulLD
fBGlYUVbRWCJTqn2blMWifEFBwxu4cnoiNollix0stTFnWQx2f5zdJ9WHghdVO39wH/KKsAhJIaR
c5E4dWFyGErrXFPtHCfaybTORsOJ7mEnR9/HOZ9/WhSwKDzmST8gH2k2WOamuzatu2RTgzYewa1L
fL06S+59bGDPRamXW0MtjdVcL5aeY4ZMD2MgDIs0bLBdS/TCVVF+TatBWNa649rHudiFbHY63mOr
Pja1b4Gd4w/RoOGcG7s4swCrNhgpdzfY9uTbAiZIv1Ja3cb1GA1b6EKjiF09MtRHpa6VjZ1Ydx33
JrySZvoYdG7K/BICPKq2UOGYqQu996Be+W6i0EqjfdlNgDdDj57fB1svwzx0M2QpT3lsZ9zfGkec
yyH2EWhN7SOFv4VBqJpyu1RFCE7KBzA9HA6nLQC1ucNNJeKarw0waiBT3zhYeh7VJorEOqZx+C2F
ekZ7z1LrtR3Sv0ICUUfbHuBoWgHBmDejbwd0NarKTFezEbZ3oitCTMCsodtT5qTBOtfy9maMUDS5
NDIaf4WLqoopXAIUnfstytiVNEuhbIxg1s/ycWnNBAHqz1USOhhd17PBZ40Vw5P4ziqr1DDr1SDl
kxVP9iaUZn6d5PW4bQLumqCQ+LoZ2EzmqwCJ6laN4xoezCCvp1RTdrTPg59VqGHuqUZbDoN+zUp1
9tgsZDezNvW/rSPiwxzb8ZqD0HoOrbb05kydNw4Sb2/C4HgGT2oB6KxYm0y36g1YW/h5NDu7jcWZ
D6J+cPDketBjrfPAxYYSp0wZvhqD2l9hKYTGN8qt7BVzjQRTupm6o5IRJDRHBFXEpW+W+sq0ajNe
s/Zuw0CJ9csuQbVZrmI/M4dbUWcRnZ8KGTCtAN2vAmS8fi5WdtkmP/M49LEGbut4p6nF8DNJeqhZ
fRJmPeaFedmrF03l1NFzH6Vp6Tl5b2hXDfabh7mb9X2q6nH/ZI5R4NDR14rnWYGj4PpON4LjiEpp
f+R+F4N5OC3eLWZbGNGm7WpYRIVvTxc9dgWT26gAW5uuV+bodsL0efIm9CGdq0BVRG2c11mwpkMe
lJzJQH2rhIM2XzkTVzc3GBLVm6sg5Cho8/M6XKhbFBDFMxiqvhfocRaoQi32E14DN/j1LJthyPNj
bJpfYRZsXULOrBYBisNo9fJs8Kvkbe3PYthUGMw3q7A3msc2ovu0qqOeXz8G1uxVxTh7ERoZpCyy
+Abl0QEOlH3Zr8OBhbxp1G5UVp06di9qXHfqRRxBzLx0/EHvAPrL4rnGVZ9LvpLOGAewlTs8eQjp
q9M2bUwXjmdt+8UGdH5IGx0vaxe11Jw0u9HX/HRecxKI6Vl2sHXKAyxvlf9JAgdG4yqdRGDEq0LM
Q/+ETXIagTciWH3upjZj6tBaOitqTGSrRvCLe0xFle3QtVG8otaHSmNr6dWUh/24MosI0BAZ83js
okC7AqhmYXGFT69qmYJhgVbB37InaDhjYbXaSgUJys4zsC2YA/wC5m5WGqghBVgzOM1iX61Lv1tD
9bS+K30+QPWJ6sRx02DOBSEC2CVj+YOjFZoUa/hWCPpgoYmh+drGRnvlY1K8D7RR2yRDU7w0or3H
U9Pc9/Ak5U60znDssAtI10pi+P3OhihpwIaKEODRlPBdQ9LKEp2aXIR679PCU6b8PEyH+k5LunEx
Qe9AefrcXAz/RbgthmQTa4UyY8Aqx3MjjYszP+zD886a62bVVna6Hyu7lBt7rMWZrqTtHsU+7Qgm
kAL5hufikZ0JoLBKi5WoMktbOjmNvVrMs+jet1Y+7XIEA+x+PXSENft44MKCNLajz4bfZHrz+PsM
///C8YvCkeT2xQXnfy4cL56j/PVPTOGff+MPr0ecHg3aE9K0dbkEif4XQCD+Q7UXoEmKpQK0/hsg
MAhLkkA/tuVAFP+NAvwXQEDALHISSyLiwXXD0Jy/sns8rRsRaDs6Zm0GKCdWgqdk/AmAQm8nZcZI
eTNh9zMh0iYe+99v44Pi7/0Q8H6xocOgkp9MFX1Sfg1dioW6M3tYr7KT2iuWz8o2eaX/l1GWX/GH
JWLtOyMINqNY+fdG+V6Mr610/29DnIgJrKgwOBgZopuPlnqconU1v3w+hFB/C4L+BGzw3+RSYNEb
YmYIavm3D9KkSglhHfd6zIrqHwU50MOG7pVGa4KhJXLtG9ow/mLr4cOlVbvt2OjjxoyhRk5jP+yi
EnBWC2dduNHcxOu6tY5wo3oJR2sczh2sw7eFD39Mb+GTit73b2knd+HKwq34bkq46FuxFUOf7S3X
xnQtg/JGyECzSQsBj5q2C12/UIXKIPAMUawQPgeGVEnVYQRCIXNm1l28D4GVz1R7Nr8pkMQJ4pBT
eAHmbJ6hw57cWVWaTYjhylkbZN24SsY2Xc9d0p13TjbfRy3/GJYhTQyr+mFqmXXwI+zSbYVqvLHm
bGdozbkBReN+zCfjiIGJ2CmdlW4KvY73RrbkFXTC2MLroUM5luLCVhM8lXQ6m6M29je61fKXoNk9
t2htbYrZ1iAbT424gPPCeoidwA2KLjz6cT/8cNpsOvYzcLZr+jC8rD5mvGh+HXLTfwrLrka65aTz
PTRWqQOKi9e6HnEtgdzd/lIqYwxdTK3bBypjO9yOOLkf+17lL1pesDTERUFRRKoAWRuuOUlznSEf
P6d5rrcYJuC/7MvcKl1+X+I6VJBul8bKJVrhV3hjxmqY2u5nPI/3xqy9Orkjv42aDFyjU6KnFmXD
Hht8XkmNPJdzw3id26J2ViEYFBQxFTZyWvIRpD/DO1D5+7KR34GIIVn41s1DRKsATURlnWVcVS5K
dAYbXdZih9t3eBxSLd4HuU4vpS7r7YBSasc5NcPyJgSCywniZRsYJHbn1A5wdzA0bxYmA2gzlW4V
t7shs+mRyLi/TYq5u21Lnz9cOw0Tw47kEdOkAt8CPzkgpDQoOopuw/ENWdThdaKrIO8lq0ttaXVb
ly2Ewngfa2a2pQsNX3nEtcOHpuyLG6Pzg+O0WDHgUJHQGR4ieUWUTEzTIcADxqj9F5+wTodZoviX
2uCg30hCy+pWhsi5OPi+cQWTh7ghtL8uRB/jMJV1dV4plrgR2bywi0vz2ld0ZYcbi36NW2xwPhjy
wc+q+YhFUzO4o+xVGuGVqe2ruoX+0o0p1J8o9F/aka61Uw5Fu8IeStlBB7V/GXFi/4KS2bqN0gxn
GKU5LyGSrk3QVQbtZ7RkG4xpnJVfOMv78KHArMU8/qR9w5ts+jHdUBSr0AXE5BESoJ2nQWDcqWMy
YwxgC65wihQ728rrnRyM4cmGdfA992V4VLNK9fpIg/FndBCiIiviPpPBh/whEOEcqqzLLjsqKkjZ
en6Rd4FzNYpZv0udFqI/VQs1cEU8ELTQ6ZqW17wNytq+pobLn6dQDsd6msbrEa3M5dhU5rkYrWm5
SsgzOF75ToB0uuXUmrclBjJrbLQppwfF7l2pAtCuKrFsXqnmt8eaNCBo/NA2CFwAYF9D4Cy2vT+o
v4zIbOEbpwWsnbqPf8rZhDzRswklSoYKyxdyPQJhoFsom10LozZbNyXtd04VY4MsCxO/wVysjODQ
3KG/IBkhIAckY9HQEI4dy3c1K58P/NrgThPFfJgIiziT3ObcVPpR5cYmthQIH2JnT3dAbos4NpGO
BM5eNg5sAqKENqUaKLs6hK3EA0CZc+2l1KdKgOo81fVeqdWUx6jsCcs0X9nABoC8pamp4/bYNdNS
LeZxpeX2eJ2ndfUyVG3LNtYnRwzj7R3Kj8lt2QW+R5EzEw5gQbTX4v7VgpCy1chrONNyke+Ggjyo
FQ545TMBYOKFerOhZe5EtHqdLn2YmnG4coDoD7//uJab8pbcnno/jQHagllaw9Uwx+NVY0/tprex
+tswh8GfkCmtDRFk9er3kNFcgviYDSBVNy13IrxW1Bcoac2jNbbNupchfxT5tbKJInO6yEtYmVoT
aDdGPvrfoPgVD32UZdjcdPmOPBV/E81CXcWKmrkDXGUcpbrkYBbdM94p7Z5+jQ0DHXeFte1zHcS0
EDL8VPeXTkvvdpWHUtngYhVdmMnYQ6VtA2c1QYrxCsWZNG7CQt/Xmk64gWr32SFuxJgAw5uElmEw
Onv0V/jBEL1mzyG+6xb+q/rUNv18jIyGTwd5PXJlCRvfGiBD0gbtGDZKBv+A/gZX/LqDuErb4g7C
1jAs91H0QzQ5zrmj1vsu1cOfjuBPJ2ls3ma1Kc98UTi7wGyaNXk13MUrsIId1Wi9h++UPAxO5Ozy
vDJvwdaVjTQg9Nptm++CxKHFvBx2wDtc+JAuXQ+mpWx00Ttu4TT6KvTN8VqHIvcssird5CUT3PSN
5DAzo11EDe2GSIz8lQyHbq81anPXJOb8wEQKrnEyCuijdw6hN1nvmkbj7KK6zEG9dfOppSBtUZhr
/nk6QMJwG+j1Ow0foOu2TebjrKj9a5/7yn1mlb47t4Aga1sx//lOSTsCnKv82JEWwVY1SnEpo5Q+
j5+wyYBEHeJU6zaKHKNv8MBt5Cr9uFXUTj7q3WQ89rViPMaynC45qcxtWIUKsrFIWSv4H3mW7xcX
yBrqmyKEN6jVebZREn28/P3WW8Kb8Iu17SstUbdqnhccfE18JutCrKoiLBYlCIxZJuJ2lIV6ZlWw
Y3InbvfZ1Oqbssqw7qpVg0UMlwUO75Re+bYI9gLFU4ItE3MZLdJ8dBSD5hQ3lLPZjsZLq8l95JtW
4AqjBayT2Odc0d/P9uY0mjAzuL7iC0iL3444DNXZ4PPP1XwBH2S+IB/KAQRxdOSu9PrZAoW4CZXo
pU4muDFhNe210s+vMH+Z11EhOyRnTTk94HwjJfE9A+Eu3dRsLfQ75zSiYUkmVkz3KFS2na4lB6PL
5FkM9+paWIOy8etyJFqj4ei2QlpnVlUo0DgRTCRrTdR+hGAwxPx5TPu989tpCNZ8eTG0aS7cHBDq
rivGfAvpE4UH0FZzJgytJWmBrJ+6g98dhOl8MZHtc6h8c9jqmsBdvkpy5a5REYa4dtZTMcPIWqU9
24ZK86hewYQEUGgWmaDdLxgZtIldK/L0Qe2YTgidKKudSLyogTFdGGTqrY1hUF/wDdNomkaFjqV6
4x/ChoUZCakd5nGYj3ViWQdzMKaN3U713p40iOP61JcQsBwTYASfVHa6nLyWI4JM1ryiI/WAymeO
d4ZSIU0CxO3PYfrHrs8fvY6xgwQEnivfA06BfLlIGWHImbuhQpnKE11Z4UiLcJEzooiF7dlF2a02
JqS+4NWHh0uo7FpZtDShYBR8n/Jp4Xjm1a3e63ilJJFyFvj9dVdimVwYgElDrLzaVWtthZE/6V0q
Vth5++c8RgIluWDnlEFTb227HjZFGmg7349gEVKXIJKRdeemSDg2VIjhocRUxoW7eq2VCxK1SB+R
lv9oZnkFb1zfauOw6GFFtbdDi7CrObobCpRnta0EHrvVjheBHZpqYPHvZ/WWGKYnJUdP0cZw3/Fk
QRVpDwEMKh26imq3Cszz0qB5hnTwH1Vkh0E6O3YOoRE5Qh4GOOgS5mdGKSo0IHCorXMcfg86ggb/
kUd2Y78Z7fmtPBLa3FkYm+U17e/yCYkLhHVtyr41Stn9KHtcOywBur5ObVqHXT/NhyVbcmekYeeR
nCPHdRFUxrVhw2yKYf/dlkGUbPqss+gcjHW2NjEtQuZV+yQwheGO9Mx421cJV3I1jQ5BLCa4s231
4tRzdiYcRffmZDHqWg9FoBNAZ3doAc+a/IXyXnwbzdy+EHgKqm6tyeLYV3FNAlvRDdf+PBX7diI+
EcUCYZF2x1LMMmQd5DSES/oQX5HIQ/lihEY1kGI2T1e/tZa5JByli6b6G5QkaLEjDfLLyXZaWs+h
dUiQ/z1Co1pCb/JOf1CXE9IUWYngzg69Mc+7M5h5xgXc7/YRmxzpjW01HFIZ9GeDMiU/UO5A/oTD
tYjVWv+6t8rsZ9ZYqttjO/ynAlMkmnGOnhlGlMIFG2Q7N7jrNka3mZTWuCckDs8bXwpcUvs+RJI1
vSa9ZT9phZVvVGe23SAARZVNSmxUT/uFGm/mKIQb3606ZSSacqrZyeI09lAboqEmAZXPy2l7mLhV
EF6qz2CV9jpoynndRNmdkkZPY057PGCXXwHc4PnnTFyKRflY67GO0WM6ROiLraqDqe20u8IxCVdJ
suK8nVNtX2NAhZ10gNFTgHldAjNa8fRmUDKP65KpvJKE05G/U8u96Ez7gdQdaARlZ++4xQwrTYn8
+1RX2nMOxfSaUjF+xkCpuI+rpHoqu3K0ILxjFgsUW0XJri8kjLIkoaQhdTE/GroYcrcpovF7UmOJ
uurQ7x16rXsNBnug/2HDVXBs6OVUtj/yUjVdEmpgjynJ5Vz0oJRAzjTGEpwAB8Sy54gSBxIpqrK9
NOiOXMYUQ6sYLLTZoIGvLurA9FGJxNoN6/9nmyNy6TjTnFVnafhI++2MOq/prtH2cO8I0vBhrBud
g8sSGwHWf2zg4L3oCkA/YVP4Io23c6c1xtYykeIo+YBQtJrZ2UtFp7Xfpbc2bfbWDcOqvpFq2mSu
j1WwGXbqdu6JiJTMeE+xC2MXhiYdwcSc2FzqztqHmcPdNNaCF0kflXRSdRHgKAFpajjRctXhPAmc
7LufWXAwAufRGI3hTMUxZMff8o9q1IiMnxYZq+RhttNLMPv9FuNgG2I9OrgLx5mHXV9bvLHCRs4a
xCOKF4eXovvWo9WHxl3UF6jLu4gFWzuwhXNqqik0na1U5K5FyXzNHeSBDTm5GsvZPNA7A2seWnNT
prn/XDgJeHQ92B60afxiR38mlhCF3kqrqW7HBmIupN/8Jie/hApXOWbZQpu3p+zoR4p5bVUqyYw0
Jy9F2Ou/RJDnZE+S8VeD8x/8POyuaOeG56lM5C2hjjBrXcyqlO5bnCsrH7f0Hd7U8aanQbpGdace
4WebXjqUnVu0SbGjS5aiogjA8se83DhOjw1A2t0FHWFoaGDNgx4U064d6u8kd1leHIScWBSCBzZS
xctQ2pxTylmHwciCS/p2CfVvkf/qWmhMa7rdL3oV03+xWyQUq6AKk5eCPp56JsrOP6OnGa9BSwYm
W6PddRreFC5mlNK5jFK8L/H9r6oRolFRym2VjzNXM6Rxl/lUp3d5Bqcnk5OzC6MmWJdAWHem1rzC
b+pW6kypUlc62cTz8ANRUHaQKVb+FFVckqqezqvABBEqrthwnfCIMo4PrH9akZn5kAXUxihQA4+q
MMW/1kYjH3VrkjNIr4s5Xwli9mhDPFtcQcaYVLVaPVJDLYG5wERKZ4sfEI6HM8yR9Y1ZIQZW6Wxe
QfD0eljXv0JTl6gnFO3YjM6vCm3qQ8DSu9c0C96MbAqah049+usGGsSKflqxU52x22hRhaleG/Qr
m9DpL0yqFiz1LQpK4INFIDAkSIgNpwY/5phqOSKi2hsM8LteAYyLyoI5We24j2e7z2HXdxA1cS2Q
2gQsPlgC5inh0xrlSJ1k1d5ULLLthv+KMos05qBM138/lNB0y7EXNgRb31t4V23MEvhR8GAQ8u/G
2ODIiHtxocK/+oL58JbGKnGV0ZZIKA1OL0YzUBPfDoWwiuBInaHyOu/OkUknnlkTbOIzeReJZrYr
eibX3z8fUZRCB4eTi9fW20Fl5AsNkX/jTQlvUcNWY2XWQHbcSb9idrw1MvvX87GgaWFYGHqRXPV2
KAx9UaUirPWyKdT9VYrRL5ubHe8TDUQzBf64LnFgxctuDi+6dBy/eL8LEn86RzVsy/AYghKqnZqR
T4FRhmoSNJ6N8/SGogsgoxruP3+fy0OcDgKlRbUXKzHEc9rbhxwFx0WLHMGDeyfADGha41mg+5ep
BmFynjQYI50zboqaIvnzoT+aP5CTpAaHGnuT0ywIRxqjwNG1XkCSCRWVbAl2XIBgC18Z2CoBFdgU
orn4fNiPlr5uYHJj8GXhRi10nj86OXqDxnBhwMEGjdODyPp7bCVnLzCZtQ7sjP/FhNXZY6B5I3kh
9uztcAGqc6HYE8M1rbyrtGrH5X/cVL6lfrHLiBMvuN8LUocFZXADZ6NRT1zEcA7551uaczf8aH7P
TVzMf2IsDs21ScUFkLK6M+1ZfQ79BUwagOI/f7sfTVrdwW8PIhQ8sXeLxtLbeQhUUsetwDhKaDUX
JUbUX4zy0YbKJ1zaVyqNz1PXO2P0DSJb2Hp+7wJ97NOKcBCICUz6v/h+Hz2QQVweRDpQeeh2b79f
MiJ+nGjGewNRq2ttKL6bdvH971/an2OcbGoRdFmTgxpnDq29mM16h6378fMhPpwczD+swpmKEvOT
t88BF8Eeao2Q95La9SJAxXnA84RGWT9ETyFONBtyq9WrgEAoiL4B7gu+/tWO9n7p6aoqaaGw/hyg
i+Vd/7H0DFl2ulJAFg8E3Jm2aE13EEl1jskXWdSl89dWcIu9nWWjhtWkJqzTtVdxrbInTAW9LB8p
UMwJOp2wvigl3s9FnR66hJ9pYgQHO/LtQzmBaGdMQiovaoNuoRhGblH25xa+Dl9MxQ9G4iFsSdyM
QP1tnUwTB4LbPE124bG1oSFVmjN9su7Iknr4fK588JmEZWiq4FuxcxnLxv3HZzLLLMENFY8hdMBw
pZ8RPSHjzt2o8g+fj6S9P2Ohrv4x1MkZC0ZlQg1jqK53AO5z3FzwdkN6NBLPuyExbCYjgXoMV1W/
XlcG6L5aV/432LDKpsVmbhPT/d1p6LBp0OkA4JkxJwdpx+Wh1UdlH2CIeUFqHIB+hZ8MpvjQF4Ox
3aQaYoUDHrLj5YAt1i7HLptsHhDH1UD49RcParx1ClyKCU5w+noqC0CQs3my/NIUOpqTd7xTDPUf
HeT1lwLd4mSa0XMG8+vQpYS816n/rR6TgDgBZKbJaO5NM9tEks6sQIzlat195nMxIl/RzYvsphzs
ixny1YrY8mqz2FfDdkXZ6dcx4c7Y+sLF7DXrQNRQ545GYXj0tod129oaJsBJvAbCs84TbLf4wFCR
yN8O105AuqQVIJ2lknB4W5rCvXFu1BfLH/IvDq0P5hpRhgIGB2cWJf/JXPOzniyGeuK9xEqDX4Sj
7/nqRJDFNdSq0dcH7/Mp977g0YkeRYZmwBmGIn2yXKvC6PuhzArPsVtjD96abaqgbs9NvWx30ELb
8xDo9c6InODs85E/WL5UcwhvNLg47+8c5Dz3StiZOW7d0/TUm4P4DktL3GErGb9+PtQHDwnBY1F2
2ZL/nJaO9EW5b05d7mV9TVekFzTx6AQRdh7n9R6Dpsh2GxrskIQ1QPvPB//gOamr0B+pUP4glp1M
dSsJOmCnPPcavyA8hwzkAI6ia8fTPxnB/2MY5vuR0B2xniwYRrhpnYYKggE1QSHi1MPa8XGa8mGt
2cSY12hY/nqaUm5AmIIYxe3jncypbAocMRHdwivohjXWAJ6ix1fDIM0twNPPv32BhqrzYJrAmhU6
x8kUDaK0zI204rEwwfUUnO6w50aN6i625s0XpdT7BchglDaUBpKG9unxhf28CM0u48kU4y7UlUcc
un7Go34XDOYXNciylt/eNRiKa6nJo7Hny5PnynT88nMFIsai3tHBSp1CYqme9tAR8/4ATPlVNfrx
iMjnoLEti+70eDFKyy6WESvRHxKnfMYc6k6vE1zDQ6jfYaf9nZEv27yhUnjrv6sORlze9h9Hp2y4
d7S+lXhK1x2mtPcMI7lCd/vFMO+L0mUYroboN6k+TgGF3lbHKOKv9npFU+4UKzf25ciJ+Pk8fL+L
MIpQKTbsRV5x6uSM/BTn11iQzaCDaIH0uHig/rJy8xhXLQ11e0bSUHyxS56kui0nJaOycVhSErD6
zgvZzzA749qXeA5S+SV0HRguL5P5YiSagtAZmtjN5GC/pRRGQurR7JS0vVRrh9NWsE/pI28HyqJ5
koswIEnWQVlSHCxlQVVo8gxanHnvaKRFkNgkv/j1H34Y0mmYcQgijdMPAyUhTOlspB7odL6JscM8
KCM45+cf5qN9D4eGBVJyNOtdyZkZFcdIUKQeioWUlOXeUxNxZ1vtV1XLBwsWa2pqW/YhJHgnOzlp
LRiYVDkb0VjqEFn8cD+aGEp9/jQf7UAmJQD5IVzKeXdv18yM5eSIJUECeaiB4owiBlJM126aJn3p
Y+Pvq2jujNBEOTIwxsSp/e1wNtx5RAUs0Snxfy7vro7MY1b7j58/1UeLx2a1W1ByuRicCmPHJsnF
XLB48J21r5NJ0GLz5U+aLcW2DqT9g+y9eA9a2HxxVH2058GINairiTZ7d+kBOlXxJ+gTL4AeT5bY
8xwH2zJ+wCf9lu36i9E+mvBcezQmOzfLdyBZyjNaZtkkHorXZJcRSX8cyAVcf/4yfxtpnx4dvERL
4zjSoTmf7KsOfmcdZnSJZ3eD+oBdcLFVYByvsM7sU3pz1nAfC5vU5aLtr6opTy5lamHzaMPpnKcS
P8YgLtei8rtNOtjwMbou/up2Kz588yjklpWpS+qftzOr9htVDlnGaTMatAna6lm0TuHCKmv2kWU/
diPoBM67NDFyPXpIBqx0faf4TlC4iw1KeyiHzNiDIjl4Wiv4woU8x+cv8oO1Rk97yV+1dCKnTw/E
1OI3RCPlNrmDGBCJdquWkCn9FP7K9Pz5WB+8jsXmYKkrFify0zJGExPe83hueLMvfqoADutMqs/N
lOae5eTxZrGG/KLC+GDRCUHHjoqGE+sdrN/X6TTiw8zjxfIpjALF1WDt0MeoFwuVqbqvatwCYWP0
3t8/K0kBS4K0QYF4ulMaCn7Std0UHne1y8rE+gSvTCRpJlZzSfAw2TL4+7qNARcYgDSixUri7WRj
rQwE6VSFpxBs406ih5VAaN9xwHXNy3D1/mK8D84cxqOG0jnYKBZPVmCGTxUKV17t2GNQmBr1sFar
osKzR1r/m6EwMCO2g4LRPj1ES8uI2izniiacIr9G1YOrlNWaZ1EnxBfb10dzdImrWHQIC9J/UpL2
UOLyGWTAa7LurguLVwyE7tKG7xcF1RHjs/avL0dsYIguNCk02ienC1CM9No07Pe9WZvh+FnDTd3V
6xIc4IuBPtiYgdSJeFgMRpBxLN/zj0q0nAcYYD5XwDSQyMzGnT1Xd59P+kVefFrQvxnjZE44SpzE
hsEYEPrFyoii8tDIRt5onemvfNImeYvoIuWATROupsF9MdSYouF1tUOymwD+dbAhc3wE8GyBAUfI
L6r+KfUiva0Ps2GER80JRjefev+bX6r5LmsgZ3G7nVxosP4+lDZNCnz4ryXyOiwiad/fYPwL2SoX
TbItsmYxH618hwvUGFzFqUp1WEQRblRRfRWOVrjDG23apxKKZq+H2UWv1L1nJ85dVCSNyxtOthlY
EdoviIIe5MRsVQxzufHxU4MsnAznhaFH7kCWzfbz1/vR3OQUJ9qFziF9ipO5aVZN1ZJ/m3vQhJ+r
sX22w/LK0JWtnhUY3yFk+3y8j1Y4NTfFHvA9DaGT8WQ45ZUeTLmHPnLBnC4HLdkPbf5F8foe8jPA
SmlsUZssovWTYci2DnXcOnIPEvmxJMkQzqD9o0ruaUJfQEhxO6l9D+r8iyuT/vG4oLS8US7XpwWZ
U2ZVVg4STKSY5qdwcQsl21Q5InRR0w2cGe44FUllmzbpq3WaQxJUOlwfzUrr9xKWv4wHZa+rnbIV
rYFJHsRQJly5o99JB9uJX6Qgln0YoQIm1hysnVaYYC/WvA6Ef6slRuPas6xWSRsbxE3OJXGp/J4l
ye8VzYe4jgm225XjUG1RdPH/ky/ohk0bbyzF0h4wzPrqU3z0xbFkEhZhRWwUvxPD/9gjIrWRWZ70
uae2zxPt3tU0qLtE4LLx+cz6aC/6Y5zTwggVapYWzpB7tiQUIQdvcLMw3Hw+yEeljaljrYQHAMqg
U4sCtULEWhl17tF0ImwCWS6X8UdiweDUN9MXorMPBwOv5M6C1ea7spfkWGi5GFPDvzMzbqLzrjfK
LQxQuNRt9MXr+2gjMIH9OS2Q7L0rftNp0s0YFpVXx/WRGFHTxQ3+sUjr1zaCsxCaX7xJ8dG8WHre
XGChEFinfZqZXHjeL3VaPKYhKi9NEAlRD3vs7ox1oSuhZ5RV646lo99Eqh96U4CoIcAm7cIOMA3A
un+6t5AEIc/wA1w2P//SH/48NkRgJPBb53RjxF2iwUeHMmeoylfd+U/2zmu3bmTr1q9yXoAN5gAc
HOBnWEk5WME3hGRbTEWymMPT/x/V7b1tdcPGPtf7xui2Ja0lLlZx1pxjfCN5wBl/JwCG/v+8juNy
UuT4u1nmfn6EdkQApxI93oGTqKSb079UiwI8fGh/8yD9p7KV5hSiDXX7w9m2rh/WoQGfkRDFtTz0
eEbSDonrVN20tXXKXe1K1M19KbzfNCr+6Qb+4SU/Fqz5ago0emp5ADa6T4b6G4mgiNuBX9bjb84c
xj/dv5xIGZJRPnIW/nAu6ifXlOvslGwz+vK5T8E5Zp4djEJzA9q3SaBIBbQNO3KUNZvXQNE2ZWaL
6M8bu0eTpspj3LggTHUcC7ja8BmlfXuXrF4NI1SIoIw7dzc7k/vgWuyavg3Gwi+Vbg7XYmtt1vqb
OunYWWo3nMlXyevhEimOjKB6fyOSjCzXxciioVz0O4nomoc9YLhf37X/dBW8zalLi4P79uMAFmZB
18GrpPKT63HtV83vVfPRktYZPVMc/UTZ/voF/+kj3pxZCGUcmq0fL7vMtQTMPcskazwFXdzQyh0Z
56Czkph4927TpP/6Fd+1Ex+O6ShmdH5BlgvHzA+fdAJljympKA92uXpBOg32nZlqY1BBiDlLQbc/
SL10w9xEOfluF3DTXjyUA5ArwNreXpkmlOu/flP/cN0pNjYLtIcx8G9HXrBgLqQrQxwgtZtR2i72
RZVSNi6gBB9B464HdJGvv37ND8Fg701MVAl0fbZdm9Qz/ecVnczWKuORFd2tMVJW8P47BKnGjlSN
bk9CpOFzp6CctETkJW0aLMxkcF6YWvjrN2L8w165+cKRY2gcc8yP7X0VaYRd9lmJbzk3GI1svobM
EOsN2mrChrgyzrHPUSNjsQIXK2gik8LKHDVr0/Ea+Ki6W5ZYfUpNCm+9X9UnyuJqn07cUjimih2i
PmuPJP8bgTQ+W/YYgfpJI7TCZtgqVX9I7caJ5nRwQjc50+vCuCsIPrti2WJCW1gIj6k7eCfI3s/q
sBS/OZj/0+/PBAwPurNN6D82jmi35aLrDX5/UczEMidoUYGEPGaaku5+fa3/6aUQXqM1wI3OY2Or
gn7YxRk6NU25PZa82kgJbXY3N98si5OXiuTx16/1/rl9XGlb99fg9Mpj8OPxn4xcMUxlxuFgtEDS
9AyMMXuRdb6PidwKibnSzjRI1df9rE+XEGiSG71XvMA0hNzLSm3/rOr/i2/4Hb6BYc8PH93fsF//
I15eX0o6Z9+qPuuXjfylvX/Ld/AXdC/6puCjaK7QtVXZxf/CN7igGjn8Gewg3xFe/wI8QoVETbAV
DAbbLLGp/wZ/qX/oOr1Yj9YxGjBK4f8E/PWxcuenINbhXaj0eP++eeaa1M3OMJWDpygQXLIcpdzg
md1vCqCPS2d7GUARaEhZqVtZ/fPSWbWuhR80KmyXpnZfwE+G76i6V+U0KuVvngcfH4u8Fm061g3H
BLbF96bGD8uUzyKnrDDiA7ZL70q12/GCcQEpWvQRrqVdZr97ABl/q6c9i24rBxOVPVhDAqD9/OvN
Bep3DfvNAX8Livi4qfvzuh0SrChkFVlQmyfvAe2woe9UxsxEZgiMUXubMI5q31jIiqxxNLFJzBVk
YzqNbDEb2WzxWvW1IlmTDCDcj0DDvf20Aj0s7UUHsTlXJ2jR5Y0ohLcXkCs/ab1dnbyRSkCJyXuK
YQpemknOKdRIqnSPib88Zkm3RE2/kRAJ+v5GZ3N9SAuzfXBkcsEWnUWTI6pgIIWJLpZRXNB+st0g
5fnC6WQo3wB61lerMeWfdBWET6XGYmdhUYSyjalgqKvpoNZxDd6i0ffuiN2hbZYpgvQFKqg3ujNH
6+vLVmIM6eEqv6giUQ7C3nJeWmU6NBQZiW/OHk9WV9HrL51bluf2Ws40sVcsNmozASNHFbxTO719
zgrFm4pwTlung9WwTMnUPSOjtJbuPK1kvnMq+tHBFHOfB2pa41ZSjbJ6HVpHPucohh5zr9BvPdDB
GALUzvuaA/bMceG0uMFLfakZjtJV37XMZTffrpG+FqlwrSBjjH+lCjJBsKcm9bkzTMMZsozpwV1W
ERRx1oakxXDv5WvS0UDLrSuS3G/TOVORUefLbUpMetRpavtcOvW4q3Hr7oBFKhZGbLv82pZlugem
9mVpGW8kaMfOEs/Fx6OtGJujjouTVrG4aES5PjKzVG6MKlvP1ZW8c7+btYLYm1FVwiLLY4AbNcHe
dgZpDoXpAbNGFxlLVpyreTJ8TTq7fy20JRfRmqx2FSl95p24BF2Ii/dL0wvaeVN7iX2FXAtHfFWx
7IMwN0GL9Yiki+ST1wHmbmIp9oqEIrASthNg9Kb7h8wTjEMG60j2Z7nSmvg4e7TjturmL0QMx3yx
89mIByNMa3vBy2Y3tzFciHM77a6teZqAiLmOya3N6pkBjl8YhUlGpTZ+m0tH2Vmt0l8UerXCP8AV
ySdrvUpMbVcQ2skVxv57C0FTCQiMvG0aj6OAtT4pQ2tc6muqR/qydpeKs67R5AEyqypvCBLNG3dL
ad5UU/mIYrrWDxmym9H08Syky5fKzkiThIcKr9rGRJULf3EldCWgKWNYJGVhRbZOxRMsorHXc3di
eHEUnposZZAmjaoiaodQ/VB0k4nbbYb0PyVcCJruwzJ2+b3Z5uiVhA8MiyPMvbP0aYTT2klCWCi0
V5WY/GDfalTb93q3wnY/rrbzNCtm4u4IpdaJwHGnTg0xNi/ursu7DDJVUvb2LimmNbkdC4uvNGQ2
Jpd201Ka12VbTdcJEToufFtalOmZFysjfscunqxnXRKsRnAxvuo0mujy6Q/5MCk4WqgSna/OTHqM
n/ZprwCdlcnQ3hXo2TBdaF5XPCuWLO68scz2rVqxDdelYx1GlROCEy9KCzJOj1EsDbZxsuaxVv0J
8SrOKgW/odUbxOPocQPeYbYOeqmoDqkLC/h+jiLavZ7WSe53zfbXTmzHd8uCRtrWq43np1UwFQG4
H2tBFClGMXJYikEgqujU6gRl3Yt6DilVAN0RbyJpQPVZY5rEfjmjo+00u6tD0WYEwICoDRAjwLih
dwBQP469z0SwlUHTK9UdGroYQkOlDKQajFN5Mxum/GYi5zznjWTJDudhTVAQhJpwsDGlRe0y1Ufi
E70rYWX2C+oG3p9BptEu7pzyRpkKh+hFt+S9Kbbk3yylL9+ItRMPhtrP16LI7ZUsvRL2bplmElxG
PWhsHnAmWbd/uU/+WwX+pgqEckXJ8i+e1N+qQNxb1bcvffZl6H+sBP/8tu+kb+0PpMq0muiN86R/
V3V8B3kZfzD5pmVgcKzgHLtBwL8jYHVwXSRQMyrbTD/8x78qQVP9A1YlfHBj47bSqPzPKsH388tP
Rw7OsWgmUfWDJtxItT9XMRbYSKwT2Xioq0QL9ZREnnStvMDq+6fFLl5dFWK0rDnLVwQrBdx5nT/P
C0wdrZCB2rv3LqSOEzi64gIIzfnomiQ+Kfal3rSGTyRVBRgKMgR4aDJLBoAhplGqYbOhtGHmeTvp
0Sby7MELOOrfcL5WIU3GmKVNt4i0huSehKXokyM6BjlrOlDVRg3zonsahXc/WFmNG7/eUHf5q61I
FcctX16Q4RVAKmmPcmyfNIYswWqNG7UUVEcZOw8Eadxiln8F6UBUoCWfsHe/1UnPMwojSQCZ90ZL
eZ7qFb8P9itQKm3zZGu55/dbhTAp/HoVrr9gRvYbjoqDG9cFaNT3UdxxaUYvjpK+NPw1L970QoFy
aHMpa7ftmLHyQ8XIJTB5gvIrcBlUFzcfOI4Y0MzWDsuCUZpKlJIVh65Nrw+5SYGHgV6EdmPzrwUA
KxdFzfaducmOl3lkUK26DW6UzoMvSSCOrB4gBKKiGw/dWiTwv0JdX60zy4RiAAtQj4aGN2RIu4D8
kHwqOg+EqjO4IVPaN2ZH9QETInGD8VKEOHr0xAek+iUWCp2u1rv3VIAG78TvDltksOVY7NBzg9NW
R9TIudfdkxVYUMri3H3HUMoVC9IEzsM3Ol50spyjqyn37zdJ1ixuuJjIvqXDfaAtxk05gj4hA+l+
cmk56QV/lKp1M2a8qSQvzKOhtN5Oy9EX1eSCnhyv12mLbXdRz9fSQbjMwF+FTd1BQ9vQ8zZ4Ei4T
N9Yg4FXBlb/kfn6bPVJeOMS4Pp7rV45PfPYr/5fHFm4pTanCqXeJSxprvqfkKkG1dEPdkSuAMuS2
gD2f3j/vEg6vPwpuq37CMJ6k3DIEQvDRN+TvDHTSTqqWvLHIuattvtZNuTtdh1ul3tZCwoDwk0j5
X9slp0vjjbDyXH+URXY5cLkc07lfVj75qWGdOA5cl4mHxUXqsDo8p3tyyKoMbIdP2B24mTYAyvvF
qCSLAnP4Ssxi+VpyEIli1WlOQu+syIy5aUUBpGKpPO2W/BwZ6HJCOM8pLjB6SZ+x1PWoLWoVVb7J
JQXCGU1J2p25nUK/GYn0udGAeGnQ8EcFKbjBMhnEvwLARSTPXcbjMKA0LC6AvIOSU9kISAMQEax6
EamsE8rq7GZMrcv35QXFaD2oGqzS2RQuYH+ewISq40Ut+bjN1CtOScr8eFYNyAjatgwL5ELvn61S
8usDeD23R+IAEo1bANWbFxgT1+b9Ll8d0EK1RErdJQDUF9rxOwLgRTgpAOzfb4DtDmeJQ+GhtQnQ
wgu8kfVtrkD13j/mfkCc37fcRjNUuQi+W/wiM0s5WGBvg1XhtYjLUg6xZ7B7WdlrtvAf2GPekoL3
h+aIfUVhNZdG7wV4+UH0tUN17mTEt1kzPbgpf1VgyhNoQPRBXOgb6Z0VMYDCOyQW67ReLe18cVIP
Ezs3WVUa1TnoZV59E1USg/VC6q/L2aEiUs7c07aCr6zM/DBtGgP6AHbg9KpBMCetwkbv2uNkE27g
VIRDzVmpcqrDAqyIhE0RV0wUT3x0ilN4+3jQb1L0Y/sVyO5e9mwmEh1+wKlQBvHIW5gGEEEskRp6
GDtYifTwz71J9wCrvi9a8i7HQElg8Gh9em213BKtZd7oy3ZUxv/pg5DYHjsTN1Mzy11nE4Bb1CQH
pY1KGIRtzpeDU7x5JrFCzO545e1aA+UqwqLkRxLt6+3Myi4i2Mho5V2LLdBkYusIJb7WtRWSRt2I
vRs3b43DXwM0jFj0EpQ/+4kJpGGnte0XVyV8sVK0JKgb56GszRrtZHqtTMOlU/e5b3A8PS0Zg2Jf
EdjyOB4sJLkXEyVtNStUZqtYPxckiI6+TUVgRwhyOoX2Xpu/6nk9hxrNco6Xqn5vJWSAdi4xDxdL
0g2nbFL5CInuJCeSGE6YFVtAD1SxrL9OE9Om/WCD/nd2LcGFOVIKMuRn+ghdBAdbaoHdNMpJxsML
SX31VxolX8xMrQc/MebizW0MZbXZJda1C9j+J3BUbb0j5nFGhNvi/A9kDvmxzM1RCRMeRSEy2fjC
m+pV2SEmnbrLQk9d51jRQ2LcRftXecLoOgYpfQ9xHqdAtKCECA1u30Jg2KU12voSJZTHym01UD6k
jv2b5tPWXPpQ10BPZayK6sGG0vWhVy88RV9N2jEHB1/Gvl3Tt6zg4WJU7v0AyZzbilVnZtzpP5SA
13++wo/U+o+NKOYClPaoaumOIBhUP9RTHr3pxevlcAC3tW12rEEjg4M9KeBPZPH261f72GJ7fzWm
44xmwIP8TcyNKZNctLUaDmLhBtkqAa8A8JaQJ/3n7/XfQ8BvDgHbwMf84UP52yngsoYa83/Cl6Lu
f2oI//WNf50DPPsPa8sSQHNtYPXTN1XGX+cApJukAXGPqvo2YUAd/+9zgEdHmIk9/0xlDr33h3OA
9QcBEZwd+LZ31u9/dg54n0b/e70wRcJ2wCQFXQDGANRsH9YLqF/Z2bOjn6+cTJJ1D5Ji6eOw1lWm
qN0FiBwvkmzgvT+6Vt4QymOszwp8Ry3QM+3QjVI5jzmGRkujlDtmlDWU0rW7qJPqkLbGcHKbyQlN
4dln9VApdzDqJQesRDnrM5doOCJR7mipzURQez3RbXWu7DUyhn0KkSawO0iC/DyNxJwmg80OFhhU
C+Y23vcMJjY5wMG8sA1CgJirSD9t4hsgZlczh3iH6+ib5PUdmq3+ZZhdBI6wTwTOhfFQeCF9ma+D
pU3hkMsuwF2VB61RLRdxSyba1KvhPKpfUh7TfiM6EGXYJ3aLuq57qyZCtwJptQHjH2Gr50SiFRk7
PUypub2CkWZGoJ/6F0y6xk44pRtIS+KjLm1ev+TpyJUyw75yvcPSDdmtk6R1WGrML2Whe8SekXA3
STlia8iv2sVTg6aDvknHQPMHRra+qSLiT1EMhklGA3HasLhjLbpTkTkXqebFvmaUt+TQTxEWlr1X
DgdpTiSUwsqg1QzwzMQXHOqxCpmWxGUEYw9WPy7B2G+/hCwIZCaqNxTLkAStpdiRcIfXsvNCY57L
k6y07Ix8kCUwdHgCq7NTMDrtrBXMx1DYio/kzEGBZR+82Dv1S60GbqFLPwPy8sB0vuapNlhRV0ue
b8M874A/eL4CX+mo12nOsYC5egfUPaTObZhLatZO75Ql7GbVhJZkIQJ3k/08AO1qDNukVZZ/lrM0
zxrFPS6kMiEWNuitde1EiyXZp8bgbIQhxGBCiYq8ua87+8Gd1/Ncn8hFHG1zp1RYZDV1TffgpF5W
K/+MNcbc5wCQoZ1NGw4qV06N7n0zVyUPARBZIfcEElMOeRO3hNsmdK1z2FdJsQQ6k3nCtQlmgM5H
xSVUuFzWsdFz7fNirlpQtN3ZrBSv62LODFVdGeXMZA5WlZTBShlHQcG9QKpWEzqJNA/pSgVgpssc
qIK/K7T2CY5rGRYOwBVUEmSi1AvtN2INIRt75s4mHGsXG/mnVreTC7BJ5c5wX4nZUk+Y+JrAkrZy
z5y6hAZnp2boiCy7JT/Ope1lw8UsUuq7zGvv1Wp2Q3oZxe1KCRN23XrR9a3YuXkxkeSZ2ru1GEgV
xjUbVYAg/F5X1OvMbtdIRbQRaR3RG4NV6GHaG5yICJg6ajoIsyxxx4OuJ8eeZI2zDuRiqOip/DQQ
Wr4bcK2Hupk7gZ14U4gcv/FVqyZm28rVTwuNbUJCKS6wnZKHkUon8AaUGO1aVHeFYizXsRzUk9Z3
k+V7tp1SmCI1imxmEeHcl0Sri6qgK462lLc6nBNGTW1uK+cVRNM9XTXCv4vXbMSfm1dw+MeGUcXg
Ug05K9dTrp11cFLBJM1Q3+Y4pXCe0PnIcdX93O7vVDc7Ahyw0Vs5mW+21q0d5000kSIRpd7c+Ou0
cXKpT3298Wg3idsMuG2sDdcCsbKv5hmY7kz5ht9p2Yl2PQPPzbmKr+/wSU82zLDKrAh7Bz4ZlG0n
wyUeSZXAdw49IXtp6oQgE3e962p9PjgjsH/iU8mOpn8QaNjp4fLUethWDbdUYrcXi+7shlJ/8RqD
YNws32hYnXUX6+DwSseLhkUhygz+8Ww238ZOTLD4lvjSwqG8V4WmnYhuKHa50EfOdrIje6CQ4eSV
7iE11Kta6J+xyJwDos6PnTU/0K+mgZvZfSBQxR0HNavuQTk9ihhBupTONzud4MrFWR9MibjXteHM
Mfv2Urr6KQNi4lt1LS5QqTCWaq8F7aMwNsiGJwvmrW0JHc08M/atdaj3KJuzMLaWPGrgHZ1vEIi9
ObecM4zYOwiOqp2RfvYQUtwv5nKowUqerTYy4BGnAew7MYazyytW63rfEPd7Dbv0nIkqgHCFg2Yx
kdxTaInYtQP8S7W07jhrp6HdN9nZ0pB+2zbSZ56h+Ek/6L5IebykZWM/o2R4AkhOwbo4X+sBmlpK
r3g36P20nzlA7BLAyoFTjt5VL8ZrNYH7Rbt6e+PThYTYHPSWTmsivq3ztY6wu+8gWKOssk1x1FLl
cfAYb5Hj+9UA88leOAxHd1xb9pqMJPc4tg/sv9mJKJIJsRa73OQqFvxrt/RdoRv7bDWsXeJMYBiF
NDCeS22fOPnjRNLlcVXc+6XvzrqiaX2pJG9wdpyTqES8I4qPGBxpaztoSW5EPKt6cqWqQ4/kSb6y
q+5awo1DNOKrUb0Ku6v6T5gF6KJxzypEVx/mSclMztikYNTTQx+PpcNShFXG+KXh7ivdK0iSHuE2
TqoX2yKr85IQ80Oj09rUsOfYevzJGKbKsAt/WdrOTSIgVezeyINXcN6FX+mxdUsELKfoZ6iv1Vqd
oGZ0pBqSwkoMg1/lIlNSASayXdv24r1m/G95/ZvyWuNc/qvq+n+IFqurnwrrP7/lr7paUymRsZYa
WEsNDWUruo3vdbWGCgMJxqbWok+u2pS036M0HepqvgsJ0XvBvaVsfo/S1P6gTe/SF8Q8beHl+E+E
Fpg/fj6GciRDJUC2B/pIjbf3UalUNqQnz4U9nWuZBIXPMXvqS0HPz7JB/IIUcYG65Y3Tr8O+0JFo
qY89h1otKkBCd/d6afYrsX4ILPRIoBSmIUcLsmqke5fZpIOzZQ55lWnE/UyzWdFch/EXMMpcDjm6
OwWXLSLCcjwSsVl2PBNI7ap6eYHMOa8YV2WcTymhq3MrzucTwoVRPeYbM3sx4/g+Nxp5QpVEeVGP
8L1HIMLq7IWk78rzvCTkt8xnJk8WT/T7FMAGOJGU0aDvlRPPGLcdvWhCQDUxSFsRRtjCnm/XYrRe
VKkzc6tgXF9ktPuhkac9U792HLKVtliiin01j2I/4/5yQ8urs6NdJo1z6RGUBZt+URk6KwrcTxs6
+L5vC2iMiiA7IS1xUEseHLt8bR2SscA6Djwe83imQIjHK92Kq+d+WrTbyU6rcU/zpg/TrmMam0jQ
WAEnn9XvirINc6sZn/rWXB7izREZtEkjZxKIXPDdcWvxi5qxOuhPoEia88nSxL7T7TYytWKM7EQ2
Gk3i9nyqa03CbHemCO5RSvFbTNbRZtb34OXLfM4OT+BpBtWt36UdrPYtEcgMFYMG0k1D4wqNV1Xu
jV7EgV1b8+qPee9As81zBQ1JOTqcaUx2UHUA4iztsSQ5Kk7DGbaBu0NdO3GIyeugTPQx2S06zHK/
TaS0Ao29882JM5UiV2NQaW1Bf5uAIVIrc3kpSWfRd15bWnugyvJOIxPzrLB78QQD0fZjddQmmvpJ
fxBjuh0iWueqLJc2HPQ0jtoUIjmpcIKWmarN2hgBUG12y+Y0S50W3r/VkAIVQwAeyJ0+pR5+Cb82
yuLOFgb9NysdEBzkCvDZONePfenQqrOc+DOroYUgnJNnAGpEQzLTAcLbJ32j38ciG45TWzo8pUhd
970q7u7Ilf+iTpYSjou7hrHbkhrPCsiOtSMBWy/JTGs3scGVlrYwTwUOpOdNuLMfuxTTk9UBvSaf
k+FHxwzaCLu4ubdM0V42rrq+wvOPw6FJlgfSa8tDvDL8DhSFQwJPQhLWORp3VwtU6svGynPkLzD8
M18fs5igj4J6Oo3rTzZtf4ZKXkUXLUsee8QdzMv6WNwWptSDbi3kfiR8pCe5CqUDqCzfMgv1xkqb
IVj62fB2dUV4HjtLrMVnUkJtHqxeXrVlTH6prYpvlVYsRzRFBPimdA9HOoRb6t2XXM3M0IAIGVhu
Zh5y4QFyN/WXeVoeLdFaQUXi1xx6I2xHuv6Gxec4+ZIu72BfTx04UF62sOh3/oUC+e9T8XdPReSf
vxw9H9HRcvjofpw7I0Pbvum7BJEwKHwUfz7ENgke//TXg9HT/rBUC1EeGkV0raAG/vVgNHX+iX4T
HSB7M9JvlKjvD0b7Dw+XlesyD/7rcfr//u9PUJc/o8GTb/U/tUnNrRH674YT020ok3DtVNUzISi9
ix1/FNZmdmbmQuvS04yKLqPJUaNqyRf7TDaOwolhZgs0h9yjfm4auGIxlMhApfk0A1Du6+aABi6O
yRqik7OujhlHeB9WVpeqkiJHIWfutdxZlJvCy9vHpjJti4mqgY9rIQOeGlzvRlIESjB2IrYoxQeC
FUFO1oN97uXQq3wMo2j6tbWHwJ7XXrRiPm+ZM+FcYIxUx6eui+Xom9Sor2zkzheXIOywd70kSlZS
USEti74LsAnrVqglk6mfe3qfhp1X2heTiWalHAfyhXVl53SaAThfjAxiLFvL7mSeLzdzqvaXYGTL
2zJnYhM5c80DPXfnhGrUUhPXt3N5Kyw57vnxTYRtfzlAePFOOi2ZM+bXe5L9wHgzKKh3VmXZpGCk
BRcTE6CGoipuGNY6+qNACsfhtRV3mj4zmEjNz8m4yCurXrywWg3jetDz9jiSIRqmmn6d2msXWpXt
RMqCvmtmsHttOIq4ZBhwa6lTF6B1BAYHQDr9Yse63JtObbBtVcWZVpYizOy5uR1bA4j7gKP7ohs6
8xK4BgHd/bAO58RXUbrXl7Fsy7d8BFjMuHvZdRaIo6R1ulssiF8s8hZCjd0usJWUfOqOP1JrffRM
htOtU1YBUvzTONVl4KAIu8vbzrg1Zm8+M6QzXWed2tzIIn3NdSN9sWobBFAynwnVWkJrEzxxZiCO
0ZbKzVjP5Z1oCyqrQnSXyCPToOeKMGsqblqR95fKXAxBxor9VMyQh81Ony+XrCtDiW4t0izeKYjw
JFTHOLlfXQcBrHAbMijzqvb4sUSDRqqUBPsx1jot6vBV8PVXyWCKG+o9QZr4HHu3TmbJG1c3R39t
4zz2ZbKulyaZmEEuR2VfkLqwXzE43qo6d7RjDz1MatM8WyCryNYwdxq3/UU907sFHG1l6P36FKEi
KdjSBHfnG8Zohk1RTPsBk8FOaYYz2/C6k5raF+PYNY6PSpBDF1kBsJ9maOOVgEHbcQ+Gs8pjdUAY
GNhr/6AogmpmvXWzRSWx4swct5l5Uz0t05Bfp0Z7paAB05aWclKYt1qDX5NM4S+ddJxjmdd0B9OK
hJ7uc+nQYSoyvV9IytaRLkyCQEg+qeUr6UaSBMpe+uugPpowTYNx8eKDRGJ8MeHyw9ErkzBXzWc2
w+5KlyV5Hl1bM+lOrCMHcvPBtBWylXIkj9jh0UvCWMOYd3JiSKVxpj+PTtxEg1O2e+E0+jHvTmuf
nffMFn0G3f5SZZfUGPR1bBqXrVmSC5+X0TTJbFdM+QyWPe9u6WCJG/DMyXHMuczLWhhHOLjzTTlj
D616OmJSyna/goe7MNsRia8xHclQiZFIaN10M5mEbGmLAqx2YTwO36ligdWdOalEpSg01sNGa/X8
eiH8s6TmtC7L1n2tmxpBor161PILejiddIjUzeJr+BXZlZV2L5VJbqbV0FJbM+3FxnnQ+2mr9p87
4LB7tUxl2EqhnyWiKneMMLil1UTQDzIF89YUbDzbLpYI9jtRE00eONXyeR28zCckLg5QSvbndLMW
eirEuPplpjZ3TTvfVaoNxdityquaECDPHz1Q9dcJ1QsE7int9ojUHaTDhF75HV2CoyzGmAyHioy3
WlbebZ87b7JWp4CUTo0IYVdQErkanl7F7hmG2cAGyOHM6Igzsx2sfPBJx8Hnu6brztX7crekDcxR
DvSTmIeHVCydZhINW/UnJD3pwLNFab4USl4vfkpkKjPVdNLtq6J1mZ0ysXUPxeACz57N1r6ZeWDf
GW3MEikmbr1j24/WU6dl7SklrRmsOv2T1567Pws0qkVCOJXYIYTNls5tIxRXD2MkwScmLu6pWWJl
13t5lRzipj8umZFcpWLj0ZO/63BMUpx9yqRvCmDAp88S0VU06mZ50LIkfdngcZ5fui2KHKY45nli
tFTJjinpkK3TEB9H6bI+jHEkwmtelRvJ1v5WFSa+fiT200U/dt31MusorRxSYlpo44Qo+blFZJdv
zuvwqMZG89K0avbMMzlBD1UOF8SUlFfxaHlvKtagNUxFbNwqYzE+KuCUL0sV7Ypmi29ladhfLZr3
mZ+lRkN8gjWKKPHM7GjV47Fktw066oclXMTWfvJirqKf56n7MIyLRcBdJ74qOTYoKO46+ihEktNN
3Jj2A88R5lQErO2GZdEVQpG2ICCt0NLk2Gbz/KUgw8pkM0riB6+oxut5Q9Qz4kqV6wxtm/R1ZkjP
+RIXl5hqiAohIct0ArJ716MHA/6r2TfFrZyqO4b8iBI488bHQivKUCtSFqus++ZqbdDBBN1EkJWv
d1lcRsRUqRdSpNOzNS3Tt9hNm8+YjcZdpeQe1P7EY+wxN4tyarV8vK4s9hsEUq3yxVQXTg8teSm+
oWx2SYfkuIOjTPIzFIUKU/QaD0ep9cYUMjYgItxzyvyxoZQnx6Q2+lvEYaTDKbPRXNq9FEfWXJbv
B12VS8DEofF5515kOK36HHt9bEaMPwrkCCMZAehls9uYnPV9A5YUMctQ0UR0zXzP9pzTfNTGMjAK
3Tlfpr454eDcwtFNNVxGJDoCmAs6C7kG9EzNqFHJC7BzhDJWilbA1zp5ow1dH3ZAw+DFjkOJjLfu
w5mxz7Fz8H37NEva56J9P/AmQ6cFAyO9J4RosoqYSS6NL4ls+GZTQF3E6iRD4NSvZpJ6n4gPKl/q
pKt3iHpGEbLFx3jTxv9l78y22za2Lfor9weQgUKPV/akSKrv/IIhSzb6vgrd198JxTlHthPn5j7n
4ZyRjEgiCQJVtfdea6601Ja9DwsisYkXhOGjuyd/stxPnd1kuyqqxpCRjY1eZjRH87PbU/TKQJgP
vowi4odyc2DW1NBLKUpELaE38I8pKZTeLjGj8cZLg7pbDkYkXjpqpmVFxMyn0CJpzvYlloRkMPRn
op4IT4WjobiX9FaBw3fFmw9JOlnDTg21g1cmwVPMLPQePQWhE2YRDReqVeO2SzQtwjWBUjl3zXSf
hOmVPqn4qS7cMzxKkkZwZHQwUenv0wACBX5tSV9HJ2OFq9DP3ZiOSmVcOhlnQxKk3C2Cwrngbjrr
s+8iIVxYZRU+0ANwiU3Oe0tbCDgeIw2DWN8iAAzPrTTQzRtTsMeL120ny5arqTKzjdJ1dcSHt3ZU
k3+JyB1vlrFy6OFjcYkWXVtE5JrI5j6klP/sWLR/UX2bsBMscKTLqrHUKSKPiPDlmYsYBDbWjbgJ
E0TsqZW8VbrfFYtm/r+KdixLC/3vMqgjpgVDdhfberTVZwlWIwJ1bKqBMlykjneRNjlFvs4ZMe9D
RjE4iTdFUxOLHpNMSv83TJ9azxVAQYKeRLQotsGUV3jF4XpP00WqkRnVo/048gmzowEZ5TWYYrnJ
yR3d5VXdbULfLPZ1FjKtSqfHahx6tRSGaF5Cs3avaIRpX4Qe/+vS++ar+7sqGWDGr3vHKdq2l++L
5Pff+aNG9n/DKuboDqGfv9e0/62Rrd9Q1TAM5JCB8fM9gPmP5jFSDn4F3CzSCxPVxIfmMTHLOP5s
6moqWpq+/6h7DJDx+xpZgDRB4jE3sMFt8U4RonyskUkhNWj+KM5nmecxN9W6c1NInrYgGg5ZWNvw
PUvg9mXfj2922bpHO7Xm+bMQ/Q1wU1JR2kp7ydxMP6Wwc89sVuadQ/sJwRgHJCppyz2zOrY3I3kn
d8z4sm2qunifh474VFaBt86I9T3gZVzLsa0/41BJdgMZG2zdCTCiRauq6VWvUm0ZY0o2MDilxm3T
xhhki6y4CFwz2yoTEdQgi1NpG2i9syAHWZtHB9G1/b4giDFf5prDQ6OF7iGv8aAhTxgu0QRk2yrz
/OPYhuhYXWcwrgdN+Wc3TvWTGGP9xBKtdQgezHpjuPRfRWmETyQx+mehpVdicNQpMMTdpI+Uik5A
I7i2fGaXdWV+NceRSJycQFZPdAVq5byRV/4o2JgS11yblj20YGdjtQVwUr31dLI3ZsNKVccN7WlV
pve1lXCKHTL2QyqLZOe3Uq5IQs1XujuKpRSGeiw5bl+SstlfyzKeXv2xH5+KRpnXIcSjHUE+zdkx
Sb6HPRcvYUzFm5p+xIU+OPXnHE3EqitQ9pEo1W1dkfIx4D6hGwfgSKq9QXSdpd4032SNtFFh+BVh
nOHeIhNxrWKkBqleFmywwSlPq3yvedqe0S/8zLrEPNY19bauO/srCVQ0PBIZX0iH+Z+j+yzseZRf
iYn9YDNDoQ7RSNL82pwSdVFZY/IQjrH/7NawrJkYVIegwkRVdX195wdWfJqA9ZzwIQ1zLJQZP3KM
YuILlecWYnW1zbE/wG+qS31nDxl87hSr9fU0uvGJjNlpM7puxqGl8tybIq6ImiUny1vFrdkdnT7W
r8j+cw/o9ZGVz9iLV2aX1TlwnGw3Dsq8mA8627xy4mflueyMVSTORVjZ1zk4nt2AduKsa515YfR2
uWtUSeikVbZ3yWT6CPrbbJ9rHKqKoA/oINsebobKeEYX7ZxqxML7WGQV6U4Z3Kg8baFPWZF9mVX9
hRH1Frdj3UBwk2sVhfIlUp4+0s9KxZqkRPelNvsvdj3k+3Cke5SPub0v64AMKg89+egWxoNppa8o
pysYGqFlPLtecVd25vTQttW4nfRCvy4jB5n/QJjrwUbrR5sbet056sBAoW1w6heQBMmVi8g4W1gY
QF5jTpxbJAh4A6Y4u/dikk47pPNrvUvzC/LlqFhNkyGLQokAJSa/dc1WfqaFCIJOwiGVZcGO3DuH
sq8JBqUJjessR1OcJem1KUR2YwfZzuEUSNbnVOwtaNGrtlIpQgnffEbEG+9dQEwbahlkLC3uwaAY
kpuq1QmWHpCLmWkSLadoBn5VdvrkIlK+R9FOcWLk5ZIv1NWJoqZQrh1RXWnNsEE1UV9wEqMX4RNp
JZN8G7S9fvI8P9vW2TUFaPekBX3JgcMU14kemrsC6Wa7zHq9Oxd617wSZM874cDa66SdlaIf1iBM
IJjN4okn6Y6M6yt9yuhQumO5LqYxvJzaMt1qg4QQNY62u2y6wSEedYZ3hcG4xuTSMmgr1eyi8Lv7
EF1PguDCrxiDhTXLXBvPac2NfsGMqDqhUkJuJLSnxKC0XIQhM4M483G6OTUOyqZwlrgJHlOv1/eZ
3uprpi/1wkjSkmF5NF0EZeRf27nn7FvEFDm5Ypq8jqWWopkqljZTwheHmNZtwkD0Sm8hRyyr3NTP
nTersUDzZgvDy5x1bpb+g8+ucUY1HD1itY2PRFN/8jl/7tgRp+WYtB0hWVbMrdQnx5Zw4qUcNf+Y
K6u5kklQnxK9rx+0IM7OTNCqdSnacAPxL1xNyHmYudfmY9rnxs6hHF43gVduoiExvoCmV6eeU+mL
Zdbz5qIm6ynKs/heGoIwPWyX/sZM/HCrpihdlyM4e00E0ZUQ+ON6psyLLqyHW11x6cnjnVbjKKt1
OxjeBSwgcjsHUpwvTTfpudEYWxGSiga80tW0HUNTbYt4kPvUn6r7TAXbGC02ypVguko701pXXcch
dJT6lCyVVliAR4eNUwPVEV1oHHwRpp/62qBVYzgYNQTbbcwjftHS+txBAhhKgu4b/zklGGCVF73+
hLIl2LEyRftAkgoOyetqUon2Wlmufqikp23y0G0vRVxke9vSgg1W4/Y6G3vvHrBasBGYoG6jLtZ5
OTfQluOoOdQ5bnNuxvpz0U7jKyUBy79q5ITXaLAQyZm9WE1opqlJtQu70I1OLgqqYsDZZW/nHPIL
pDesaLF+Pc/Y2PuTJMRjxUFkkag6G2G++PK6DmEhk1hLj2eoXLKQJ9R1OFECr/7qN8RZdllERCCq
jWNsUPtScF51XZHupK2e7QZqJmstR26wr+pzKp1nO45ewBp+RSny7JXDDZBdJmhTj3vCrPN9U7jj
uqnjOwPb2KGKXPcOM4zxgCugeMWjPzw2Ab/YFY7GrR6PTIMPVcinUAeEMXUnt8yd68k5cdQqQlog
JPDa69gopbXG+xYdB6YkK9UPyruqZT06T60TfAXob3pMNnu+OHyfBu56aAbErOpbNXLq2dIaK09x
VWvlc8UCytnL71ZiCNJNjaElP3ha2qzaPjFWHPJofEPhO6gmdp9JBKw/6W4QJlcBaOkLNwJ0CKhy
ioJtRkgnY/Sh7acSdai0kzcvGlrt3q6DwcZO3+H5KbU4Lfc1gUerQtORt2PW2nRO+4hNuF80Ax4x
nQk5nmXrEeB3v8M04S7HXKozPzlsfDwkiN6iQ9xYR+UbGOt1jflLGrLLaC7IBs4i98WENSdySJpg
B9FuCf0Nj3jAxTIsxHhm4lufG75N2qFMXaK4f7FScokbhHOL1tLUVhQDujQ1H7fMiRhc3zabizje
p8Empau06spA7rzMtJYp3YptC/iC2Yx1nU9Ru0pqLdxPVij3ijbiocmN+CD18IjPAfSrK6ojBnW5
GpEvflImIR/eYI/buO7iTSJbH9Wtzgia0NZ1H1ios8ooZSML0PfafM07hQABDoFBCIkeEPSuAo7R
VVrFA9Q/aKlvGLMc77HVFRHCr8py69S+p8PEiYPEFCA32eJfAdA7HOVvijhg1h6imb922Z7KAgTb
dwqgb7/zHwkQ+nkD0Cslma4L7qL/VHEAbVEH4UE0HeCQrmX8VwJkvUvr+U+syNRW7/PRb5NOy/oN
pTD4XeAoNsAVYl/+waST0NPvqzhGrbrzzvo0qfAAPf9QxVVTmRpBMEaXblWhDsy0XMNVFxk2Tikn
HXcu+CQSq1Ocgmx8ZnUKjUxbZnRy33BuTQRhhznKPk+nXb2PpppTF6We8zo1hr/Oi5gIOdTt47Gs
0yZ7jCerPpbtpL8lZjj4CwGlAHoGeRuY5jWUh1uCOct7VzL427c1bIXDYMZNf2ooCNcg+gcaX0ZG
Ci3231OFGot2dSAX9qgddTVW8aKpPLLEk2LiKDY2nzplIN8xomxvdYyAOCR44gvPsiLobUZk+V4A
bCHoCztaWohvT8xpezLplbvTGjVPFfMEn1FcDIQOa1sjUQa2A/+xLwZY3xiLqQ5D1BOctabkcbDx
DZiKOFCFdCby6Qzvkkk0CDT6VAQSl2CWULcxqmWQIejqEGKcNS1mvCCdxIJvnqvM3iiuYiO2Z0hH
e9Uiq3IuehzSr1yR8QJ/YBI0d+C7pz3yn1azLtwmHNI1ZDGsCr0zVNvGQ9qyNgAxnUoiamMrg0Y1
Us8XG2fykKUsKQpQOe+AiEQlwlpMwZ1yLyZ4Lw1nKdEKhq3rPkpVEnULgGEDSFKRpxAoLrIeQItD
YBI9Co9WmKfRx15Vhm09d6YhbtoWfXAGAW54I9W0Sr76iWi/gvQyevNsFBBAxa2bB2LjyNhlH6nc
wH1izKHoXOZEnvZhmh6cQiHNRdMRgCrLVLKPLb/gUJal10KUlAYxPWgyWPtL8N7dQo9j9EbZQAk6
Vim1iYHOF+F3ia5HnzZTTEJwyhkLpdtwIx1lobNFuI72toESk9WSppsnXQvDAVd7aZBKvqOWwUOa
AZLbQwpsNhgr25fSqLJXQ9bCJMCbXQGQzBQtpIemmA0xmX3XrS8Orcm+g3khOyT0s8XOKtSnCI+a
XE6lZV/N8G4bjWkVwp21OGonVr7JB1vbcqIrVi4vd8ocs9qKSQzXRSkF/LPUS0iuDpjM1x6qMTIh
0wtDhHW/IFKnW3mpU+y7XrfPyFMTA5xJZh0dRkCHIph0tKz6jJiIXniPycbTc7FRGZCNqCUxW1nO
UXdx50ZDGnyKGgybJafrbZVwwEwJoD8o4Vb3STud7cK1r+c7+zIQGLlctARrpxanCT0DbclKLj2T
QFkPHW/DFaj0ryVY9svSTsOnsIqRh9cWBOMuzXbtLHVgRh9ukwSJVBC3OAjrqn0zenjNldP4t6GF
bwQrnXH0UvdhMvTLwsRy42qBc0ynzj5Wca1R7Lb9o12XfYQdYOiPQ2waz6TX0otQ41SGZHro5g3t
NEXScmt+1VwPQIbkamzSKWEXl9kr+FF80jFYx5WmxtpfpIiTbyuzR1BhYKx+tbwxvLMTK9QXZdow
LcvJGir8tuVvVDQu0CEvTbPSFrXqsn2vO+UhHeqcSXRC27xLBrrkobcbbERbfYWDFbv1kGykHeK0
cRXdDeFH6k7OHJWM63PXDvU1t3V54xnj0e8j9HQpMnDNjfCjeDRtDx58AH8BR9N7IyI9uvIzL94x
iCze8Oj6BNyPJE9Xua4767HEiDDqYh84yY1k+rrH7DusUu7uW6GVVb4Q/WjsfOw0y15O956eCMb6
doj23cUVSR+dlV3p5idc/v2CXHENI4GwqF3Ivni2vR7Tjaimm3LAW2u5Tf+YRiAxbTMpT2iy6ZZ3
7vCKUqRjGGhKPMaAl1O7ntZlxkB1AJ71BC0nv5xE7F92RNZfjSTzbrCOyiujaSqoPoyTaYFP6bKt
SdTZlGUb4s6p9RcP1OTKIkuMeZJWSqzdkQkeSqGBFDL8yshN3xVd4T6bAAW1FYGHKGZYcpaRHDt0
r2HUr4qSlZ/EQm3hep1zMuopXPJEmhsrFMZ9WNO88no7OpRUEVc1Z92VxGTOlfWj8QuYLXkLILxO
ljVWk1VLUC3NfDGHcs/KWoG2YT81IGCWllEzZIzNtRhKHzS5UZ5IaUiWGrXlcSrK/jpzNUwMqX+q
O8IE4EfFUbA3CSY/RbqoV4I5zKes7Yy7BErsya288VbvBf4ezYn8G8sf5K7z5LAvhyC2FmVgzbH3
sX7ZUJg85n5ZPzLabq4KlQUPFYrKCzUQBB313nQv0JPi2CoZoTXduIbWVS90XDvRitGijjhPGrrc
F9nUYUF21b1l6fSPYqstVlpsF8AqsB7XeqRf1Rz3zbXrBeUBf6kll3najxeIqPJ0GTfCWHtQzLmO
sn+yBhTsdhc523HIu1k8H0wHEQvnlRwinTlpUMRXoYx65nO6/zhOdrvTrYmN3iuYdizasI03FOEO
1vSqugvcrgkXmt0gpw8DRo0rrx+OqiZtvK1gxy//PRz/Xw7Hv6Mt//psvCyRVLy8lR9lgL//zn/O
xpBkyJMCHPgOm5+lfn/I42flPCOFOTXndxngf1WAgjGGMUfckH1hIZz/MOFABUg+tA9M3rZNF/n9
Pzob/yAC1PG7gggkgNXj5ayfgJezukQPtEm7QOlaJ3A8fN8b1VPT+VbRHBKdUSVodSYtUbKlZ8iU
8mj6GV7GMKfl43IqRZJWhQfLD7zUPBWaQcwbsASJHJlDpQe/iVSCNJFDsE292I7jox32Hb0H5rVJ
oFBXTLzWvW7Ttya6IVSoRaIjQ21iqlL8UZikIhp7S62jIMwPJi5atWTimIFkABvV6c9G0QRyWTLR
rMZbRtFQCteeFfbuNXW7ivzLOIaSIX0ryJBkGFq+tFUxi2VUM2mYWkfOpcsQJ6lX/VtSfvm/PDWI
BX5ZUS5fMlA+JFB8V1T+/lt/PDd4Rwh8sRj0Eeoxz//++9wY1m9YR9jQCfcFOjmHgn6bDKKe1Sln
HXSzszL+PQfkD/Uswto53dxFo/tuOvlHNeWPJGJ9fjQN4fAUmrBCjdlD83EwSO+0rGqlhjMIH3/d
9QGugtJMZmyY23fXoATHQzLQclsTdSHpvlvdfWpx2gG+XdR/h61FFPxRyju/G6J/jfdIdcY2zlwA
f4BvAlarUs5VHVOSQpzDlCnjQrkldsmho/G/6HpLPbvI4Kkdc0/WyzppsIcEExKPJc704s2XUr/k
b0RqZWSZuIfS5GF5dOzgC5o38XfhZO+s+w/i4/d3TJo1654PgesneLkVuxHf7SjPJsevcOUMU3bf
4YE3N3T8aYR1yI+TVUxHczHRqqLPn+rmFmf4KFZNV8o3WnJoUWKtslctvP5uIfNI7yimOIOvwzKJ
rlLwx9ikaWXRtfAfEKdepFlvD+u41ZwTUogu337oi/yJpvrnr4HVR4eS5ULawZ3wQ5+BlSTstQp9
aiED/6EMUVAxJ6Ttvqhgd10xrUVMHYjs6dcvO99rH6+lO6eZAKIAWwyY1ngHxX/49m19CC0iO4tz
4U3ijJZInYsWzQdl/8OvXwnJ+k+vxMydRo7HzvSuW/94n5GfOU41tpIz9kHrpe5LxrCB9EZjkVbR
Wq9VRnahTpbyMjExCW9+/erGj5sVn9LQDduwIHzQ0Jn30o8v77pmHIVop85zM/AlT5T9krI/Z1t7
yts1FsaS0z9f/bbP6vfBbOl+kZnf7nuoIJBqzEZHN56U6TJxi/zebCoD8qU3jl8qratWujbl7hKr
k9Xs2M0n9ft28J0E/yOZ5EdgLU1RD1SIQSvKR9WAfOH79687Cgm4HWgn+jn5S9zINkTWk0rmGYzC
i/DQR3H6OfT86jhMdbRxyO+Jl4xf3K8SSiaZZxGJr1aZdF9ipNtvnU0r/u/CCe2fvmQkFdxEaDJY
W3k66eZ9vMpOw2yyoW9ywg9VBeRHSz+atsO7w0WiJl02Q61fAwiw1SKKIqZvosB21VTbbDbKIGLO
b9B9455xsz587JO83OMPkosKu9E9RHZvFdRFALF2duHE2NB7Aufa4tzPNp16NuyEUECh+Lz7eIwu
yndkmmU3RhJe0cJHAEnrqj5zYLmT724gZzYGiXg0WBssNU0LvfeSYzabiHCHWYdoNhYhLcdj1OuR
lXOqw3qEhgK5dD8bksRsTSJl8rVqa3mrdMpPdAnSBQdZK0b5hnFXR6KnfHc1dJwMwILPoKPwQMVF
rX1SszGKOExjn5ZFtRe1n73FXUXhj7kpvY3ffVXdbLFqZrMVwweaHpbhX9Z9Pqytvqk3Qsz+rAwh
Srjs+tCrl91s4cpbEzNX5V8yaMbfRVdI7thqjH5ZzAYwujnZ05Dr0YXR+NWtbUoEg6ARDPxG+fTi
OTSREACAhAMlgJh8GPQXY7acteHsPpuM2YkGPgNX2jAb1MzZqjaGs2utmQ1sYIPzXcGPYsaf/W04
2/C6Je++N1KrKZvf3XDWbIwz3z1y1CPr0Jp9c72JfyR+d9Ml3ElyQ7cIl91gusPRSacpC65VX8sc
RWAMNqp5i+hSGtNz22uDmzNQb1jKy1djzBNpNgsllar0s0wlWKSDH9dkw/hKBvu8ISBrkRhZeau7
mrlPRpMTouI7CBaAl9G8T1HueasCgzWmgSzFp+Gkfagvm0yK4BK5/5yUno5uP2v8M5/Q6haUFg2V
gOFpD+nL1jYYHJLgksaV6YRLTooMbATquHxTZHHjLzKc6OAGB2Ba0EkhzNN6DbDwLcs2QFwT+aoP
mJa7GfTggFMBXpAwn+bgIlbMAofAHN3TaBgPW3hTV22s5fm6DGPvq6Y6+hwrvTTkNrY85Z1t/F7B
oTBd6drJshjaehp3LcbGJlpXYeTm4A+7ibSjpi3izZg5+bjT2xZEGqzJDIgYc5ps28R1rIF9tIxH
rconsTJxZmPvS3Ndu8wSHQeQkkXxmIDay/dm40socYhLb+DemeYGU6AhLiJk4qAY8XxHpHxTehe3
bMbmIQmZ8G1UxTtYlxLe4doTA9EVhFVX/Sn3Rm5tjUelQXEt1KEBtZmtwsAM1Yw94+uM3ZbzSTEl
5vQFVrWPJII3kGOSy6N6j4TP2oWxm9LETMG4rfB9BKtJBam90Pqm8q+SoE+spRnXCSHuRHRqF9Cy
MV9UAc4dUG1utRZjNJX7KBZ9uE59K8JQx88tZukSFO4awSDwqFibFnKItU9NMZYgF2KeI+MMyi1G
euB1GD/uABgY6uxUPgKnwq/lieqCLSlsyQ6YfbgmVyuII1E8TyIrIpTleTZsIGFMNMNkKO+sxLBf
7CHIA2Rj3LwbVQyon1pnwombK5HkK1J4SE3z+mAdI69/zvqek0USJt1tazv956qJzF3n9mGw9lIb
Y3+B28Hc2FlJQ65oOnGeSJq1rltpizshNX6iZ1LrIY8aXeQWRp7EO7rfBmIwN2yNy1hz/YdCr+eb
M0nqdutmbdReDSNkyaVez9biqC94Y2XLonvBDuY/oH/h7s5ZJZuVJ/wB02jrB8ZV0pAWfGN46I33
g5X06iQHOR8+kQBd2anmQK1Bj9Dvy3KaYFwbuZy2eurOH35+6z3rE++rysXZsgs+hapRsZD/WKbT
0k87Hp0qY9Z8XTQuj3yjOBWE/DfWVEMW0WUtrBEZs1nR8dlHfTOoU65F9N2ZTtfDZiD3xlyP3WwF
4t+R9PKJWEAGX8znZFnkDwHI+4PXxTEdychOuS/G0HkBZcDbGJpkvDHloLcXIcfcBEd5kSa3HrvF
ti10ca79sH62GILRKSPq0TiUXuiriwBwcrcaG5fO9uSOJmYLLitz1Xp8TbPUvhpUq4P+1JFLP/Y4
r9tdHmj513Gi+l63TECjFXWAh1DFGKN2Uzm5/6jpAR32vgprrAYsc2PTRzdxCRUCllxir2yjMWAI
ZbblLrrI8B+aROvCNSAiHhPGM6a/t4pS0LpjQR4BzHJLrft5xV4ntsYVHZi/r9lk+vpCNMpwsF9l
EhNfZOIRcRtadsiC/Ttt5Jh+mHzZiDfZFlgvciHcbh/3Bn9qyEUEhacPnXBf8bVQ26c+3Jqy6+Rp
GN3sNsHntPDcdmflQ4fEsgfovUx10ZLjlqVleSqcwTpqBP2Ab6mLvLsIx76Klp7d5tEdJ5H2TfcR
rdGNjdtuQY+2x2Tfd17NLjDWtwg3RfwkSqQY+Lg4gY33lTQ1nz+GbAvhkZaGBy2o+s90MbRumbmA
UvcxlOFrhADBtG1U3cbrGMn3tMAWlZhXA6IBDD9OhWauBn6Kh0hE1kBGTdK3zJgqvrXeK5B9NpOb
s3YQfkVz1ByaVZcBlt5OHo2QRWqBA4IdMyKRYlTu1I+9TbZ6EmEi5nGI/Qfu9by9Kny8xBtlVD5j
DqLK+sWgng3kHJC80rRz722jwPTf26G0TjQ+vO6mDlofzEjIHb2uYpNvk8KBCV5syhSGflNF5pUx
6JmzD+jZ8rmGQQtPaaNV/SpvGWwhF8uVPGWoRykj/TTctJGXRqt+0HWMXBbP/QgMEB9WELn/0jn+
T50UX5gUQX/df+QAJZv4Vf5P+fV/OLWq/PP3PZXff/9bT8WldahDuWYCTnFK8Ukh+a0X6bq/8QRS
6ets8+8tx//0VEyPhqNF28836adYrgMd74+eivcbPiaTGGIP2z8RVc4/6UX+FL6DFsCmV0rSIBQR
x5w/+cfCYxQFLqFx0HfpMLMSvpJPcTmMwT6ZT2/EHOJcO7SISvxAPYlUWyRmu/pw8f6kgJ/x4h8L
3FmpwEtTW5L0wgEc+Mh3b6FEjFB5HoOUshn1c2A9jdRibZeusd6FKdg0XdZq5Vf4rawsOFVVSFvU
sED1GM8WVpMpAnLLY6NzkohLDwcZsymXXWCmGFh2t0DWtmLNjRZ69Uo4Kz8EkbiIFlr6KYGPPP/j
iG3Iisf7diq3cU6ghLYebX9n4WuKcGA4RyYyxbiYdIkJTsNSa650vK+jWTyMXsqTKUzCmLxFjqGZ
gdNFqDiox8mEBQV3lZfBqcZ7ZtuYh0xptus2PSIWus6iQq2Hgmm9hsLM8Z+Fqa3b0H1BSwmxOxHU
ACb6ARdcv7/QCZpk0L/qcIqxwd/AXrpL6r5ZcyZed7L6hKhJ38aZuuIgdJGI4vNE3opM0iUxztnW
mXgbvSRlwSyK13ywCMhM8GqNev9azB4ZR7XHYsaFIfxeVk7Li02bODUvw5xku/dv/V/Iwd8of2Zr
A3qcv15dNjRP4rfvmrTffufbiuLpv/EnkK7QiLW+gQy+rSie+xuLjEMnmIYHi8Rs0vjDv8F0A5mQ
xYKCtwIIAX2ybysKrV1yRlmiPIquOcbW/icryk9PM6hPekVYN6gQTCYq3z/NITvT5FWl2hmGQjaG
AJhazDIi/2gpPNUL1yYPl8iGuFj5EbTlD9fqTxaTH9pynLNpxXqC6wOcii72D2tJXROk2E2D3PYK
Cps75s5axEaGwpzcuP/HS0E60unMAY1wfngpxA6dELktt5YgpigzBC7SFrUvLbT6//GpuJRELtLN
cih3v7+mSDXSihUKRSesMqr5qV41UqZLObhq/+tPNbfDPvQ13y+gyWeydAbESLd++FS0rlWa2VxA
PyZpuhsNjvjK+Tp0zgoUGxgmMlPnGVC6pBtZ/r4o/GWzjnvwT14cyPh8F1Ov//A5JdL+wKyk3Gql
xWgb5MS6EAi7fv0Rf75HbLhUBkM4/E8m3cHvr2ZL3kvb1YFCQGo5kEBRDjFSG2q3WycVYe1/86F+
aFBzRe15KKIbJkAu5ifzh/7YKWbWbkZCqm04om1CkPkFCd5XLyxRRmT5BVDEbyOwf3AZoVsZProo
SGDip3hoxEtJ75mlmrXvcGyoF/iy/HL968s4X6bv7xRehf2akFdoJvZ7XOOHz4V4lLNDnaqtGXcj
Ll3tGM7EH2EQDgEB8G/6uH92FT++2g9fGqOYsA7tTG29jtydgJSesMtpbyYpMyDwWIsmTT//+gMa
c2v7x0/IrJY8acYi3JA/LGVjhIGyB0GwFZFjXWLgyR5CHR+5U05oacsQeVN940JXWtaZ1b45Eg97
ZZs7FTbltlN+t1YI5RZN71avw2Bq+9HB8m8Esr5FsbHIXLiSIq2nv1mYxM+PkW3qFtlsBKa4xk93
nNeGDipvHqO4V8RzW3O0DvEldrfWNFMHoSUgVMEUXJlcvbWBTP6TPrnDlRJedQbKZi7DKvQvKXS/
7fp/eWfaf/rWWJ/nJ9zmfz88DImf0Ya0M0lrO5rRqfaKmdBAc8+R67YO23sUVslSh+YC7wBJ+GEo
kuZIP69LIUyQ5t2Rdc5MDzv2WOiEdFbQjAsP2LwRjpy6jOZsOJO2J8yeULZu9qW5dkVLofEfFJ2l
B9l54JNpUi0bS3M3xJ2CbDAbj7POcJAwacFRZRyaAhtnekbSq5XeU+EBe7dGE2nnlG7gOsfEJcjL
Etfwro7BrY0WjP+BKNqjHo36o9bU3TYpsAfC3PyajuaN9GSKRT3EDeBE8pK/XGx+fbf+/ICg6OVg
wFNPKq/r/nCzDi25CDanOxjW0VlDgcYsSt+LeLhTU1CtlcrFP34keUXaFqha50LE/+EV/WboPH9K
5bYJgr1o4SaL8NUvrCMYadTtvvP060/487oNVpDVBnkGkBDrfVL1YcFpQ9zPfDdym4wZxAKInfuw
7NEdGM24+vVL/XybEvBsOAb+Hn+uzn64TUPQDEnPxHPre519ARBD7MteuX9zAf/0VRBhc0yhIck1
/H5nyBGB5LLnAmpOozeL2vW1HU1Q7+rXH+bHuTk7EJ8G96vHaVGQvvTD66Q0VAW9UuYAgyhX9NeT
jTPkDIDboqRx0LocKbjxAfszLPEe6VdtSyuN/25ZmmdY3y+nKAoQ5IAjsfHGvbOxPnx/dV1a/8ve
eSzJjWRZ9FfmB9AG4VDb0BGpIzU3sGQlEw4tHHCIr5+DrK62qixa0XrWs2nrbiMZERDuz9+799w5
0b6CPJv724FhwY6OcbcTAzB0okdmccQ8EW5bs/qRV4N/zroUKKtr6qtinp0Tk4noF3fA/ul3YoYJ
B4d4UXTvf70FqEANI5KO2pdxXx7N1t2GZk93EN/ldYSRby39vn7NaZmi5TWmm74G+u0lpr0JgxLI
epn/yK1RX2cB+dzz8A03k71ukq6+n8o+WdVd4h5cRICncsqvMUf+qrj4+Q8IlxBQSnre/y/j2chq
w2KCJLyHjH0GElXv+kHEj5JVbA1TLN1EyjIhJngdO1ZbnGjAvwWJ/6BaLzz2NawaIBV6UeaFd4DM
q4eAnMwZWOTJCRDr0teckJinBntFB943aepflEfWlwHz59PJgeU/v+DL0wmPmC9cTWo/GWl8iuaw
PHXuWG5Sw9x0Scsi3yNuSlPz6FRk8qC0+1WMqvPTp4AcCZRhATaLr697MLGWMFlV+9SQUJV6Ai+/
U1bd+sgPV8QYvle5Hp8JEZC/MePveh2Dx7UhOiywJh2rnW1C3G89WrwDsw14HnZfryUfuB+BH65F
Gls/ptKyWCp9PKbZ1jVTJntG+AyxsD1Y2jUvDUiaxLtXb4RA3XsTHxSLT8JpqNxfXPO/l26Bx2lQ
wLvDpsFp6a9PvWsHfhaRUrVv0vy5jPY+eKaNMeOoJVfH+UWd+JNl26MG5uQpfP7hhdb35/pX5cjH
WxadPQ2cjxCBBLs2vnZ4OuEvPmn5l74sMHzSIm8RtETMr4U9mbE9kn+XJ6mNHzLYcs9pPi8CtInT
hDtltIlNzwhOkWf9Khj3J7uvZwobZRLCpCXF7q8/souBFkSpiezOn15RZ9yOfnM2RfSR+913jrze
Lzaor3275a2B8Ysk0bI5cHtf1/RQG2pMEh5ZjuHluXeoeyZ48VMpia3S8w+mEg9w3MEGTjXFjSA9
Sau4xaE//2IN/enDhKSSnQUh4N+y9JIe4pPUvL9DAMTGrH04KoyVV0ZSxQQrpB//vJv9ZNPEWUQr
lUYh2SBfV2wvTMkbBYezB2hN/FYNCG/uA/mLM+JPr69FJ4Mnicv7N/tSqqy4slD47Dkjt+tAjxIi
QRqSowZLYEAhsI6Zgm2Mqcnx2hFZQDcgZxZtXMwYaH7xvv79UI70h1Mhh3K0dO7X93WYiHCVCuuC
o8k4Qo/CGKCdryYNtCcuLGNdq4Ige78DL55B7PrnK/5VQvP5rFENcbGp25EHflkuyIBlGgdjfj9Z
Qn6v/RbrxNDG3Y1KLBc1h1d53hqCJGxHYyLMDfp6k7sbtKgAFoFBy2w9GNNwpaUDz8nuup7EjdhV
7//8PX+y0BAf5xG/jaPEgqn113dQGkD3wDM2e2+M2l0vGJsJjE3bBaL5i0vyk49i8CSIoUEMDBz0
y+uO8UbVDXPEfTdHxYcAEnU3lxLjkOGZ/4efRQ3qokheWmp/W9Vq8us6UGfNHoxIewfpxdtVkx9d
pO0SzfOfRuPt7yvln7VSP1nE+CTaIpSIKKW+dirAGsVp1fNJJDrEm6gr63vo0/aW3Q15z1jQIq/k
9Ivl46eXkvM1qfGehf/wy13DRVWidXKbPSNgUg4JQKZvXhDLYII4++ff92mK/LpDUGmYSK8R0jms
WH99RIJMVH08WzwiojWbHRESHZo9KYZ5w3y7zNdeq+yNR02erxtHD8aOk2M/bmfEAQUUDZeXCyrd
HB4j3GFPNnwSSYBEFvQbhpBE5aCPkm/Yyo2rjARrRQ5ivmT1khcDa4mf5Kx9D7A+WGF3AN+HthDr
whL6i8/Dx7EiWpkyb5DWg9fbCERyAUlzl1oFgFIoJ9J+CQeix8FK0SyJVzUnGHkxypasmjbJWvmo
clxRR/IbQnePzqIgicesrVMxM1nc48jS6totSB+7El0/RXcQxPJyx/82BobYrcowNgkQcZuSIX98
Ffgw2TY9cSTprneb/F4bRFqe2tKoDlaboXid4hY7ViiTp0J5jmAkilTuiCE7xrvZV1W2m7JkirdY
Ncv2MtUcJ0keDbHI7JUCSEbKEHaqTaWR7lwAp4pM+g5FDRiyAJe2AtUe2G8+E2JE41E3rueAfLP7
2kUtAcNcpdPtgC3jvkxE220nchP8s1kVBB30ILf7I0XsuGsCrEOk4cWIw9DNz/NaqTTcl5icqm0e
Le0/07CZGjXKDR5T2eTrMS9AtyohtQWYo3YPRdDf0efd9ej/nqPazl+AF5rnrmQMHMGDPxhLnLjT
hDd9Pu3KRu1GkinPkU8TVUjULshX9rbIhk0WZsy1en1y9DQQNqne0owcH2C88LTT0dmhXnkXjjFs
mTiRTSdaf+8B+NhCCvT24MIqsjrFvErLML5QuLy/+x1jZ/Rf5CD6+m1uPKKmARwurOuVm+RPi03L
g49y64ZFu8Wrmdwi5p/XYA+si6DI5RUaNNghPtJAuH1PI8zGvWtYmMSQ0TIdjI5RKDJwoVlPUaH8
dc4usVHKn++yfDw2nejINppc/iO7yegujYNoMamN9mY2s2Y7kpazSmWkEWoDXhkcuUm4s7dRIM7o
QsatNQRyN88tsA2j6zeRPdn7mdL1HMV5/Y1IR/OylD6gmK7x8IV17YdnNOREdyhIAxrWe7+q3GOb
M0L3y2g8OmaCzXcieIMmxclGSg3pzQL1Pr0UKFBeyiQ6+K64T/rpBRUQo0QzpFHXRy8FeeAtb2AR
HPGtwhcwGlROrvGAHwP2ceQkGy+ugq2JH4z70BDykYZAHzk3nJPW0LdN3AZn1TNmHBx12U3YKvMR
4dJklD9UM9SHwOmSA5BcRH5FoD+E6nrUeOR/E92ok26eEGk24Ic5mttmi7yogof3kFWBnFc2D89z
YZNHv/EbzhFspiwSZNoPrzggs+tm4CkD40jUQmYdzT6ekHx11c6z5uCC/1JtR16IbQSbeVKXwTTE
g3olYN1X0FkB/w7ZZkZV+mrgQjXTGMGdgUSm3vuGXf02+uDYD06W2/0GzKavV1PFfPvSMDySIDM/
aAnYmbRrnGjPmkDsqgaFU8uVgqVT5pvFH/wg6erf2nkKs74os+SIKbbdukgLr63BDnYElwwzSEia
cRJU8XfPjKgn6e/WW38284uaTfa3jiATErmmGMnz4CbO5Tgq717oLPoIae730F885BKfqcrzFIyP
zJmKj7ZuAQFNhbK+ofVqNxzR3JuwtOtXxGfDBq3VtO+oWB4CwDWvWvHvTEaOUKqzm9NccZ5OxlIc
EUqrZ7pwjEFSBVMVdS5PgnTC5kUiIf2tASm8y0ajefEbOzmk+GTyIxwwUpYQmDy7FVo0JJzDsPEi
t8C5PSteDnDYLmob8mVjD2R3SsF1RHMFzIYW8pZTadjuMs5NBcg9xNerLon1UxMNi8rPTawAJ/WS
vFiZgrTXgtEgGCeZL8+gMZzAXMl7XEeQc30URDvF5TSe0IbxE/3FxHAR2zNf1cv0k7bHfriKoyi+
SQLYU5VJ1G9FtvGlkIJ/1amTvTAT7153tjuvqESak1dLeYPkpv5G687e0jhzb+KWV3VbYvbdzf2Y
7YZqFMUeM0V8k+e19te1CzyKl6jhpeLu0oRvThn+phufYODvrY7bOzG31oNKuN5JmsGAQh+1DyQX
FeDwdGHwaN7Vblt/d5cT5rr0ZnDMWZMmRKi6yQEoEP+sgQfAakVzqgmxvpy1qr93oERftOS6zjhQ
f6usuAUD3EsuK7qm6BTTjUDR26n3cFDujZgbg0ChKoxvRrxUNfUucQ/vyCRFMLIDD45goj5Y0XRp
sS0viU9Myw0ZNJB+S0ngSND3ESmzlWk91Nbk3iRuFT3WnsQk7fbVNy8mERpUGnZvG/m1RdYgRaTb
kywbd0EDFNmMNjGa1IuFB3IAgD8+QsRlXYyj5OAsIda1acQ3fdh4MIkDlwq8BHZ/A1QoP2J0R8bU
hTRxNkRwRCdZdPwBkmoX6NKQd5t0rhE1zLzntLFK9QzdafoIfK3e/Vi4ayAORCm13fKU96QfMHOx
3fukkPoJeUTvE9fHl8xdMzsHXVu/Oan07o1wBsJVl4O8mbyiJBIEa9tL3szjbeCp/smsx+ycLLeb
HLTg0iVC+NwI7M1oTKZd6PuLoNLAVy8UVy1I5XRrxsb0Yc54o40RUeKKpn10RkUpjthCSTx2Bv7F
as7OlOzjY2gykZkH1KKnGTuc3BqFnD78mjbfOurJnljRb1HtCnrOgLvUqJDUQkUoIPoZXnQWkiPX
qu5VMx0LTQYav50naTaAOG9oIPGksWbJmzxLK2tdwKC/NZyUJq6ecu61qQKpj55TBeU6VN1HFRic
mbRZ4OIthuYDfqH1JGJUXnpQcCN0isSfV6+5Y7WYPyo7rdu1Z5dTRpq42/9AZTbD5UZadzDqmsvi
sZOrvQn8oV2hLYL1Bz3jHHYmq5nv6R9jHTR3XVTS+G/s+rqDa/86Qqq6s7ogvom8Jtl3IaQuomBR
byu5qNQC3u+SXJPnJkmgrbVwd1njq2xBtSHE/aCi9q84E0e7uo8IA0NL4NM37ZyegbATfJtV0F1H
RR3vdZ7rg/AKbg3b5qVDbjaUaj9Obj2h6h2WFvXY1hrhKAm1XVzxf6m6rjeRrp3vbhi7O1Ejg60F
8l7bGcF5acfbW1yvFRNNscnQZ9UrdPLT2Sra8ZYiZPgMu3my81jAGqnusR5ewYgijNY0QTJ0bbsZ
UOlfE5B4MnupwSfULR+beTfmgMwVCTfrhjMzXjcT42r0jPqmnNzoHpB/dQzHpCfWLylm4BoMGxvL
NY9u0p30NMH15928MuOhvYRZWJLOjVKIUp8SMGT8Rwv1LSSw5Jj55XjOYNq9a+JWmsS0WNIwfM2O
aralZy1RX+JiHFPxTL29mOrH6ns4LHOmiowcOsvHJqp8pmWSglQD6H4OoOufzVIOO3+sD16VN5uQ
1LB4lRBhHwzzG/2/4jUr/HmxDXCRbEPELPSccNb+NAks0VmmjplhOiCfDdxohSBtGjnvhbT6ekOF
OtyKIDP3DiiE+74xPJa6MD73ig/p3ci/7VF9rmhMoyMin+UNJbf3hJY/PySJ/zRiZt3TLgXcS4wz
nbhkqlZVMsgr4k+jdWXZx8iZre/SjIYd7F5zD/hs3gRJ72wGzcuoaklATEarMJ5IyaC4EM+pcPel
O1Y7XicW4Ap4xCr2mhBEbxh+6Ky3n8daWNdhEc6oFgrxUENbW5MkIHYua9dFESkY/K7v302au+Rq
LII7n7pw1XYtRjagij9mRk1QjOMuuW5SHgOQZHECTroE01nXIDRFkar1SEY03gOME3Nnr3vfo6AX
cfpGwBEp7cjnOliE6coVxmU1QbucTfu5w2ew41XcoQcleI8ZGwWZ318Xwo0eUdpSZkDIzlgCSdIJ
uuQcmO28yQonuFBTwuplyq1082yVAXu5KWpSANeSAD6GFvl8nKZKX3muwbZTgOLihfNKsGBjir/A
kdUKcf4i2IasDZzPSHmNmKHpqzDq0pfCFt7etWjA01qDn0JGHC2NPjHG2xDw+SXUhpRTna8JjiMq
AtgpTMqz64tTm/rjIQJCogOVXWETri5UiQJOiSpnODpAXBtUh8M4nVaeSg/WaIQvITNTzjlvbVUu
Tgx3XjfEOC02MQnfTXfWC9r39ljZ/ndr9n5EbdV8o2LNQRTgbkpRyD36OTYRR/fxtvP74m7yqFjy
qbUYeofdvI5HfDuUQ+MBub1OToZTDWKjfVP5Bz+DRMOi4VU3BmAYjA+TX93QviG53A5Scrv6PGcR
qiySUIsiLe/sJijuAK0RJZJMLKCpHLr3XNkm5LlUvjeROddrG8zQTYMK4OS2aXU/CTsYXloqHu5b
wiEH3XDOLmF4zjGvA3aUcKxf2S3pnc25heSaYHPnWBHB8EB9zMmUHEVxirNRvReEMb+TGUITQU19
8ZGJkq6Cmrvom6lS63v2KViuBBJ/BeL/G1xFDuEiSoxwXc+RejfcmgQOe9ahv50zF5h7M7IwKElw
Jymana52IhzoaOAG5/GQdk+BU5WYfKTXY/MI4yr65loufyesx7zd+GmYuRtRmjxGpUPc5UYrviXC
deRSmxKVls8hZuRD00SU6iKZ3Y5zo1lqS64HAgjjHcUr//JsQAs8ioH240bCNzf2xrSUAB0TUly1
YxFeptIEYOO1wGHXeUSOHFY1tjrQPH30TbdaotPsE5xHuE2KD7vv+dS+cbCuDsIJv/1+MV1txP3K
YTyZrGdlokzzrRlOIeeJak9uT7x2Gsxy5EkuTQHMVOW9i36s3OdJSrsHZQHUjDIbyVqz6ALd2I07
WpBWZvcCTkd17w4oKriFzFvXQ9Tw+zLfpR/S1maWXihUDHpfTAg/rkLd6Q/t0Rtd9TaWwivPsORD
Nmkbxi4WIFLI/LvMDyHqk2plPqBmVxMSUzg9N6LnRx9sbfIdqcr51kkZcfPILCgN5n+VS1TIJ8eI
3r+cNvRluIra6Pjzc2mr94TTS7Liyy6QYa1+JLjL8n3Yt7hO+nDh5Jskj4zr3OT9WQ3czvlQ0v87
Ddh4getWHRWdK0WdHk2vpYnSMlsBpdskbsurThA4f9dg/1oXvbkk3gU9sip7xnB8I7VDnPNSQuZQ
X7tVjjbw0UpJ+mvyyjwxk24PxCo4d0UcjJdomZKneZbD40D+y+9t9f/XoP5Cg4oSbXGr/6c1/Pd0
9x/D/7xWbfZnwsa//9IfsnbrX4GLno28Y2vJ2VqUpn/I2sN/+Yzh0NbxtlKNeUwz/kAFuKAC4ArQ
cPKxEntL//XfIlRhktwVQt9AfL/IBPgH/wv83JemsgjQFgnGFQ7SFHTy3hdVu8UAQptmXB2pKbJk
nZWxe+O0HHDmfPiV5PTL/OvzsxhGLVSPUCCy+DIL0AoLcxNY5dHnEHg968m6TlG6Pk1cgcum+W+n
nMvnCUaNYP9A+y2E47/2sFuieiDzmHxeYbFtDWbNy52OuNC7cangu8gD4z0G1gNpuPbDn56DX48I
lg9n6OYBBeDuoS788mMbw1RUBm0Jcqjr3knuVN4qt3RwObGOnkem9zi3zF8Ndn9yiV2uFg50NMXB
37RNrFtpC5UEJmphLdW+7N41lnQyMxOq/9ic/usPRKWCBpaHiFg4jJBfhhI4McfaVm14kEZUXfzO
qKYHsy0Cx/jmRNp7/efLan0ZvQheIHCNCHQWZRPo0WXq+SdtDBk85hxHo0akMTZsCeRk2jfzjOuA
7FTB4jn1iXUd5DSg/Cmzzo12yydMwv6wlijqAFz7yj93kw1xtNVurylSpbq0yP16mezgF08BpTDf
50+j9uX7Uh7x7tODBE7wdVRUFmEQp5BVD1jZY/FgFOSLXqg4Z6gSA3XZFE1sDSeLcVFOfORigeQd
nM5GmLcHm1gt7/R58iymGuOggxhlRV3EswQ7uLoo5sC6HhMJLF+bNiauTzslbU+uAxACOp69rShQ
jDbBVDnZc7Cr2YevjdaH7d37ZnVRG9N4tjqPPHGc4Plqhl/hfg+0U7MdtvOoMW0SRX+BC3a89Vgl
vE0S6Cw8pKY2kA0Qy3lumGzwyBFaDrjGV4AmKoonaVk/eEqXVCcLiNp4RYKHFndjOQ2X5Cfh9fVc
zPXwdQR20WUhwPHOezpyyrg1ho5aOmvagONIU7/29Ite59Z0jp7OsD6OWtevZK3oW8zDJLiFzczy
NZppuE2t1n0LWnM80/+jciXVtX51ZDeejcawHtxuOc3PCa7WEB/asZzC8dWjd9mvqRko5lXkjmeA
1fzSOhOA1nLFB+LYi56AauMj64GQveU91zGYNdetFdZDH3LTcMmFT3S63TeGCOM5iQHNNs7gOrup
SvCmhiPWzpXS0Xj+/VmVKWzptXSQn14lS+VKbUC9wWC5frUnzVBdDZrS2minTJ5CTunFMWuMBj2v
h+Kh33bUBM9SD+FTULOebgDq4WFExsFzAu9YvFUqqF9lXPPyQ3a8DMlTw6SHS2VFTcyTgV7eWIt4
rC5ak+BDjKgV8tYeI/RGezaXlLebhsiYUgH+7lvV/QJnCaVF3xUiKVVPvfzWQYQ51WEFbnO5/mLs
XDicgdhKDmhowAyp1k1Jysznn+miqFwXk5mybsySkZCu75jK680Qg2rHv8gDDBUz2HhdxiSAKVQU
XVhKY7fRauhpXo5BeIZ2YrXOikRkQAFdDjDvml6qAggQFJk93kMsZS5Ae32M9A7X+LSKHIO/gCve
Mo+D1fl6XMWFge9Z4Qw39pPZp8OmoX8WnWuCeXKiEV2Sb0qJl//SnsPpFf3z8K6Zn+n1wHk6uR0m
CMrPissv8dQSGKxsWSKMMzM6Z4GGnUaJSA9Nu1xn9VA7kdyOCefiiBTmXegwP5WAWwenETs0Ts61
S3zYWuvhEBGJdkHTZ3zwip6jax0l3HZjwmmMt1z50npRpt1sajl5Kzj11g30ue484BOlBUPQ1rcO
5LLg+VIDSuUwGS+0b9BvCqqYkt8EfLoyq/k6aPv4Hcuodc0wwD9xVvKua7MMOU/Mgl5tORTc8JGQ
ZxCWMcRF5uzvYSKZpSmjj5MND3d4IsEILVootAIq6/vRk8PJoNxYhngEt0W3sG3eSstP4RgiCzo0
jHQxnPkOD11LygDxlhlCB2nxP1asy+OZbY5n2Y5KmRw8I2KXpj+5n1RXv7pWFz4RytWT+hEHSOhd
rUmOxhXxRAabdU1To36dmNGCLMiGNxKZ46fU9VgwKzt7QC+XPqftzIsVTq5zjEySqhMES8egDpew
hDAqN2yj1YPnFts5oUOg+BmA6h0G2yegCCDwZlVb34rWMMgAlaIPjuSCzc6wtmoFZrJl5nvybMfB
WKZdb8vk+5SHdXQJgSe+bTkFA20NH+jgN095175Nxbis/on1pIqw36Q914lkItZ5pnHJKaxq+1tv
RP2wJiOMpLBw8O8hF2c+48Hh6Dq9oTfO0Fhr3kuyFKOqDXZMbMqbsWdMsZuF/VTIoN5Uo2Igqgtg
i2KyyaIzcuGSMuFE8Hl8Q3zPLYc/X7NjtY+uDG1IIsFAuloDbKXazQFKqRVJSD2yZZUZlxD4ey5d
QcziDEbzhUFideAEGzCccMxNyk/a+1YNT5OhmXolE49apO5cWp1ozNeZpbmtTUhTNcmVYLEQeQyj
PlATcMw0IDdzYlsoKsz8BrFu72bOScyNkImtMm/moVkoV2eFuX0TY/LjUeqZJGxiWVnXOENZSxsU
/mqVhvw72ubbeB0GKzVwa9Z5zvwBhkHKd/IZ8a2SGv0hxhOos6vRicNLL6+TYhPb8HzyVreHSWrW
Qe3GSu0x5QSXYZ0bJK5WfHLKZkLWmU+ronb4eM8dGsatE/t41fLBTjSLt3lKWfA/l0Bf0hve+sbS
UZkGM5e33VAG5aqvB3E59L0J1sDFdN12hnoviRStVxbiY4+dtXHf/Jz9UTGrxf7M5BpzcwPEEySK
61MxTJxr9r9/LasktmzfSFqZp8hYkPM+LauLJm/bg57o1Hd66aAAD91ac46v3h5saJNQWwsxXlle
TBPFBCD/OpBxIklH13zrpKj5rYOe+UgSAib/LBrIUuwWHjkpZJcCf6f5MwSm9n2aS8I79ZmCGps0
7nQfwZJ/9aTFwjq1Rno51C1Y9QzEsGLLsOKHwSeplnUz9y4FLnj4AWjd7/PKIPugl8ZH19LDlP1A
D4PvTJXzSYSwx4HHAqYfO3kTdtaDQyYAXbt2hGjS+gIgQzwmyxVtCNohOZIZ+bqvA7qKjAi68j5a
7mjKtOpt7ouFa6G4jYbVLFMhezZbc+MSl5RsEb1G5pNlTMIVXCdKy3vPobV9r70Rnu6arm0sg3Oe
IcJiq6rD2cHZGjcTvBMk5rH1mAZUyyQuDB28D4tyIzfJ4UyQQWbrKC+STTfQexw8hvuFEVKD+LY0
Txmal2un6DSTF8m8Wk7NhgFPeMoZTF1x+5szuavymGlpvNA3pI3XISPTSrL1TEFxiLHukDTjG7u8
H1x+BxqBks7FCmrYhSC+h5mLc8cwO9k4bdzvLDOGWTRbBZkBY3OsdAcCscutcylYYkBFd8QuauI4
yDfsVp1XZB9GIiAPg+4/IL8okPk0mslEBaiGVeGDPLUPI59uwhFLAs81hUHfmDdMWc0btyCajsHP
2lNTcRgR0WypjaP7keDwXcomCvNfDttRMK4z4QaMdl/ecbfZl8sxP7HzFXtRYLwGswMBGT9jHOZX
PRYYLFdyujGnOn6sDa9/bSvbua40IbJrJzYpIMdmn4c5PTN96xTWmcqv3Nqgbj8ABbsnx9Fkua0K
O0yx1JT+IKLgYKTzD/Ds3BDR8wrvUKQB6KGJk1cU2vC6kFxEBP9NpGWxgtC2p70re1ZDSEYXjJoM
hl4T6S4qy3lIC8lqk3iMgtezxh2zikaQvLcTCbHIUSm7N/98jFpOSX85lcDV5MDh0liwaEF8PfbP
2k5Ddrz6ULufRT9kdnvVLoXvP3/O304/ZIkiWKeXwbEfUeaX42EYya5Pq64+5IwPE6h/vvXQEFtJ
7BAOiwtPLEeXz+Xwnz93OV1/+X2IG1Gpe5xMcfl8OSVyJM+hHjPpGdPce+uMoj0UaoRsM/iS9asq
yunseZK1uNFLlfvPn/5FhSr40WirORXzgvMlvuorJ8XoYLC86jAQV2uv5qBFK7GsuqQIs9p3MXx0
LPYtx5Kl8sapy+L++RX+v2P3i44dUlPL+dPd+lvH7vj+Jv8CxP333/h3u86ysH/jysaXDSzxM9zh
j3YdCIp/URZYLs2k3/t4fzTr/iErwgJPgVSTIabLcRKAxX/TrINn8dfnGvsYnnS+1pIxImj0fGlp
kWDQ9ORietf0lI1jTERWc0H6zYTyBToTg+OFUERcxGkEtZHfzwnv93ccvj8kfoV74WeOu7Yq5wHI
xPic+UZygZJ5pLdsByw6NZkmxOnOKiSO3Jmn7sxoD1yPjIeheTTLJjJWALByp7jIwkTttSYB6Jq9
KWxWFDvBDvlAeSyiCfEmeUAc8Kx4Uxa5AA0XuDtUlra9TcP+jj1x2TrMIbrMnRqGRQ8/bPJ0c7LD
dngHRfVNFF3wLkJlwpOq/L1ZJ/W3tsjMtXALj7VTvTltavF76dtzCrBJYZ0nOR7MuhI7SmPjmtjr
CAmCr3fSDKw2WrehHesWIU9vFXrnqhw9mZ0M6Y0hpf0M03Mx3tcbnID1WiXSPE/Yvs5d35Qb1OTP
uZuEjyOhsDfjEj1R2+HzOAbeVhNqETm6uBOp0RxE39rXbVG0xz4A5G6mMIWLJdHCXbItQiN/C7vG
RRuC4sBFkXLRFFm4p7bR31XmR8cpol2QlVYO5ihpt3NKWsbil27WAbnkh9BOfvQ9iRpMFMcX1woI
VooTqtZmSd1oijz4RmcL24yfSq5N9VwkxXNj8NFlU6NNloPGdWG4W8cpqy3eNZCS9RLU5g8l21Ve
aJcQjCQk4G2mbFsxQ62PyxP52Gjl7ZhFM0kjLzg74NxpkhVhS5jtK+2TNKQJDzHRH0xIfIk2XXmZ
FZ8F4ce306Tmm2iQ5lrOuNSlQ8YZhKvR5VOcaouKRexFmiNdLQwnuR8IcL50l8wSTrbOFYZKfHik
rt4ObdPuSqXG3zpC6MoVBIdu3WdG/UEIAAHe8SCsfUGI12U7o/gZ3VJddp8ZKaM3xO8S6cc6r9EE
YDOHJUJMk39h1SHT3qTzTWBek7nySN/gHFHSRIMGokNCyJHhOOOE240pmY26LGsmWk3E5Nqx1DtY
VSjSPlNbKoqEC44IY7rq6oVzrhfkeQj7HNbbcOk35CCSvaUe4xbEJ2dTW35U/VxtgyAPD8RWepet
a7x7s4uZS8qUzh2pmQh4DIChIPQ5X6Ar2/kLgx0vebbSrX9RL2x2GIJyl2MB/K6JQNrZC7o9WyDu
8yfP3VvQ7oD1CcuwuuEFiKhza2SRj8uFtLAeCm+8LjPo8NWwgOKDhRkfwCGsN3C95HZCYn2LDLTa
zg38Oc/jpA9xE+Uoo1OKV9fdB/nQP6FUq9DClmjf02gpxcI4uTBqJA8ufVCCGEJ+EtxQbMg25FPc
dgOCshbMvTXrFKsz8XjJAsHXIzh8zYF2J13OdjKcuCWdiK7kgs33PBD8UdA+JJnhnUOnP7SlM98M
PWnv1eifUAgnwyrN7fFIuPaAvsOrbpHKG8hnF0g/gMTpnlzG+qpQ2n6wF5o/IpNmY3gZTY+hJYXg
k/hfmqF/P6aNvQ4rziZjbV4VJAOYS0RALAgLmJbYABZP8xopSLmu3JJA5SVZQJtNuImdwTzOjfUO
wZOWimjKI9J9+1io3lslSzIBKgnyIbjJ+3bJLIiS+sHw6wm1uO109/OSa1CYdU06jT8dprQQdyQO
Ula3S/gBlmxS4hM326N9rDdJxEJu2nN3kch+fCxzU+yauozXXqC9K5OJ56paAhbCJWohQm706lSm
PNDqy9fGmGMnFYT1cWZ3vVc2wRn9XGj8sEjaWo1LmMPkif4j5fBG/ympzqrxLIRHxapb4h/iuYi3
DeFbFPtawx5QRruu0fi/2nPcXbZFflYkzp5kSCags2RJIEDqbuclX2JYkibMJXNCkbzRrLo+mrci
9tp9ISoIs4xoNnBZ9ab3pfgBY1VvB4IsCChDJs2aSRxsNsh1i5jjUhqiWVW1OzyT7EwKxpKHAZsg
3HRO5b1if+LdcLwaoXKAhI6e6xW9PYMFi0QNFLLiW7akbAQ+eRtWVJbEaVbWG/0vsSHP8TFasjns
JaXD1R6BHaYRIfBLrHFDBmRwLML8PBPwQfVgQgjlEL7NzCUApGScsfETfTdQ+T0bo4sLqgeeNC2R
IWmupnJlNPHwZKLOOYUOuSIxJWHACkraCOsm8p7OvFScbM7z3N/+L3tn0ty40W3bv3LjjS8cABLt
4E0I9qQoqimVqiYIWbLQ910if/1bKLveV40/Ozy3I+xy2JIoEkDmyXP2XpueG8qqHJUvWswssLn3
HtPZLBY58YpHYglFMRD6qSg+0Hm9z2afW21qK5hKIowCBP7ePuFgtY08wJkIeItA98IzI/lsV6E6
pCUGf6lUCMKmGnEaD1S8HZa0lYh6fmXKHKk60ZDnyG5ZvqdweiHdot5poOVOSEfdV4N41l9bjssX
u2vvOlHYDxgSPuizBSDAD5vzNAn3QG9D7bzBHTaN7Y4f4OMNR3RYL+kSCROnuLeaLFkIEXO2H1Tu
Oiuob90xMcNhYyWRReenrK70Q7I1kmkaWWl6h/jN/IRUcTojxSGnWxjh+JEBhLYnMsM+F3WSHkl2
2sJDbwKdOBs8BU9SI5dVR+G/SUoR0lQc80cGN/VuQFd6i7jIIHKvRurdhL95WcQSGMXxzut82t9x
R44OCIZzbFnTqV5Sdka/Q/7QcfStFUozQhbUO6aQx7goS6CgqftA5oe97Y2sD/j9kPqk4obuQbkh
iPZz2KEgLSoLqXBdnfNJm1HZyfMcGtaHfEkCapZMIEtrxx1MCH+bLIlBLXlX+MWT9rPUSmcFxdHf
VCORUe6UDlt6Z58ng3XFX1KHomlh+UXFJieMSBvsed3O4C7cJanI9/GPZFF+kv0JRjujGRo648XK
8Sji06UNrbv5h5Qj8gNFVXYqmyUJyV5CkZIv+UhV1Rs7AA71BYXhtnCIUPIkYUqofzHLSAKWSGEq
tnpsRmcXa8amJdJrH4VLHNOIyP3a2LU80Ag0ttIjU2ZOU5usrOlzB50sQJdt17tpMtRtPbkp8TWt
caxUW27Jv5Evw5cUKJizFClfsqEyaIrlypkba21XSr6W9NE+O7ij9SVKqoj8cM0v8l4MRbNNi9KH
Yl1qLURo3QuKNNP2kWpptoP0LsiJJ1b5ppZmRkao5SDfLpo4oDH8hmrSRN2jJrY0DvEr22f6lGXp
LXVv0Cc6CcBIYrZ6WLODTiH0ySUhi024BvDt6XvGEvo7Y3ObNj5RWkMPk4PIiGiDg6ldUXoASiZ2
y8ZXIFadzlggDDvEIaWJroRL/RnXcLQ3ZRhu3C+pXRHN72OLBCqIYq1bN79Hey0pX01MN29rDO7i
QdHv3JoNiY5FlGIr6I1XAjvzWyxQLAijmQcizMxtWNIYNB48GQ4pEJHRi6vXZCgIZ1oVZe4Xj66M
s8w6hraXZKeeyUz1OBHqAwKpf5MaKRZ+SaW8SlvcFWDfcsMdgxKxzBo7Ay1suOFk15CY1WMRn+Vv
oKnjt8nnN6RGsJ/5nuoz7Hqygc2xPoRzSK44k3S5RjycHAfAmTdNzVdXnVN9Ejx5IpvbLa+It8z3
mzXmDpMmtV2Tv1vL8q0NdeOmSqR3AJSveIJRXlzcwXlUMefwprWdNyuvScIi25rMI9ufNrby2/u2
aMQqdYr2qBV1cadPcYxiiKxZ0iOnYW/lPdQ4zBFrqj4y6ixKGHPqCsTjSbZ32tza0NE1T3rZoQPU
6VUmjLo3Xh7Lte3MhaBzxevpWV0Bdxmtjx2CL4nPqC6QnhkaWd56DoSVT+5+wjMXJHk/f6LFcBul
AGhWeu7LB4nmdD0ypQmDflAEoNeRGaR9161bkS/5DrbnDCi/au/WYxdOsT7BEMfEi1mqo6l7lEWa
PkZeTioEpSdnJiJ951JFD4WtOjp7fNhhQdwKGD5OXzYh4BctHKcW+RuzYgcK9mFOu+YhDAu9B33M
lw7Ktw8ZWoj7PvKxDDVG89TGrfFsoL1+LqvoKSxc/WyZ6NyQXenaXpg18nmmhSAGRv3k+kX9gA+B
iKMwrEv3BtmddVfGzYuriKNb1UrCLNRiHWY1/qQkSFRE01RH/Xab5XP+MdXr9IOXTuHOA6sYoREw
TOLcxv5D1g6M83DxMOi0cIkVUU0MVVRu0zblIZRtqVat09szXWOU3D1Rt+YaGs/0q6LqS4latQmB
r+R8bdwFN1r6eXLfRiif9UbhlkCvbm46TyPc28UMOWVWQkajSs84wZNDIXz3gjKTA6x0uJl07dfc
q9SHOLJCQtcMhzcnZhYN3c7mjxlLhcmdP+kBUW/qVpsrtc5BU6AFHvN70PPeWijuq1ZhMzMaHUjE
lxEulW+QJH61L9PQQMiMY5vz51LIGnZ7tgXFNTr2RZ+ooo0/NzTJuO3Sonmu+skrbo0s7QQ2Ippt
N8RuUb2PFXTVYIidTp8Q7TrqTZtLfboaJMHvnZgRQFKO2vyxL2UtH9WkpeyvWs+Bt0cH3QkXmOTg
Is8hmbyV04mPpPUwNUWgKAPRGRXB4P9bMEuMrV6TF+j4u1Bzm8c8L+TTN+2fPxHqfKFmftMr1D0d
BQtaK5eqjO7OjxKWupFTmgtjukDlsteab8YrwySrgwh2DQNqGH02C7EbU/MoMnurWe3Wjo2N5wLY
HBThZ/2Gt7rzVcpUOtn99S/3gzzr99/NAcIGpgHCzo8UqMIYGxr05nSp6/bi1tSK4T4ZL//8RUBc
LOEzIEbdHz8AO+0lh95xuiQmzCv+drR8W7rV9svL/NuS/NuWJM7bb67Izy3J8i35IcIWvdjyPV9B
ltYvrm8z7gYaQWvS/Y+E0PN+0Unv8h2oNp7/exTX166k8YtLSC3QRRRIlvMFzPCHhFC4vyCKx9yN
SoxGNXf+P+lKcqN835UEngd8l5/mA1z4Amni/3+jyUJjFCcqltpiUZBrvFT5i41gA98D/B98sYwb
sEB2M3ZiBtVTkEWmcXYQYd8oJwRDbcDH26D6Ht9cWnO3KpTlZ19PcUBEgJyx2iJRXkvioLdFqcrP
hR0K5LSGedsmE6RARlDihp6hp4IsLShrO+Bpu8TxHggvze9bOYy3+vhSVG27irs4e+pHvf1UZQni
DDXmpdpluKxe6AeSCoJud1YrTUSYjKW/xHmIHhrZpnaa7NdYy9hoRVugnJnxY20qk6gOMiZJlA1z
f7ihfAlB5OvMetd2i3ptk1eeK4JWkMC6SpF37BrySmjNAf44i9QdvQ1MhIRBfEnaKG0kQiUWi8+n
ijT5y9DNejCIHHy7302vnHHKTxakpBz7ABQ3Cu7mbq7T6MWMTRMagFlBkRi240CcArZ4PZCJN10U
FpArqzxRS5MnmxZr5+RCyEyyiycKeQeSTW3rmbTsrjq47oSBB1phMJYDlilr3k1m4l6NpvORaYni
VXY5LUJZeFfHNqjH+rR/EPPUYZHqOvJCZrEPVW3k2NI4q9g9yPB0VsMJC04SHhRMveMyOM5WeoSD
iSKocc+eXphl0GqgAkRRDw/Q+OgPDwYWV5z4xjNpCuFzr3EwqCcGg2Xpa+dJmbTZysSBxTNbwYSm
khgVY/iYZ3PdkJRTtOcpbJsTJfb47tPWAxgw91q27nLOVqNV5puadlYKvtnnkED/f7zJNUmGL3Pb
7KVZfOoRw0F7FyUFW5qZTt3nNMXssEjWm3qVNSK6lh608z0bTnIf15n4aEZFcucrm1dDn9Q+GDXd
y6GJrZNhpoDo46FC8CT6iON/Va/Nfmz202yM91FcgFXAqfNJK6P2KPTC/41WlNtuHZ0GBNP/yUs2
U9P4937qqImeQFRpz0jInGtsJSXdQC/UypXfqezVqivhr4bYJPBEV8XatznCNoVRMn7zsw+0weKr
K9PupiNp4ui25sj8v5rozYalRR+MgPo1tyuUK8GAFo9q1a21hv9vVJF1Q57IANy+KupLykaRwAIs
eMqfZWmkFnYZRFwWH4+kRKqP/pjo/FGVRtQTWeyPc+rQDPKhuaMDpC/Vr8xO69W+mGixhiMGqPt5
GsV8jIHiIBRyrgY5wuvacslvEsgJkbf5DzLn6dl0csg/hSilQISGY44LmJlBkNVmRR+usx8waA1L
wq3RB701N0FcJvrFqgt57mnI7ywsS6uu6nIaSbAX/BCYtifo5LU8L/dhR5eXVI0x/yDDSRRnZ+j1
9Aq2X+X+2qrVoD9YqpsKDLGuU9oX0yAKdxraJwuZzp2GAABsQyumg2jH4xiVzk3FRr4r+sxc5zIn
MGAo5rum8szDkJJWWnl2ROuxy++mVtBYnVIZWFmabAk/yDduzYUET7zClsXMvYkvBckIQ9EzwO+T
85geKaD5SUJrdoMbNhs/MT85FKsrO9WOKYHEJHDqK8MzOn4MqYWy6aynmFkYkI62Cgw+li1cwe4W
JcInf6ij9aTIj8P2pN0Qoh1ySl9CAwb9Y2lA/yLohYs8v7XdeOoVn2HY66eUxIE5MPxM3+pd/EEu
4C9UjU+eO7uHwqtfba4YAjjzXkeLiN8QVKhob50pTa99Uz5T+HJsmk8uJvBtoVcPYyKKVSHdPph0
DOE4Oce1WeYj2l+8m3tUcIiLnDLnpNAhaFKxc9PQWyW2pTv1aRhtZ9CEO5Mh/troZtqLFoLxtesj
qGwj10p4e7X6xOGiu/HlZG2dyViZ3EYnh6t91qF20OYbynsdr/1Os0ttR8wYdxPF92VG8xpy/xiI
j9Hi3DXzjCqRjgESpKTP7zJNTjhQ2ze3WvQbSWScVOE3G62jrMbYLcGWjWQ0FVAIiDZ2USuusQ0B
5ARmgvKsQzrgRPMFLgIt4dFoP6B5GgLNpotm+smd3WoNj0RG83OEV1K0GbxztOYPYx6GdzacghXz
KGx1FcnTgsvkhzpcDTC7L7kMX+JOb+5M9CtEK/jylEBrv3fw+D/gjCGcWTjHjtFQIBHfrhDNfbRJ
qVsBYWEimErgoA6/qZm5rxOS3XtP810AU3LeCmJAMNe4+bvToStT06Yb1HCeekssAq3OurDGaOe0
T1zOtHHR3Nt5nK8b/EInATY5sEOz3vmyi1+tPOfZovneBW423HMT5hcfYdAVpyEHpNJxN4mjOuaL
+sKgs9a9mbaHQglxzeEYrsmRrm/tyfhsj61Df1rLHgof1pLdu/gLOaJvkYJlBndGjF6JusAJmBeX
2zkxSSEGxr9DvMYIY3T8o91N8770EnlwerZImSnnoOUYSH7XZvxbJ/9tnQyy9C/r5GqC0/R7MsXh
7f/+H/Lflm/4o0j29V8WJyqV83cVsu/8QpOSo7IJDtUF+Y4E5WuFLH7BXkfq3ZKAuxTIqET+qJAx
2YAQp+bGfrekSvBd/8Bkg03u+woZjMTCekfwyQELpPwXruI3FfJc9D3Z1wmO6qaQJy3tgB9kJsEE
ws7einJUhynsLTegQRRFrKlhdhEISj+lKXLmVeh22tWIXB1xYj2PV0v04VOmeLxPDUEor3HPBPhQ
NQIPXFiy/gfYFaPtYIT+BiGR+zTb/XQ3tLWgV0HAE2iD1MvfxnG2z2MzeE+xrNIWW2XL+L8HpDfT
A6EF2LNzxcB0DrTW800ai4ahbukTiF0Wwnnz6E/8VuruIcL+eUl9OWLZbaz7LNQGtR7GOnzvBXHi
kTbeoO5jI5jLJP2kcMi+WGE0fpQR4ezm3MXvmhA1GuPIBgXRSvdaM3il5J9Fx5MeyRvltlDjfWgW
726haXdVmdLDdsciuoyaCWjaqhkORJ1H/t1UCetsxmkGHpkFAzrxRJtbAVXc57hFNigY409EWUUy
EF7h7TrsUS5RWOglZgM+BxXDwa6gVu+TKY92uBe9I6Eg405HUCTWqiicB/RaGOAhmeXuap5jE/cn
llSYEkzukTxYlf82A1eogxn8C1PvfBxO7AN9YIZZcyQKLN3QcwNCYVYVzsxG+qcWrg0bNVvZSvdr
74KlHxYTJIPhfnSLZh/NMTlw2Io4hYReH/hJkVeBBUPvocmn/mi4HlpzPKR3lZ/n/Uqry/zWoOWr
oz1U6W3izOjKI+Ysz/mAFN4ZrN47GXFFsydWs1z8oK5P2emEPV7wKd3kOAxvGY8B/pJJA7ncqZll
TJJxuZ50/bFPCxGvnFhGV6+v32G8zMNe71WTrDWo6u+YhXOyIyfEUOSTq/61bCk79mHo5U/hINPD
KMpmg6g+XSAszvhSGz6Hiqkd1+RU2VtfEy15fqIRW6PyOXhJkKG3ilzK9KnRM0xAd9hhkypneqzB
c3aNMbmfZje+MoafjfyNq2tO6N+JJuKzlVZJL/ysQxSvkgvGuyK8RB1j2sKoaKtZ/UgzdXKov5aw
eY/XIF9xDRjzweokSVMlzaOgJ0a+3IelUW+1KixWBJA5wUjm6nFGbL/F1FvweAM9nCvmn1GGdLOE
PEG2dbXpMKAB2DbCbRpnpFC7vblJpI8PKRKoTTPjZPY+nWlChFeysqBi+vt80u2zqq0wmBGgbqRe
zntHNnzuA+Z7JATWHK5LBGYSQ0ejXzQSr5111w2CKWvIbChV/dEs2mKTpBRgQvrTeQDesJ7Qnewa
exj6FeiZ5uR0zXBkElPcz0ZplUS/OPbOSUs0QH53p2IezKxK35UnPhgay0DuZW9eW1lrhMXQUJO0
e9QGM7/kk3SDriQMJpG28QDQglXLY07AuQSmu+5Q0jJUiFcpOZKQPOhUjkN2ZTj05FttHkSKB1ur
xD7tIyR6ZbwpKiMNyOQsgzTRR3vF+dPbt8phpJk5y6ddTY+gqeO1Ps7+wYWdDKndYQZtpua9A5lk
zfKUbTg02Ac0DAUEHZ8aM7K64camTt00MmW6Rn/7o8gt69kt7HRN+kC+kuB6ju7Qu4/0WIZTPTm5
ZJHqWFMoU1grE+JSX3V80TQ5skjd6vB16HxG6VWNrI0ZbfZ9pSxrP2g+OmdD8yUnykhuQ1OBTi9R
uwLOAU2ZZM2lQCq6c0lAPmWt+aKTP7xi0Dtuyd5TTJSanrzNUachzIdyh/mclokSC4kvyvm0TZHy
oFKE+a8JGDk+czESjp5IUHDEc5bnxI6727TzaHfrtgYyLVMcREx9o3s1DGHLHbZt5xXPnEa8a4xG
cQ4iLv9zinLLtAcGuZksb40RpDtWNf0RVU7+3s1W/8k1IuvBbWR51zQA3GY6z9sc+cvNqHrvkMKX
yVY5nY0NJPGcRTdOhofEEihM4k68CCLY9kI001mSD33jYaDYS5Azt11nQ1Lr6Wd0xTQ/REaxxAaR
cAqkhRhMncPaubNpiOoxSZNj2mXMXDyWzDy6NXzYCUmoJahcBtdbZaOHDp01f6Ez0yoJ+1gd9bwG
M0DLiMZnHn6Imd/F5DHa3WfKP8gNShuTszlm3b4zw6ZbKUP+ipMvC9Bzq0cxCrAXYeq2qzxPUEa7
TfeBIb55VkiVzmqqRkZdjp5yvzXxve0MxgP6M5MoubRez4SLwsee+/hj3dTdVSgceHFX0TRjYWr2
7OjyJYaJ8Shiy0WOj2Bvw8yc+Y9pKdAPQw83ob/rB9SmnM+F0ffPeuMsxe3MESbTn7Hh5eUePUyb
fLQ4C5QcWipnYCfKdC+9VVXM5K9k9r8ZDAQ1sxgl2Wu6VG9ePzqbMJs5BrcJS3CMWhLZfDuFqyie
h92kF48TivBdkhHBx00aHriU+Ro7fn6HcbBf26V7HCKtXiOR/kNd+299/Df1sUm4GRXqfzej38fV
22//c+jyl/Lt2zr5j2/8o052jV8MU18SwB3fAQ6sUxB/NaTjVcdtqfv/36n+tVImud40KK0dajr4
qiYd6K+VMj/OsnUomagQ/5EVHSHr91XyF900eRyC34HfiyHQ933kBs9BW/jMqTQXnHhKwfPA/dwn
G7xSbGCm/TyBmKJHVyc0B+tn9G7aQZ/ci1mhSAwKko/XdWcVd/5YlFeqnCeMGvSP67xJt5WFoV0N
ZPC2iFMwRBBqAX1mIuzQvdRLP8GUxjWVU/vii+KGHLAbkHAEiBOc0be2HwwTRjMKOZArbfI+6ENy
KXD8B41b49opq4Y+gQeSzwZllOjqVPn61TE6Qdk6vYAUkis7Ax5lIdvDD/Te5fS0SEGbN27lXVwh
d1Pikia2sL+RGUx0BENpg89Jhq1lZjfDrK5WOp/0iK8iGpMWcvIy1z1KgUa92j0Gs9F4rVznuZm7
bZWHOa2AWHwMG2uftJ6D/x07Kom/isasdzF68ZyN+YurK2MLkuleb7Ob5RPoC/yxVpa/p3WJ7ijq
063IwUuJYqLlElEtjtP4GInp3iulE3gmQZlt7r9OSMrIfyH6ls40aKHqoFgXA22CmKjri243OZrx
QOZNhqERBv9UW8+xgP4j8xfCOV9QKF9wjTG/hH21sXhDk5W8V/18tXKu1Sz6bePXzUqzsqMiVGdF
MgoFmEkv3qz4oMy4xTexcDV8jNObJPPRhmpjdeqJIthE2vJZxsXLYOD00meVrVBZsATzWjWBdhut
Udep06+9Oe1AzJ0MD7klgqZT7VZaMGbxuwDXs4FycpNl8mRycfZe5TsQW3iHwGSeVNiHq7x34Fz5
QltnHS8EvJNiwrcUws70WM3qqbUa8mFt+VgwcZVzSVh23PZrpFsv5YgLC9XiKzPgE6nhSUC0ZnLJ
Gvc5kfqvXiNukf0aAes7Woh+r+yh3TdyfEQBBUWq7rlRxT4quEaa7tHT7Md+NQzq5FRzzO7B9ST1
TGAk5k6Qim5sw2hzVXf6UxkZr74AP1Qw8sahkHOeGB+bdngkg+K9YBgT6Jik10MhH0UIFT4jumGb
m5W/UaRPM8JJkuDL526UzoX27zNoTlS7ln2pSUbZMlphJ+PaxJKD2iQcWvrtUspyO2qGvNSmVn9G
XOijHAfE0qIpuENJXNEmjah9G/B6s9+P+8adx2NT2eOhoxw4yFHTbjO885sGBNNtqdUzyqJ8PBZx
0wWmlovX3mA/p/tzNrysxg4lK86oa1p0ZB36KDrWbqaml9CtaPggHWNylCLUfALZ+1RI7EJrZXX+
Yv/BXh6HF6vMPrcCARHm0o2MnZlqIFnX/dxuGkvG+KXwpKTUXW10BPOO3JUw+FyLr2XFEQB17VOl
oUDoBtvejIQBY4dvX8sSGkGppfEmJ4mXVilAK0XqLOLtYW3OVXg1ersHksjtr1LztTKoOLumoOwc
9cCRprGlccZ1oyGJaZfbsAkNfS1xlmCWcocdpRUNxMx9djXnMkAqPYRj+65N7clysuM3m86fDNTZ
P37w3nDcgSVCvpzj2j/RxZMUnWg6ZdXeGjWq1aHpg9CTF+Y8NzAbnd+NLv89KOlPXs1nQ1u435bh
/ehkwhw3lM7slnu6DERcG9nRzJdTqWBB/+v39bOnaOni4DQ0dd1cBqv8Jt/0cCbXlSJFwbU3++zF
D1kNl+U4NaYZxQJN4AP/pv8+M/+v7+6HvhE7Iq/psYGThecvf37/mpEo/dijibqfezve2N34WEke
bE1Y+0lb4EW8X043p7Zjdfvrt/tj1sfvr00PlwEy9i33R4IJCrVJpbNX7ruiFesUVvR1JqR+WS5O
aZVme9LrX6dOgmCbRjCBI8qnlonpqo3n1yVRNCrVaYjwrkFJ3vs+kDqOKBswX6fJYfn2HLMOMot7
tUrJTG63hT3ek7bzpNsxUe/Sugween1ZVf7Otqv6U4R2I8Ar9XcZRj+ILL68UcsgeYNerW6bP8Yl
mTl2h4qY1H1sdlur0q9oA6/Fot7560/Uxoj045NBpQy9xLVpUpI09P3VBEjuEX263Kt+bh06Ka+z
kVgbPWcRLslrWHdedtNz0LnLx/nq9npxF0fsoZaK3puRdXkpVQC8ZivDlCfkKug5p+ER0viFAdMu
9ljubRzLQRQh92+kKZ8j25x3RWTWC3MgOQ16292D5XqS2Dq3yOStI5FChD87fXWCCPGOLNVZlRnA
uRb3yE5q6XtYqScPNyiNFzbvWuzjGQMFg7QgKhhLiFqecBLlAf2vK+p0sTJNfja6488tqiW4YdRY
f/1B/skKI1Cr+PBJPVKafnRBKVerGksTJdnb6HIpJyQrm12bzkqbxP6vX4sK+6drRpfY4mq5NIR/
VOC0DPjd3JrLvZ2N91aXHIvq7xbML0/SNwqk5QZ0kSsgrOCfPzNtICmA0dd1Dmv+CFQykSYwOvW6
rPSJEsCW2/CYmdbe18zLFPoxIs/8qMnwY5emv3oOgnWgfS3W51RAu2QTj31Wp3oubgwjelcO0V+g
Q7J9Lug4pjhVgT+o7pwnmJe8+oPX858dUNEHaya0CWP0xDAcZ03jN/WWVHZE1H5j7pi3LQaD5N0G
t7pqkuxmBN6Y2dEceE5KgUqLlp5PHZQgG4JR7++r0ow3llCnv7kmf/LEci18fCKswxaH1+8fJFDU
vazmotwb9CgJiy+Q/HEwB9qZ8Z6hDa4Syi0Ah96lsHFkM97UOb4Xt33KvRxm5Qb98rCdQjWteoeo
ryHWn6eU7q63xL5ko3MJYVQGQ2hfYtxHaDlYieoKRaCbzk+6Ob2qDq2UmzxIQXXoN7zhVpO7LNaf
ZgoxkNpxvRP5tPPr6T7i8L9KW+5PCyDsqnNGetmalWKuyf0ddOgnv27H30PJ/+vW8ScPCXvG8pdB
GIZp/PAZTVEDI2CiWUmw+5oSR2Lx4texQKWEdfQ3VwSb5M/PiccuzLJm4Eb76ZlsLDETyzKU+9bs
yo3hEPPkhekxZKfyDa6PqrglobhCnzBZpmibPidRfoPDgRF2FSLiKH2s88XI2NpRtNag7kCa9HDF
GWdt9G4RGndB7C/MmrISa1F3r4y/72U+n7ARsRlzm0UiewmnpUqdUL0if20GWluyMgPK1c3Yp2Re
c0m/HC+VJcU6sflCf2F1aGBJ03oat3VISzRXfXyQoBy+HIKwWVbriSD6YzlMjwmayDUmgCFQDUc9
W02PbR9BoaW96YvxkXnitdGSIyONZmW4wxppxrxe/gXZcIPAYbkh62HcGlbbbZbHqJP2pXKnRyda
DhBLhJrngOXJG6olPUxvAF15a7fmq3FwPSNZ4BEjP+NMG/MVuth6GviA0zy5SQRnFhC8bBm59ZzG
I0JhC0FlBQUXba+GREAVy4gl4gEm3/rIoXhXhOwsUNK5MXk6nKm/yQ37c9xN5TEz7MvY4TQiODBY
DkZyQbBMTVudPCr7vLeeTfAP679+vJ0/ebypdTDMYuDmjvoxCCsH/dGY+Dz3nTu/lt143+nse4z3
Od7xWC/115ejdkW7fNv7VHpfnvky7rfokLDppXwbKAPwx2W68TN/7SERc6FjRE1gml658eUw73Oj
0zigZQX4cXQADeDa10bL/Zu69eHwApbZ9ApaSMlaHihXXEyNNSbt56dRUG7prUBlpSdDICMyK3OP
yjriYMh+GAt8S2lEmY0P9rEfWUFbs79vPY6k/pDfjMNwb9nQAKrckZukzQQSfXUCy/KYhgVQMEOj
5VvNr06n6m1b9/cup4N9ljiXkU2EQ+bwKGgYLtV8737dX//tsP1Nh436z/xL3OPppexeum97a398
y9cZNAHh7OWurXsEYvmmQT3/R2+N+vIXuEYmA+UlbJgY4P/MoTlJfFVmOvjFcSMj5KZMpNdm/JO5
MzLP71dl5s4+IjMPpxnRvKbz4+moIWAtTyPpnAqz9oyAA5tBnAIHlQn0SafVfYN1WsEVgp4rqvBS
lTNDrtbWNbQ5qqeaBbvS6FoBIMtBqb3RlGytcO+F9IxRJo6o390mVwDxY3AI7rZox8KaLj3Mq1ii
kXSZv1mdhpdl23d54ZxHq+leOVrc9VbihoFham5gxY67zbEbzluibde1qeYHWmnKOLMMJ4TS4mbT
mxWlU6p2ptEuISfSyEl/6HRO7W7bJd0+b7yhueL5zh7aJvQ/dbkS6GIYaxm0sce0PpF9ECPZnP1n
TThWxUvMjtpIPzeTXY1gFlL+XBYbnl3vNmtK51PjuhOC8Gr6jB2DmQ6qkW01zDgvsC8sulMTx2Ul
yNPCBKnVu0wV+SHFl/jZ6ezm2ewEgkyDVJLXyvdeczlfPL0lOmbMivnAP0IWAkeQcpDonI9cY9On
wg8kyr8latdv7oYUYnmgzzMBj1M0Qoar8UKsGE4zdLBC0h4nwx73paaK62AMHfSrIjywWE87pdz5
zu/M+cjoadF8gqnVViEjkX2cp8kb94N9l2Z4tjdjZWq3WNM8MhidFi+bNBBO9uVjrFyG3IQTXRli
ucGIy4KJs9ebN5Y9mh+1CmbTymlMcVtZ0bAGhlRh6XXdw5gY6pTjmhjXyWANG8MsB3g1i9MIT/5W
TELtc4uNOZjDRn3W5qLeekmu7bBXqIMVm+oVQah7iDujflCA6S6D1lTnCiYxkBdFvKgclEOq/FaO
Vm86DHf/+BNlnTXGNxoEPTJJE71wGYI1MAbL9pjWXcSmhnpuyink2EFTn/JWQ7pk4Buhr5l3k9ro
Mb2T1y9b2r8r6t+uqNTo3+z+P2nfT8h5htds/n5N/fJNX8XvIDRcOjxo2ZHhMGL4uqJ6/i90l5Zl
1vWxxhnfKHuEz1ACJw99ZeFg4tJZh/+zwiIbYl1EFA/6Zvmuf6DsMX46HuLNYIoChxeUJfiKH5pC
wqGp6REHdxwNZopo8Qz3boJ4zT1e9rukcX3InL+m2iQPdYM/dJVWgAtHUEr71i3GncAMtUO9SYP8
m4/xT7pwtvlT78jkzbETgfeBP6qbP3QbZGfPdmZ6zsEliau69Rl133rKYa1nkbSpmYbqITEszaIA
gXAVoRfW6hEHI5KE8M0rS+Oug1HctP+PvTNZjhy5sugXQeaY3IFtzBGM4JQkM8kNjGQlMc+AY/j6
PqCktiqmOsu0702ZZFUkGAiHw9979567rSaVq+9zZYTXU1QPHRt2az7nRDkRSZTpiuQaLQ2A8m6C
nxbZrdcamF47wzsMnO83jkiLLtqYpHGlJJiBIWkeI1LHGE4aeTKsfTer7z2yBqYNs07kngjH/RNY
QnMR2CfbsfEf2N2jpsdr7Nm3QMP7R5h4EMaaOtcrdnDgqf2Q1G/5lIt7JyAWYqUd/G1k1qF9RF6J
1nJHOmOUnXCCZ2QMkT8CtK23MZLV7YZB5rArGviBQWjsm3huTnWYmPu+t9v3WETNjU/i3kYm7RXu
qVOFS/pBFTGROf447VXbd1gyCcsYDW1sCDpnx4UuJ6+Xuoiwi2hnkMxDu7Y3y3vD8Z+FnbQEf+KJ
38xgen9YGNvUSvTucIGeatzNfeqPaxVN7XaI9XgO1fyNlKrspoFvCwrCL/AEDtIMd14Ktq9psaeS
etdSgGPd581M8tC9oON9r3E0g2n38ltXz2oJPYX6f0E40NqPSdhgRTCNeCHobpGSWIxYsuFhEmIE
emkXx1FW7h7XVbGrVEc8pdnIft0iEtrOhTIPo01iOsY2Y2XPAk849JUjSh8wiHUo77jr9RUYiWaX
qEycQgrVk29K7xSZIiM3sRDZj4r+/EOpkJbUg6kAafQGgqY2nq/twhrPthbqD4ZOcgdfciGC8ekb
Csg1+Vn0EuOyg1ESaWc31wP2xiqtoteUZb+iZBnXHSttNbPr3wuFvwl/lb5yh7bfZk7sI/6Osi0O
dNonA8gGoqzt+6jLScQUswU3Lo5Y0k2ugt2ACIASoHbkD5dfsgaXwLvU8/st5lDzlRFUhFt4mn5a
EMsuNUEEG28cm4NTOdhdOordZ97Ec7MOkCsfLS2TZkMg+xSt506R1cQbGC+DctvWW1l1rqw1eg9I
YsL2p00WZuHSnwmMB3ekElo5RtYRtNKYVz6ZFu525D4eNVbIdpWbWXQOUaEQdQh1xGZMNq8dvajN
NHyQyXKJvvMC5z3HUY0BNRuah3moivOSCMLtm+v0QokV7OzSh3TgUY+DevVqZxVy3tB7VC02iIfO
H+4U4Hx3r9JSHtOuefSjYX5TeiaiY2idoy+h3CM5Q8VXmSAj2AmHZx0hh1tVngSzkodzYW5Sah9/
zVt5mLDvNuqlIAew37h1A0KlxD2tAd5VznE00VOsYIgoXNiaud95KlVnrfxJ62NJJgFhCWwiYBUQ
l90Q9CGJjohD6warx3AnG20i3yDxlyNp0WY3BLVgIrc8IiSRaZQGyheToKIKVdG1ZDugEsPHueph
8T1xEKrv497uiITLLPsS1LggjHoxRKjFG8GAr3xQHKGyjdnHzkYsLgrJGsXZvngr9Ow2l8GKotvY
GtLHavFgeIsbIySaYpNXA7qYT7OG26bpexJ2WDjiTzsH8jcJ43HKjB8VUZqLXh/vh/VpA1GflpCw
auibO4tTBPgoAVi5OTyHQC7WwID1vbl4SxAnbWZDGhhvF+eJ+DShdIsfJfJ1slODbr4RW4ldheFM
dGfSIP8OHC++V9OYm4e2acNbzINVtdLkVtDmVVH7Uk4Cfo1jFuwOzeKTCRbHTETDkLgDc9SXDq8S
9i3AJ9Fqsj3E1SlalxtjXPw3rm65HPwP/cH+jp3FIJenVjAKCPrmEqEv5rPD3syA3iYTApbvth7w
/bA3jMdk8QKRD2HyDxYd+zwPeYoKnhwgMjiYf8HLgHOAoShx8RaZnzYjNVmL5ajFfYTMH8WKRll0
1XlSfn5tB8OLrnKqCYR1IHktbaptG8n3xEYwP3gOk4p6tJ/wkVTHhGLh1rcjk6vm7xaGGhaim9o3
o1Gdyathy3Gzczh5AV4pIpFUn6+ka4xrOvsGHUbITxWk0evJBWzlUDjwA/No3RQ86M5qWCxb7mLe
AuRkbQjjwrfR8I/YE8YLg7X6rgGJcuW4tZOtif3BEub6+l0vNjH4XmoDL3XcL+eSt2yxk7FKXRu9
w+Iycz4dZ9NiPmvhtEQrXqfNle0tBjbXjnCqme2snG0/QbfcYGzxYVcv6Z+bEbPLk0y6rtjWixXO
+XTFTcx7Find4pZLPp1z3aeLzovUQC3tLRaXT58dNu7mGTxY+oTkhK8L7oST6BuDIL/7Schv6Ri4
++TTvWeT4zmvizayL+2nv2+pwW9o2mJT6aLyhXFot+t6LIF45Pi+YJXgFCRUrHix3Trnd2IktBZL
IVJW/CpqMRp6dWueW7YznqLFiBh+ehI5d+FPzDys7iulrPQVCflza5hy406mjacs8atTgqtKrXjq
DMSs+PuidZ8FAy3kss6BLYvuukyS6c6RJt3gTAt7Q1YsatWGqMJd37b3IbTexXjvXsAjRRgZecTO
MZp1d4PJAWsDOgfA6W7u4EACarMJkGq+4/2p3zw68CivZsM/YW8AcsOEEvgX6Eofnd3cOatmaOaj
l0hVYpPo5bnLxeysqjjrIUYZs6LATxJ9rs3ZXVDddpisG7J83DXHk+a7lajJuNPEnjj7npf+HU8t
PXHBGgi2Pt2pk04a3gQAMIv6AFDKGTfjEETQBRTJY6sys71v42g6iFAUTC8movLKa1I22shfyB+l
zJILA8F0XLO159jFvPGpsfz6HjubeqkDL9mXEn8ZgoLUeCe0xWBsrupiX7cNEnQjzEncisyZVwb5
2MCG88q8tWLMcievAhkU9gr6VyGcmBCWUBxBaGdiXZTaWLU2SdubEe+d3V1Jb7KQWv9/WVd0cTf9
XVnHkIr+1f8tRTuXfdz+Ymr+50/9u67z/kGDy0IKYv/TYcGA4l+9Mt+BwYgbHWOyNAmwX2YX/1Ki
2TZKNAYNvmQ8rHzm8P9b2Vn8wn+OhCzLp/Dz/6vemf2lsmPCYTv4NfCUUCmqXwZ/xEwPfRmbzdFl
4XqbJDHMexHV88XTcbUr68Rbhq1KvLWGCiB5+1Bj8iI4kbVA/C3vf8wcyjyXQhb7lIj15Z1CzqjH
ef3Bq3JODxHhzNtSdP7axE91YxZG/5MpkXkmVCp7ciwUv1XuMWalqYMq3IETUlhKb5oafbkZimbY
d7kxH9iH5Le+6Me/4QJ8aR5yBxyyaYAYW2AoAFgu//5Pggdm/2RB6Ko6ctQk+yFo/T1nFn9tdd3y
ufi7/7RE/lPJ+tdm5ef1aFcCbKVJusx2/3o9y8AxEaZpdRwWSP8YZm+LGHwdB9yD31/pi2F9uZKy
LRwRYCdpLXzF0s6oaWfe7hmuG2o/i+2bkyRkIoiN8Te4N85+ipLg/vcX/TLV+LwokaP0C1hMHsiJ
v348gptwinL6PPao34C+Lca8FreQu+lHF/Thf381lw4HsUMe8IivWoNwwbYXeQLkTAxueika8mXB
PGCg6DP/4ffXMpcux58G2MtHA8fDRZQtiPb5KhUZ4UVFsDnjYx2NGc6DiFp+U9c5M8DGxBUDmPOm
p5w/D22qD4C8yLGNW/l3sfW/3mFIHozpkTQtyMivahnmOWoiECs51n2a86Jtp5YM6iB48GWF8fX3
H/rXNYTqdTkNM+zEOva189NQKNtdI5NjZc7zXek17aYzeIIrXOARAKmYSZUq/NT7m+v+pw+JToCA
YClpiYll3/rTU5mGCWlwkkCxYqg1h3K+zcHuB2I9Y9Bsv/+MX67l+CSH03anj8bXazJp/+u1nNhA
hhr58TGmnseUOilkBaKZrsJpsB9/f60v++3ntZagLLS/zPTR4vz1WiQOUKNwdjvOE7KOTclp4ZTF
tv6XvfL/nIt/bYstnwnjpudLNhmWq/XX6/Sk5zSyHGMYd65OOM1QT6wQeGAKYKz3LYpjWOYjhndY
RDSQgi2VVvQ3s/kva2f5rMi52OhMANxSfF07FGcpJPyOv0G3zDtMXdNvmI3wEthTfipDj3IWPPjf
7Oeft/BPj+lyWUtBw0ZNxjQIIPdfP7oOJae7QEEg8gL7ewPK6sT8dbquGDPsmWaC/e+McizggY2h
WgdDP+njIIvxD5x+dfNeYco7pUGBEXwZCQXANU/BnBh3v18J/+nvdPliGHlwOkCg/qWpmrp2MCDy
MQ5oxOXbNPVOs9Z1RpkVZHKQzDsowVZTYijFKXxIL7DKYBjZRRAc+7R0rvzOD46wL+xr35Ct2oE/
LZNNGflK73//t/66aj3B3WRkRzgAys4vfyqRrjQCsiGG/SjIIE5Db0ypXdpu+/vr/PokAufhK6MK
8fjn13djbFjcFKONj2hQ5js/XvIVi7R0rxjBuN9+f62v2znrBJmL8izejoTC+V/1VZPXuq0zJmzn
RN9tQi/QG7wypEnyqGBdqsJ1NcKKNftRPRt5QZBB6XZ/c2MX5R3L8a/L1bOZXgqsBXzR3tcGdtZU
hsWTERxUPzTTUWUWm2nnj3Z1DPtqvmOKJ97ciOjiGBwdI66KPCX+d9pAzkRdfdUiajj5fT/d4hhC
YdvWCWnRNdNzqKJpPl9g7OOFBel1P2d28KFBEzx5UzZfsMIyVffrRn7D2ISmlOCXK000DbJbtCX3
bp/KbzKqxKEDp3COCmfqNzCqDfCtw3w3hYHdrzIaTjd5I7rXLJjE20xC54WZK3gZfyyCD1Jn3epU
5DX2rgKz7AE0itPSKiU8fGUrIp/wwaWOWBWIIV7J2TLfiz63H4dPYQmRRkvq7xg4H5nuHGJAAPJG
oMaS6BLaPNmOy9ZiNjp+6yM277IN3Q86y54FGINjI+WYgBg9xD7SPnLGnP3gCA5DhSKGylNQy4qk
Vs9ePTTePQ481htPP0kHabmI8MFYGHee1bJ3irZXzzPchs2Y+uFFLT/bUugCw3HhVNbxIslQTPce
/NKeLrxnsqe6noabz9sbIDjZWkUk7iq7jlJYjiqLjoEZSvtkiTy6pKGfwwedo4RO8+duhYL/qulm
diiPeNyXokTXTVrIaAoiXcz50McV926CRtiuGyEiJOyx871vBBouKxTFrZ1aarG88XuGKI4usgN1
ATwifmuED1A7aJophOjlZ/OKQb77DcaK/egVurFWhsW9zW0rfsvC3NqZWCBfaTORaMBDQ2AtEV3z
nTvQ6Fp3KZl7QtfjTTwxlNwox4xfMtmxNcExeDIn4WRbe1mH+VAGJw/VNGi6iCTjzTyaHGDMvJx3
hc5YSyrv5ks4kJkOfTtup1XX6vkudw0GR3POOaePWhx7CR+ALnAyzMG6ZYFtYXBUr9EQCmYtHqvX
TZ3xtgkwfB96KMHXIBwM3BiLplSEznQJjSw5pV629Wcadcz6x5vSyOpdl9DtRxBcbmvy0daTUTZ3
IcP5o/Ca4orhiYN2K4s30mrFxbSL+USwhzzYyg0ewk5tS2ch6sgivUxcbR0ErrrJZ7VPY6KA6yIY
9yJO7GcPSNAKqDBe6wkLc0q6tTDGmaajZa1NBvg7fwRN4TQFfh/uqvXkx/omDsmtSUx/R5ySvcPt
XQLRJXMlMnoAJfngrwCjJycCWZo1pMpsM+kF/d6iPe5c57lh5nSB2nPTjBAcmYiPG03GOx0Sy965
dfwoA5lvp7ayrjI014KE33XVFcM+9XOxTmfcENEsJPNvspViP7pvo+nNr6zXqjfabWIgRJokllry
hK0jxowf9cLFYMJfZetp9Hir9cQ75bZzmpGBo4+LryMZw+lw5IPWwVVZqPBHhypiGxFZfIqynA3Y
Wc5IuTVdy9i2L+BX6jsTzRwaL2C48yzPqaonr1rSt3F7gCCurbD9iW26OkxmCSudINygXk2hnZA+
6JTmKjBCde7djD+ozFBl0e+15kd3duzdSBwNYXMaujkG6PqGg5ITbQa5DM6UyB6bagofaVkO36bS
5fxQttDoV5Wep0uqZnsb5Ag8nBSif5LHzZGUHAivtZ9zUU7RlyYU9547DPdqmKatPff9dnn/YPUt
Kx2t46rOb9uOpqDiScuOjCw5ClhpCdJ/4iySegyr0kK2qLFUzFZE/BoARd4IKvTVgTCreYcKAbcV
x7wdCdL0ugZNS7eprPymFd2TymaI4gzarp169pJ1CLUr2XQydZIdM01MxlWb7ookdW9FP7Y7qfrw
e5eEw5Xdj5suDoZTAn0ckBGo6Rc7GVFmu+QHo4JlnzwWfhOdcLiCLrIGrz3MOmdhJpwdKBEy444g
brXNpwYWJmZbQcLPc0+G1kfnjPjEZWFaD1buqu/jMPvzXrgkZ0Gjx7Bf9pzHyIA4VPPsX49GLe8a
aNII/solgKZWBypo/+CPpoUk1eybn5XledtqSKZT3dkXlTuCRPMGArjjm2f6yAVHmEKBD8r8uyyo
yQYK7MCm+E8ihzZFYz4YMWRvs8v8E18qGCYX1gMvYYgDJAA47+Ms2jsFqus41kW78Up4mR45qwFe
ckBMZE7vB9TiO4nJdAvQynlMwY7dhh1GuTwwkyMpktaFO0gGUa7XtQ7MvXZdFrZfXCTtg3WQ+xZp
hpl7oLtvn/0QklZTEW8RuLW5Icmq3GcC2Vw2t95r3/GR2GjqtW4Z8q29riSvKAVVu490YQEpGxgN
hW0QPhVitK974ZU3Ygaki7aqlJgdCIjfTqlROvDVdLbP0kI9k79HE6eswyucyl4JldTJjpPhTz87
yvFzZw89+iYD5q1d+YzUmWfzTicyvFk6k+41FTtqIaQyFABmecrMqePp6qrLkOTZbSXd7sbDHnCw
6zby17HvHXKUl0eUvAgWId9flcSWX5IeyY4T6vwtLZiebEnVqL87MDR2OJDSD9/NocBWipEs/CJ6
SQQsPKm2eiEJZ9wSgsX4wHdnKL94AvWrYCQBfstoyRWpAG7zchVIwKMCLmgCvg1MdbwWJdN4hIvb
NLfeB8OHOg9/FG6Fb7fbAuffhfFd+abMQpM8kDDt8HkH0oCd95MLqYDBW3drCt2+JU3Knl1nvDXY
BIiU7NZIGwktfexEX6j2HaqLB5PbKcboIzJAd3VxmxFd7nQFZVJnfNQyKi4jsv/reHD7RyMM9JvT
xN5z2PsoWhdGXLYZ4bLT+Hahnqic9G8044Z0SDmzEj/c5lJ/nzoc5QIRKNAKDdkuqZfJ5ZCaa05R
CB6sSW26rKargYcKMEg22vxV3XhwikRcnCHOQDcMvDMYZU35Out7KTldllG/gp0/HkwEySezgWq3
Ia2zZDuboOl6dmIRIuFasEb8kdeISXeIdUlXfh22s/EQZ77Y+QSIbyteCntbVN2pmuP+vaI2WqYj
GYkbOXeh8eKXwFqWMh0lcYlUZZHmwfT7IIUdPE2uZb8aVmV8WEg/zoEHZ8ot5oQYGH7t6Iz+o1nE
emX1bvMS4ITkOCn8NRP4Rw7GwZaQZAHcoL6X9lPIzHY1zWyvRFSxqHKsOoVYCRDzJGkijVXFvEaO
uEOiBYW2wOEO/iFfjRxONoqww5VZkMfpUWNjPHfKRar8lmbkZa4N6mRwdbhZJ7mQrA1r18vhZwd/
bE8t76xrhga7FJjPOs3lyWpzgmxiba5yt995IfEVwAWMjQpYziIZzavJzQEPm3Bf+MVR2Xt7ayIv
OM+nbA9CcfxWS9ITrN4LL0mhP4yKMUM9E4QitbZOMY3dbUs36xQ3U3bwBe0Ba9QwUKqm31dRJ97S
DgwENT5vHQ5CJ4B4DuDJuN7lQwdlpBuTc2riCIAUvyLzc1xTVEtkfOPNgCxpFTmjPLgNAHGRa4/S
pALl6+Fi5Sh4O5q4C7osQRXXtT+7xii3lVHOe1PGC+HRf2kmI981UyUxt9I7mBl8ACe8A/3zGktn
VwYRfs3ev4aBd8qN+nnI55s+DU4AAB6rJriw5dIwAltwRcbvR1KHT1gJ7pVV7CtO0+siIaZGxKgI
U5qUqiNDyBXtesagvfEN030sl2waUVpvo29ysDJCNvnIOmYSJysu0F3SVygQFEaTUL7nGky+ldPV
Bh5GRRAOff99tuf3EQSyTHpEJyqLBwyeU/hdINIDudx46Qn9DtjQaYJFEtt7c97qOv4x6rE99F10
dutH4ekeYVDtb6M2/ka+cnRQg5+um1r3Pwyr8bYjjOeDpoY5931jHFAVLI/5JE6uHasfsnUKBkq1
JF8iGppjXEvao/hAKCeUH437EmTHVqBRcHCPyPncaddodlE+3ruW9P+AITMZJwPz+MQs2G89sbe0
NdhXTL/Jo4FtpsfbzGqW32fVafIK6kgONC7Qih1D4Bs+4/eU8S9dTQf6uUiA3kNyB7CTch46KLtX
xnUHgCQmabVM8D77NE1lO1ByksC0bnorePbCNPhoA8kDyFUZMbhoIBqOIhRSG8srKYtCln2/Kdle
6DMtM42p7IPnPqRACPA974rSciH3zeN1zTvuyauD6WJg2F5D/jS23VRLcZ0Ybqy3nT9RdvSKbWlo
ExsD4lKdmPGofyazNdwkcjLPwkznnRliq4jSIXgOc4Mmd+go895s3W4r3YZKhAmseCOPRLqXLtJL
yet3+LEjt2q/14Xm6JAZUuwr026OnO351Xh2DKCTFOiMZ5HYKVNRX2Fde5FZbm3ihuMfFu/q1m0g
wZqabOeKcefMK/9opS0v0tYOTnbk0hRAHXwheIIewTKp+byerhxjO6EcOZILz8yGJJA9yfL5j8//
hPga615Iyv5SJf4e98J8sOy0em3zjhpsbCy6BJ493Awzxx6DYpNZz1xICAbcTATDLuFLXb37bBST
j8QYZSy9TZ/SNybxscJNFEf+3vD5E/EB4EiZu2Ivc7f9TrwuHyBO+I3sIzOqPGI7Cf00f5A3yLde
pIK/eRibY+MWpL6PnHdnaOiHOe3ny1hNU0dcEZ/LyemFV2TrXtc6qsq1OyX1nqMatX3fZ6rZ6HSx
tcYzXRGal2wGcNKZr6MFLx3t1sc0EHnO+hezcfbLsHql+RfvRZrQUfTmK79pWkhKmd/RkkF7Hq2K
cC53XToQaZrVnbh2EYRclcnMhGx2aV4Fc3r6XHdGXMw7nfAN2DNISKh/813UteB0NAkC/H2kH38Y
DI9pilBm3WX9ck+ynimbyf/luxqx0GhuG03K9RL7crEKs9hDDuy2bV/MFzUFwKMyvDsl8Z876bAC
Okfwu329/MIskd9CImO3foRlFSkz/XxVeZuxUOJHLvgRFAjNURXLvy077pYpRxasaavpovlFWwRe
vouRwxA/ItPF3pV2IBHilnUfGRyvCT8mm/az8QTNP/iYAWtc6YTVZM/80mQ0yldaiYUN39LSj52F
Dts3h+Cko6B8DSKBXxStWwXpnkfYsXtmk0MXnILKLF9T1SIKq0fDhrSsM4FqIAtI6hyxIgFJkLS/
gjBMOQGjXdiTZm6dqVua752/3N6cZIFTX3KbdFta90OKcf3zgbXaNPojn/PqtfZiLj32rT6ROxAc
O1qupEh7Rvs6TyCMBB25rubn/IYUCDbftx6/8joyyaqpuuq9EJ4PtCwAuKbxM4qOb6frAh72kScw
6CefjkXhY3bU3TYs5XSxaYFfKuLbn5sBLet6lrN5lcGOvilsGZzczOYv76h83E3BdrgXtkvzg7Go
t3GXVTBgeTi7lUtLAbcGjn0Pcd9q8HtWiZrFWyiSCs6SZ5RoRCqe6bJxg01JdYoCkP0Rb3mxh79p
PMwUBB8qqPjAfreswUZAAFBuFZwQmZEP68G8hFoCOQPKPGWfJyP9E2cmcXsUGOOPlriJl1F7TKFa
DuQNrdQq3EYcK3gzVglY3VYX1xgX+4dYDN4flXaCj7gcUQ+7UTYRbMabyYmHekfIH4ETIIebo/br
4DmRrlus2gba10aVNLg3ZBaX0z/bz/+vX/8boYMlmEb9qXv+i3798sr57ytv558/9G/ejruIGZRg
NuAsqoQ/83b8fzDecNGiY7JH5UDT/98yB/8fdLQ8jMFIccjxEqgt/i1gV/9Y5qwmanjlKNrj/1Wk
5JcZP5dngXO8ED44eEt+nfAVok+gxKTzQYWmOzMCc4pzOIbTY46KDx+56/7N6P2XgYkQimY+3X7+
curcL0N++gYRkls5HcYxae4EoYFrKYe/y034ZcjHR1o0C/is8FD9Isvv3Ja+q0sc5ERiB0rPsb5L
ywYtAaqlrTCGbGW2DRnodWLct4MaH/+0Bv6TkgGtyZfZBWN+KBGc/z2Lm/zLlLGf2C4n1QEGBxpH
Ay2ad5ninaxxmkM6i5oT1Lmm3U/MOU3swnawdDFiI1637GPfaAQRr1JSrl2QfS0x1qaTcaAY0h2B
Yvy3Gf5n4gAzg0DrsUp4UbpByybZedP0UXdTek9+Op1AstUOEXYdpMdki+USX1IAzHG/jA8gI4Um
TOWFHFqvmB3OB1GP5oMkf+W6oQR+oOYZbzu7D06DbKtXL89jsUY5OH1E4B53Gg7zU9ajYG6TsTgH
JhiAJohxmg2lVcASF+VLFE/VM2oVfnAYY7LX2e+3zLaDe1/T1d7othLlkVtVwC1AFGJCC3Ecew8r
jY8pVGshMCeifCondtexjG7cei7OpeND6ONtkK0qFTd3ZabR3GmFOyHpIL61MmKMY4/xgTPLsEHY
0ZzS3qrvOK8Fp7lX416SV3esu5k/x+70U0Ih9lQns/zGtwN9GW3GtrBo+PYAF98nKNjrUJmsoaGY
HqMuKJ/RifPNkLEnDnLweYYGXmx2V/hniab+AA1v+hj6anoUDT8CwLH9LqHrnYMxdI51SER5T5Pq
e0Lw+3nBXJzz3OOO4NcCou7kA1xoSYgP0ehZtW0riE6EdFpbWmrpfSUjf0VYulxD/W/enYD/G6aI
mqD2Ebl3oPnUrgqnr9Gg8jh7RjftZdxnR2Dj1fWkCI6H60yF0NpFUyCVRJhStR4DtpkGsqJ5tTfM
IL0PYcnRrIvqa1QXi2ow1D9TgRqv6Lp0l4MtYNMwy5d4rPVT4Jfzxa81v8qOpn2F7WBljnxifzCq
6wC32VoatXtjhELTceSzSCfxmelFOYSllKWoo0L/ZDo+7TGsOTehwzcRaN+DbllNG9JBHUiZtKc+
BuCKr3Qp3TV6xIRm7cgRkhFvENxLEdTvmIvnSzFE06M15ATilTwMWVOnO3px3R8ikeYDKuthg9SK
WsXg3pIlJw6497jVyxLNyDP6OeGV2M3pZBGJMPNNOJCU9sDwpg80jtVzFqrglLXp82C0ZBvGDbBb
74PCm+NXbOTAUtogt7CxuS+C9sPi8uifQou1uQJVEO8tQQngOKTdBkrTO1QVs3iXRbkcicaIL0oq
o9uB8KpuKgYEJKUP7k1PEtxDEbfVc+9KorFoK21nKEY7MiTLFzt3odLYhvtt9JYBgJFw7vKKoXwN
OZoU69ieDM5okOk/P5wX8RBAwDfux6kqus0IMfQywKD/TusTbS5pbsxEQu6PCbn0NGYJCe2DiA9d
CXF5PQZjvHeJnXuvYB3yNeXwFpchVv2DdEX/nIhJ2VvAyPV1J63Qs757qW+m8lmXxdC9x03vPMdm
kafhQdtzAaqsm41iCztu6C9TPZC/PoR279yT6TWtICxNj6ZHPQPIEJ6w6Y4NOqNZ7liHZKZ2KAOZ
PhDVuNN9cd2XzAk6VtjJMdLbTrSwcUV2b7j9tZNX+Q6Vsns3UzStXNg+140b0kMOrmmYMHZSPESh
NUfH3EofW6RWW2S//bZ3pjeIKeQP6v6PNLIICSrCdyQKEblOMlwVZl+dScwbtpmrR1qrYfeHGbf1
NoxbMvXqYIfnwjyNM650k77/OlNuuAmrML52ZgZw9FT1tCa+9iQT72SkIHfjrCaFqiI18YhEAPuF
MdIPIz1jlccpKvs8yz7CCtbmyoa7uO9bZ1pjeLyfIE5vrdzwr5IoJGleJgMxujywdZKbVzE5atue
kEMEN3yRlqnFUdDCP+SKqqbqbA8yvgHicgGdaoId9pGAPGcZubgiKdM/9KH5zc5hzEpMW2ez8O1s
a3Hv39tqGOTarX1M7KBlF2pkBrrLqmKUGObAwDagH9PSqSNktz+Gg2/SYfVxcbrBAqIM2ne7HPp9
6Ia883iBeztNusQKzHK3TQpZ36NVNFdml7a7kM4BWuOUCC3fG188JD3QxeCzFWMIlD9L02ffCEq1
lqOc9gwL6TMpSVmHBiJaK+3YnBDt+o7TGW3LHhL0sWJ/FZuJTSQiB6Wy2lXFc3Vxsra6Yq4640kT
1tEaK1IUooinqt1SWNWromQF0k12T5Vsxsd5sJFaJ8wwvBYIR7axtVHSCJbza0Vi7tGa8vmhIuEx
RHPvH8bZ9Y95H0y3cWrPGx309SnF+rKWVpaz3FO9ygAqMxiznTvVOimHg8kk8rgZCEWovF1t6Hxr
LCPrgeyKjePbyQ8loR96YhpwT03kCvra2GF6KmnLwRgyDd7llBvHOLZpajtab0Ij9J8yLzT3WcyK
J90uOnp6RAs+BM6lJDeY4clg3CM2ACFYz9NpEYlmTMn9iFG/bPKfTlhfR8Gszv6IM3ftDAMtX3Lv
XMZvUXqp2tk8VlHORCaOZHOVgQN/7pGhO/ifSHSkAYqPIZqY6q0TMxE/qzzPM3yBhSTwLxGaQN3a
X1e50ex7PODPRBvGDMzTODk7hKq853YiGUG3jp5D+s24P559LcRhiFJSM3CI0JgzxiLdqcjVb2Vi
lusuG5ZzQVXfjWOXbWStycb28MBcYfQigi2YVAIFlay7Y2Pr5uzXbemsG7T7OBBLN/4f9s5jO25k
y9qv8q+eoxZMwA16grRk0ouiRE6wKFGECZgAAv7p+wOrbrdE1S+tuuM7uqZUykyYiBPn7P3t44Sn
SoMnrt3r2SZ4ekkr9cVWnI2ZMc5yvTcc/NYSKc8d9qFVpZC7GtuVzTA9qFT3EjBEVDih7FruTanZ
cBSr8GtVFLQbZiO+U0xSeQeQX1z4sQmUMnHX42YK7qlBSXy9EHF6Z5Avws/NnHTfI6gPtgmkgk1J
kZdiyJzUl4nMMrVLXW6StbA7zz1V4Z/FV5PZ1n1uzfpF5X4ebG2AwdTJMGqA5q0R85Sh3ocJE4Am
CLtpqp2N9Wabk6p9hk6ruijahdBgU6NFqUcW4zYH1lIqxibb1NVs7mC2jLuKvMqHzHaS66Sk0qjg
81wly9u3CJvPDk6lLCJdZ12UETa8wmwJGKr7lCdh01g3LIPVi6O8etga6NnYtdH4eAkLUVQCmybD
SM2HFET1Q0ruJi7XxggqeuztfEhKbz6ZkAB2aT+M2yRhL68pth5pOZcbPa/lb+jVj343FWeMY8jg
ToR1H5TT/BrMKoN+EtfIYrKQhueIBmMGL8qwXDnFmcTS8DsZ3N+dIVaBIOclH8Hee4IPAw9ZJ4nR
gbazm/M4ZDGkHPaJJcfQf8uImvLeaYLtwI150nMbEGRUcbH7zv3dgeZ9SB5HmD+/CYINGlpgTX+U
Dva1Q9hP3nRHkVH5b7yld699D4B50tGgAmrKkCjkygLCmW78pC5xHLrOkd7rUxJXPJgV9jTtDPOp
GlXzue+FuB5AEnwcqbj3vz59WRyOfxSO8WXJJFsRGm5IbN67L0uQqvQHw9FHI1tlDJou7Kx40Uwr
x4LW89SxFfGAWQNPvOx0sDXZp9ZJev2cK+pmn4nnbySfb5rOH9RsHNt8hN/rl/IR1r87+CZ9wzOS
JfpYlg7TxJBGL7y3voEUbQyHtu3TLUvzspsddFBIQqigcsXh1U/X11QM8o4MxebcKTwUTrFbv+Dx
8W8DL1G7sGuWY2y0IGibzjW2v76cAJx+up6o5QOaFxyqicV4Lz4E/o1UZR7b49Swp2EkU/muKaF1
1MhXuJbVuA1Tx39FhTkcUV0me8Oyn4NcfRqrxNllLuWS4Y7JtldlfTm0tngclKougZvJk2mWzpMt
ZDpdqkRVw6lN04AWvCW3mHoW0o15oUuWEqh5mXttWqna4QyiXi3K8IICkvHF5MwnkVLNt00/but1
hYFFZdwNCQI+g44ZYrvEdCO7EkQrO5o11hPI//VYI8cHW39Gh5WancMy55JE8ocAXvCEtGi8EG2s
tfpULc1tVTTrmhKuZbukoMcUjukJr/UHwSxgRwIvJBTC8i7ynrHKgPxukwzp8LCKe1NMgnYBPBTt
4HlXLD6urHhMuEgZwhBj0t20cxMIYpteOXFBCipId5wert0ZJNuscC37oY6FxbDQUfLM95YiOcNd
l20BwfN/xBT08dbU2G42ceZhno1cKu5TCIH9xS8c4ijESE3fmmm+Jqmm/OKEyGMMxGRhRcVEKe+j
oouMmSKf47R55PTNEhsI/cnMOWrSUnc32kX8tSlDWuxTy8EtSIX6Mue93LdZlx36gerKlCNPJBOM
bptWXv/QZcWT33J+RNimHoOxgJnazqveZr12oUQIcr4sq0nGTY27NredM4uN41YCsT/EMmXRwzNb
nHWoLZ4n1GfPgoAH6v3ChmE+cT+dLmhvOIkGF3NjYgIdOfR7RaU/VajjPmFRIzJwYjXq1rNdhb2X
WIgON6BYiokpYzH2e2tJyrNW55xaKt+JqJ3829Jp+wfTQtJIT75+JsyceYfghKUsTs9b4mHZATri
l7HS0VBqmkJBZMog8MaC1aSLKzJZg46TUSxE529qd+Ed0UgcrGiy+IfE/DVfyc7lqpQLIkJOhxE5
9MuxStkTG9XQlcOeTopJuG6hKcyzvTtDhGfk1Xwm7SK4sEbaLBhBw4vEUu15Bg31woMWc2jZQA8V
4MtNHVTDQwAYA+jxnB2CtQOEmVpdlZL+kJ9xTA7Ganll6pgsuyxY1CPZCjfD5KsvzB85bpsuVP1K
IC4c0zUkib+0MtbCef3Wk1i1XERx8GDUxXoPnBHnyfqqTuv6bko5EoXONuU2U7+f2jKHm2yOpMAO
GZ2R9fAK4ZgDfDqJ5tasWu5MnVOKvO3FqkoqwGiJDVjaobW+Fr30dRxmoTRW+XWFP5+WhJHBNNBd
e3sMGZ5QSCRkYhynngR1kdDxcPTc3L51fAjzKPgpgMA9i84JyXjFGSHXGVgaCipYXsFFH+OSfGsP
GJDsv3Si4WRLw5FLvzbyliyY9xLt/oYc6FcgIPPlwutWbSay8+JonOiFBQndK1NN8q5RYsIwzZiC
cwolWV8zu2z6geZc1XGLkxEP/7Twi0wP2SH+VF7BGrjAvQ1zlfafNBEd9ggBsG3SzqBxN+6qkjcm
mUr32pbeal0wzZbG16DRprV0BBchm88LftqCwKux+ZpALNqhd5s/VnitothuizNjba4g52NZ40TP
ZHTt1Kwj8hU2WqFXWjL+phLm2r5ZWOIci49/69+8bZKTpHdb1alA2Gh8M81lLZd9g9tXlBRLjTYJ
RXl7NJHU7MEhFGdVbcV3plVUF6q25bZxRXCBzIGwYYseGuNvemr9WiuPxMsQ08hJi+lSx+Ju2Pql
LsL6aUoodlqzCS9Gn3W2HlMuYepiUTArhxsiJegQzfFppz3KcwAM4cX6PDftugzruNbo5gs6kmHm
U/PKln+dTZRETQyB9+na9aYuWXcBDmhPVsAjIZZev/QNg7jUipNrHwE64t/1+SHS+chRh2akx8+J
1+7XW3kbEPS5T2Ql70r4EftVlrj1oAvfv+0NVkcLGPVJeu2z5NN3WjEQBLtd+2+k8nAMg4smpAxp
Zmnfo38fNiGByBsPuwGEJG586uXWvfJgD2c9NzKkQXw2F2Z1sRBgeOHaFLHleg9SysNHrccWkhwU
xm05Wqxm6MYe5pEyWUn6c2Zd2PdI+VlsWcc+1zpQj/jjGNOuIeBvLcGho2kZ2Iy8EqBUTCspPzWr
idpwzJH71fiwb+qJ4qTjsFPyYh86x6ELWhe8FLM51E8YomlQj/SMnSzmqNBRODteM25tmss7Nnse
nrdldvK5GnSO0HlDlvrEqX5GO2ivsauI1+hCtQ4qZpo2H7HiM3gDDjEj8Bu4mCbLWzrwHkkkaZ9M
b1Cc8RyeNYNYyWmkX0YGSZmdVfjnz0dV0ERcl0rH5KLA4ZPXS2AD8/Myl64X8l2nIdcqSmmZ8E62
dKerjnkvwCLr3mn8/pu/apc7vjoKW4L1EOtxCGF6rL6ATabkaMiKPMsrXrJMZek1wvOnYXC5ahhc
nDMQFLwqg+QaQIDlNDSMzWeqklxEJOmhvizMOqRu6d3sirkyi+yIqOShrmMqyHkgar7nhs+BXC6l
TUv97X++vZhzmbPFGGg+v7ojeypeU3FWLd10M9nGvCfCHfrgWPNCZ1SVie+yyAwuT7ZQ/uJCMMiW
S+UtnMhGf95PWr72Yqk9lDYcYN8axauUUNicTMe1CpinhiMZIuX+QCOBXwz7sMjHYx+IR3RD8BTX
SUxHQ2XXu4xbSRPqg/Mu7uo/PWv/GVX+dlRJwtx3lf3fjCq1fv6a9gjGOv09b8uGS8i/+de80gv/
CKFCWcB26HaBzmKC95cv238LzHNcF88jo0ISP/53YCnst6kkaEPghwCNV7POXwNLYf1hO8RDM+J0
PFYhBqD/gLj13ggV8Am4EcHMsi/w7d7Z90Jn9miKGuoIL+41pdQ/GEEdr3CM31Gm/+6TbJM4EhP8
us1x8scjb0EKlljL1WNgg0QoTfWkSMWLoB/0m+/uw82fh8D/hzfnps6qTv/3f/3dJ/EZiJcFJ0QR
rP/8O0snyJd4aUEXHbtR9kghzGs9wHPymuXhH38QjQRb4Kz3+FnvYdaDX3B0aRcsALzPspCv4ABf
c/7z3/kYGOeWzx3/6R51jN40CReKMymBFmHAcHF1WxOZACz1n38UXkqm9CH+Y+vNSvj9pVNmKeqU
XzSg97+Y8GagirepAav8Nz9qbRp8f37nwQM5AGOS+wSY87150h+w08A9Usd0RCPl9fPdnEwPljE/
qAH1zq9/1toM+OnDHPyE2N5oYLy33iOxrHk3a3Wk1UiTj63kmKPKi2oje8a2hZJZYJG35rj7d64n
EGcc/77AYPzuoffamtMw3csjrYf6Qw9qAG23IR+MnP/269/4XgnwdkFpibAqEKbAW/3jU7/0eT9n
dJWORt+0RxwR8w58XPzh15/yN+9WgFLifz9l7W1894CsCovBYKh3JHvNRZY0PQwlEEhQb//Wpfvu
k95duhHLec1AnAek6OetN+XPC9YpuMy/fb3eUAE/Ph4hFNmAJ8MPhf1TLATBg25Q1qo8qsGut8pc
gzZmmOg3iyhnUqzNemuFrQXMzXWPZgu9Oi8IcnYaUZ2ji0CgPnL+2AUTEOuWQdzXtzayn8cOtCKT
YABfvuKAcs6SxRoulY+dBYeF9iI7pMdUK/4IDKFyxzHfZjxOvIM/NeXt3Ib2J+kT/eOSi/w0lBQo
Y0lOTuwTt1PPqLvGnOdZ+pNHBMoMwyei6UYHs6G27Lq02vWyqHYdVdKHzsjFOUkM49cmZpW3Oo/v
7pGNMOeiPmGjGfJN6gdpTaRSAWJRpgYCT76PYYfiuYz50RJLxb4OE3XNIK/edi5qEfoacQxEDArC
RBu7Q14eUxk3JtOwvKGjbmA73ZQmv+4NlY19qtsgTrARULC4pElW7TyPLQCjJPBpZJQYF0Cwn4uS
MjKnwj7hmwB8UFLuEFtlgAEx7U9JOrinKbHypySoiwdvpKPUaEc9Nl5pf4r57SryR3ojqhT9wnca
4iJCyw8w2nFm3vXJE5xnDc5yD3rEjErRXd4i3eueYi7NKc0bde31+atpcU/73LM/gQ55nfQYfwDv
X5+N69KYal2fZlJ76NVQbqLHDgEO3eSZN93lmCTPWNFJaxkYmA8JGRCUARk1qN1X6NywQUeCsLer
BFMLQl+CqsB1WVe4ybiIfeFWTCZHuvVvj32hE/xsZhxc4GWrdhLS0qe4T5HjCrTpZaOS+2Cx1yO6
n8mncEGkVzbw9WMy3xnxdzjVN/XSesUhY0qoLi36SuHWS+PhcxorI9wxsNQBdhochJFHx+DCQNb5
KTAq957pTvkKp6w+5zfOu4qp6yqxbo4CIfFDDXnp3sGHk29cKnRU1MhjJJi7dKj3/URTsZ0UqV3M
ZugwxZPEh4bnGcRUIg3MBV74oCGgb5VABotphS1uIWOc044a+sgtRpU+dJWRDIc+qPLncAQDhV5v
uITRhKYnC3ER6SGeqJvD4fPSLvLgqr4r9mBP7GyfK8dddgviHTjtoAvJ2pyk9WUJlX6xF94tYTD4
2xajqz8OgDQekxwZqT8XrKE0wtyopV17jhgNLjvuFGNjSe6EmybyqUns6hzAZUUDlSwPtP2vHEBC
dDuYbfkiiM+Tct4as+Y8kiJfuEqgUBLwV4SH3OAO9Q5bHyYDmmcBJ3AXU/KHfGix1qVqSr9VKnSP
lfTop3kpcnlh9Z+VnqGcljXKy7DnQVgwMb0Fe2lkSFFjdMwgreIQtsm3rm/9baqnD3gVkRcMGJdn
8jYqjzZRjNWBrdC/TXuqCYbN044WwnA5dG24SyTvOVziGC2lLz8FqH9PhNPs8X2tgaKT6jaEl5FC
yZAwi5yu4KFmVSRwsUBUUvV5eO1QVDKm462XPRjSAT82feJ83i0tqxuWjuHwFgimBL/bLvPnTBvB
dTDmLknqOrh1hs66qhHL3OfQR8+nnidKsqA+9SHSCXMNUBsqfr6rSVCNSjwL1x1hAl+10aLVTzRr
TipkcGt5xM4Is3jG8kaLo2X98FLDv10yVKc2vuRt7GOXjVynD27jWrZ0/3pWsrdKC99Tg/eNzKgc
OMKmtPt66418dEtj7phpUoNJ+Ru/pm5F4G5RRUmoTZ5ghE5tVlw7hMnt09EJuAmlutbNWlfXdn0q
LBLUSIxNgW+WlthIn6uTxSG9BFItIbmw6iJSe+xkYH0zR1arYX1GXKLlrmTcZVe5OyX7AaYOaxyV
RGQYnXuVJ+5eM2jZDHUL8JJQ2gNUxWkzLF79ETlReL34cYWDy283wtDjpucOgw002/aYsBvcD8R5
obStKiAUfXmre9YeI2H1GENeejmAnxlgou0dXKN0Aofsyolt80to9d2JVgv1aN1fB1IXR+2ZwyFP
CRoqw8S47Nrs2gE98tnIc309T2l3GefLp8x0RuQryNACEoThUFvucQHFQDsZ7Jwy2vimkI9+05Zb
BrCvdRInG6xGH3mfH9rBxNYU1BgYkhIvm+moazGjgWBbhJ/giS8k9+JJ9tn0cNHTTstSbPIVK29L
NNCDWQYIlkwL1T55LnRD3hZZwuvUfuEe7Dl7YR/zJrQ3gag2wG2n/ljarmgPNLsjm1YsUSc6zDFw
FQWLWc4hr+ERycNyZUnJFSdjYmhCTIehoC1bTNLNAsVWOVnJIBT1PvKMsSkjVdofdWmX52PjACsh
pkjRX0auAICw3/ZWOdsFbbCp9r3TPNq4Edh8CvJNPHI64ruGbvbIgCBPjYPIhjI9h7LnAIxDRz0E
58hqCDIDJ+kAI6QWb3svWsLWf9VzngZRADb9m3IR2lhZ4p9N9LARG84h2RhgDsny1RPr+hz4Erdi
13bdTeX5sPhy0YeAa4Mk33UqbQWT094amPqSDhdIU6IomooPY+5M6Aktj0YTxTViB+WTN1etUY1Y
NL6IoMdOnCMgmKEUC9dI9/YaUsfCMdzCTTVW67uBGM0vJ/Zqez7wntpOVOdMi3s4g0e76Tt64vGz
TF2580db7uxVBAbyDjtHZ09XEAMxY9PhNLeVsHtQloWzXPG6Jl8TgGJ9JNfYisLHQZIXhnFGzLIZ
7P2kZH0THsu3SKhOOC0Bmx5FWLhbxQ8+SiYizGpm93cElLcx9A/FKBpiFMmmGbqMXKFq/1hh62VJ
RK/N4khnivXGHqF/Jj1WnKClTugoLa9mx8D8Zy/UFTJs6xMvvHvqnBJ1ihX+7qD2Hq5DdOgq/kUh
TYeCw+567viu4vcTG/QmS+ixLa0Hks5PrWRNHX1wdUV/F89sc78+Yvx0MgxNy+RoCM5nJda8H4+i
NHHLhFYiRjOKsCom4seq2I6JQapPhpjrs19/nvXTmWb9QB80C7Jth3y4dyenqqXAIbevYEHBbRKx
StTbTMMQ2SLmfgbhE+4k3Idrzw3Gm7dtB2iM5R1Sm+BI9H4GCdyFS+BmMxwmzb7+6+/n/N33A+WE
CmvVvf90KFdTBmcEw/0xLUtx3g+6fK0dcNrR2I0aPyjm/GlX4LjJozS3uquVKhxZJDJeK4tCGxnl
M6VMdR7YqBtmm5OnzhTy4GLu3ZOwERFXbd7S0SfGEsQt84KOifgxIUPz4EwcXHeCcPcPjjDFM0kP
yGYI4CQQ3ADOjnaSDTiep+LBzLL86W1XrCozDDbjIglq+fW1sNZ78e7tABJGsBwGAHLFf+Kw9ahT
2b3ksfPy1f+o6whrKOAVR3xucNcdma0jVENFs3exD21AYf4mj/Gnczawey+wEbyupDtcBT++Dx1x
0J7KGG2FnLcPLnjxE/SI3y0DP3Us+BQaFbbn+MImMXB9Sb576/qsH2KvqrOjJyievYSFq1IeBnJU
LGRayxpfUs7hgQnY8PnX19j++RpToqCuCICiQW18z32DpiWGthjTI4jUJGaEh0bKiOPwqewpjbG6
uvN1aLjhA5ieBxnODXZfd8TXOJC93tWkla3rLQzSBguug6RFUU5CFT5SfzMMRjL2Qp4mnk0j1hxc
3779f/rVv+lX091ae2j/f4bop0wz+NZZ9X2v+q9/618MUe+PgJWXXjApgD4LP0/dvxiia0Pa+p4v
+n+9av8PMyCMDIlQsD6rK/rzX71qG0eOsyKnwAuwi/AN/0Gv+seNgQxrdlnYVbZgkXkL3P7xnbAt
M5W9m3qnMKH+Zjuablwc8MdlnuVCdaLd5+8u0N80kv/uA1egXCjwY9PDf7f1SX61slXpnhyqu601
MJtdQsyiXsHhN5m19Rui3I8L/Z8/kDYh1wu5Ek3/dxsRAQcL8GtfnPw69Z7zkA9wcqaS2qUX8uuf
9uP68vZR3GruNSGfmJ7e7+ptOqZJLy1xgufjPmd+3h7dbrVfoCq3rlYX4IMvc+uqjd3p7tcf/Te/
kieJYCf2W3b490vb2MhhNo1WnLSdM0MLFKZYw0W7UQ4Ju9KvP+yd2Orth/IEWqGNhhmZwfs+80So
TunTizmNNdzryFdQx6IxN8kBHTqfPaRycpWelxPHzs3cpoP+LKwaI8dUcNg3bdwnv/5GP/98j4IK
+xqTF4/F/d3+kVtp3BdJLE7BKPi5ZCYjgVkVUf/mZ62TJ4eWvsWD8+6BSsCtF+k8i5ODx/2qZ+NE
AYLdvs9t9fjrn/XjtrheZzALtPFd1zfh3b3PkCS+ujW8uhenIU5ftU0p0aOV/83d/LtrxyIEPIEP
Y5V690IiNhXEFBTitEg6b3mA7ZrcWw771iLpff36F72rNf78SQ6uCzbhdTj3vtYA6mgNi2E5p9wm
1Q7BOZ8JUJu+bdHiFgmgqzwLDPpXThZOd3Pa0eAd6Pn+5musBf//lTx/fg2mZowVeVVpT797YGKy
KOMYWcRpIirq3JGVRY0ao2dQwGU2qDZKuizSbj1YIj2trLeXF9s/7dNQt8dff5u/uwPYxeBIrnea
U8qPa7DEVzCVUvHyri03E19JNFIvn4SicfTPP2pla7oWlYhjv3+iJhW0des3zikD6XIXhmt0r1FM
LPUBcZi/Sdz8caln+RYCzybtf3aWNzvlj78LBEldcNwwzkEL5mSo07Z+rJxCPdJgmyj6Z1aHX/+8
9xpgPpIuAq5NxkLcV6r7dx8pF0GhS6KRGaMBEsCI0Ku1errzwN3dZVidCE9zF9pqQW7fI3UNdyWS
u5NvVGivgsxrjkvD9ve2gnRCKs0DYNO+jVNjsbaZVf/uIsF1/eFZdKkFfVZTHsTQdCh+3/M5AQbk
CK9Aq2n6YntzQZJTZ56xTywt+6g2S0inUAPzFphYnavZ21n8ZbdtaxQg3/KC7xijgM82sYuRZ3HK
7mWyJY8u4p51HgL4L90S6mahtbTwpEVWwvShSYPpjij39ohssntpTc85I4BCtlu9ShtHG9F5N/ik
aCbCOQfEyilulvl8k4BJbLFd2OED0ZMGEw5cPxaiKJe/WpNkQMstTD25KaCMOyR6ZI53KKqGzwi4
0h7kuZumQcqLm0NwmAGFaF1p4Kf4h4AiPK6pKcuBcXPoIX5x6pPukrXV01pVek4OUfci86J59BXG
9PPSyuY78JbTjYEEdUAMJZPsyZppeUVQ3TwpozEY44cGtctj1UnvWWY2T7vIbfd5tkL9omkcskMj
eHkukTF9VUtsc0r2m7vW68oDfo9m42eJAD+kw8HFm++yw1gz4hq0hbykq3dQxLTdnUlwRSHOPgD9
Q6XkOPql1R3jmhoNNx5Org8eFf9Og495sMklfFGh4D6VODMfLJy2L5IYbDvyGPnsAFxglAyYVz0w
duRP0VJn9BVX/C3k+Fj3S8d1E72pmz931Iqdeq/0ek7FStGiRRY4RaLZX32UxBeKOSqrefHP07Uw
MXLEfQkK6Qszt6c7Wc+kfBamYZArURXWFSl3PDXSMd1n31vnF3Oe06MeQJvQujNx6p6rdb00Br/R
B/oLTXGwJ5svwyFIlru2Y1/06pT3rzaTGY7VElhXqVEW3Eq37IJNXNMZ2GKqYb/pZMwgw6ocnuUh
N5heYG3Sh6Bj2AUuYrpRVsBe1BGWNO3ngn056ioXKRNhEVhoYePhUMpK93moG/eZ0RemOl214Uph
sdoPibPYx2UZE39rJ554qoaBgJslmy8LpHBbGnK0s3IDVejeykzkqUU9nCXFzMdoJMdYWpcadioA
m3uS7DPCJ7ygkpiB8jUuMTBP2IZqFZUyBODiagdoliE2c7XM9xJz/Y5QG6XOJbovKiNPptFi6uq2
Q6JURXncl99qt+1eA8RLZ67t91ck3vfo0aY8nja9ZGXaLAUL12gqwHCdMavPXgGUZU98mgfNzrdQ
uVX4jbXZJnss7UCNwl5lW4tzIcFNfX0V5oM1IpTU6VOC7zLy606tmEsi2Ks5PgF385tDoEfvkWx2
ImortTx5yVjDWCmTOZpGsTwhLCcHyLUXOpIDtzGIXYAVcqyectw4HcIwEFpwXiBmUoziUJgabb/N
B3YNNWA0ULzsywDMHwtTjBcNtVsvYblVsiGxpk015Ih+/hYn9bhLYfjdzmFdfsY/COdyrkB0VBkA
rwaLFJlZz34neD+gDG9jXE+bfmCYXAKSy9vAuBJTarL8O3ENp6glBwdZY+EwB5XNKtyJWlQNCU1R
Panxgko3AJRjzUA6smGMREwSeSSKEBhcn+Auq5XeFJ1GIFbPBnbFuv+opNeozVDpPV6NeQMc9mvh
6/ozmUzE4ITWtNdG7GwJ2jQPYdyVt+xKDJgXlvcLTzQQRBOTO0onML8A5FTdmF2vbgiU5qGG/uZ3
zwgnrCvDznklNDzTaVerzs5P3hRTYNsOPs0Nq233QheWBaleQut+ZpphR2Y3hA+t30/JLujpvDLY
TAFednVjDhFRYQWsUvTxj7ElQD8BX9m8TebovLMfB70bZ4xTmV/XbbH+bdakNAzUjiWI1ZjCTNWs
thPnKPhRlHDesFjMOQSvfo++9SgmUjOPriUZFEMj4av5Q43WsaiKRxseIfVcSsCf5TC24Z2HCVs+
ufTN1esMUiTSDAzjHfh9YH25GL8BS2wgp0nD/RR6cXjWpiFBqkwkIPdMSQbCGMfMFz102GJcZ+eK
LEk2MZmd+nOxGL3xAXpr7SCQSoOrgWTTjVdkcodApjlCa1r2M9a2j0uYlH4U0o/+OLhteYdj5dUu
ls+TLaxr2dkd45eCQZ1Nr38nemW/wFNLXvCzjR+SHqHtDW88hpMBEnAkEvjKuMQzwJhNof1z9L1E
jU9joWjme6zjG9kzNT3CiTZPoqnny0aT6+YtU2ZELe5kK/K4C/mGYid8MKphqnYTOEu8DK3ARLcU
140l+rsyYzzSIuz/in6k2NWQ6L7UoTecOk+RDufGduZFOnCyjUwJ0Rv7Bcxs2RQsFyEo5LwMxPk8
Dl+YVY8fxi6Rt1bfm5dtlrhPcvRksmmLFFIRKs0samYnuQrFnF22k+uAuhxDoHVDop/tbFTkmyPe
qDIXCKNnGnEkOgRBB4slb29QzA7bCQQGEzlc5NM+LSrn3pMKSVTlLB8QncYX5twD50lNMoKGZHzs
i67pd6bWIjufsmnCglibEPtAAwXyypvMUR1ChIRHTrnGRe4v9UcgaHYIx7KHkEdkrymPPQ/P1cgO
/2oNjb7slaKZzEZ4qnKNYVOFhEBESL2ds5TFjQiU2Mo20CgrA0uMP9wm9jA6UZXH4BkBFrWPcuqc
CNqKezFlCIUjx5xRP5B/hG7aLts+3hRwyi6R36JPncPGCnZB4QsWRGv8xlC/j/fhCjPDS42QQTT2
7s0rBZ06u9Ol1Xzs8TY+BMUsdgP2682C4oEZrSeYt6aEeU1L7m8dxaBgY8VL+gKHlX2oW0k/sTGA
eRRcqpth4ZxS4d7BmFPH2bVtokI229G4dLMOAkWGuWsfGE7rR5Wq3H2jfRcvA01rfeh5dl/jIp0+
qcDpvo5u7L+AL/Oyvam8Xm80wesIhrAzwJEOnPp16ZYGo0y6zP2RUf8rRJPkRufo4qMl0925M06w
4uq6ajBO4OmIhN+2G8nufG0UY85oyYvhSSTU7MkyTxMIshprituLLjhJZiMMqXwEFcyw+o2P5+Da
9GMfZwDjpusqLFaoKyzG29RwuGsFDSRxJLGO2SJJwyBIxZ8n2P/0Qn/TC7WZmtnfncZ+1u5mVfVN
1x39QAJzCWg6e/nv//rr3/pXLxSYUOCsZx06mAgUv++F+m8KXAonz1yFsx6f9RdoSIR/0ASlbBRU
dPScfA7r/+qFOvRCQ5hZFr4/AK6++096oRZLzo9nMTNcD6q2H/g2X9Ck+/nj+dGh9V92ojJPlWnU
adPjIvIM1i7yJLKOnXAnBSmLxAUOqt1TmVqAI1TnfJsmdn9IAlkVQf7QlwjjRVgj3mImPy2FEMAr
C1TpLEZf8LslH8sJpw4hKe6nAdPVJaiE7obl2Yj3WZ27YHVQVABT5x9uBm8K1cHIU3lsu7w6+TkO
BiRrt0XbOV+MEd/8iVPABNnCs7uLIQes8NGRce9f6KVZ8OqRSEG+nyid/iVf5pYXRk+b2IP0hR92
v8zYoWn+zFunNR0Ea07/iGhkBFrQQ+C5lE6G9wTJgK/2knv7AdJG6cGaRdi0Uxx4PlrpjHohpUze
tFk+eGcQo+iKtXXzwRO9fab9LuV0kL8UDbKHzM9WglCTkX872PaBTtD9jK3hxsv9OD/yR5xL3Oxx
CTAFc0ZXOV0btXSTdp1lPE/Q4eEF5OWID843NgtQh11DUgeqDJwK2yX1G3e30Ja7s8zCvRxCSier
633rrA9DDmzdEsYPSxn4H9RKfm+72Q7OkFo6BvGAyi3WuApqGb+N888DvoGdQT9rI5kjcg3UEDX9
VJ17BM+dOsUiiKZ6zCIbXDoQnHkeT3jRkoBQOJXu/Mxb7poqEZl5iDnEHqUFQaIj+zyyu/E4w8Cv
tn4wAxAXJH3vgzmOjwJk+me1ODjpFm0s9yGFhyD7mEX/KECzFw9ZG/TVx4QgDgiwPRP4ydiN0Cm0
Pth9Tul9hj2I7EuildzMeobVy7FAIqyOXLeg4aHFxsbsdbUglthNZoxaEPHXWTYsd0Eae9AFwS5L
WY9EE7uQEQTpXVh5wg7dVkf8K3WVk0XatQGILPEAZSBQkLX9ezlBUHBtoi/aS3cO8mihEPKzekWW
Ux268kCjIz73ZbWvPKk/GkZ6OzEkj1o+Zo8KqovQYz5a5gg508/ifTzMH8wi12ccINIdDvz8oikN
EvRcIfeEo9vnocHBQCKR2GkD7U5JjsK56It6PwY1bIRiXs7MhlfT9gr7YzjbT1UHNr+xEj/K085A
/JIPe+j1XQdvlVgm4hy/0CIrzttMJKcGivp2WUpzByPhUBvw/4Tq94JAACkNsCelUW2SxiBcWFGG
EoOWfnOX5jO6S2AfMWdCrzHxbYkWVASeBEzI/ZxcVC71uAY6dcB5+KHLSCW0yHH7H/bOZDluJMqy
v1I/gDQ4Zpi11SIQczCCsyRqAyMlCoBjdsz4+jqgUtUpZpbUuehdmeVCshQZEQjA3d9795676g2b
HEM6NTe8e3mS9qSxy45tdRCmSWzTIgXzAFUjpYiHPccOZKpMMiFYAvGqa/Qx9n1tZnepl1zNIkSx
1umwl+aHxGl3pd6Q0BgNdxCAcdlAI4W6sYmgRqjIiQOvtx6bmiJwGs8SfAtO4G7cqiprN304wx8P
rQ8OAihakwTDiTx7zSysfEYxOCh34+4+0QoiLIUI/BZrEyZvFsHEO1sVsjrJKGDFLEusCM6zbnXA
OPTdVBG4fj9wb1WNoBKmGjWaHBR57Hd7T2VfZpeKGdKJf3RYLo+dMsE8hKa8xH4rse2YAP7dRNxG
cX3by2ZDcsjam8viMsKqfc6W1SztQpd+NsGfp6oyrLvEqJ0jlVQc8IWpbTVWPnKo+JOuNdBLjPFb
3JIoG7kNShxaICsGIFNga6F/ZDJtbhqW9dvWHBY2rOMfUunehY66BeGrb1kmoJ5LbXCDJnXaj6wr
3dro3bCncGrlRRodGNc2bXc6X9RWL+vuYkd2fGeOo8+pWr+bldZCMs+fsNgagfQ7hF35tgDStRol
cUJgW+/gjbK6IFXBgyG3oDpM3h4BH7GVYOuO2R3qMECNCdVTtg8ZUsetkc/h/ZAO50qrVUAlIR9d
TT7amNVXmdY/N7P/yYngxXQ2NR5wIJhZGcQaY9g2gzqUjtz5hoQgCfTrYoio3g2e+lLAu9yAsW32
ems8VKGbcgOn6ITyOCPCuh70SyzMu86vrrIm/uCkBi5h4AF6SSeKlXaDMvczvPkmYFIQpMtaWmne
jdeYuyaR493IV4eSq4+gsDiz9zkNI/Epsz1nrUyXR00jGoOoQaCp/aav0yM2hXZr97VxIvHMWxE8
ltQBtK84SKfM23EgnA9x2e7bSh77JEx3uNkILvS1apXAnGEzy4I59NEEIUkCOGd11heLEOXFdKp5
l4lMhts4XwyXrqrPEF1IOBh6qNfSjl8qyopgMDrqArJ1iyF7FFa/L2Dy+P3Mxip91MCqve+nhtaa
m3+hptv73vSJuKJs0/N5UNCWaWDZbnLqafQJRrFbC66CEURwfC8j9lf6tyEMbsKDxclO7Gg7aea0
arrIfCJmobrDIJgWK021pPd6KStTn5vFTaT1yK5KhSW6ZV+rYMPticCQayFEtS26qrsy8C4HiWHg
5eh00Cam9hhrw7I9A0QoHX+lefZlwKxDMZoV13pU9ePaog+HOGqaZXdXSM07+E06H8fefLRGvXrR
VK9F+zAvMN3b7mA2KzMTg1pZVom7nH3W2PSt/yXX+hsRU8+01tDeNXZxMxSaFtSpdptPcXeNH+fj
Qg7ddqNTHsFoffQaK3sYE1DGmmg3go8HizarP7O8WvsBSdyznIXaULmogwmkfSPLPt452CUJtqzS
IKfMQ4XfPy2pDJtC97Rz1A/pB3TstM0QbH9zOnBXHdT+lR2b2XPpudM9olBnlXbek5naVQADz/2A
rTNZa7DnA3Tc8gEDuE6jTG92vguE1TRR94/W8hDxhckV+CLMpx6GXunz9iLV5GTkfq1U+sLk1mUW
U/QfzaYn1KGLLyjfbdSNbNmurASiuERZJLFXitxcXWUnFG0lhtwO6HdTRGdhZHt6qGkASALzYueX
d7Cga/pEXtzdwgrz9rPr1B+12d+X7TQ+kOlmbYWfAOj24RJdQcr7WqfeF1bnDEuG4687FXaPiRQn
pzD9XeUj6yUyKNmgcmaDSHw48QY+5tg2dND4pTQuBVZaqki7vpIkNK9omE1XOdLz/VCKEQpQ/YU4
IhF0DIFh5FS9uGeBbMaNSZo1aVjtEIO9L6JmS9JvyubVaMVTzejkhGve3pJpkHxYhLsTSs7MW7SL
k3mfx6Z4KTLbeSGOHBbW3NKACWPku6TMb+aOa26gmscrivAW+8PR7WYNMzLCRZPAZgqVJUK5oHI/
wltY55w80I0nfRQHJH3AETipbnC3KWP0e1/jICrOHLSCHFSB8ucDSsKvZejQRcWRSrxVhRIdN/Ih
pAuwmkfbX7FJ7vjWjra06HuCJ15nZSmhEXSficRC7DxX5NzA1lzbGVpmRd+KFkYJD/MtiqSi6+mJ
bG+2hrWiqY/QUx82oTIvMpbmY2I5apdVjndK4pzhLanzKJ/9+2mOt1lfqzv6rtZOFy/0ITkwSazW
Mg8f4Z7nq4zUk1CziIKmOb1ubIVwVYZH5UzFxq2z/Vxw3+Wo8Feeb4igZEKGpauHeT7WLCeYjy3o
wYA+kIbNafx58NsrIvj8re5xiWFvPKKPKzcIM8i2SPLT4CDQlsLL15QqaKRbDVhQ5FbsiVl5KEvr
zh+IeIaT9CUruseymoAwOvSEcuoUo7Vx+A4FSKuqXVfWBIu9stVZU2OPZVwzPoCsIxqQfuPjSOsp
IDyDrW4iD1sKBU+lpGkR23iQDFmWVwRaPeLvGLdABWnZ0yT5miqxFqM7I2PnLgewvCL7Crjl6IWP
rsiuUJZbF2XR7unq4huHX1qacbMRci6DWEtJsrb66xHw0HbOuvxRWTJZZ7SPtxia/I1FHBSHbo+u
kCYzAsNYXCbsWFvGA/XF8cIXvVHR2k9HJJBDOt7Wk4slo3FEMGUupx6BTlWv5KUYp+6CHDfIy5qx
QKNwzFj6dEEkfdSER9KWU5pA4/p+5frucMW09GtJvQFJ7cnw5ueocnauaLorytyJi5Fuh2w+hF7a
b2ZN22XxN82roeU7jQ7wWVb7OlU3dWICq4tZHuPao9Oe6NuqorztDWXu4JLujNIWK2Q1J4bObKBS
x9XiPeKhNldmMj+Pbvcl7CJQ+in3T2nedu3ZLcPHsp9bTORF9FkjRi/ooANgUyf53HSvZt/75FX4
Any/3KVsjivQjAA6Mf+vtEInCciqbuXA6UxrpB60HU0vIgkiHTk/wRHQbG7ghhFbkZJLw5YgQz4u
O0G90rUqpu3rNQfFHfwZfcqrmTLdJNFxWsWm0QDgtnD3QGvIn7JS5uUmSUR+YcsiPGsszYwDHlP0
NQzW4nZYusO9NjKFk066k4kWqaAyANgEZYr1BT1rAv+TyaGyq/px6Lzs0MPbOXCqTrGyxcXO8gtr
S+ZedMIB5WxV0T1MCjJcXfrXvtfJmyLRxDeayN1pjhMGb6an9kY2LTj0cNrag6UerAKNt6eMZ2p4
eQYDT4Ef6dcIn3uoA2V0ZY6I1WHl22eEwnDw5nHcmQSurUlTKLc9NNVt6xMiTfeXA0DB3Ij4k3U0
Qi3MF10svTxiQDvAnIWpAz3tvMCppLkx4iy8dvB37d1seoE6SYvZcCEWZFwxDrXnosuKvZLTwVY9
qRlDfyEzbgn7i132Yv8zUulkXXuuSUOaKRGyx4JjkJrXQ8qvb3xMFTw7EXMPbtccTKABGagdDdTw
o9zG0DIPnBsPbl5IpuR5v2W5sjes5hNfvV1sMmRAEt0uxZSHSEejG+tmdFzMUT71TOwWDI6entmq
2YUYz0KebfxT0RTeqkolUKPQtVddSs47tjy6xUaNk4nsEwftxL5JLREoMlhXMLr0U5vW7bEpzW/1
DBrUxzaz1BbGnFwEq/tmhN5zIxVfY5kCl/FTsL5ZNgTaoNHyJ0NhndaedhoseZMYuQF/ID9Hjvuh
9OjMcr6ug7Hi9icbaVsIfRcN9Duy1qaWseNpoenxq7yO+VPSvs5ldeuU7XmqJknLOlzPYK7oMlBn
GSZ5U5A00DrHfDxYHRA6Aj0eWZVtPdzHZaY2gFTob4/TceBJDbqFsKd3LWukLRQs0P6ld+ULiLKD
Z9U3SCjGA5F/xpoS8sQS/aEK+wJY5bih1OJOFpMbtD3xQTwN+mUWnbEjRo82ysymC2TjoCpxhyHo
4MluM/eoBwDpFXTz47n4WFsabZNhGLytkYkH1s47Y4omPhEY/tQZqLy8AVUy5WCr6at5Bs5CR2At
wmQ4xkDrYOsXL6Sg+rcy0vgiPXtXYxXCAGvOj56wbtzZBytbCQP8jr5tG5uQDoXmIeCgrMFocifw
1658yMP41RP1pZmNU+o5z6YwtlX23AqCfFrvm1oYILqXYO0RxBc1ub+uZREI5qNrhOzfqlYhi9DS
z3GtxZsa60SwuKpSgyllNnuLZEH60boo6AXEYubYgjtLlvJGxSzQQdMpZwwqHPrXeUcCkMaZnriD
iMSUoaco7+tJ8Y/YySssKCtfr+pN0YyFWsetC5XDOVVAVfETBo4ccw5iadZt6eJER7Yse0VKoFuz
Q091h1FxVjsL74+/YvpA7ExWhzceq1pLcJ5QNgkuMQqS1ciJvH3QMHU0jHYbqB1KSwcVmCKm1cao
hacwr40Oz6DlixoQFtfIDit6DhCP9KvO9ayXJh3dtMXi5zd0LP7/9Ot3r+XlOX9t/s8yCPjC4YJ1
Lm7/8+e/Nt//Hr2WS/f7p7/g0KTlfdu9qunutWE69UOTu/zL/9f/+Wfj/LedeOGjIfqfVcnn5Euc
RM8/iZIxzS0/9KMRj4ZYGDhBWO9913nrtv8QJet/WMgofVr0SONsy4Fb/6MR7/0hEDAbHP/Nty49
v/BHI1784fi2DjXfQl1FavW/a8S/88fghKehZUHkJIQeEdmbZOovSn0iQhhvZ404FeCYGHT3RF+O
e7VIdkHCFQ7leTzl5ZVMhTZgxCusAwi+uAIt5VcoVhJy88Qa1dli2rKRAC9Nbyuz5CkylhzU7zIa
wv+g2//lSv9W3rxo3njDHpdWx87AvGIRe/3lnXtNRw6lmtUJNN14J2JGiTbmsaupd3XwOBMyl1+/
IHahn2cWbzI7BKloBzmu8G2+E3BqSWZWWldGJ8fxr0h9QZKV9ThedtICdEtXutbqvVB69eQPtV8j
KbHY7ve+gx1ia0exKA8EbiOvmXsXcVHhhLi7jdYZb7wigYxdFsiz44U6lRkCaZZFdXOSjQipYpMC
54pIQ8QBtSIlOLDHDm5txEldnjSnRxA1Y5AxxGw/05ZAByDZ4cizwSQdbRT9fqyQdsgSPTga8gOH
bwTLX9t03TZkOUGjkhgPSpjcBIOJIUiZGLQmS/PZoRYBlPJwVzMXTJAYgaAbInr9vHOdFjbY7Tgy
HgSQNTJP3WaRpylUbVo8IX1Cz4alwkg8ClDb4JxGD2AGXWXUMcf4nHfkT7Z5wIoVj4+KoAZan7Vm
ADuTsWhORgkn5TKnBEVuHXdyqk8GSKv42CoU825EdhMmf9fu72ZVGCjFaC0yURVkAZtGy5VLmpH3
M7Fvlux9hBYEvUr5odDReOmMBRy6bpfy7gzZo+8Y50W9oelSxgtCEF1fqYqFmAtJOglkWtjPEmPJ
h27Cidl3hBWiNaOJtK4T5zbG+k7qXVNzkUik5VtwrLZtPjGx6au9NZOYtOE6ml1gJ0tgTUKcLux9
G2YnpWTJ10pn2hCniLjh+DgvX4m7XBy/XjS8wyLS82sNmWxCVecGM32jc0wS763mcapYMcQmJzIi
dhL4YELTpiEbDhYZkHVsj447uOuyNzJOJ260zkjIXAjL4/QAu7W94InBMZrLEK7fbHcg4iWt5WmK
nA9oz8Rl6KvsxjTT6NkYoJyBs7A8elmF+1xEaf+xMonaA5vILRsPcF97WrVeEMvFaZhnIQGPxugw
IbIR4XzQSIttb5F7Liq43uW26ZXL5R2S3FHX5OXZJpqriCZYkHe1KVDFWV48c3LljiRsMkfkwHQd
69K3SU5d9cQfc/mtGge0p7mO8drJ0GmWEfdIYxRs//h5ke0YyzefMVBYVH4D3y1oSrSds4tokSvD
w0UsEw9lWpVDuG0oYJpPiyToDo8hD4I2u1zgBF+Fs0uhcZ3QaCGqC0eUylEvISnI0BhvGLHW+45B
/Xhl0pWLEIF1vAqNR6SXgqfN33Ci5rrQc4EOyDmiPBFaZKiHdKY2/KB17lxftYbS1M00omTcZpgm
h8c5x9xKK0LP07uwR1sI+VTReu1N8zD3i7VtnnKuJU5XriXKDfSW35XHlc5MLMzoKOBlCnl6qtpF
//R2I6dUHtTn0MIVEqPloWgV+DU6bIBHWcxL5LsdQvIAJk7sfBozDr7XMgSRB9JQpOUX10SeHzse
ailvSS9baWmEMMkNIyU/K6HAmqIyQPpqhl6bflSsECImLGC21XWZF4XD6Sai8b9xswjBq5EKfpPO
7XRsaqSlwNCUuEg0N+NHrwvr9NV2C8PAGT/VUbjJdUab1zn7z1yvmMq9NYUMmnJIIfAyHGLDxLmM
TBtRmJZEOuEUDFmgrHr00XT/k90jJsERee/20TgElEzdI/Ei2oY6IyZFCUWauWjTzEWlBi4EwVq+
aNfEm4wtdnN7jx/dGQghkbWWAPfAALu1sCUXEjrKRLhzhliuqjz9Q0OrMzBz/TNSI/SF5FYzyWSs
lsTD6O1FakQvWRO6r2NEAUSqU3HdZs5VN6h62qSZGqkz3OizbfYMddik1jimzDtQQMVnYcX51ih0
TPDunBMv17rqxo9IbnWrtDax26bZOami7NGQDQIsvWm3s9bS3OuRXRLESaBiPlTXfTbnVza+6w3d
uOyWZb36zHgkvu+t7GZw9VHuVN1Y23qqmTO9qR4JZLyPUG090lRqoi1NcVDmbGAkodYzcZB+uvVM
3NMkLxYLLhNPedKb5QObTvWpsPMqXkt6q1s6tuXH2HGWS5vDOPXetJnMBccLnVD0zfjD11HoNt8S
ReBa1lnW3phlRF/FMJjvNK61jnW7QEQ5cRxYN8rowUTk5c7L6mlh75jlwY1HYxvZ4pYOXbXTx7hb
Kz7jJ7CP1cAuxUgdmaboN1OOPLRurfDerxiXac1Md53ExUCT2uxtp8lxLlrc1icW7GmvF8V0oLb0
DzMBd8SDo7yhkdgFdTdJqJ6N89Az9f2qM2M9+Z4/n9SbaPbXJ5S/HeaIlsIJj4oS57GJQ+nnI1Fd
5qaHSh0kYlsxAi8W2MRgsglZGqAKcPnliYjt35kqfvbOLAcxFy0CiaoOJ13X8pdT018OYhbyKDce
bP/4Jv0mR4WFAQHlby0HP5s3vr+Og6GN47JBCJb+7vTVxyWyKD8Kjxb0DtZUXbFmL6xc+02o+etL
+U8vhj+EJhoHZLBQ7y4lor9GizgEHr0MpEu5ME3fqGVa0v3OKbIcVP+vQ2b5XDi3we1yFteJrH3v
pKgj3620UXeO5uLGQcGHL3cASQyhA0m+y5zv1x/tH15vUf0IbhP6T7idfv6+BAPvsshy+ziPcfjh
+xaEqpYdwy4aTiOMy7m8v37N5XK9+4zohnTUPqbFl/f+sD7lkdX6qrVoehecrlxN5/DDgsoOXIxL
Zh6NkUWPm/f8WYe0Me5//Qb+fpOCJ7K5zrpLlpr93vlTFlatj1nqHLsuUfthALc5iuF3FpN/fBVX
wJl38HdRmfx8abPQGIowaZwjolW1nxIQqohOfmep/6dXoaD0FiMLzK73j7nTmkZNg905vvHgnGSR
y+I3+ve3ie1bpo6FCSkZYq2fP0taY+0jPNA+GovBJ1ExN0U/EY+2edNLM4Hp59+UdH9fv1jTWU34
WLhkedmfXxJJeDgNmWMdNUY9nwRA3OOs9xxFkJmgeYVDjGWjmblFfn1z/P1hp1OJDA1t2yJ7e/9R
fSAkZMTbBplgPN1hyTrZOmD8Zgn5+dcv9Q8fkZsD4CJncMyy7xdLl+EJL5UbUGuZIE25KE9zQ/M6
s7hh0qWCG5e75tcv+k+fz2GZAbdpAx54D6/sYWmbse+I45sLqcgt85DpXryj0Pntk/5mgP35Ucdd
5dqWZTH28P7+pC0wKJ31BIZUA+hWitwmctPVs7uqn9WlRMIC0mXimDwOnOsgEjGp72tyZbZIySyK
ixKMEuTzryjWTU6dcwGVzEudKvvNZfn7Qgjs3kSAyIoEi9RYnrO/bFxoqIeEMBXu8BywRpCESfW0
5K4uzhgYA7SNf2tAfDNdv786Lk/VAkiAvvmeThBl9EtC9rij5uHS24woazDlkDTz1VOCLZNk2+V+
lwnGoA7zFW4p3HBvFk08Hlh/6qib6y2nJPi5UO/jf/3Ugyyx6QbxMPDdGe+eer0myY9kUvv45iKS
ui0/M/g3ccyZBYqkmqH7v7w3HYAUPA20crhF8dn//CXUSbMc+qf5SMip9dxgkZOraTEGsrNTjf/7
F6NvZOId91lq3u8CMOZ8PUL2eBwj1NuyIJOMhASqHFuvKBd//WJ/W6b5ZB6WbYHZkB3vvQM0TzVR
oVWcjk5oU1hGScudxYNIlfjrFzJ+9thygnBYLpfDA5RVtvT3J6PMjJPRqdyBEwTenhudGq6j9960
6WNIf7k5VbKnE2JFFgC+IQZHlFWuqfBMLNtgWY93WCjoE2gDxVLQCID/SG/wK2oOrSy6XuZWR1NL
eV4TIr0bYOrctAUBUPm/XYgdW3C8o2Hqg0r421EoKcioc/OmORozYK03ay7KgGQX6dO/PnXxUtwD
Fh52Wnp/w+YQTWO0/Qh2XS1+TM/AlMYYkPR4zRjxGhbjb/uH785AFtsayigefQzBYJHff0sIAU1R
K9s6OvVovUI36I/KCv0Pbw0Rx23o6tRzZj8ybTN+85AZ728R/Cv4wPEj88oLisc2f37MrAzyGgBA
eRQk8eXzWpceutDdRHaPCa9tDL0XQlZSa42DSDSXN0ZFYaoo2RvtBGKOKf90p3c5XcQ5Xfo1tXKX
wqJT/PmNXq5yp5G7jt9/47aTVvCbhsTe+4AS4WdBoyhvbdkAP1tur0xjM9hNqDyqY68mnFfoescb
exhpjTUhVKtTSuMIG0vd4yX0IthYZxvQgFojvcpvB7oNF2yj2m60EuemnIQ270oXiwZdbPLxdBcx
4xVtaSQzeC4YlcaWqq7alNx5GJzVTDDMVM8U0HNyJG9EBIQR2B1RIYxTSA3s6sRu6X3rPVGJ5iwX
1jP2J5pHXSUy8XVQXkpTXGPCF/g422iGElIW3/TTyJ9dnCflgZkgTW9f+WG8d/qUqqioZ/7vXLt/
Hj5JWKfzwvyUzaaueNYwx9gEtsJBGcisjxSF+6RGPz1EHqbqapzz+AZ8YoauIqr79raBSpiv4Rzy
dJcir9K7Et+bWKMeFvWW8TN+Ux0AcuQ4ZXrnVqL5OgLnmunwSnt+NZ2is86qFksrasj4mond4Af5
6PazTXzUfF/BZgAgBeviql8C1+hokIu3TUgzH7cOE0/IAmKic4VDmUa4l0+OuWF8y2/s4HOCqhzM
4lCPEn/YWCa8dJ3O7Fq+jpq6XsWZ2RjXBUP79k4k2mJr5HaJb6hXSQ9hlkkMGlxTi0E+GvR03bU9
QvRqsZA7Bku4PUfcQUXRU0gY7pC4V1YfiuEQE7gRsq8KOH/f3XVe1TXzbnxztOK/ocsYdfqoHkRh
q4wMFJsbrIiBPl+0RLE3vJ0D6Nlz9xEmQqshdmADHYXjEi+ELWb0arpt5fjNb2cGdnMPb/etBWdn
HW/GjEfxYC3e5ySM43DTdM2A6G9Bv4CwZG3RF+L/4JLL+1zYCa03uETiQYwihs3ErlgHRruMLZVj
cxfV3pKMEGc219XAv2SgAWm6F5DJQ78dE/rw30czwrOeQ9tcDhKRxdnOK13wt0IunVhFe35VScqf
Ueh04N+2P9fpaDLG9K7cK9tlHrFK9YRpP3lienMCgMhjmlcakwasUlxYK+wtcyt9I0pum6LmjQid
3gmzWaO5K2ZRj5879A8YxImyTNM7r/TH7myPTJMdKVEVoXZLpldPY5KxgWKNRnkSFV3geOJsbPL8
DW7OfswYADNTTLuCe8VimrOob1rT/cjBPG1hZ6mWqLVVhs4L3UQYQpMLWMJteYRuQbd+ymhKbumg
zd5TYoHhPOa6PtJqo0PeejTI5q6Xw/cd/38dS7+bk9IjoevzP89JL6/Df5xfx+RL+ZNl6fuP/Tkp
5Zj0B00dtibQ985PliWh+3/oNpNQGkzfp6j/PSk1wTdxvnJ9j4bGQm/iFPbnpNQUf4BGIPwNfoyL
w4hy8seo+M/xIlNmZtAMmf9h3Gi/O85BNeLlbYph2xZMYN/TaEiAyVi9C3mlGLJPz1a5hP8U+Iet
jR5jjvBX5qAGOe0TOm65diiNGN3cwl4s9uyE+o6x2/RVmVGHLkKviCqWUz+fRpCUr7XK3HVC2ajm
el+0EVszo4lsmKx7jQO511F6d6iGm68ZMTwsHhOeFHvDtEDGqNUSrXVvcZ/3mKQqp8VBcW++Mc0d
ZjD6E49ClkwEAGnLeoKOp8iPiacNAcBMbWX0ZATTG4+Ieh6xTPdFXXn3sYHRE1uKTtMK7QzKEZro
sqjy5gGfqyM2nrTMTP+Y1DAkOiKIes/Ac6vnOLrAy6VoS/T6S6w1auvW1XRD2FnBvGoaJD/qTNr8
maBsN/meq/e/D+DvHsDlWPerB/CcNM3yX1UlPz2B33/uh1YB1QH3OA8ZyP8/nYE/tAqoDt4yPgx6
C3+KFEz++ONR0/9AjEBD0TfoYzqu/a8eNZyInEb/UiVTAtg+9D5uJBNYj/6+dMK3Vttp1aSHXJIh
7kYkghH3xN075/S5bMzL+7a24WczJqdeFMQiWat+SZkvEb0/zuTl1iuGf8T1of/igfHFxHkiXYZz
2I2INJ80apwqVbi3G5l08ylM3KlDxFPhFGb2fvZdEu94lxwjptga08tbGDlRqBxQ64QoQhWbPkN2
KrM7JrIu6b7huPOGgXPAkmD2lnnuUtQeS3tk43UKQqx4m+QIhkNRPZt+MW9pDBPzA6L7MDEnQJkW
W4h/99lURZ26x3jcaUcPOahAzEpz9WsfmZGzHXwXGa7eh1GyybtoVGjiYs1+inUfFDHTaL+NT2Vr
cuZeDYhvh5vacLt45UbeEF1mX4u9bZlOIrobIt2htEvz2lolUQ461sDfr6+1WDftg7CWfxkRieZ+
GlVaFTs8VhSy4L7slTPFSKxC0TBJFoM3mx5scUfArFnlTqi7yBSK6CWfp+i6d6dyU5IGhpXNneoK
LE7tfZq7sdWQbw3jhpMmSdXOvG7523LoJqZI1v3FRd/aBKkemfuM0gbBMAEHQwj1XWW3TFGyXa5y
/UzfhBOcv61U78mgp8l1UsgXa6uubmrGqtwwFT7mtkvKQJv88LZ3pvER1V36SY8n6CJZEQNT6cj+
TVL7VStGeUfxTCKAP9brwtf8bYwx/9ASiPkkbTwehLwBWXVVcUj8oj1aIfRVIbK7GDbwbT8yAaPF
HbkBGOWdJgYHpWJxGP3pgdW7VyvN95sXe0k+y0kzXI/I+Q9p5BChMLT5iVZZs2mYZwcoITKku0Su
1ZqId9FY+l8c0qUz1OtK3vRM0Z+jHp0gasVJv/iTh5KtlUI7khfIT016od8C+5p2Q018jGlkD1Kr
jCcH6kIUELP5JYHh9MHxeKiQN1hbtIfWIUKDj5tuJP7QHF7DsPGeZ2xOG78q8Yj3cdQ+40XayJmT
pIgHa5VWw6m3Yvs6A5+9NXvASGg2w3KvOIMemLs7Z0K3xdNodN5FuAUZ4MbQHnyZkv9mTT4ymZJt
BWHNtTnY5T41c/M0oB25MLDGgBtV9i3YYhBwfSU/1UUsn/hGs904duapK+ds3xVFdYFIlX2pgIGH
Qagi95goc76p7bZHgU1flcG06DGzey7yx5Yzpqbh7wN5k5xh/5i3/qw7QGl5JPbZqEJ8hl6SHAtU
8tcd7omrXpnJR6onAsDMadDPVdon5zZO64cOnPJ9kjgVeDNw+tqY+E9Yr+QH1TvtqbVLX9vgqpNH
fXZnYyvyOL9hVBEeKoIOdu2sR5TjvrdVdW9/s3uw7fQSpo+jJEEO1xTUlion7DI8ozggqrOL9YWN
hNe2iA6GX50mW5/wX5moaK3ua1cMVAdpke11mlyrwkbaLURDqmxSuFsj1sf1PDr1Cxm43Umvh2Sb
wZoInMIabmWJRj5OvWlfqs68pRs/fepIUviCcKi/5YKE1yMF4EfsggJU/JCveU7adZmPcj8g+tpV
lnRq8t7K9LFKqKv42nlatKHe+m5afSXQud3NXo7VYQx1czM6o0XcompvXEFjFBvV5GCj7OOVh+7/
22xwsFqBLei4lVFd4454ID+xPxM3clNharoYpRF9Mjye/9n26y3Rr1QeoDD0s5Ok+tlvU/+iYfO9
nca+Y6NoJoRbpSBiIBuvs7qr4KLwoDIViqCA40bLg3BoUdhSfR+rEv0zQ0BCITqzOHc1vhLXZKnB
moXkilrDqC1x70w4cQOd3KagqZ3pC5KXEWG75oEQ6hop9w0RCi/YmnEAy/TIXsKMoS6Nz5JR3yFr
bJq6VpI8CCWbu8ht3QstFwbzhMbSj5jS+rEpOh9fmjufe1Ssz1XZ4ScXYrjLEjAvuIYb96oYhukr
WagS5klUk7xQ2MNRi/J+FwIRuvStMo9GZixj9rr+MJAoAEkFsfJENPrOTMb4lp2tenL8rnzx2sL9
NlHj48psG/RNfvQVq4RcUvkw/ZCvMMB4P01jY69dobe4knifgQ/R7+CJVIJtarL+uQJTnyFoQk5G
RrRGaRZb9YewK9pN6SKJ8Ow8CQPbkem3wqLtAPWr/uhFheNsrDLKX8wo8nYFZIlzJ0Lv1HsFqPNx
VocYipDfpfDyJ4P9DetPm11aEHnX0subcwpkadN5DS62UoPW31JeSivFWJe5KLv6ovsICZKGQYUJ
DZ+xhqG/MYfutooa72rW/OlVN7usWzIq2K5JuYlO2dBqD3FsO08QpVl6UpygCHQ1WSyLdgWWfg7D
Tat7JRGOhXlJMHuzLJF5kwIZgXkV2t7Obcu3e2JIoNmDJwlyEZcBbHzvOWUqtNUT85nBc3nWosK+
93DNUV2P5tXQ+qA2osm4oWelB2Ron5cvkIG7KXZz2wX9VCRrwsuNM7EI8hAZAJZVXFD3RIb56Hpt
vxldDb9ZXdo7zeEcv6Ipz0GczRHVfgM4zaxQ4OnNf7F3ZtttI9m2/SLUQN88XvakKFGdZckvGLYs
I4BAF4EeX38m7MoqW3mOfeu9HnJkjpRlgiQQEXvvtea6C7zEfW2FhvZhtfW86YY+erA86AUlA4id
SRvhkUAf4SJsr91bGSuCCe1+jO7ypAz2dGur9WA65zDWA1974ZogF/Byuf54ilo73NLmUW+ER0Cn
MiY8a3GrggNSyhriSQPfKZ6a23rO61s51ZCDhG0fRgenwuzhAx2GOZr3saWDj5wF7MfRiTJg+h55
02FhdC9FFXq7WNbPnsqDrZFFd45NiC/vz2w5dxAUBHR/wHiRtRlZA1A/jz6MBnSNrq9jNm01v6a1
LsgoS+PhZHfjxqvY3ib8LtyaLtrrTHq3MWdTAGZs1h1oywwLvA6yjaNmzh9gE7obqjyFQl8/laYu
Lkjh3Hod42vds9+Vux4cOnYCNNxGagUH6EzhJbAC2lmURC8c0HysaRnOOzXFh67OYuzuEtBaYGlL
Hr08sdbc2ehxqhqggXbHDM6YWXF87RuEQujC7329cIhmZzj65oSMSCqc1DnzAW6OKMCDNYstVGt7
L02WFeb2HKZHTqrQq2xzeOjNPPlgyir/ADgw3LmQDdw1nlh1qWUbATD1Oa0kXnw0gxrgRYL+F/lr
xQ6Gty0+wv/GVoKKKTtlLSwIBD8WAKk0iaoDIvWkeXOIUmoi5E8MsWAakFx/jnuy2GnO6JOXC3VH
uexc4+aabiKFYyySKXjuRI0nUQ7zNuHg/zxjx8tc/zHxCZHo7PSGkZ7Fu3RPhQysTym9/4UhlK9V
DHdhFRQMlefePk5GUK76QTgb1ZHqWTvzZy2mL2lg3IU1zqOIzNBNjh4Vzx020qoth73pAJqTEHlG
SoSrNLeKbZ4lH/hanF1HxMAaSX23cXION0aeXno3da4bz32xGtzTY992pPbKfCNliGmpyPlgChhR
eYGPAZBLvaJRV56w1zu7sgt3IimnE+7Ii5hc+8nRKMXW4VgVa9Mv9c5C4rCejRERq+ychZWGWcAt
0BqA75/TzHmZmGLgkIKeUEQhWDQvuIy+kOvaL2lzcvt9Nppgi2w2fkQC7B9qWFknz27Ma1Hk6QYu
lLueQ80214j0mNYBiqemndcMtLz15EIVq6s2uQH6yc4Oq/Limby5LMy36QzL0Ve1bnEtgYP4qWr9
X7ow72coKOVt6BAYjJGsh9SHv44xRIzPIe3C9JgVDWWdMQb4KOeQVdojSP3BNUv1WnOWKtmySVD9
/Yu/G6MvMn2Yoba9SCJocSwq/5/nxSBntD/NdXq0xkq/zpkmSDbNBakxkbz//Uu9azYtL+UAfF7I
x/CI/z4IA9nio43mpWpblVuekQkp5pRUb79/nb/ldSwvxAxsASzjRYDC/ut7gkY5gcwIkmNXY3Bj
du8e/Y5Q9LxM21ulJRPSPhLY9ye3+FwvcRqsKuQUG7FYimsMwOX295f096+YiTwDYWIDFsFQQF/j
50+5M9tQtFQZDA3K+Rrd6rR3skVCDiaQEZmZCP1KohLfs6XjH+kI/+0f/al/5PKR//Q1/Q05dZH5
Z1EVvxKnfvzSP5tHkfsPFwVNgDbPIocE6dC/6Ps/OruoXrzA/t6H5Ud/9ZCW9u1yBy7OmJ/6Sc4/
EFAhbfJtKML83n/UT6JByz3zUz+J/jEdYobKFleALve9Ykr3MixH31IntzXGjYPzvhV9uwPgG955
gmSWo0fUE3sfzVbaqpqhyAfRemCUAt9mzDkCVJ6x8hVRGu9BHTr6sZtUDrE3SrNb4qf0px5Z84s3
k0sorARi0ZDZG7IysUaQLFKgfY/lzifuYtP2WXnOagUXsiQw8LqfSA/fF5OFy3BJcJ+FDRYEHlL0
0qcTPAGU/Yj3WzX5UJLGLrydIHchTE7FObMr2s8OPdtyTbJhmH7uW0M8kwDeFJRwlUx2dcPCeG49
U7TJDo6xyQgGrR9mAWhK5ETdcCjHZbQLVT7XNxV5Q81KoGcP1sRuMzc5sD04etzigjaN4lTSHw+Z
lNsxQqqN7IhWuQltGm7DKs75PNnqp6IbEKUTQcKm3OMcWAONt8zXYcgbdm4p0N1wWCgbj5ZymVXA
FIoOZ/m08rvSKVdlaBvYMDjzMiYT4UyNteH86c6goWDs12uNL1EEEvczxX/2dY6nCSTyuuWE7LF1
Vam7Iu22T/a2HGN9ExStcTSHUt8y9I7JjzJoi/Uu7exGlEdhGP0+QZf9IA2fSDNsiZgRrHK4s0jV
2/lRPX0O6kxuh7zL15OcxCatGrXrw0KetZE6+6pxC1z1bbeXZU+NqMoKxnqfd8ewH9c03uSuKMpq
4/giuXh2BC1E5OPGdxO5cVvPWZGeWB1Aw8R3tK2Kj3FpcFaVqPVXs9HXlzzzP+BPTe7I3WpucaIG
dznNhxdRhCP9AYsdsBbjHfdDtZv6Kn3KSUW/Jddx+kiKjsF0vwOHEwd2vMETGtxEkYyfiOhzDqPw
jYsxwj3Cr0OXqw+0c479ON8jck7njRVoSaLtYqYHZup/UL5VPjQTzaAV/sxkXNOlc8Z1WuhgXFfT
PB9LbfvgsOECwMYo2+NAubYfcpk8ATN1rqJ5Cfu2yFt5xKRIDFZYA//adFLn36zB9fOVE8zeuEqq
kpRIu8L2wUSIlu0cHPXgPWYqAJrduWRP4rI+W/RJOcqD6aSpqrv+0iWJfWWNY3Vw3aijFQa3BfFg
o+9E7pdPGovmvsd4/GWwxUfEGP26zcPwxDcN37sGUDE1dXg9k5d2F4PPPmHu1o+J5czPnTMXMASG
0X7NKm1eGXMZZCulnOAEATHauVn91kcqPtBxV1sB551vMMgeIhl2zzSW8o+kfKQfnaFNvbWnQvlR
MTLCec0T5hut3puQ/LdRMLS7lHRDQt992Cdpvs/gcFzKqPROw4hFm0OAzHBY0JW8WBlehNljBrTC
YJjelqgJTqNRjxrjiyR3z6I3LryQFLO0NZoNjJ1pWw1dvR7iARw4DNxVEOQL4cdc114znCozKjfO
5NlPLuPpS2voD+msH7LaCL6OXgV7wYx6U668AQXg2q7n7DHQmXtVmBNc0daFwpU18QaK9zFym+B6
GrTi0eiah5lW3oaEzerV70z83sNc3TpxNH8h5pNALgs0/irCgHCVZIn7AQ8F1lkFBmBpYOM/Bht7
jZCne2lxCZdVDnhWFiAYpGUxyB71CbZ58rlBCPWWAwdaN7062x3QNc8fxo3oO+fZFnF6cIzAxm1C
r+T8XTLrYmoGZtHasImkK8wbBtjGTleWIfBIhNWdzJoF5dNa0TbvRuumJ6ImXoHiQwohigGdsi3a
8b4aXGbuMhmch75FS4N4BT0ROUjoQ74ryONYTPeEdYZnYoG9z91i+YGyq4FftBbrXGfC3k6gH+Ko
DgVymIHCOaDJ84i0pbkJkqibILw7wwbdHm73JhXHqghxkdQcDs8ovqobJkCSW9Sjj22Or0Bmynt6
z9MRb02z5i9N1kkWN0cmK9G+Ve54NlobKg3d31e30t63ynC/prWyz1bQN+16UsWERhvYriY/EgCb
vIYwGl5HjpRn8LF0S7P5VZjIOJSZVyt3HD9Upn7AqWziFdKCWn5R8KAD2aXkYexNukd3ytLV1vBt
4azdZmgOiQGDR/YJFvY03uCKsJgpeu6eQEhzx/P+ms1leK9sIh8FBoPHJLBYQYSuSQpc6OdEvOTX
9NIhFxN6dl1hgTkYeNqYuBQ0G13LQndUYZ4j1Wu4TRkDfVVjg3ndRsjDsccNnxI/dk9c4bSxh7pc
V14NhTaXXnFbxAY8HJvQNqts6fHR/d1AJEjPBg1mRjpltW+7sdtgv29fbEruTR4SWIi781PbWF8y
BQVpZns8w15LyG5tBnHrhsQmlk1FrVsIez05Y/PNcnq5hUjbPWSm723prKLnSUK5c0Pk/4424gcq
6ObGN4N2P0SO4ipSfemJSLFoxJOXunLtAlqZFsZx6K6YcQnU/AD2TDf/pMahwygayq+wGK0tbR6+
1zD8JML8TdP9OToG270ZSLlRHv9FtRitJtTnhz5tzaOZ5cjCUgz4dpta5xnBxWuUhR5rJ6mNLVTg
ldvE+V3W5rQYmabt6jZTMCATAEkqjw4ODcpdgNN4Y6Dt3Utb9FcpKiaeo7FWDH0MY2NOc8sUo+q3
TtCUry3SXDB+Oc4zmh3dJPzD0Dvwybzr2UVIU7qFXJl1ZO8qy3tVZn3Xka+7IlQVlnOGFEybhCg4
xrOVAl8RpA4jWZo5YeSmv5VmdRPU+i5YCFKN2s9D0a3w1BFEKcp7gt3libFjsiuxizIDWkTnaWmv
XCFOzZwnu9jNr53CMO4j4vL2ud9FB7r9yYa5x50hy1sc72LXFvC9Zlg+az+f7qK+szYylYT9tvTj
WyRMRDNWIeb+ztqXvQOKxQicC44snPuRETwi/kkPUAkqFATWGw0MY+uhtlqlBf0WO609NjIJKKZ0
urvBtqLXtJgUyjNuP9qSB3/sS1ooUFnQJ4lV73XW2ozq7jgWOjpkZWIgSJ3DU4HVPk+9TzhCP3wv
EP5bS/2plmLe9sdZfIUu8t0gfvmlvwbxyF0iKijMTj/Kor+m8N4/gqWO+e76/6uEck1qJUzmC0wX
WxQgjH+P5f1FUWMzbLUshBr/YYAZTdNfyyiUq5RPNCSwnOCL8t7bW7TlE4quEozJngmaiuhYv29X
Lp5XqB2+27+YwN3xEXvVfVpP5c2C2V2pED/uuoy6bGsFqfmQtTyIW22P8iJoVsuVb2CUjAK9H6PU
ORGEzOmyZx/acHJhgl3FkQs5RgIHm4Qnrvp8qM4m595gVdn5mThTeRtUTrgvzEjsY5DVe5dlvV0n
hRFvlupnP6dCH+EJ+9dds/BZ5oZ4eKdDfkoRFNpXwVgNn2ThT6zJuFbXjuhIACbnBGp6Fd9XyiU+
NWVXOXbmFynn6jMsQc6J0iF2BSZrSysVYefQ++NOxqN/GeIxRBLqR7m5FnFlHoHluQepbeN1Oe58
C+o0ujhZGR6ruNBvyWjHai2K2rpNRd0RHu7oe7dxh1MmAxMNKB22Yu1k9ltmVmDtvCXBJa8d4Gu4
s28Ss0yumno2XplWElxILjAqRtJ1jlOqnnuG2PfZsDiWRdh/EHXbPkRRO8IlM2b9ZbGCP4MSkYxh
PdZKZsNZB/8ywoUQlvhEUPuubIjvR+FFMgD3ZenPCplrxwB5+EjHDBRNV+Zf8rRtD9GctjuLadbr
bHb5mYiPizEn3knqtj7peJ6v6jjv16UXLDtCuKRWACsjgHvqbM33mchnUHlQOPmUOv62wmiQJDj5
1WQFMQT+wueNjhFkHivuzlbqGYeM0nZPiG7+iMlLfJRtSp8ThYUD92usqm3BoM6CHojEH9CmI/H+
cu/BuXW7686N5mbdVaYjqTSANIh58aUlE7KDoSnZzmeHxjjG+OFbmtkdrdtx8UGUOVrSOhPlbYql
feXCEDsnupo33jyR26zD4rpujexsG47FPK4YgFlW7gTchmlC8hQzBqZKYub4hb2ZUzNaBGBhOfi0
Cqf2Ya5nZKegI4A3haV1g6E3ukviSayH0NjWooAGOPUbX3s3aR71r2XgyKO58ByGDNLvpm+6CcCf
GK/mGUQscs22/BBVWfxsFH5CSpSyVbaNysD6Cjy06VbCHLr7fh4gJ/WTtF5aZC+QoErVEVRQqk8a
hfI6qgfrs4QQCedqaqf7BoNweHAhejUrHdLZT+2p4RBPOg8zQkGOZkewzpPTm+JKgYn4AiXMLFeo
SqZkHWjG9nVShp+ywAyupTdOJgoJGT3OoE0BfkKoBqQN4JT0gKSpdqEoi8/ocaMPHG6+GKQSbPxa
O9dW509vXq3hYjec9cptHMblc5bAJSIXKQPHw7RWv7QBXDgierL6GMZVu4GGyT7aokM6C3sEdNfq
O3QkEePolOdZm55aT3RDtyFicZKx0bPMfdfAmSTtxRUR+rahVSdZWcHJMxukbY7IQj4HhuAVpS8k
KAdRkBHV5r7P3fTe7g1vX6Wm5BQUtbG7dQNtvthSEEDkspj2tllP66gs0ow5YZ0fk8lRN5SHiNKj
ymnvdZi6fLBBkX0kuR68v7JaygHmjt0xTkZYtaEx1J8Q2+D9dXF/HJSJWxZry9RcXOr718oLIAQ3
VtYzR5wMFpeZNPCKKZkGnOz2OyMU6pM/TMMbkUTDy+SW1rXDIKzYtkMTTivHm3S8jmJHMZeIYrkJ
7ZpYEjHEuOwNct8ts35IZFNvaIkPV9rXKegHqTZ+GZzcemqJvS9R7ogmp0+TxsdMsmxWlqv2o1k8
MvTs9o1mgpLSHwZ4qDF6AxMgBylqe3+Lg3P+OmP0L7a95atN5XRIZirRg/Eww+wymlbed1durvyy
he481OnH2UiAok0MV6T5HE6SiedKaBRe7XMHPj67xCNSD5vwSsppQAuzlet7v8jNe2JkkluWxZGx
ipyPjESegFuV9wrTz31nNTHFcJrFTwOW1mdO0CF0SbQtJ4ER4ClE5M0iNfBYhaQV35rdWNyiUmXI
nRScnFPp4rGAwAyYD24qUG6WbXa79VhM6U1nR90OUJtiptgUxU0WmVyuL42d1eSQ2xrsEzzqiPFW
lm78MxwP/wLT2772vDKG/zC38YMbav9Ih2B4BACFWF0Qbfjm0Ga7lAYa1H1rqAqHxBTfRFVdP4Cp
Do4Jb/wVmi8h7ZP29qCBut0Yq/kTQ86RsHllzIfEyicYUxMcRmDvW9XGHagEj/WoS635ym7p1Qh6
UWuq41uVd7AXlO1cYqIsXRZZGd8Pc7ygju1rPVZJRVaSuwTVd9VtAl5jv3yej7oarXOUzSiMXCPY
Z0obFyn7HgqePcDjj4jkiFsoJOkI0m2l1QiRyDPb6TShTbkjXG3YR1MUHXura550XBW3veX1B54n
f4IkX2molgHw4WZIqKHJYDU3EP8FCDwnUneDYxaI1TInWgP+sLbCS81DpnL3Ap4uJgYrGo8NGyPV
tz3clFH4alZp9Go1jl2tvMZTzykc0E/mEMtjUxn1HtuXETIFZanh9hNs0m7ueGvHNINd2mfyFnzy
8KkOgmEjW8snvicNL/ZU8uSJZdHED07Q2TwM3kzJa9vVQzlFz8BXAGD0IhT1lWrUcsSneSqQ0QzR
S2rE8gEPVKNufU1r4ECLXMFU9n3pQXmxlHm2fSCQEGet0lT0IURaL5B/PvkK/9WDVslmjJxw2jnC
D3Z15AdrAa0jXmfJcDfTcciu2u+d5m5pOnu146Wf7e+9aDgrhHHpARw+OmZ/YZddW/TleuDoiUzN
7sQta2tQ0n3JnPeziucXjr3jR1jv5WvWj/ZTRJDAo6WS+gTJ5lGVwbQtHFUcA9XUNFV7HCvVeO/n
8wsL4Dc3FZ+z1n8JuqH7gv6aE4SrCXdovO4liIzs4AdhfqusfDu4hXHmy7GXRHqJtqpV35zZ62n+
12oJsVNOCKCiS4mMZ65653gDqVNd5wq1qjUk48fQ7zQha/Z8JxAjgPEgUrowVv+tnr6D2/5UPWFm
hIP2OyvBF/25kb9Oon780l+TKO8fjoX9+Geu2j8LKOTNGAngOmAK+BFi8q8qajEfYNMMfSosbMuL
rfkv4pr5n/gGwOq/q5rQEpnYGh2W98XUvjgUfh5o5k5nsMqK/uwUc9QLygYeYDCLjquyqTxDP3In
BH6Y3wW6mGWpplEwPHrL+t0sK3lehCzqJZd/rZeVHkWLfx6/L//tshPY3zcFmzbRDjtb9+wue4b+
vn30y04StWF6Yy+7i/y+0WC9s7c17uo1YHnnhtBHj/EAe5PJUIMtzyxv22Xnir5vYvC+5BNBGsNp
oYh0q3HZ70xF1GNnCgPjWlhF97kIi3ttt2hJ2Ssb8Fuwb9k/feXN92zL+n5B2uxQ67BRxe24NQan
PdGInCG2OnLd+9a4dYWLYCBF3/rYwaX/HASFOhDoFdPdmrE4KVU3t5gkxEdFdNe0Nsno3DhJb+8i
EVgPgafEvTf62bY3mf6sDLMczzoZ7HOomg/IGrANEVQD/d7t8TyaTj0/lm0n16Y1fpEjqZAr2nBA
9sl3Ois6SRJctNd8grxGt1zxHX7IZVbchEMvdkYr5pMuGKuvBHldm7wPg8VRBfw6i4301o6a7GDk
yQW2arYjSEaSl+JBqoR9cDCHajiPouzOpWGlwPsLEEgtcKeHadlxJefgdctJ5RIChT5MKACuA2UO
Z7cppwNTfOczsvPqBN68ffBDOx/BuxpyW9o1DH0tSFkpaqqbmTV+p6yAjnmcl3dGazoP7eS2L0AQ
8m8Tao9Hu+/SjS/H8lI0nkEUcAAch8MGnxWnUSbw0a1qwuLZ0Wm/Q6hTbuiDmgi2JTZg0zO2jEJH
ioimuaAWwxE5tuM6cvpUMZaZGM4gno5eifugdELFw7JszA5QrxFK9tb1S3FXNstAwY9UC1eimFeF
WQGWZQ4LDNv93Nt9ePUdiQJTq75xNX3erjRx0NgzTK8mGXejZUTjtjei7FzP+PRy5qAHs/fzN7pc
2S1NwpJ7KpkvkiFivcq82HiFjBwWqzhprGilBp/ZAxqM7qrEgsP6RZ8vZSK1gs2VbRZT2XNqFeZH
PWbj2Y+kuRVu012nQU3pV9Wqv9NGMr+ovLY9tD/1eFV7afIYoTi8hAjrdVgne+agFItQlygEhL2V
ntOiW+tn6KGWVQbUhQrvHaMEb+M3hG9yMCkNmg6hHx/BPcdHnE76SAewyVdkfyBSikc10lLWcfHE
MlLfTuSQHcpEmVsqG2+bGjUDBMEgc49smi2TumaLykldiqRILlq49sZXvvMpp4TENmvo8WMTiwAZ
WNhND5wSnGRN8pexnQn9Pnh+XJy6mfP7qjCCIV73hvL6XYnuHBYYwgCA+KUsbgyEck+BhYcInGkV
12tXqZiVJEVKOBfV19wyGf90fjFeO3PAgAHFfSo3WKGMp6RvSAnOwKuQ7mYkDOpTcjWJZiuVvRs5
RBBSEdbjnZ2b1kfdxGW3ZhKsa7XL/YqO1DX2rXDEgOAkBRqWne7rpIjWyTD5dGNGs2vMhxh07uR/
SIKibu/bpdFDngukk/I01zYhQOs2zIqx3ri9LYcHnY0Jw5FExqIkrik3B+9DgW9QBduwBsGyM7qu
zb5OQV1bEguCpTUbF5vbf7uofzoHODhMfn8O6D9//fUU8ONX/nkKsCy2euyADmM64B7uTwloSJ3+
JUBxbfZ9kFnoOFwP+YrF4eMvU5PHjzyffOTQJbd8ORK88wv+zj+IierdOYCCcXkZlDYQL5DWvZOP
idalJ69r5zqIm+BpGlzvODmWQd0y5+ZmEoVSkJGrE8ozZa0qS5FQMROcgdc933d2o85ebHb2M4BM
eVPRLaKtQggIEVO1YtnotDvRbHH751aS4twmE+tJPdmsx33IdshQBvKyL8p+3w2Tdd85DQqUPu4v
s46Ivw2NcuhAE+sAcz/i3V1KOMSB8S5Obi37bhVQwO/9iEtc1YINbZ0k2IY3BhOsW3eaAn8nRgxG
B7Rmc7eBdWh+yZgxM2uapPyq0NZeyLvsCzwWxXiJ4wplOQA/3ntREwi9wCtlcKwm7c6U4d1Y73lW
+amzUPNOwIAm3DyeWuaZJaEqBWnduKO4QHAN8Wzg1ldF4dzZYV3dRW6W3M+Z7C8qR6uYwSHfAL4I
mRs3Fb3dQQeHIiIre525jHooI1ucYSERwBvD1eDTrh1pf2jrug3mGsuRWbXqEFte2u2L2E6cYI/m
EHVNoCEHmRtgjro015KE8RsUDEVprVtWtKPbWFUnSaBVZMJkUFfKUm7TMGfa/bGpc7dx7nsJtEAj
N0QH6qVxP95I1bsRXMM81REySxIkdix7YbLqAPn6zDmJ34ovsTUZuz4mk3RYe4SaosZTXR+0Z6CV
vdiwD/hBdTCbwYqvbA06fqPcpl9unGA+zCiG8b6M2YACl1DsvD+1bdfVzL+nImtBg+im6QcWXDnY
Q2M9J8j97PmFxXUq9dd2UG0BmBr/aR7f/XfB+/8pfChNWJX+77rn/+Xvq54fv/HXcmdH/4jQLsC1
CRxc1IvE7UfRYwUgqF0TDZztgTqKfsJMBzikYXuBMXdRtC6Oz38tfh4/woPETzFXAzty3P9k8XOs
X9a+5XIs2/JcixAv3uffdLth0E9F0Znum8DnkH3LyclyzM0w2MQ+bdo2s6enLIeQs2smJ8dH3DB+
fgXBUpdnq+JsBPzdcBETSBUaFefyKDaxHYS5XJDBZmHgetFu7c/+Ko3HBEZE7/TK7ddO3k0QRNOs
AzPB+rxkXyVmbQzI+zoIBHkGlxTzGzH2yBjmDjHu3mkSFAiAAjIv0ut8GI0w3pWkntWoYBuBPOsH
NuD/tJZ/z7r8tzwRChj6RBujOv94LkXou52hanyrapvZe6sb3BYYKJNAgAbVLrTd6yjxIl5ytNKy
+KZoqU6PDA4jLs0Wneb9YKFMxh/D2//zkr5jl365JMpg1JKI+RAIc3B5d0lBZo9FRVDKVys3PXld
E/YsT7PbkQm+FwZ6eyioQSoACKMxoyqU2VhLkv7MupKfq7GZMOAGHVHNp9zsG5OEoDhhV5hzSCDN
tmUmPT8J7cfGuPVnqfybGS0Pf6xAN+SplZk0HSKEnx6Y/0U8/quo2qX8Xu5BuFuU4+zA79lrsSDi
yiAd+80ED+4/eIR9VPegiav59vcvxJnhJ7np8kIIYFGYgRiC8cXr8fOfwGJTXqiIgjX+yoKNHnVL
dKd0UZyY9DVGJ8jcy9BUHrm9k+/lRruuCUns73HVltm3318JR6b3VwKYEzSUx8TWj94Tyy2HUVY0
Zv7XvqGdcOMBbGkJlywMJ3BOSePP2KB+/4rvbmaOOAHgN4bXoWlxyuHg9eubd+yBr3Ic5ButFhPS
7BBlXyw8UDviAss3KAvB17npYnw3xpeJszRTGb+v/0SSsn5dcb5fBuNwB4A+34C7wB9++Q58KyXg
cA7yt5i5bkdRJaZbYEeCoWTutztz7qNHRQDMbgJTs605Ab2gfgfSLZrZevzDZ7I8Lf9+mn5cDI4F
CJje4iB4f+fNKGL7ihPRWxKY/gMyyubezlG9YPNMrxyr6G5gvbWn2i2LI/Fb2KXKYBHn5ZxK0kCE
PFgwcs6p0Tnf2AFYnUKA4A9/uMpflffLVfoW24BJDySyIhQDv35koDenIlJu9walQSUfHDiaDaMv
hsJUTv0NrV1JrEgz++Em1F71TcxohlZzbNfD3gmq5smL8uRsBoP8YDNdTdcd3f6dznTOx51kAbUg
IrI/3G9/e6ixYnA2R6xgcY7/G5bDgE4XkJFNlFWnaNhu1FQbvVz1IbLgP4E3f/0al+eajdJF3s4C
i5zivTXBTrHh1JCCvo5W0qTum01ilBDHuO5Y55JKLY90PvkLRPL3X83f3yR3DhkR3Duhxyb/7ptx
6LJr7NLN60hmHeklnGfD/j62DWbuf/g8rb8vGWQ8YwbxPVgObE3vnl9Cuyw59HbxtcldrwgOKREO
H3KkX4q5VZDESX0Zozk2i3OV6tI3t14v5PyUNRTBzopTKxM1yNBxQQZMBi3JXQusvfkZjZ/GWNwN
rguL/Pefz9++GC+kKwDkbKHt0f9afv7TgmuhsrVH4vFeSzQdXAViZpl96zkie88VooHK2cRFX7V/
Aoe+wzlyR6Bi99A4sNjhVECF8+sLx4ZlMnnyjC+zZ1j2vI4CSoRmHYTIUsy1RRhBk5P/4Mrg8yRy
DPwbpbWOsGUZsKYf02IeGEuLcJzbL0lpZdHOoek6XXnFhKB084dPKXz/3XKBAR5CHhN4OSGtll8v
10twPKK1r76QvGez9Gfh1M63jT9qbqp5MpOpRxFXN6CtnTjlaWpK1+XwUfoMyMQ2km4yvXIDgtr3
m6V45rjlynlAauxW2bcfG74b1+xm3tgl/nOTRFHcMpAidqZd9SQV8u2UuvU59pWOhVYWFW28HAkw
mgle0J7gy9/FqFTGl3lajqwrNc4wCDZ2ljkcKsw5JZx4Z7vK4/lWYkjHW7RHWfHmD52VWiunjZsZ
IFccec/oAbk19VxlXKOFMawkcA2B0bNsqhrrbueP+fw0t07QP+K79/v7JuP/DCtRZqwgi3CQ2Aji
x0YACqsCeTGzoIwQEB70GIMxb6ZagiIICBWlX3p07TKbP8nuE/NHaCc2hb/34Ay2dy1gKw5PEyw0
tvxGU6FO2yyJeGkjRdNJBpEzLK9mJFPt3zgYHtULMZZMLWO3V+l17kLA3Q8WIvYrAXKkOyE9JbAc
jE+8rHwpGs3pKuwbweHMhPfHv1QY2zxtdajahhwvog6lPPzzDXiEGPJWS3ID/WxjmjF2XGaoJbdf
MybLIpYXAZ6PrWpQHxakidcUh+QoyUz/9XcofCx666SxlxJsbIcV/A4HDw2fQefgBIE1VgsWx8mp
eE/Qk5ZP1ZVy4JPzQqyjC4sZiMKpzHVn5DhFouUVkWlTJUx17POx1FOgeHtL/ii3S4WWJfvmSLJS
YFDEflbclyAWgoCEXuiHxOp6TBbR4P4Pe2fSXKeSpuG/0tF7bgAJCSx6czijJkv2kWx5Q+h6YJ6S
mV/fT8p2V0mulqP2tZFDlnSAJIdveIcKkQ1/G9uq4J0JjFL5K+Cvkbfv4x5plAvDmdPlS1vOI2NY
zyOV3tDVLLnogw9MlDFZvQHw9imS1Yj4ZbxWOlfIrFnwswWahH6ILECcHo8zXLiAMhhKv3fPHtkF
dgqsAg9T21pDAy/d1uG72BetGC+CbnT4lHqpHZbCkNGYopQS9x5nl4LVwy0tPD3/OQ2ZvhcnwBhG
hrSvWIKL3+bMFEEz1zmONLu4vaxMIchjq0A9Pb3pHJ/5nw4YrgHxBorCbWEMpce4HTFw+z6A4GI4
V582ar0tSDmcY9bPwMH2iMLoKapTufHc+BVfWyI4FrCXwQa6IVVZiWqRk2SdL2i36s0jwVT3CTqI
0kvaCfSHAj5GgI1+OHmKbq9aYjx7aQ67Z5fUXtMtx3E2u6y8BiCDHC04c1AqWAMT++tZLdJUAczJ
g9Vyj7NfuLNCw/4c0IyHRoXSnad3pqRIsnUvTWPv5iCOxb7Pl9ihm59omcF4NJv11l2QKrBDv0Mk
09lBM6CKQaAw1fJGuu6YKwBQfdGaoYwykb6r0eCLcCqgeqV3q3RcTGsPTa2jopMin4iW1qzavu5o
Y3SdMV3mFPS4x8joeDet46Oa/VRhtM3DwMmAtfkhKNvIqaBXIYeH946ZOlOxYyNmu9n1Is6WllL2
UAfBZiBPRGIEjeA+OeLAjUMuMn4526z8sk6uARaSzXbhmQNqcCAbafjMSRJf5TVQYu+mnyEiM3nS
TG8pXj8huLPPsbvnO3OYO+ZQJNI2jy/rtV75WUsPCB3m1RVslV1bMUrbEl4FTKwZJdkBD7ZJghfb
U4YfeEuVBeI02dULqDYZBq2pd0Ec5wNmrpk2UT/uzR6oGDKQWdfys15Rq7pET3As5zvsxHUGkuDX
yfbUOLNk/PrEYHcYGUXWgmX3HRNqbAFQ1Sfefru4lz44R+foA7vjxhF3HLi0Y+GP2uzZLjmOxqUB
BLotI7dh5fl4EjEI1LSAp2xm6aZAyjxfLewPi58YDlihRTWxJqu5zrFp+4pH8mHMqQ1AGB1imQZ9
/y8lsXYO5Pw572XX14Mz1a2ogwOGET5ysTFyH8I4Ddm6Kkp4Pr3AFoGnaOeYeJV8iNqZh09rDv8F
bN2EGBrdwMlglOoy8VjY2bCSvh19jAUYwZ/Tukwn/TMchAQTd8WyhDuXtaG3+85AFefBwtSNMRae
CtS0IRKNcYxDdAgtuNDxgfBbqBRZeCzaKdvuFq696g1s76xF4j4yFeqDWc7FOaBeDX9IqTZtLyQy
brAU63FovjQlZ8ylAkTrXEfcqQjrCmTQZyBPct3nHiScrw6CqOp9WctSPU0gp6Z3kOsK1GmMAusC
8CDQKWDpVQFGzq0j6JrtQbD4441qk2iuN7I0S+tKFByrwPb6EVkD3hE6DLhltivcpWpU2GvGSL7o
kH5VEyxox1sKm8KoMpb+EUWYwfkgC9qacZi1Dl42G6AyS0SNOuD5I+ZpFPenPuEkK7BGKchOt0ga
r6baRzaIx8uZxUEfrYfdYppWsx9R/sIjmABtPceZneBJ6sneu+iWZfBp2vc2TrGoGNdgZeO+C9CW
sD2E8sBOKxzEi/jo2aLftrU5oSoWVKZ5sCYrsfdRM8Mi2fResaaggoVr3Dbw+pz7oYNhUx/MBuhe
uwtqc57P1KNFf210fWW8dwwH3dy+Ylajeymlul/xqqlwMuylpxr8Hd14xY1l9Bq5Dea1yA9R2qMs
u9aOX9abIK8FqCAgl13r/22VmV99TWy4FvM2l/3SfgsyVwxDOCDK4m1s6u29eeijqnV9qHmmW8hD
ROImb8BcAxQ+jJJWWQFYwa9EH2BY7OcDwlyW2y+r3EnRCyO+UTYPk93+jL7NpYikhd5YWcMvnepU
H6hNKcrGvZ8Wt2mcbRNNKkJf1jQRSjji4oalF/LZEwtGAQ5l/lcGCjnpQYl51MdKwEbC4m6hgXLW
coCzHOCy6h2udE0dYabohlrRPluKKS70gzWTf7m28KH6EFfFkaPHTcqMU6av3NhGkNjz+Mz94NY6
TpFdrjMHL7Mw7oYAP5ZFcBjaMpWfcMpApPeAcqmXB4fYQANx2wytyzbpdh2RPa7wjNLBsV2i4Mkk
djPCYJmwWr7M/FQfGpEBC48znMY7LVurkqugdWIXhEQVMH/2FJgeJg9KXOJT33RdqPBsiGWBTyqK
I7CYJ2B6Qc8ANZWnT06/nWbuVMWJx7UxkfLq9cPouBjxhcDoZz4My56ItdS5NZiwQxdkep9EFZmW
RGhnVsAdwUHrwHgHKtDxahBhCfRg94OSf08T3NY9yEavuorrbORYpEWiY6mq8XTIkgQIa0EuqyvZ
W98HBC9zOI6FNQJi5TykTkUXCWw8Ehumchl+9vBFh0jP5UXZlfqU+nmCOVbNOOa4zrKjSZiX3L0l
IoOBbGInw6t4gURELXlAsGdim0FppAmHzkiYPr9GAsQidZQBhQ8iUq9K+MS67GXpbHMLsXF4d0ah
p2IK6YGcpZwj9xNuU9Q6f7xGDkzLAtSCIesZnyUQpntg+xbvaOhGz1I32voMUtc6ZWYEYTv33Cw/
Jo2MS7RyCUfH8wrLg6dC9VoXOxU0Vah7jVnpoMLsIa9SU7EXncij8ctkKSlqWZBqJ1N5/RaJFqKU
2MZglR2wbpRyjyaA6NG/XfsEmOCVBLrD/Syro9cBzAGTRx3xfBrPIC71EqG/rQusFeSNbod+rw7U
rILUOG0tPcFENKStfWhtryDOjn+crskIk9oAGw9VWoZCNESBEMF1vNlLPR+jIsuIrOEekGpHK9rb
S8j/69/WfIv1dip8j+PSSrgvO0wST4eGuRxiHcyLRt/tj+UBepT3UgwTivIH1bHxlZgoizH+PNJP
RGXOtbzcY1VDM2SapgsxQbZ3lKPnblHZQXVdTlY89tu4AHo0XPABpSConeqFdzsYY8m1qlXxCGaD
nwjFCkuH1sFYk/LFXpCqp1ENKbp1XT40PZsL7Vlx5UxWn0MtdoE6fi9NWyeBWeOSsQEZ0i+kcwLC
SxJP3nO/AP6/FJNN/iS9AMGxw2yLNn8aE2tmUKIfkU8XmwDid13tK542BepDYPAzI8bqAqDzfo5j
k+wLLIfgOwiPNCoWwzDmL2JEFAx9/9E0Iak0CenImKgYvpcvGzGc5arRZrgcW4y/kQQ66UZHRUdh
arZ0ko+LnQ7kY9jY4znqopi3BvJIVyZm31ixaFejWxGjBG69PjDqescFSETOe2q9ppo6nT8wnaTL
5SklR6veKhv2ZFRkPHfuk13lzUz9o+VbCalK7hNH/Vh6FaR4frkwSnDuuDwACYb+N0I2ZWJUk64f
GZFY9JSkljpV70w4pRWybniMs4TcwEBGKpwsTy9xsuW4uQan4hC8UrGMMSyt5uFOYi3fnXzIusUR
ggk5BQebgUEnSWAP+Xsvi7zmYwIH8GpwyJCp5E3iEcguHk4/skYcI5FIOLXZaLFJEfAPErvfid15
hyK2zgJ/JBZFtOqbrtHxg9PAKltwv+t9rXXmjH7GRCdJMpn9E8BZXmlqoQaQows2cxLu5mSI+h69
wMrJr72G4gi/uC7MKPCzesPqeY0GTnl5l6YVPKm0W+lEJaLKn0Q96wwdMIveOYK504FuaWFM/acC
67+oGfnY4iDKHABa+K2ej+qQPyHDPf09R0iKpogXGEXi0iZHACPYdIPief9Qg3xd7qRM5ZOeOrqc
Z/8uAbM0VeWbvez/duWku4U/pkaBYwpH19s1sd8vhcyMxmToBiWt0FeVVTuJm3WkOvF36kR6f6ql
I7D/mdms2bvevtZzNfAfbQDHwxmYMrVwcUlDzPq3LmhnAt9HDEH8PYsSW8jLIaG6LkO3dxKWYaJK
i7NwlTWbxlAhL00RZSxavwib3ibvpgqhO2kBKa/ee37szD97bdrBT4dInttxJniynfju7dv/bagE
ZWECW+RcSMft1/4VaGKWfTx52Mum1sx9cEDptJDDlRTq7Uv9NucEheGA1iOdRxuv3VdvhTAKaDsB
1FOQoEq4HKPFz6YHa/X0EpERXOY/TbnXLTuLF6PBObCaqbAD93lZGVVtJ/yY+v1T4yR6j+pnFtst
BH59QNjo9i/bKCDeJ5hY+P5bgfuXesduV7qnt5/99TDTpUfAhiItbXkQSa9n5FT18zgFsfhMTYLU
cYFItXzxK3zakj+80NejjJKWydMKkz4cHcvXxeucwNAXVmZ9Hqray68hHenUPAVbyiGf2DpqfPvR
XvJHaZpgjEbZGVCBS0eZ8tHLQe4zf2UzWdRnVdGXTHZKRHqbY1NceK+RaosZO/Y0XpIg9HI34WR8
+waesdb/vAIJtdCEN4XreT4ob2G/vAOyxKSwGq/63CZoqFc7eqdrvqPqkQTZM010vR2hZ3DmIYet
9++fRXHD7XXJC0WBinMBmxw9OGUG9516lWssrOLaCQTZAkIXcA+JI5DI7La+6A0fGKeV9+zW3uTq
wxLFHyzGtkmEYkayoc2m66+9N1A8siY1T1hl5pTodj7BvN2fUqAMPlYluaFjq27sdNhlKNsji+nS
Vh/nskmJbbxO6CO+aVTDbXk/CvQdoT27Zp7bOmjK/P454rMtHSzjCa0RQGYXT4y/H2eKyqQ9zriC
XSZVTln27eH/bcIhuAcQDzmnwAYS+npqD2QWiWGuy2ONzh0xa9z0OgUK1l5HAD9L1m9fUq/bFy+c
rZaeMj0aH+yJ9xp0R6MMSHXnT49BDEla7AasP3CSQfAwN27Qc+AOtLDYQBI1W5EOCtFI0nfz9m28
fnIhMDRg5wSJyBf/tctVJdtq4l0mj3lN+fMCxZy+vAdhaqsru+tv3r7Y6x0EIo/rCSpFUvj0K91X
k1xaZgyNuOs+j22TrQ9u5ulpkWWNjqzevpT9aknz6XiY0euXHp03AV/p5YKKp9ksimq076sO8VPE
iS2JzhS6FCmZbpohNiM2ACxK/vEo2DAvZ1cEDyRrrkIGhrIuJRhSHo0XaRCKJQ61QHETYacxGQrO
oqyKpM4SXdaaDV0G8HuJ1tFp9BFeIHct6Y6csS1GJBGuoMtZFGNYpreVsdT7NQlBPrcneLHpUuyr
2oydH64D/y9Y5tV4MwYB+4rJOnU8AAevx8B14z4oUc27xx5Jn8xRTasCs+GpJnN+e7zFq/ms3ymb
lwTgIzkWcXJ6Od4oflJTtZzo7Dv187UGl9JpPrY61B/Y6tmCfmA9CkBhjAKy87pK+vM7NQ66QmBM
JoPrOp6uZ5ILNux0domIx3Qycqx61quOpSrpYDXIYhwWAZtW7DCUJT1GNUKnJT8bf3SLdBPJKDKb
tbP65srPxrrUL3x1M65iPHfHvR+liRF7FwozhpvoN5lZRC3TxhvZ+BHFUKkuLP9sobEimbsZPQ/O
vQiRWD5wseBI1H84b/2Xrw/Ug0MnH106JBc4C38zhWt5gtE3m+hLMQrvE6qOLkontEePMkcNlBp/
0u9jZw4uF/SYom2Df/axxEj8AQorKkCVP1Q0TWMB12HxMXxP+vY+In/tbou5Q58V1r19TIPsrqTV
9mVsnA6ZJGUkS0gvR74b3QjHdDPtrjmRErC3ZTLmWwPyITLbfjNegMXNXPj+gelsqRrmD8ZqoLPW
FxgDhF2gbh1OJaRiMHO79haFwlyDEgg98eIBoq1zUUAdpPnT9JTzaoSJsrC3is+gJlwUnGP47gOO
93gMNso725zPT02CqAqCWjKhhBF33cHOquo8eWJ4SIVIwN2ZhgNQlrrdYz4EmJIYjfogna4jLIqG
YzYP2Z42wdKEFf2iGYpPkBqbwSnHi6KqIRMHIwWbJMs+Dr6UVM0j9HD7SdXnFUm3LeEn8kuVgeCq
Kc07p1/Mv+2l7z7j4e3cJ4ML82OW5WXudSmS1EBo3l5kLzdrJgRtZTYzl1DBsQkUXu1paAnlXuvG
1Vfe13wb2BGgXVnUfcZrM+X92xd7uaB/XAzRRACA6O4CVnq1WUerQ2inguor2j4lmLTZxJKK+uqm
LPPr0RED+V9cl3e0CL38D/HYbzP/+THBhtGyYRN/DZsY3C6oc0eVX9sKgsZGICs370vwSH86/p4/
6R/H8PNTgqEHeIAGIwfya1DYbJe5PYKV+YrnLmtG2BwXaDyUVrqdk8J7X+EB/D7tImS4zMINoHWN
SKsextSV27nogRkCDpXvlFTBRWW03j3nbUecNBT9Q1kSvNh9VTYbu7ecOxOBxe/lIPyrivLs3Wgv
9scAAhIM69oymzDO43eiDJjHBorAVG9yenHWFFBYU8HyNavjnlbCgMwuVKgnc+5FuPL+/hAL/Y6T
02EAYRDjIjijX4cEluF1s+Mv61dn0IOfpCI5CNxRj/M6P1VWUDwKiE3bAbNF9BaVIY9OtbjV9u3p
5+rJ/OLNeBocrPEgFkBF2HMvDxQQWiXtg8T7iq8oIsNoJeQwgFCAwge6WGHsO+V8REIRrhGUopJu
T420JHWr67GRqL8UXmy8W63YOYp1oXCmouBzmVJPD1VuXKdL5V0tYjlUeDqcqYEW72qDl7aRNMaW
cO1n2i5Z3eFa3wTee8LGsd5PTvp9kVkKlL5JEaim5JnGdfOudHtg/HXUYXxWJMM9YLv8zqh8Dgg5
W9Ne2D0MBqhq8XkqgiRDMMzkAXBiCzZjH9MC8LI2oxHCmfjBcQ3/KkVe+aNFVTvS6szQud4eXD12
r8fWobrgcUiBy35tMDtQEua9e9HXNnXcG6MV2UOTigVN+LYCaj+RS/zhiv8K9khsQIoD/wTI52vY
o2XaBerlTfYtazLngrIZvIhoWIxLCpXolJuspa1wY/W1EWbxkMZzf5WmgXlnjIHY/+Hpf59ahJps
n1BiPZDfr8GnairdDjn/Cn0bGgzk7XX0uUZ4fNyiLOfCqLRzKhxljfxd71Ir3GaJdMFfxumWOkkQ
hDQ8sXJTtfQgJKIEQumXEnpldMl1LmG0t0LMN3JAKzh2vRg9fsSTpg1GmnZChdNE1UtZfh365eo2
B4Nh2Wd5b1zjhIzDBKUM4+oZFoqYDcdZ5qYNKmmc3mGNgdUVgqe0wA1Rwp0p2gLi24i7126k6fng
jqSmxCLdh96e0RAtC02Z8IDLMBNpF4WSqt+tCFK00TwQdfAEZ/pKvUQyKezAPlxPTdB1mzptJDhu
366tE+CUCRlIGdsfe1Wnn/Dx6OG122g8dmOG/93z2/kPsey8NN/+57+fvpZptU07gsYv/QulLW3A
+k8T+TepY+1Vd3wqG4TN1bd/8Zc/CRfes+wWZFsSWpsI4ifDHLKFi8iwjXQ1y88PNO3sp9ax4/5F
vQWcIiYh8NNdTZL4RTG3/8JSjl+HbMFxTHvv32FbvDzWKZuC3SfhJPeDusae/qqW5RhyxmAJmk9e
uRgbrRK/HRk//NOg3P7Yxf6rGsrbOiVI+5//fhkk/bwIBro6aPb451Xc0tej0QC1X4/4cLSb2evW
beKNXogHTb97+1Iva3M/LkXDgOzdoVT1W9GmLqG6ZrFYjzN6hJu0SPNLztSI4xzYuGaNHEtL4QS7
us4m8PGaevvyvw0npWFuAp0PRCo1hOzlCWkX6MtrBAyqedPZLr2P9G//cArrj/jHQcGH60uQRXqU
pggL5KuIU4Fl4LCwWjpd05kE+aELrDocbDTOzLX99vbzsHH8fjkwOlgZYn/sO5wVL58IHWHcONh/
js4k2gv8niwAcAF1idyF5VuMzr0TTahUOnHbmxuXqKTcUOxHrrnMFdxCKPkpILeYcxXRo/w0TEip
hGONAC7pUhHXG4i8WbWxW6uZNiUiQwq1gpOdleJvO5sOEH3775Xjk3uo3rQfFo1YwplrKLfof4ib
pB2CrUhysR3MZX5YskhdpTKeYgJHD5FNpw3KM9SJ+GO6eOAbSoVXUVy771wSofcS1slmJKzdwO2J
MY2qrE1cBhFaWkMLwNFFvHlAqxim8vWQGSMy4OV3Dqj3CEd/kat/x/ZbhhPQiYvGnD/HqHFyiUzu
DJfPLEW2bvNmbQ9569JrrxCn7rLpm0qC9uRlybtmkcY2DWr8tu1y2EH1lzfzjMYBth7RBdzBB89A
szlL0j5sAU2jCjN+E9IIzjOQgu1iZRkebW187qVThIOPPkEwxuh9o+U0T9F4xBQs2mXmnFwjoR0O
ia6c+ct06YLbQ6ZaGf2iOc9xgGFZNsz7lGPx3Hqjv00A0nPa4JLbgFo1L6vGiqx9NSsl70lDjI9J
Pqp3VW3xOT4u1Geg4ONlodLhSLqENIOibMVbRYUvKlt1XcMN2tlVi8D1hJYOfWYUf+oaiOxUWaCd
Bns/poX5QMfZ3y5jO4cUYezhcUjNFiK/uVhXxurF5zRp112V1tYm0q35pAV5sZlSKzitACqv0M5V
d+ivq9tSdVdRsIhHnFb6szOI/NgaiXWtIZlH0ut6g9JMuh/6aj5UpXhMcuUuyGkM8T7zxHwkZwju
OGKzg0G6e73GRn07FNQ+EEy7pgfatKicFeaejLt9rKWG3mHrhWzE7II7CZzhElcYCjxrIuFldHtQ
dXigRz1gq8CKMXTKUeWV7sd5jC+gq2k+73TXLPl9ZkF2NYCYHpyyGi/JivNNmowdGQxaOkY0WQdb
oDFEflIcl7J3Ti6FnsulNrVVcOzW74iYfJsZDRadJmls3omoXZ46Az3AgkVzNcaZcYlzqH0Qc5Bs
Jf19YpqSwgAWPd62NVuuhip0zXrB+SysUaQHkpQsKEb70aOf91UYoWd/iKNoupyzLENgZ5hAXhjJ
AY0Guos5KjfUd1HjiAYkJ4D8bYQspovVTqwrrRS0jzIZPNR1nSFIwfEsveQJicSPgYXiI7U4830K
kudoj+Kzx3sFxxZ/AOCBipXHSIt0veidGjejCEQmbqX9NpoohbT0kfGPykBDtc1dhtLfFmfqr2lM
8QrgZo6KeBSPpwhVq51lmHfzMux7lKWOmYHlV41s3WHN+dg4ku29Iu+iy99NxraBL7IHuCSeuhG2
XQ1qY9fN+7aJxdl1myCsrFxVp8obu9vBaATaRqZ/SstJHEwroZCphRwSerigspxmvYmKvMd5LWqW
+9ryCxAy7nqy5gD+se0+qhqZPDvwjc2EAF1YNBG6iWZyFfvVIeEA2JSjSToVxyTfRWlVN13pnwoK
q3mJ35sdWejxYY3jKN9A8w1lyyg3/Os4yr9F6CGGa9vtvMF2niBZNvCuxfiOQlMZbNyCtceWIN+l
C/oVxL7FSZa2OiJzlG/raZ0+1UiwkH8qrmxip7SEEKQqDMjwQfwegD7SGZJ5RrTQucMKXWJyA+jL
KsqMANYtBMKFSb8DI41b1SznrxCzEetqKyA/XRXmysse3MRFhC3AOSvE6nYILWd2YF6zexR+C7l9
9ZyrQqRTiyrXOqJF4hvAB0xJS937QkcVdbQx4L23kZud/Mz3gLbM6Oa6KQrQEJRCb1xwqs8drGpl
kBxxeqwv6ZC7R7d33XeS/ssxMeL4s+/uyjhdDsWSMPykhvck/jiokx8j6bIUZ7qAVghFCmM4dIDt
D04Log0n+o/9kjufATkkN1LJ9WNXCYppKb2aDEzOzWA1/T4vM2YeGoNHBEjVppBMMg7P71Xe2ZsI
M5U9rojdifNxOo2ZYM9o8f6Sl71VQnTf2kU3/Igr/hPk/zHIR8rhn6KifxnkX3xT3bflZYT//Ge/
InzxF9rOQHUQkfilFvUryneJ8tnQqBt7Joq7BMe/gnx401rowafXSe0QAYr/C/KF/xd9AsSn+In5
zFP6d4J8MoNXURxdLdOjdofeIBUGlsPLKM6GvVgKhOSPwYgNRVgpgYROXKv8MsFK63I2VTt+iN0O
B1ozTYbTSKB/hyHEWB7yzMKvT6mxKDdJHmB/Fg30aQacZO1mRic+jpwU0erOPGg3u00ctGwxSO3d
xLmFbRZyttF5tiv3E8v+qUDjNOajziPr80Of1+sddLUzSqcZ9SQSAlAVBYB6YFwohRI/XQOlwbKJ
hWy974BYwg3ozU9BjrgVrpyp/b6qpvyiUyNGgZgg/DCSmqRn7BzXm2/Kue62lmFZ76PVNnZlZwTf
AfrUJmoJAgesscQjMAbdidLTnGO1O1o9cp1dEK5Ol0E/YqDA10DJ8JK/ef/0Q4yOv56sEYkdrNH8
A/F6UEOpGE5rnjkhpW/+sHNpk25tNG+oBJdBGXwcM9CkYVX45idKZOu1bMYgpNiLaak5r0dUM9Vp
NAaubuEMjNkJlm9d2gfhlCJeidxPoNwNark24U5HgqMynxjYbmLjcRiE+wF9ZHQW5CCsK+V3gXmY
XKt4WPLCA/gVw2NSpQ6i89nk04oymd/5TWF8X5MpCGfRRhfw45OvBpvlTYM2zuH5/jp9V8xstWwy
vp7sAg33TVViPkPjqZr2pqKjMQzLCLK3WYkfGWTkP3sgdKO2Ee5Tm2ML4VU8JHq4PFfSjhLICoWV
r0dJSi72ievl6UGsOtzIEOegml9r/nh9AtHNKdlnI1tlGtufGoyN5d5qFt88MFXIJ1FO/4QpASLs
Q9dhtqI9CrrOpdTvue6HulyLB2WI4kPSqOVT2yTdFTjk4JwBRNsnwlaS8lILJNUd4suoRRI4w9oD
IwMakqSsaQjTJkeVsCd6H2seMqOBv3NXu6sOLooIm9xt+2kjg15u5qxBX7CaloPvdMGBTor4Pkkx
0TpXJchqnEFmSCY2MpvQMcw+ucmLms8KYI6Ao5c2mqjgiXjDm1HVXrbrUUd9DzVyuQb3mYeCI2S7
9mZ0XcoynUNERv0DrXlrr4pEPICWyw+4vBg1uMkkKHDHS0v/AFGewlPtfKIeOlyBdf6I7siShUTY
CJXBJzDW3ZgX12UcIarfWVLuU/hwIQANALJmjs9chOQNIoe+eoeER30LEby86wyBt/SyYE6bOtbF
EGNpb9ltvCvpAB9XQPA7OqDrBSaeebHJ7UmEU+GK+xlt8g2ERfwK6RmB7oZZtHG6nIVhQ54JUYvK
91U/zjt4TUDYzShbw2HqjAM9ve4awU2kW6EwXSJ45d72ALGRtBzxHjW9zsQ2D4Z+tvGNgBAhaNNh
S8vZ+zQi1HwdWVb8ZVFZ9q3q6xPMAbldG+2oLYWc6C7WSbZZMiGr0ORvntY2YNEbmZqrIy2V9gPa
/k22m0Yr2Q3JKFL6x9V6jy2qiehVm9yMJAkXq9nUD4Z0l4Pdeibu4Jisgnukvoh79bKi2wKt0YEj
WIG+HSoX3gUbhYW9ymRuRymXyylCkSaZ1+5jwPOLE2o1c3ZqytrrtnKN1cWAnyb5r0QBLMemod+U
RDY8fwsof0282qJk3ahQFXZylviSI5pXYL5tqzK7HJFQX8IRywGw3bbEwEg2XaiCcT4kZlyF01I+
1SueNAhH2MiNt95NvQzGGTNCNv/BTiASTXMmuETRo//prwohnBxpzoqMsZ7YzCF+syt1cogen3cW
es3R92Au84uiZoXa1mohSq5XUSPZtGaYIA8Uf/2tNJArR9m4ptyKuzog1FpWB9Cc6oSymO2wHCb7
PbqsXAjL0XlbYR8hQhDZK2SMaaQrMhlBdQOWZLnpFGZ127pe+1034AynoAT/aPz9J1z6Y7gE9uXN
cKlWffJf4ZOqi7R6ehkyPf/pr5DJ/YtWFlgQ2OMUQXEv+L/CqO/8pTVOHDg0lJ18RyMbfpnAyb84
fCxcFQGagr2T/NUvDS7xF79qabxQQNQduP9WYZRi4euYiXYb8lvggGzoz4hcvIyZPJAgJWT67Djj
MoiPTKD919cubqetPSp0BPuxMWsa3F4iT5ENk/DEJhZA2UOzogrtSUKrYdMv8x2yNHGLxGMNZmvT
jFVpbsxEdNSlXf8KvU/nhEWmdUOG5Jx6Z7CQo7epKhSsEUIx7fkzZcDZN3lByIIyqH8VYBXwWHV+
89iYK5jvEex1s6GU4l/BH3Ke8I63bog78BSpqxifraFG7OpgI0Kgdl1u6D8RUVmGOdqLt3bbBw9E
Dlx4Yq9Cp7bz5/fx7AYPZWrN71VmixMuSmR9opk99S62q7y+qF1V+xcy8LqvHaz3c1GVOQWQBNoF
fuMFrB1nmW9xyBJDSPOfx2gCR2GmbMfqaFrCOhP7uk+ePc+Qf4zhKMZE3K+TP99WolbHTpgwgGTZ
WbAaQNFtMJWMHjI6IynZXtp0QNQzMAdIg3ZfM5UyApVT2+e0K5pHah7muJmF4tec2QI5VLvu0xLz
d5RGuAHqp9wtzIP51hSxfc4iXA3DAes16DzBzFM7Odf0c9E8FpnJsweFu46bYTLFjXTS8rICcnQj
csT7MbK1Ngp++XUWpeMJzh9ywSmGdyCZ9Hgi8JLFm3IusZdmXvM/P15oAYFJbZE3Dx7sQb9hCmFw
1M216z7JpV7mqwmvTQuFNAqiW5yy8/TOKLF02dQLtmvMpYSvflcUa+hiOpeGqPpzj9AescyZFsdw
Q8/w4vSAChfs8EZXCD5y8jpij7ASwQLKXd8TMBXxxoQG/bAU0/t+7dz9UiXSCTGvih4Id7I7D6Ex
BxOeFkqNVdrnymECgirRs7ZkouezM0R7TNb4JGQ++OoliJtyJ0yi3kT3LSHHpRTcj8wGoPa82UD0
ntgRbIkT6O7BuS7gVOGgFXdMPsOGkxuNNkvPm5r+K9AcBOChi1o3ydSyCBHW5gXXDU1F9D/jjjgt
a7DCrTLo8GEecGbtRqaoJDKpsHJvAkITDwHKk5GNeG0tk+C+03VIURLFiuO94AyMNtVEv2cTWUP3
dZ61VUcFRD/m4GaeLCjaPQ76FYFrEqfSHZpH3+r4sB7rxkNAOL9DPh7m/jgGu8axmkeFJfPD8xRO
DY/xzTuqDXqxo87ZPEZynN9PYmBIJpr3t3PMUkAvGpm6BIVYmMRO8ABKlYHr4c6KsCl8JsyAg/Nl
gRw2M0AvCUJIUKgp8MVwwS770JpsHKmVto+rp9SxdWFobuUgrbODb8ODkZmjsWm6LCHibuMS8wM8
++CMLhgMUPM9ANqfRqqqJY8D/xgmMyyHZ1lb1oNpMsEMwSLv4DPFu0g51nlE9OOwmCh9b2gniJOX
1MEVoLbgam0lr7BPFz6hbizsSArs7n2IFl0ibrN2xL7CUDgFcsKvwdYs/pe989qNI0nT9hVl/xmR
Hlj8B+WraIukKLFPEpQopfcuMq9+nyj17IiaXgmzxzMNNNQaUenCfPF+r6m9g+u05s7M0+DaaZSx
saYY60MFq5WSRWHTu1u6eYDdzqSgX9VyHMEQgRWrkNUUP8ydqm9IJkFDMTecLGbmMnpv++iXmRFs
C/RMJMSCHh+xiYfT1rNkYGkgnnoEwbzBwlYPNQOdLJM4a14yM2wOAaDsnqQK+eRZjHk3I7yZnIm0
XR67AHnCQRHfdrQWHlhlGSPKCDCW3+TSEE+huSw1ni8oXrZWWeTxCRuLZJ9iT7EfbOQb63HiK+GG
Yr92iWRpFuHMmKLwZoDP7sJnbbvceTWxdk/WqhTiqRlm8ZQiPYIg0BY0n/HCZbyIrg+2VckohTfF
jCjcRtwmVSCeCgQfaOKLWrvAB3rkeAIJ18lG0tisJWDTW5RVyT6JHUY31NQnaDPBc5s4Ir2y6wEV
m9C+z5cxD3WXHzJ7nnktGz3+B/yCbodkDJ4hrHs8p6mXvXESTX8e0UUrAus71re2QxDDeUWPx2Am
B69u/ODZIDERPcVlSUNvlRSb2psYSk7ot8Mx9TvM6Bt6Ky1W1IaAxMbsyvMMLHOYeL1QQUmz5PeK
0befNSterFXjtPHusrJWVSxc0ub95lkkVlk+T1E0Zx8dzKSTdW7rVUqMU7K3iXF9DWATbFOUm2cR
D5roDLUrVsGxrSFKY6UEmWKFTJgVOCD1+3ZaHBYynGqZweSv1WKFwL4U8R1MQTwLKscqiOGLBkoI
nVRJee5WS3BVwGmKV9CyFXGtNBry85JiQmwmnNbXpL1Hz2yliDt7zkonuzSZNdlApGDFnGw3MUtM
BWdUYhJtNa37VpXFcxWJ9oQ11WBO6NYnbR1gtU8oJo5VoDeizi2JSJuj+oo9xr/HSNgMmbujtWsb
jjONEP2tY1rVVTdAPBj9KP6QQG3LV3MZ/tn0cmvIqsExMoCt0+sIuJQ5ACVDFMZ06Pv5iHVDfeWl
AdjwPREuhJEF/Ud8AHY17YmdAXhyjzBwlRYebkT4oH+c3bw22Ccw3QmP5LEUrKopM9x2OZtZ5iA3
tUlmCKlB5OnicYVHv9vY6ZrIouIg8PuHc2rXJNnZmbXLSjkGKy9ZdjgXTCcnRTy1xn14HtFr0brA
uwsHpgOWIQnS626AwCO9OLjqLXu585UWbafwLr1E4SOujJqD1SQ+2GKsbgzTLe+SJfNP5KIyeoWt
mZt+hT9HWnOUqslhI3yJKD014qNsRSacfsNRrzlGNx9mr/hgp16TX+dNZ5+bLC63Rt9N/tpe2mDn
j9b4rZvbAJ8dzrHdFMgVIn+5bRwvwTtrbnczqSsHc2zGzaz6Ylv4tYrXSA6yFb6s6Y3fxul8w/ty
39LeL3fLgN860efmNkqmD0GQ4umQEJnlhdOfI+atTpJ6nyMoVQ+xg7eFyHFMtDISSiU863NHaDbl
T+luHVWoL+kgnwzydVZi6robP4mXc4HXzrryhmJXzYa9D4ORHmGQ2Nuo6Z4abEPIs3GpjLZd0VQ3
Pd5aJNkX1CdTXG8j6oYTVi7iJDHwODhB1eHbMNjXlUUSJC+tBI5oOBi6oEGqafytESz4vbJi0cMv
snuM8Olv+icDD8A7NgESOuyx3EW+4R5zbCDOUWWtLbKBD9Lo2r2vdwhrrseNIhbzQJ5lvOqgBr10
EAU24PHBzZI65yEpJMLu0nzIwNWuqznvP+ASZVzPRZ0TneV7/NxE7fq5H6GLbUIcTk89esN9mvTV
p1Qn3K/QYJMPksL3fZJt6B88zB5uTRevEHZeb5P59m7wHAJRiJg8TpgAvBpZ8UkZGiIRXk5XvG27
neExbEgfIveYnMNhbxLdt3b8jHZjnhAcSCt7H0ZxfxxL562OI3srezGtRW0i6sYX6jgjzXgNW5NU
NHxz1Scq4i3VdUslmJjlZs7MbNvT1X/SfhO3rPwtfj3QmFagqd7B7JS1L2IanZ2kveOgyJ6u48Gg
bVlbQ0pSbuf6Le+ud8yHccpyscXIoCXNyWuAKh6SUED/Qwpp5wfElWP0xuIf7eJUNlC+Rb0JjZFc
5igOoQhUGP3vezc2WJjaxD1gDjA9G7RAfLY9bE2AnQSkrrrnBBKTWOi21U3SMS8Sq5+ea8yOj4s7
E7/aztmO/KoFbMbkP1Mv2bn4AX9ArOozxK2iso1TQrOf/J9sKJLgCyLG6Dpqilvgo+4j+tfhqmj9
G5es6TWbV/hYDBJscercdoV6MiSBoGnm5GPn1oN5LDIwv5PRiEUOB1atYGcF1tBMOJIbVE4RBzds
d/uAcOsarsOKnnDlv4RNzqIepulUzyzf2C0SuYRuk7ZYSookKbm5TdpoROToBLDumIP14scFu64c
0tld+4Rw4yM8hU5x1ZiIt3d0RBdy7h3CyRk9Mmi3zkANGrcx1RYCXAoRVxOD10lT5/PJFIt6mOUk
nqhFESVBtL+PadrWv6EWvicq4xgmANdhM3KAhs5n/6yQg2eQJ3WfpIewCvJ2Aw/UUh8Xexm6TzbR
z83OLvAY2VQlHUd3Bak22f8AOfwN40gHGb5jyXAH6NH0jeikQ8jZ7w/vU4xN6iL76OCoADvksNRM
wYEAbHkr4ARGFJthvU+sJI6u+jpcSvCoLsR1qhdPKPjFLTwEqspf39XfvBYaQZZjUrZDp/F+4kER
vxkCM9rRoTQo/RrCtLGax24moCILc5KeJJXPUCwUR8YY1S+/vvpFo/cjc4iXweVxufRdSnBh/9QE
KmcvG8oRB2tnzjkKpaKZaV3i81GgkC/i2SHxx8Is4inzQuModPld2rkNbmg3tbyz3RmwbWVmfRQf
oMhiFdZgF/OtCx3OMJB2f8cE/5uPiPZOoE+iCWaiufzpfY0BDjUWnf9DGY40aNDJ45cXuxksi9YJ
nGZd1kW5dRE0v+I/Pj80PVhFE3OWTyqF2QyW3b95hRrzef8KXWog23KxdbQE2/D7YWVgj7EM1A10
X2g+IbN21UMPJPWMRyt1oG/o4+8kZfdmC8861iPni5IYx3wvWrbkddfV+gzGm/31jVl/d2Mu4iLX
9YHQncu3/8HV0MO7CrZVEx+wk6BCpW1c5QOGqhNx61RFVlc+1nHu28cZoRF4ArlH2Wm05fgw2GPQ
kfg1Bc+mCSy+guhFXSx6jrEGRkPbyMajdZdE5C3gf6treI31lIHJzDbIdqc09Vo13BCX3L99P5RC
fFAPw6JRgHKu1QNx2sSL0wFT97qOe8Vqj7G1dGDHK8erOQH9+nX8JDXTCxCyJ6jUCNuAEDGYff+d
YmE0CbYwxt6KHdZA0uHL+OTD62fMKO6ehT+4nqU/Go+lXABPyFfmtuZkWB5V4PK2IktwOnEWVGhk
GvNLXhb/VogEo+0FHrJkrT92m4LSECUVJYeK/LhijffdGG0jTKkOy1xwdajngDduNsN68DkQvF0e
9j9I9G+QaMvh4/4wLv6lcf/xFV4uPntV+SMK/deP/cMLXbh/4GHquK4DoxbFH53zvxr3qMn/QKNn
gf7KH5r25O2aEsNmWGzoeiF5/g8ADWnXIRiCnR5XXJuBJ/6dpv17+BmTdVR7OOtCGUYFKtnO3g9h
bbiGKc7gngva5cu6TNRwBo7Wncap6f784cX8zX75fme6XAy1TQDhIGDSICt/f7HIUTbIcG+fY2Ou
Xy4g6txzmM+SnhWB7aR+iUzPfg1G/Bz/D5emooJ+jKKEl/r+0rhsC9VXaHEWDa6VAX6sF/MzBUcJ
wApYh/WsM1tAho7ucLL69eXf02n1k6O1QNCH9TYln/j58jDp6F2muXXOsa2i4Ytx5AXZALFJKn05
Vfj+b1ZryRj5YRv566IMFTYBxA7ez0Kusi7DIaoDeXbwEnkqqRmOsnCpi9BrBM9afXdtJxYXH8TQ
dvu4H/o3WnUAc4bLe2gQte4B/lJ16EiXD7fLstivkIVJdQ0drJauxgtqnJApzgYPXhujjCqBD3/9
7t6zSr4/hmvRSYfVDsLxc0HhUysMyovlWQwGY2Wge6FyFLRkMim6AcmsHdOc7vt6979KaN9TvP+6
Kq7hxPBpOn3w04ChUeilymnFORUj+9CllMIz5puZquY86woXip24RZbE1nSBQ3/91P86Mdn6fQg9
rlZp4wDxfsCOQVBmWGqK82X3xzesfoGOrO5Z8cVv1NnibwaKJbA5h57PBel8vb9WOHu4DVKOnu0k
UA9GjdIemqxuCIUW/SOV2eRema6enSbNnO+oGed1dZ9m5Fb/+w+O0wSrpfAc+mE/Pbi0jQoLx9A8
D33DJLHBjKtrCQVjXF029F9f7e8mCWcHPS/5B9njTyU8Frwm5d8ozxfMsMQTeVnbEG+vLuh30ab2
0RpB0+kEMcovaFwxBjCSZn0I4wi6VFeGxtejxqHQzkzpX/cZKKHoXY49MQyITXmBHB0fk51TEBND
vfv1Q/xUc18GqyZ+admcQy/xZ+IVQRXh4M+BOIdhynntAsdfxg1IDs0B3PXXuT+x7uF+dl34YI9R
suhCcQ6aQz3rflqS2fAel2mh3hKh2b35rakefn2ff7MKav4ZgDKyCbC3n44GGEwPoxva4uwsHsvO
5TWLuq1fhMbFG2zOfjOy9Q76bgmkSGVUs+eawsEn9+crYg8jU/i43XmqwRwdulOvuM7pf1l0Wwbd
MGotFwibDhSIOELNmGhTPOwekyEDfbWw736z8CW8v+DoJg4wL0QBs3DqMXF5RR27Bs2fJA6uMWCr
yAVH50nZbh9RBmgjqKH6jRqYJ/j5sXgSvjPSHDBw7LJ+GrSLnwWkp83RueJYAUF8XgDdPSO9ayzc
JQ4lbJVpnXoj+UrSMXJ3nWClHxNKGCXpKufvNtezgk8sU0mkU9F7Ow5sRn+I3Y7I1lKQ9Ayl2wkX
2ohLQNMO1sOH2sC9YIOeH0vSCUcUZ42MPe42psTIcpV2E2TnIkY8naV5tbKJ5jsPZR9f+V1B7njh
V7eIxrxmg6kpJJpa5sYnwWHxToCDfTGzTmwIRGzBqzm7YxcLmfltdqrZPfVYWW+Snv37BC5cWCtk
i/U9Ad40UlUcICayq87cOB7Y+2r0PKN+Jv49nTZW6HmPAeHt5gq5DhhAK8E3VwVqQ/z+6Ay0a7eX
/meavrSKSlw2MPHC+JwIyWGw4aEBxRjHELHytYwG8It6DE8meYmP8zSKYe0R6tieCY4UNil+WmFK
lwIcrcDDqb734Am1axXYcbjBLCh4juKBbTdjjEA9YcpdOmGI6+luURrQBBM9YMClgdwFNmVC6YP9
UwKyEI81Z0AgRX5s9rC6RHdPa8zHIMFeKZHm3rWfcfBmZxYxqYik5g6mV59AiUFtXQtMHadWX+yi
GZNXbG4T5R9tTDluxyzoMfPBV3IVydjckyDdbgKr0H6Zdrtrg2RVNRWdHhpynzisJCc5+mqDFYT8
PPdVBdDbdHtkjuFOQq77swg6HO4tAzWlW8dvDBT1NYJO1GPIHJUbE+czXBnDvtxDWHI2hfDGNQOr
oDkOfqIUmJxhQKCv+jebBiPmHElUPxkO3PCrESvgzD6R2I3axiNqyoRUCIhYeZvCg3eYrXBdRRpG
eCCJfTrRVMB3w+o1sxNDgOPPUJoKosBFUH8y4tG1uN0sLdvN3MwFfGtTFz8LQEOVZbzp0sB4y4yw
5GG1N+zXxsdyYIsSFGANKlv+QRkdX2wOabQW8wwANkIVIGKyAnhJsMrlxOsLNlObvEBrjVlp/RK0
HV/WFQsfNUnxMzTNFgdfrGGhFUSdQ+bSyJKd2NF58HzYcsvs2q+hA1kTcwd6Xr1uEafF5LyqcAme
LzBAt8T2kc4rCw9J8NcewNe2aOOmWzXMUH+N+SB//dw43BwnDpxwL/1cF9wgm4vqisQv+dSYjv5D
upva9xB4EXl6IdR/OyiiDX0bfidaILquxoTCByyF31g8TLZ3PibQry19JmSzOWd+DKBFejsQuRis
A+ytNAIaXAce8cjScdnUE4MV9bJGUsP516HDJooSGtQSi6K3Bj3NsA50w7frdNP6crfFMHC6txob
FgdkBZQnDpyS5tLBy0CakAnpZlYUQUkZFr7IaFMZXmDIUSwBMd3p/HDpHVpYg8DDkGzPPXIYsGqq
x1ny7qG981BMSa6UIYZ5wzdbPaT6V2M707CPOKUfzWx0XrGJCbaIHru3OtfN7yBqXtKsoPpVSTc/
XAoFYoRgCqg0d1+lor6/NOPbhptR0k/fbCv3eBc4YR2rxjBvTU1pIaLShFmGI+A1w4hvJ/XdllXD
xtNptorGwczUpAivKtyeHZHR4B80WWXOJNb3IZTIV7fTrU7MJDEnaTpNThn5GXgM1QSOgEM+CMKl
wBl0qZItaf/2/fBj6dJnpkdVbHJnRu5lG1mT4pHqQpyYnNm/xl/Mfo09EkD2bDvcYC0VjUMd1pdu
60KEn3ODBIVVeZlCAn2E2o2q1WUQO0+/aaezb09YdAQQbjhB+BR3/GcQaVNJPOZY28hCtY5ZXGBn
O+sutOYZuHzp27KzvCOPU11Zo+E+4II4A3HHOXdLbKx27mfH7fXwdMpc3JookKAzQRlpt+lIuWpj
Bzrc1FNkxIcC4ghVmksS7WqIsZDZ+vzvWoYaYuvtjHd2wdyQeHpPaYYqhH4G9IvvPIk8plMeFxPv
VNUFz39ZBLLcAvlOYEwhgUqCa1eTTpAGMuFcffliAkEHhKcc62FtwAetrnByaw+U+82hCS2+agIA
tMnZyHkPEwSMoIQcgzeLuldYjr+2PkbWmZkXxVYmC0SfyGHG09LhTi4j0Ubu3V1dWBU01VkwBCxN
i5q2ibr7QIVyOvqV/kBpY7M0SQiYBzplwXPSLyqAALIYHZZ/CMJW0h+ogSTOkI+zmTqvxL6KJ2n4
nAGClGOIrXzxNFkY/SKDnAWkpTAlLGxOgvrFjWomeiPA/i9PyE5Ejdy5rEB4mif7y4F3mYz6BRsz
mB0RR1SyZTNI7xxpn4aG30QmyGe50HoWLB9x2taj87JtzguBzxuo5dAh/JhnR1AP2CdRM9FMLDbt
MHCS0W+trUcVbNJJ5Mum1bcTuzxFpmkQ9dAzX8s4Cq7zrGRaLbMVbjxI4ruhy4VPUEDEcpRkTC5a
3KyOcdc6KJMY8gMDHDYPvvyuBWHXaw5z4sAFcmBaOw+qncp2XU5EkWCMZjqvttIrC386eL5Ag3k+
QAxpKqPaolme8lNBPnCxzYdYNo94JkwMEU2FW5NNDbeCUDjWPiWR69GBZ5GnFEESsV3snvNKXDAm
Li/g+1qkD+5jKlkX9MLaRjDfv1OHwkgzbAiTJAXDS+bPLdvQ+TI+bTmE+xQgYD+WmJbfkDPBEKFH
0R5sJxtPmF7hjvV9QBQwab/V5EKM66Id24OBn/o2n2vnFQogwLMeFS7ZUkC2qMQgsYHxiqaEjORo
tCHrjKRau2UpiGBwSlaieckww28kIAQezGCZiX4gYyoYfUnr5OsWUka3nymE2g2MDXErbB6BISee
HAJR4D7kETPLo9f4IDE7t3bQmNT9kFbwmsjsvYMbupw5qTOoTWJxhnWvuTCXFdDOSCfFw8PjZfeh
JmGRCMBbsryJaaM3IPLAImue6LH1LArEX47hrjF82mDloO82HXrNRWlmrhvVMwShWfMPa45qz4Ga
KfyciOdGvuAzuiG1GJvUxv0WfwajXh5H4Sfq0KMKju9El5rVkYaDuG1NTO+IJOm5QpRUjHZT0M2E
PjRQhERGBpI+Qcgqa6Wf1wume5umwePgq+JOWs6X2AgNCGppd3BIkliBnldXcBHTbxE5qytPNrSs
XY7UaA4sJrBie0yTmh1pTiZSh4E8AyqU2X3OUlhAeFHwQStnWtQeFaO1M8l+oQfZQD2PR0VafF2n
Nxb5omLNrlkcOdmrQyngyiEtrMubsEJ4FqicesHVVEy6SIywtpO9v1Wq681Toxf/UxpGAJGY4VBT
DXbFCSYv8yOW9rob4PHpmjycjEeM8Pk8bVHz7yYQvCTLAfgHAcTIyZpQE9I8waZG90Zw29AdG6hb
WQSB7EIvpI3KnNG8tSxnlZ1It9FX1cYrZsvthQs8OqyuqQ+QnnOn6rKZhDHr9kKfNftaUWOyuwQ1
TB69hwsDDl7oawrm5WAYQfSr8bpKdSMJO5GnCiPg8Ao8rT1ciGuJZotNdQDvVEFfFPA13uQyw1K3
MvvIGYzvqgPvFYllbG5DEbFaoSaWT5dG3mXdJINL3S+6H7idm5I5ket6sw4h79JoptEX1sBXk7Ix
xtK0XhKnKNUaplCv2XxJaGQno3LQAeqVeVkqdiDOdvFBOnHy1R5ds7uCr8aM6w0YkE7WBNfG9wqj
ASMx2JkLQmbtIyGupnfkwKb6Q8f5ZuUPQ7snRHLA6U1Kn7MKLRkzW+h8+vBkeWJWJXAeXomXGmwb
YQjJa3/hkrnj7D7FINabpdENLgcKQbtoOtT3ktkxi2/YkqgVKFlh7vAL8PytO/dyx5Xjp7jF+k7F
7nId23PyoR6iDIcAHAG2KIT7BSmLHDxsqDHQxkS/Nu7xMqrUmnK69LdWiyxbRo7xZagt5w0uwvI1
p6r8VmGeRrk95TAM3Vleibozrwn1q1Dh+NMn9HUunMkwzONV02Btvm0q1ZwcSyW3NGswaE7d5GNR
99EjYvJRrYcC+kPWOeZ+9p35NrDq8EOMe/+Xqpn5m5wSLhuVchlE9wtBAzAazWhCeNGbiOKQU7jf
O7f/6fD8psMjbcf9ZYfnrv0Kae7H7s5fP/JDd4f2H8c3DNMurZx33R3HtSgc6RZiL/tD1K3t/gGn
DJSBfoj3l2TzH+Yr4o8gwLrRo4dOEi4I8L/T4rHke9wN/wibhgfYJpQA+lLgMe/x3awblmwaggS4
FtwrWNNzVg2Cocy9C8Lats+227C/Yp5QkkES0sJxVtOYuOssHMnPum0QmMKPBo9edX2S9dZD/D0x
2qG1mRFSBDmUgqTMDiRSmdO9Ti56K8waxczK68rEX7ciZu+Tg6jgfVWxzPxxXwU2Sq64SU8FAQbf
rKiEKBzoQBBDsjQo149OHqgkh5aI1ikpJQ8OVeA+omm1sYLcvIMCW43r0iLfcEX1UBD9mNfoFxfL
Nj4Qr/LZJ118U2j3DfR43q0bj8kxWZYU9qydHL3RGf6cKBe3tglte0V2YPzQen4Ws1qo+R5PjjDY
1HIqCBSreWLWtIXdqmvyehOYcXzVoCOLxiRaIxtyPyfT2H/oEGSnt46EUIxWwrtLWhO3jjlRMSxQ
zgPrHtM5/CMDFYw0nGAsP3pO35cbvsT8KZwrHJ6w1xhWswqjR7xkQyzNiYzJ1sSCjsfEDeOrZVIQ
rpJEOHvXVuYxKq1xi4ss4nYTTpTYebCdoDwmVv1xbhVMxKhJuzWZx8XJ6ErkJOAp9bAuwsW/87PJ
w6MstxkS6ZJIDnuKxFHcp7quxbXBm1/6YW6wl2gZWWuZEZq0CfJYbRKYQ9sL+knccfzNa3N7C8KY
HUiiJFcnstyNo+VxQxV752axYaGWMIZI1Ourc0ZEz4msMbbbohFnwwmmbTkW7im0vdkg/sdx3/Te
uFFMmlsPSRfV93fwKpo1ktWURn1tX/At8zvYhdp+AvoKiELx/a0mh5FqOMZlfW9nTVwdlzIBqDMt
gFOdcJhozlXR2deoAUuIaRBqfR9oTOA2TcnA2zsPXcS3WsToPRZ1maAG0HlHz3lLvb/inGhuMIYG
f2wvWKSllNbPyairToSatJz/6ih+KxoP30kgusxb5f5cGNcjmFYH8VpVt0QnJdejhkndsJxe5XcA
VWOpeM4X81FdgNaukmWLpalrxoc5zWUFw9TOBQfUuRc49Gvs1mwLb1dGSXKPpQWGX6TJIDas8Ehn
Zoc+5Eqrxpp/Q7APJho1dcF4vSzJ0GykYeO+QV/C2tRjMQoSNPR2k162HveyDbWwDr0btRTTba53
rBYi6iaOCPNlxNkGklW9w+WGl9waYNIYrl72Qfp57GSF3h6l3ij7QDX4kJjdw6L6lIp8ML4Q8cCu
2112YN9JZ+e2J2Jq2fUNx5pdNMzVJwXSZ698vbUvC9ZkewId23LPb+pq3Sj7/sBKND/iwqOq418Q
E9JYd5+bMefdixyDvL/222TYHxyNk1mJ01F64wFZH6YsFog1wxlYszbElQWkf7OEqTzbsGpI27CB
QwhGZDVzBrNcZXODNbey/FNq+HO28SdDqWv8/gCxoMBgjF232d73w26bi4giPOFbVRwNlnQjF9s6
G/VsYvJD9O/GDVJ5hQYx2Fo+VdDWSLSIwsYh8Kle7AT8PZd8Z2Iu089t46WvaHqND4Av40tnkjpE
zJBtM9dsNaIjXTAEF67RH9soQlYDk7LbutjXtVf8ARvCpKHp5ejl6hn42YcCdrLhEEuOYEiZa3OV
zrkNiRUh9Vp2LsYqjtviI1uO9XgwmtaqtqHO5sAp06E4vyGAiwQqHwjlSXBGekbm8xGOl4sn1kXL
QdaUPLigpmcCz8Qm6mHp9jLGliiAGI7mBcI3tjBhtMbxQz2UYWff5qSdgYLjXSduMGCtbiBcuune
byrrU9OrT2hXoGD3bgLBiFDLHM7MaPYdwQS4vN4U+ui0zKJ7KNIqbcHIJhWdhRrDFvq0nc/LfCgs
rycVB2grjMITdOnJv7UBhb935f5TT/2mniKoRvMb/t///6/vzfZ/YcwcXqfXJPmxnvrrR/5RTzn2
H+gZtRjSoQtM3/+f9ZRr/iFhNcJpwORal03/o9mU8g+8SynB8KCwbdSUdPT/qqcEPhd0hqh8sJsW
/D//HmXmp+4bmJOu5rgtFzYJ7UzddPyBBUcDKIfNHclHeHY1nayl6OYVeVlVu15ygO7apisUJ3n7
pfbA1eM4Mx5k0Mz70qaNv84T31ljgOCSfYW/9cZwxboPjBoqPMh/Z5r8Pa4RSW3PVFGzteTYrwzQ
hGMVq2yHlkciUIHcJw3MgOOgnDYJiut9JefsYUkxbQgibC1gpw1fUZVBgI7tyb4zVBLfqTJHxh13
/fRKNOX86lnxnGyimNe2jiMN+re4Tey83OTkMhv1Z+TY6SvVzXxvZCgEga3nl7ldWpqOeBKvLcjj
X8c2EitZg4xH0hTnKHbPnBZxGCBNR34YLLVkmx/Gy98QiS4kgH8yJCmlqYxdH3M6vM3Z7H3NaPjh
ExQLwgQj7NzHpbWCo4PpyBZMDtAlqBRtIAupqbdKZBHcY20pr8tJiyFhclfOOsnMcb/EGGdiu1wd
g2UYWeyd+FaCNrzhs2kgJ3G6h1g7e6JiSG8Gp6d55Md9/pznob+P4rYGILSqO99vP9DxwNSnnq49
pONPMpZ7BB9vaeM2n3/90NoU8sdmdkDfnAwOjyrENOGE/czVqum5RaFZ4xSLAeELxlKwQcjG/gTF
jG6Kh3EGuEx7JEGh39pxWchVQQzcrtP+JmpQ5uc6E7yGwJnUHQqJ7DRVlvMYzvyqsaT8KutKXKGI
nO5iOFHXmPKpe8cPn9k75D5IkvyZSKSRaj83D0k54RJlYHKYjdR5mpW5XcyCMW315nhlLtZb6Q7X
UysF0FboHGa/7Xp8uqwN5Um2Vc4kt1Td8c5JUCAHxBPZ1fQlifFeyXtr+lKTW3skWLE9tD3IMnYe
IwCctuhgo2BSZrcefo/Moyw5ZNabWdC3xMMX0ekG5JF8ThvFYUKNNWyShNwavC6Cvbm0GDPjMrHx
SvBelBUutuVlkt4UsdVcE78mP859WX/1c1TZUNtbAEPHAZtXi4cvXYxDIfyx5CrHOuwm1PCyX4rx
BliEh5PWAITbxEt6mFHLaHOXSD6QiK7uul7wQgm+RAmKQyWpqcxNI0PmMk7dRzvums8BpN5rmwSx
tckW9xsihPN+zYJq4XPUhD1laeKgxBz6/YSREQVZBFX1Ie7N5dwH+KkYZP884zSrXWeGgGa+Hjtt
tXyZpL+su76r57U9zfEbuhPcWrBUOTW92Xz0GrtGXJeb+8avP9HfxhBtcIsPRcPfgl0fYq50tMp9
zre/rrDKW5loLredE6ktzUb5oMwWBx4PNdIa34f5hgY58ZPEh+5GtPx6QcWZpXXqXmyd3pBbzhkN
f6ca1S2OC8v5MmzrtCEaLHHnm7ZxxLWoqxCExjc/+UaBrQU9kI+QtprbpEuAS4o6pqyyrDL5XJrZ
vqlagwaYCjCPIWfS3aMXyLxt5sech8ym+l3Ky+WE/c/1Sr9+2Jo+EWEuXDJ8Q/XU/mG9mhrRGZhM
hA+yrTFj7GHsrea2MR7TBeeVVqScrNymM57SOcGawoGcUd+QLxirvQ8MNCNXgzyzkjkOOj4N4tds
dHHLCZqpjta1aMOX1qY8XmG2LI6cuYzvtcz/yob7uwdAZqGJhJD6PYnrwbsHKJes4wwfeQ85QtEt
LSZQgTqKdg2h0+2qK1lnwobmCrUlS0wZY73hEjvzCsDnXInJDb8x9yzdJqpeLeWJa3dS2SmWNXLu
JvfDJ1qhgKwxgn5/9et187If//TyQVEwS5XYmQLd/HTvHN+TdrEn56EaHHyFkJiF3xjNaKdaGq2E
OCXLTao6dZd7Y7nvLwZGsizdo18n4+ni94Rerj3mztQeK68xMMIsgn0w2T12m81Q3i1+R8SV5Pmn
grDXFcK77hs5ePAEkKx97sJpOCLP9cd11gBSD/aUlXtv9Np1nTrLSsmWZWgYwo+SxvnB8A3/RI6O
JILWc3d5hxyn5sD90rrlsm+nMTwmMwYLS+mV/rqXUn0lFIH1Shb6KNbVUmwXq0YtVGWEq9IzJqCt
WVlZXR8p78OX0mOqUxMAwuupFwZG9NaGECK2ZNdxe3S2Totq5UMuUUBvitQa14Fs4jez5mCWmnH4
wsgbv9p5oVcQ/WoQ752GBBMU29R0Vrtg5atBDLCYKLIns5YLJo2Nm+BKlX7BopK2dBSrYzZJrGGg
5SCvzOU1qfYdPJ5c3WJZzV7y64FAkfhuB2UaBhaU6kD4rNm6HPypbGCtJncxG5sHMpdQl84mEwxI
i7U5n1Szn8MGL/bvhgKwVXaUYvWrK/vlvAjWpG1UdMcYr/8NHef81CR5B7JTmAktFCNNCqwSS46t
mZ6uqJg/z5ibf2D57z/LyR6/DolnG5vAdQpv0yHspHVDOXbD4R8LQM+cGQd2SScmt/Iw3+WCQ+8q
WAqUX5GhNvNSe0dlFx/UVAm8ceJuzteGxA6gcY0zKQ7ztOkGc3hDBs0SmZXaprypDkos3d5m1h68
PNElp/6u9ZT0HzmhHRwjG+eNopMMl2H+KGjUbKzKJxrHnGNcKVMmBF0KBmsqu/9m7zyWJEfOLvsu
/x5l0A4s/g1EiBSROrOyNrCS0BoO4U8/B9nFHjbHOCT35KZpVpYqAuH+iXvPtUNC8sR3GO/sV8k/
vmqNQj8pn8DUwLXgz6qecOJbMJ62H3aQR1+5B/LXUSuqKlBk6XjgxevibYQAzDS77N0UBiKJFmFt
cRoEI/mRPzSox4/avOwFDhurK91buarG2o0GtS/ErAx42bTiV+PPLTnyIP7wQo3LwP9PJkyfqHFN
2FIe+Ak7wobSPKfpNJ4T3ebWUUZhfcusJAcQZ7hdea1N017++Fg6J0xSsUp7/VtdgYpjZQoxaONk
xzLaKOMmdWDAbTwIHqh2NvcEDmbonwzL+owNjCnnpkv1wDKU9GYD9fDjQG15mvYxSjCOSv1CkeSR
A6k09rx4+wLPTQwEOYNaYnuG0+aNbg5YdEgEho/d+YO0ysKgmg7R5DulFjhdouNKVNUvISBotD2L
aYeyFQgH+ddhtZT1RYg6uzdrsYRcBj6vjL+ph48P0n8723/R2TI5Mrk8/nlne/+zafjczV+b/Ovf
97e/v/B3fyts2Or4PcTewYBK3LuX324QT//kYMcwwDKagMwpGv7sb236Wxe3Br4QxNo7//HP/tby
P2FgM11aA8q7nWX0n+wLaGP/ekyCa98Bk8LAgcKt+f/IS6ua+Vvd6dvJEU25RUztGd441WJdTELS
kT2ZBUdQXedDfVgmt/cDcxy4UTzSTA6qHxaCLipd85FDTpUTZfTSGvlzqYwG/ztb9ORucd3tut4M
PbJziANE3AOCpl0ZR7ytmx0ptzI78B+jocVCbfjkzSzBro5BV1G4mu0rLA/mxzsTjUmBHgtNqZfE
1GAM7B6TePgAqaEQ7Z9g34BX0z9Qa8REQl0rdgBb+QFjaz/AbDQiZVTLNYlk1pxyofKfwBzT7wt3
2e3K13x2traQkb8z37IP/JvxgYLDVDgiH9oJca0GKw4XaHU97/y4vM2mW4p77WjsdLlETwDNtTtz
jh1GCfw5LebQ2Zl0606n02hc4CXWPjtNPuSAYBzrxRt4mcED49ymD9evGhegcLOz78ydgsdMwYfV
CBlvUX59P+20vGnn5uk7Qa/YWXrZB1Zv3gl7SCCYQu/UvXLJxIHIDn0KB6++bYSR6vEmXFB9Axzx
ImzAJkAUnW5ka3+mbp+eDMC5MCiJUoEKi0aiw4YOCbAZpPW6VqV5gO/rHcF+FCADVZLcYmyFHG7p
ZVi3VAWOM4+Pwm29InbdxLmyyPv6xcy3ie3aeBTzPWVTE42L3R8Z6SNkgJdLLIVp7T5a+W5sXfoC
gGS9I2vQCf0a9PnoEZlecyjiKKqPVrNWV34Fw9nviubB0Sf7FvjuW77YboR/uYyA2W2Hpk+Tp006
fexqTn1a9DrUW2MKy7IoHhPZ63dSG0WUrPZyTt0WLKnlxbW9LGEm9TZKVFvTQM9tcir8xDnQ9pS/
sD9+N6ihDkxikxaEZmU88pBz5q9rfx6VUbOW8q2YqmSJSsu0I7dxHlqettAQ/jVA7Syovd6NtGz8
rIB1BWoV2iEzXSNAcMdvOaK1TiW0dUMaOTT8TPvM8jA9UxT2jw7qitsNwesV2WnABhA9xQMDT5gj
A9youee54bFdgpWl9bHboLPLJsujQrdZKqHrc2K4dcjWlskJCBCz25StUr2lxouXVGt+GH1jsbrA
MZTtSoRUWZp5j4u7Vi4qbc335JNpls7y5DAwJu/AgT1hvCLQSYtYR81z7Q66eIBMkmRvq61qQuHQ
K6Ns8FtuuAqeED9/zi/kJJCKZHVc5hUxbHPIAIAil9B1IttgeTfFeWl3TlPVqoK/BkE+dckAcmB+
mvPcXuC85tLpqMK0wrqUFmL+97KcBtVEVA6NUEHmkMu0da6vonk0V042mafpO5lPKf7LzGDBU2pt
zeO5tBAX100ZrCuNfOXPJyVUpFFVNKyW+tqayvS0TZ79LltSUb6L0jdK953XyGd4XUmk6iQOWeA/
moR9Kf9xk/KMtsfRWD3pckqem1K6bE+YvLihOQ1mwgfLWOP/3tTNlE/bv7ipUdzv8Vb//KZ+auU/
4Qf+/tK/3dUebktDF67rYiGhef+/V7X1ia26g/YUB8Yf/8KEd8r+938s55OpM7dGFw69yHQEw5jf
k2jL/KTjsnJ2Nxs3NmaY/+SmBtP8Dzc13ECYy3S3mNQY7fyjv0XC6W0QB1Hmz8JYYj8rrSUkOs0/
ZqivD25j2jJs0sJ78CkbgdTkTX7hs9tGc5V5TH4sCeApya23j9wh+LDN0zy6yRffNtb7DqN+B2BE
Oadu2NVaBHc414i32wgIM4oZqnb09JO2FsybCQG1btiSZxeuVoawFZ34lVR9hRLGz1MVDNuGfoXH
nt2x2iPRxnrXl5JMbx9KbbTvaH7X+zJL7FBr11mL9V6zrtjLEc3OW9CQhGplJjmb6wjiFGfILXrn
pKMDZlQokV5zDyIc9lcAJPFa9fO7zqrHB76bTD/5KYwRB7uBFJ9IhMSB1/UgSoVbbX/A4dakIfqo
dCc6vZzL/JRj5xQxxJj6V84bfnKQXt9zduPXYGaQ/FCu0/dBCbPmrVOgS8KE3+zN7hxGT4tePvol
E9pkH7svMmmeu9Fr76ZxmLfrtV9TJ0KuB0YkyTi3ufpp+Nil9hx/Kuu8h7Xk98JCwQtZGElS73vr
ZA3sYhUPDCy6L0bqefd44xYaBDUQl5j4QOHYzC/tQXg1cGtFw9jV3V1p9P69g4s5uynYa5xGXj8S
MVFycfrStWXZzl7xzcOazYggc6dpnwAfeQ9kKuYXLH7IfZEokWnDSLVOBlhjhPQxg+Dd0SqMTqsU
7V059PjcFTdH7IrCYLHIrQmKRNpRjjRlPCmtnvibDevAGK7/tqi6fx8ARr5RabKA9lXvkDyeosU3
tNqL+ajhQubY9R9W1ujBttn+k0mU2sMK7jKN/RUPb+jM1heKUpKrePIc6DqZtnz1oCiFGIpYxXSW
SA9y09k6r0WTnzAgTeoMStrcEL9JDb03zWa4mKKGJgbGBXAP5dt0zhzuNPq8Tj4K9DDlTWat/n3n
aYYVGIPrvjTUqbfZHxAV1BMQVbw/8CruB2slJVcC8Ir2G8PywWTZPvgs/Y5q0T6oLVm3E1yYykNz
Yf66o1084XmHFGGuKXFDEJ1yNbk7C6bqdy6M2Y0QYRz+x3R6R8eIJNVwIw0jwozkFg3rfJ3vqJkM
5gwmt/SGThMOTfEHlMb8A1GD20Y0kdjRNY6l58ykoduQk6ogdYG40XfYzUQa27lX6YIu3Mwjzaez
B+XXxyOcHITCWZRXnekSJmYilC55hl6p7FL3xMdbe2525E47sCiiOLbqLsSc17GmAs/jloB6tMkc
YfY0/A6nTcd0HszSlNE2reu15unFuZW6E21+89gq/JTFmJyL2RhD32vXqwU5dCzWvIrtCXkGMrsj
e33th6M4aapkCPtEHREhF8ctZ3lO9yAu47Y+QZwktSZdjkDMnVdj2HHjEunQbtG7Wzz9kU7eDOZB
8baN4JdSu9+JjAmXP7yLA3SXkOqzudabbvxZbOKiKzN574dyOWGWr54a/DR3xdyOODFsRR8yzveG
TKwDMm/YqkT7HW1XXfLe246VTfWdkYZ62IwSnJvGVxklCPx8GNoOipN6R5LshNDE7lQ33E5LmYSd
yRKEwJTh2CcotQpX02+HIVnu3JGpKQKLbz6n7RGZixfnyZYcuK+o5hNnJECOuCjVtoiQ5lm7KgCu
Xm8VAl4p0i8tnoMoNVAolQJWl+nLliVMO7wROrOcdGx/L3taJQ/Goh3TYf0lBxf3x75DmwYwP7Nh
Jl+s0iHZb90xs25h1wU4K1M/S9TZ5cmqbee6gYl68P2Bqq9Ld2u5xMvlJXsAs6aJB9ll/jHHYAQ+
EBvW5Nik5c2uEpeNNHSy7kqVk0De59MjIrHk1e8dPrJOncTcvRkBRV7/rWmxI1E+5+XnDtTVwZDz
gLXT9A54+/xjq1iwdkuiv/lDqsXTDEC3XRp1aRCVXG89quHaqr0Hi3+4JSZWuxu99FXgXtJDw4cx
l47KxRcHfCqQ61QaV85apDd+WXt+kDZOj60jlyIsTavFRoREIbKXegscQmTC2TSsi7WvQ5BdrKh5
EBQdBcqco2BNfIXDvoJBlaJk06T2OnX6+MYT1/RRLpfuWreGRzcp2gfsifrFKsom8sjkcfESF64N
IX9lkLoa2d4aDjh/RltD0SKKn9Zo1z+ZioEGySyE1XTfi8M96IIwFdzYYYEtLNrlGS9tJufHzC+9
H6sn07jze++mT8wvmi9/5SAwPjOzIIRla/RwtJ0XvDoa4LUR7LdVzizAmXarrU9e0sE+rlbxJXHl
d8/snaNqbex/CTh/tFeft3nzo6lqzUiI4Wtfk3QzWzp+n7WkcTG7n2kiZkykWsu62SpOsymbNkQY
bWNLSYz7ClhWXI5L+dAY7gWZenNDvIKM68nUt4BNFzFWSzYsXTwatbqk25TgSxp/yCJ73tqIUor6
IlcWWHRrBh+GhTtyEp3MOH8/XIHt78VMz2TdHsYA34YVZ02SfzXL8lkzXdKAl17/kpkCFEvuiZ+D
MTzK2fhFABXC7xyCmibesR/pUe+gNl9LXVz5W6KIuJKsvSxynFLVHegUrhYm7ZydXRfjukBIlM4W
WcVbjeW8OwN9R7LiGi/5spU3Fc980OSucTCG0T+axZSFZGYdh7nqrtppfbJVNh4MhX+5mvcQrkL9
mKg/w8mS7RN70DnMR/JUg6S2tqjamjl2XLT7WzPWh1W2dTBo3veE/AOQh8m73jvWHZpJ8F2e89Ab
E8+V8702awMBpRzjLsu7667BHyl786eoF/IHDPjMCO0iya8EmnlcTl4HKH+0OzvOe8Ros+dmRyoW
8ciyL2WKvhQH5EzrndmI5H5I2quBN72thmOe6ZdsY+IMt4dH1PBSlHariYGnMC5WV7yQouE+Jmsm
j8yyHYmdoWkfZSaJyBgZCcyABV1S32yu9ButH11g8ep1KhiXU2z2RnPXiillvelfs/X+hR7v1Js1
yghNv0uW8Q5zfECGELuJUZCnU38ZKr8J1Lg+L6O874zpjrHuLdUaHnpX4XCYQB5uuHqpAeXOBuBj
7ngVwaIOSjPMA9jhb5oCf5lb9w10KZY1myDADDafujeHpvwvOJ7IhH+v8aPd+leNX/S1bKe/jGj3
to8v/N32+e4nNATG33A97DX+7PsM3f6kM2O1GKnY4g+i/O/GDzSPb+P/8yzCdW2QJX/2fQxv0Qkx
oXUt3/joJP+Tvg/Z0l/7PmQvdI+6znCWUTG95j/sk32djWuS9No17vD5AblSjRVscM51pcpYdBJX
vprNR6ty56PX2io2OHTPCGmoasp2ed7o29A5IvwDneudSmLjyVcviiYEHkvOmttkMQS2x7SziI6a
0F/YA15QG6qtLO93D1NQLilQ1JJgWwMEfYh0zyeUcM/YskuEgz37vKep6XGqdaYIlZXWF3uZx2eU
2NTYgoCKTQ7VD11D6uxZL6j1flnd1AcE/zxs/kaRSW7dsV8cG01JIevHvFDyChA3IXQiI5hs7evy
OFuKUVbVrDcbcTznOl1RahZqurKZVR4m3FthgWYAmyQv52VwNUwji70l0bzSGyF17slqZg+4nRSo
QxQpNmWW0zs3+uCdkJA+djqRl9bkG7d1aVw3yVpHBbqBIPXQLpYZWW/gQwnShSEb8sC0MUvGIejT
cglIDyPa2xpC3qz6WuEpPQhHE8jdCzckepiwC1t0h9VMmU+vDdggBsI7Q6RST73DzY/44pW21Xwh
t9hl+Sfm98ZoTfRbPQjrzWqTSzdsph5XLWFpjNtJHtRxySeWemoGqyxlnC+tp33H+kNSPXosqSmG
liNSGe7UUYW60wLL1WxQK3jxcID1VuNd/NQnSmTxegZXw57hcqwZ8J9M0NJHUTcUYwipxd1aN9Oj
hh+FWyQnF3kKPDVaczCluXMjyoEIDoNSLEbnQhcL6IkDtpB2edE2lOkaWLeV5I0jalk1EN1YVDlW
3qBsWTI6dGHzKFgjzmujmiuRNJM7vLe4c9mqceSXXNZtrkGnHShUi+UhwcV3bPrWE+mdJdQ8Lwc/
YdKmjjb1814z0vK5L4suR/1Jw1/kpUBfC/R6YKkZ/ZsH3fE8mgqCbVpHX2+XHKhcf+jHpCEertKN
N8DL6wN7YlWT4YKj/2DmRtGGpZaihSdlNwk1OcKvgwmnvWalQ5qdqQT1H3KB9ZaMHN0LGr+nT0l7
RMK9mTw2VYaIiZOk74D7dtlr4jTs8LRiM42wRiZ8p+bFnQ8oq5cklKjYmwBmXsPmw8hObVNpca6E
lYaLJ7engVkCG1L2pm9lXvlQ73oQB31mm1GV1uldn239ndvnHqVv14VuZjQLIq4OtbM+7jl0PUPP
plInQtK7e3ccGvyLPc2Z6I29odkwsAesryBjFEVyzthfopEQYHCccRJlkE6rE4HOnuA3Qn7mLVdl
DRnDmjbY13s2oT5O1EqiuUc6lB5REiFTnJ07v5jT56Tq1uuOphJ0BGKZ/7qb/r0L0dL3oeU/vxCf
2Vn+HMefP/9+YWn98VW/b0PP+ER6CrCZ35fa72Wlr3/iTLLEnlyCVeljj/m3Eaj7Ca6czurQ1Bmf
Mjn98yq07E9ckLvtySdeZb8o/5OrECDmX69C+K8+yjYf9pGFUYp9Kv/+d9IqZGSWli1Oc9ZmRj7d
EWgFq7U40ZYFIU7N4IELCm3OzbSThuux3yJjpw9DwBCnvrbzANDNiJveEcZl7G33mYq9jMlLb6I0
dQm0XQZk9am7fua86nu2Wo6FehYGsrnTkCV6yhAcqB2LRPyQTQcz2QLj79AxRe5OVDZ2tjLcYElg
g44RF5FKGyh/HQ8OYxoC6TwWfAU+B7vrPTJVxvosORhh2bvITIWI9GnWw7nI0zuUXt6p2fIKoakF
Bpo+j0UTK4T2c2bI/mjOmroiPHSfXpiu+w0BEUjp9QMvXWMKuG2HbXopIXjfAG3QHyUCTbgM4mGW
hn+rFxZ4nppUyiobARzT1p2UkHNU5jQfoKWG48BJfFpyOywHKNht14rzQB7NwUUeHCB3MO4a4V+l
TRnhBC3vCXKlGieoIzC2xYsrrDGBLCFvD7rVxEtv6yFrHPvGR391lqPSTommmB2CFbuqxqaLS7PH
yoKzIdqd0bekPLDc7T0NS9eyyGcjp7cwDUfcpEntHCGy1Qeztxy+66geutkcb0Wu0WNJ89ndSeMb
4+d4XArmrqIcH1RJg7KAiD+4sl0jrYNXbu/kckk9j3X5C7rS8Wh0tKFyTkmyNf3kdfby9sAB6P7A
Q1RutwwTi9uUXST2nh2avq7w0726mqOcGfuJdnVAJ8cQbdNZYaNNgpy6U9ihrvvfvKFZfqVMOQ9K
b8Dp9wmwWT43mPK2ZaxutqJ7ydiYveAW2r6iFdexYyhHvyW+br72dlNui9UOuI0P+LxLmSWjbSNZ
eSfJJztT3trp8tVivGQfwHnNsvuTJ9vyYYU6ckVS3Xxn1oN/bfc57T0ybmwTOSNYcZKazLcDwBo2
B9DTQd2rnXrPXONQfIDwEYmRrGdDxzc/QPn9zsyH+8/QSfmA9Nk+6MhSTMK6rIWCNCIHBPGTwRJ1
NVUNAsY5QdgtgwxYzO3gml/bqhfJDfSLNbvujOrNzQfxCBLpmGieoZ3HXNqJeUQhDAo/mP2l8b8r
m/yNOE02xWW5jvejNL36u99YtNx2A6fBm+SLg0v+fvAk1uC4KsWznYxF7A8SrnjV+CihhVkHfjJi
ye0ytyOZQ0NHHXKVp6fOpph5MStoDmvksEufMgLdRCuumtHxRg2HIfpNqg6X172eCShM3IJdQkxA
tk5AWb9MoU4GwaXfBGHt1BlmTzySsxkPDaVk8qNI+hGOkvIDTjhuRFuzY52unSfXKUmdqSV53+Bw
ShJ+QV6jp/WLb0JLNu3kNTPAAKetFi0gTVyW0SwHZFJ7awywJa3JVtogM5RIO3lSCLhOzwYa4Dlo
drlmMwn7B9P3qTwyRccLJbae0TBGAKqHib2DHzfODkJTVToQ9LFTbS0MmCQ6jRVIig8CAWcfP3Eq
sXwFpj8itCXRtrCCOfeb9k6w121dlL59Zk3XpDk4OplpJMOkYhVpDPTGvSPFdj04ewyOrlcz7maH
1xhIUrI9V4tnXlO3jwOV4QDlXtX+cixsy71tfLs/g1nhc786SeSUlT2FprTEkWyr7EhMsndss6G8
b8zqRqX4d4PBcNqbNdvjwrtOHNplAqVRIYjZPU45LHvZSOxWhWteeYQZsK0t9s8qZaaRunk8pJCt
DjqE+ydREdTnmqz3Q2uBae1qTXMRDCAevVm4F1Qx87sDZIiJlOVfbxj0g6ofjKhc7fQ4DczNcNvL
Sg/qUW3f+63/xh01XNg2EnkIGRtkG/unwNR7/SlVRnJY9cJ7cex0fLAxLnE5QEWoMHrctZOnUSBu
+tXc6Ml3Rct6vyVGNAo3Ra5YJCcCA/TPpTDyiPxl7302SPkNpsTsTgXJN9dCCXSbDjh8FP9l1C1b
wXjLYrrZt/MF5sqBYQeYMZTjBeMkCAi7wNuOC4Za9xjYipjE1uNIsOqLEu103txZHo0Braoz1w6u
UoNNkBqRpi40KndELDlFNIBAuiYnpUNNZDkR+0WUufz8JwTlTmDC04NHlmT3ONUWJCVZGduFjzKB
P+DQoeGkEF3sjKNR2Z8tqx+4Cx2/+zp75nRLr2P8ZKHQHpwJS1xJpvzJHXvrTVv5eeSoplFH0s4B
3EUXD81UXUp96V8ln8Nb5tzDPeky/o0nSLhmnlbcMJoEpG5l86UkQZs41co9VWr+0nt2frPZWfaW
sK+4JAkUHSx3LpUAmaCB9Fo9bGsLnhN6xSnM+eTfOyB5jsi/hq8eij0mU2WEQWZ6GEaSMNDNeu4Z
hJqPPzZT1wa967eFMLigW2s9LklfP5Oh+JZgVWbCxli6YohLQu1mxayCIbTohvZ5bRI9tsGr3Tp5
rl9b2khXw+1P+Dsh85HNlLgIVmN60UxJTg4mV9ZnNggTX2OZOM6rSyvp6DTtaDIQc6fmFCKFNAXw
lNI1Ur6bvnjKQvAoScSFnZI7fwCuVvKkFNrRgpNgGEq/5lPFMkk8AePwUq68tM7T7Hl0ty7/rybx
36zvYX7+/+v79ev419r+4yv+NumyPjk6HzFM/a6AOLDHQ/+u76nfP7mYRbAtGAy1KPD/FCNazMd8
l38iYwCaJ9yDP+t70/lE+ADuJIIVWVb6uvuf1PcG87O/FvjI9h0bz54waSQ4/kx0j39f4DMg1ua+
5clfenN4mzVbBFzT373VrC4KBHuc4WShxm3LR7F4t5jy5s/uXPRPXas9EWAxXkms80Hv7adcK7Xz
llhucpzbIkPq3mtfpRCAB9xW70+2lwgmtw4e7vtGOJvFYZuXlAYaA31xVsbgmRciZ/X2ZSTRRrLl
KlVrkRM8ocLyOqRORahjg11XyDDzVNtgTchrJjYk1dlqdGCH+pfKQ/MNMJ+ULuMq81cX4KSZ+FMs
Mt0eDxnAlO5qAs+IlYB8NiShlEsbsWmop6mORbuZr/aWjhROqjXwtE12siLPM8XmnFHOOToV75aL
4pkSQUOQZAhE71FGesDXokm8HzvshZRJEyUAMaxZq8/EfpB4ohOVOhQdW3Rg9Mdybc1rkMFqDKXr
c2UiyucMxzs7HsDJ0WSptgBX47XFqU5hRK5NPtUBCOjpVGirFy9wjd+3GVEYiSLZCSvOU1pVHW+W
LG57Jvanwlxeiza3jsW0FIFR++mJuSJE5b5Os7d8zSkJNqANwltvW3u4zhYp38a0bkJZjfdWvYI5
aGYfOUjqfp/WZAkGubzjzmQfjj+oXK1zupav6zwBcfKN4gpD5zdoSgAdklI+KU+OVNNafaSGJx+s
aQMWDstxFCgkPbM50ns+zip/RY6KuyifrtXYUouV6YWyToS1nN7begTe1TanEvBcBDUgwiYPSxyd
2XXH9PAA8O8+S8lmLs3ytYOaGEnWHHFZzz/BL7kELavkfvFbFxzEqlFoS2K04JCVrBOO9myzHVaU
6IhWo3mGGwMoj1HsMmc3YP+GW2/CSSccWz+LNs8PzaqcQGopHeeO0silOR/r2cm/eVm/Xq1ocOKu
dzQmu5tN/Hf6M7GS9s7RpieWVesTzIHqyCyTYz/v8hNcUDeQue4GVrsndxBhfZgYN585F7IDxg3/
kMIDDJ1M84+zuwBFInUI5QZaSc6OAM1v3oRoYL61NL3h7DR1TKYHrn29HikDLTwGzUQAECS7wNHn
KkbvSdSkuT4bAHACOIivZEyeFZHXVEod1IVJe3M2FLJWuRZXWe/4odbZ+S8soMMXqQQzx4lRGrU6
N1nv2mC39PKmnkt57boTn3g5eH1k2Ur71U4uSfIzOCIHe6Cnp7ARZpY5W71qJ7PU5SOSoUU8VcAA
713drJugT4b80nmmi7eGMVpCy8/evpIFdxo3/KQbKj3CKDKvGpkO2OqtiZ/Gg0WkSYJOUAL2A3o0
z/fFUho413ksUn8G5eCt6/aj7zhU41TY25WccsKlpmVb/OPEo7XuccxYJXp+2zJox2X6ZfT9ApOT
MOeDu0qZ/WI+R3omeOeeYZ3ed8vF9JzxfaSyJpEos0lWNuZav84avz4uOayMrNfMo24yVexLOAlb
4eJebTklVnLCW50lucMyHHIE9h2966048VV1ZEFIaqGnPq9kwbyKvFsvVaF95SP1ZqpcDxrolXHd
I13RevtS6GYZgVwqiNPOfySjN0S52eWvsLXhBLudk9+aTJmRf0tlRcqojXsUWy99BSUGwJO1G6qr
9srwp4MlrPkG0mP3aFu+9lTaowCZ4eBgLv1+7wyw+sk042O8rLikEzIKD6gc9FsXsEo8JRMyh2ma
YFhkbcz3aQ6tpm8MNfjUlnbiPpDxaGFkI0JR66vsKKr5vsrsnJHueFoMYBJYTNR+lyg4tYnbPCzW
9t7I1jnZc+1/H8zxQVAELajdrflkeRP5qkUd5DrzdNOaz4AgQK6igbLorrrpV4JmOC60SbtGlJwd
PMYwUaMDCMVymYOd85CdwP8NRm+75ItX3ilNn28BLEK02aSI8mY1g3VkCj2DRosn20yPmW+vFGgg
tyjNcVMaw3HT0oEzeLr1JaeWsqBm+nhEQ51wsfNUUnC7C9yc1FgepacIr/LQwLU2Ew3+Nv/UrzDf
tp54Qn1OkJKsDLFcv/6+dS34aM2aQmloWkRZjv64bsmE9T1zfPbzwo8sDwcByyA/Gqf+jIAeGJrW
/Vp78VLnoo2Vv8iDPnZkym4+sERswKzb1+wgZb1eAR/9sWdvs1+V18a6+4iWXWZhiubOpDK5QcXb
xo2+FQcsTfpZobs8aUD5g75r0BUghQy9lPEaoI6NyVNBh1qXnHe9+0Up5AINVT7ty/TFBPkL6Qzg
rbGxxEqsZQs6puw3PAPjEaJNFi5l+Uu6lX9YO/Ul7fiupUJIwujOScDbkfpE+AxHf+mn3+qOtDS9
opdIgCCGGeKly2J7M5c7xgbIGu+t4fxCYvETEyFuL4eCYV7ttxobU1iXY/9aeXwrNdhEOct1+jXg
+2e3XZSRzSEKVmnJ7klyLh58GHVn3TPVzVxOvAyi/CJrbEIcpi2ndj6/eTB9Q3uynrDLNuGcMtAv
Vo9z3c2rb2YzmWGNLfMs7do9gEndwgamymEsVH1jGuYST5uyw9navo1ZAuiALWewwF0LFsIPYx2V
yOuom+q+BCvIC8rgxw0yIVeS3suOX3+eyuKdj305oWJqvOdeOHytpbOvkMnZhUoXapWfPoDcXO6d
KSneReE+Oa67hG2VXmyzHU+W9FLIulkBJWEEFAdJM7NfkOUt4eqwTEeKHdsqcU06KpHyTs9Elqqe
3Uvuzig+09ZEbbY2aMp4nwOzM9o7qMBQc9Dan8TqeF+WctTfpU4YYZdMd0q3tCKe52w+Fd1k3Tm1
O6P6LNaGk7VjIepkgNfNmV1m4jg8EXr92Hu+80je2qiHnJoaJYbZmaFjj9WvcbA8OuixSHlPBb5C
KN6De+w6w+Ej06A5xYsKiiAk6xQ3fWo9dcBtQ3ZrN9AAis+j6+vfmrS/qhYi7aKizdKwT60fFfNp
dGe5+d0ATwgt1HYZ3BCotJ67hXEJWP8M38rqbOt3vfKqqGvl+KSWoT8nHJ63WAmqIzGM97gtrxM0
ESKauQ7Wk6GpgsfZncWPJBV1mJmjuPMnJ39zusG+NWTuREO9VBASrI6szE6hXuoRUbaT1T4Olj3A
I+aluKyl6SEuTFonEBMkvkhBsAXXu47bXePl1TE1huKQiGU67COquOP3Yj7iaseC8Ul97LEtvnGa
lW9ccfIzPk39ifl1ctKJ3zvrzkLFm/TuVd/gwQzy/8PeeSzJjaRd9lV+mz3KoMViNqFVasXkBpZU
Dg2HQziAp/8Pkl09rKzuqul914pkGRmJCITjE/eea7RxTqqfLp6FDbzyPBgTc705UaeIqGfcGabO
t5Ll2IkZ3AA5dbTyxXcpN/6AC4Y9mLrrgBO9mOHcfwPrMBzCtsalkWXdjQv54Qlmgsr5/tXA9R1c
G3m5YLOprubnSHVlndE+tPpRsLhHnuq5fbSZI+mQeFXIadimGd+HM1sRAL74K9hIxuHsfxKkDuNK
CEeerGHvRnwR1cheVfkshN3c9ZkM5cnrEGisVMRiPhRzBY+jBRl9xfY7fWX8Xe3YDpQLu2oskLhW
5iYLMxGuXBLGw1Vb6vLFjMf4jqEM++aS41WV0YMuqY3RmfVfqrKqMaEE2c7vZnFWFSVpUQ3Largc
ykcrwSAEn8Le67DMLxmoyN1UMgsldb5YS2Mu0Bwr6e00a8U71N8KiOHMljsbWAIPmdVfymruV66d
VaBXR3FrSyee7sMgU/XNiB3Y20RiNBs/B1Xm2xQL2PaX+F6iEW2Ur98oN1OUaSSBNdp9IAwT5BnH
2MTSV7U4cpIyWulsGuZzMbqgtNvM2hazhO/utAnn6BgWI6WT7xy6xPdeyKAu+82sBVnQGJ+k9QX7
XbwxGZmJSzoMaYPoGNji1g6FhuvVD5DkWcRy+nSqvgydIQ897pj7EdrIurQaYz97AOeGbjJOiAnl
UXFPbvrOSS/4vDFag538AWLB/WpWi0IUX3qX7dnOPLZ5FKevloVavySBHFkdVt0QzyjSPGBm31k9
i4Pfl5TgFhLndcNY/BkbjLmFgDC7W1xo+a5lGvlGQgv0Z0a+q4L+GPqJuSf2qD/NdtPdSZnKTwku
4nutLe80y1SvMY3LjZdYeFyspIQsm4OywJREdYCVGfkaQDAFNOzadRvG+PyMTy1VJB7cEcJFZWVb
wbOO4ryZwJqDAemL4Ii4cdjUNO73iAGincpN+80DQXUA0S5Xcc7JhMU2XAXY5PapcAbMysQROWnp
8/G2if5SRMawL2z3xhnBqQAmvIE3DDK3g9kpbXs6NFbRUEr14pLT0o7spd1FPe03O0nCx7ZBgwvA
f2bCamVpstVxSZR3wWM8hhDzGZEK6fZRUB6MFCaJQTokuGa/gmZVIPsyTAP4RbaAdWOXKVYUGDed
M0/3UieHHm3+1UjKIWr1ylFU4EYB/zhJvkvpu1dxDCplQ2oh+m2D727Lwd/LDClvUqxnBSJEoajh
oaOnOybx0fUwinyLON0/5H7qbZFlc2C2NRYi07oNwxJOYNuO9bqX4q0NsEFU9dQtoLomvM6hchEr
x8LSKmJSKDCavb5Puh3dQlYu06R8NWT72jjs5xMG4i4sVXNVy+GbCcv/EKbmfJxKtez1cUMxRO36
1QiFAQ0zYmhsiv7Gn4s3L3KS7cCntbKr8ZMMaSIE5ui5+VZlxSd84sv9hkVu23dVjiPBcbZYWe1V
kUbxKUth6+ftGJOaQKQDNfO7pRow/lYB9O0F7MFLzc6Eu6UN9pYJWchWzFbhrua3zB9Mc9O7Yx9u
B2kO121HvQ3N3t40y/hnDFt5jBr47LMe5gNmF/O7rmjRsi4bDqXb9RttNPZd1qEnyaX62iVjdwoA
xqxMQjNOyIc3STJJpAx+wwMYIi5ugIHdIAgAkTZf6NcoxaYqnTbunJXHqpdDvhZDO72gpm1XzHuu
HOwxz5RSj6nRNOtAdcE58fHiNONM4Vgnx1jPi660N9SmGvrPkdVcaYuYFSJrnyuDIy8bALlJX4Vr
7TnhCwS4krQDhaPDDAfWGrH3iPXcw9aR22dyii6gYV87GbSHqU0elA9Bk5N0pyeqo0pACUpq+5Vh
fYGYtHK/tcTnbkyhYPwZ5fNInukPKUvkQKIK4bUx9aD4HiUm+tkv78OpQ8NVi8zadDKMPw9mj8R3
HAbFgGLS940FEIF1JxCNPQMIvfNaSLsU/+hD3WL09nnvRPcVB1a3kgRO+FxeHAAFVkln8E0ot76Z
qxO6z5WeUzHS6sQbPioZXOWZJ28G8hzEysKNt7LnPLVWPvmJhDaHhdVuezOR1za+5SO/4H/BH/5h
w5tws5rDI0yTUyRNnPoeD1cLlFCcS1bjuZGTg+ovEtyAvACvGE9zGpDebVrPikfSGiSExGe7zAJl
hYYzWhjBlo+y2SNFPUbhs7c9KmHR2hwJ/qgGfYCleAiG5rMI5xPAUubxqUTKLIyrOMJsMBc4TbMm
OElr6HYkXgbbIPeLk/QY/zWR2a4rSv01lam9jt3mosRwB7B7oRlxx8eTh8uluoO3U20YzARHoE32
KjC6ZE/vwgBxLo0bxHgvyLHaM/ByudHKT9eiAL+TmFJs07q0DiMpohvl9e2x6oTJ5KKrGeQT66zj
6K43TMZwsYbAU0+fc4HJwu4mZ8fKk5TpzvlC1Jv1oEMv3/gjRpN11tf6u9cGwwNnn70i8lCtA7Pp
T6phGAV/FL2D4V4VKjSYs6Qppm0zzw+RX10Bqwd7OTtuv7FTHWHiEFaJvtZMQDDwfLSiuSZFfJJv
LckIryQzOiWOzHn+isyQhbw15cZbDTj0JjAL45DxwFNw2oORSOdMITmjRUJ1kpFDlwq0xPBlHXJZ
vlBn8dUSsnxLkRLf1NqJoQom/Vcj9X/gtZnkKkqM9tQwhr6bRySAXhroai1TU7N39/pb207c+VqN
YS1XOijrPVPQEoVExz5lniN/t1jkA7wt6biRmOzYoONa36U4NugXYuPaSpWH35uHwSGNh8dJeE9U
CN5DEwvIkM3UHfge4JxSLbL0KHzWS4oNQWz2gzBRU0NwuQmtNn4rRzJCSBsP8Q7bSAoKmnTjDEXF
dy4s4Ah86YbkTA3RjTtBkPUad6Dfn9yK82fld6bM9iLW4zIkglOtmYVR05Q4jSuaG8o7XUsSvP1a
PSvpNme0jeGwSmBnm6seR/9+klm8njgXXiFmR8414mvzEWyr5W/Cpp9f+pwtD19jEBgOA2qWeNXU
Xjm97C8Bdw+hh1J3e91U6WWWUqoNDyxojqoXVExYkFeW3WERVt1SCXHKvMLJCD7jZCZeOe+z7iBD
KMGNMTYUraEbVithFMMaue744PWyY/hk5pK058kM+SSM6BmGDU4jEl3EphIEIGyYqU33EwTunAju
Mt3OzciWK2hpvEebRzQlaCk3gyN/YLyutqwI7iaDsn7G33ySud9tPNnrvUjj5m4Ug/2SLfrTDTZS
jN7Ks27bZsk5x38Y3ree4nnKWVbfFrMxvBhu2p8cmMf9qmS7dqUmo3vJ5RL+Uuppb0vCOmleW+cO
ZUFwH7HjR5iPu/xsGAmBS0Wan7o2HLBcOwxDR7vnW1pXHKukWoWVTc2Y4MzyUHiuA+3yxOrZ5rYr
R0Uiu2bCv4CGI+UU58yyJw9cgPb4pMsMrqcS2WbM29tZtOwHWdHZW9zY46M5B+KUoYFYo1acfhQQ
Nl9jq6VQm33Wh0w61HUS4fAkHSdtXnrfq3fa4KkrapeHGbfUhmYn3ZqizfbSwGi1YjR6VvEYHAdt
dlvJEvQiLdAaVPaWeannWj91WdWNnLIg7LH0gZ5Rbsxx0hl3Mm/ktYeciAgXS2zbYZZ73WLqcGTO
XWIo3V2FMCw+Mb01eIhp+WhS313A4ehd31H9M84MmNIYyT0epmEdRgLmKbuMtZBtedV30VdjsFCG
WGV88BOv2xg4wa+iga+Gk9kJZoaFxWiFt9Xoj0c9ecPJN4JZw58rNm5H19FTMa6ZN6tTm0T9laGC
/BL60ZcqHK3tEE/mLgunNzGVcFZdYNdxmDFWtOKSWZmano3UiXcBwC2ohiywDW70fTLIdj0g9z3m
bc3Mps6ryWbQNm8SZ7Q2CIMQXHo1tSykrde0cCfSlZMZFN3os5O18C2EQc0c2IqKYlN59lDcj0D+
MVbwsMm8xTmF0Ce/GGS0aY/1DTNWFM9Tnews/GhLqtU1bCH+3IzvWmecbjTovJU95M9Ra39yBIc1
golt6jrzhknJW1QhGYmIvthooAGb1ijMTRUY9c62cveg3RLWQ3Y/h5JWwfXAOvQmURdivnGSFLVE
1rzItslugV6gCrMPFFbdfpjd4bMBCg7TkfHJMQGOmDMV8tgYOMoGHtR4l95K4mnudN/cYS8tppVZ
hzzaraURTArjBlHiBJADJ3EDn5YoP+ObawT91TtkWXH+r1LWYAx6IvdTpzGXiHK8DFKOR1U0L++7
2P+idP7OoA+LnkXvv5elPn9XkEG6Pyyuf/6dfyyuA+s3xKDgbviQf7Jy/rm4DpzfXFz5JiSUn2aL
Xyg63m+LdcJmF/pPOes/vPl4NAKbNThgWQ/tqkdI8+8I238gSdsPv/8fCtjbOq269v/+nyWC8Rfo
HBhaNCJRwE+IEWTZkf9xax1a0OPTOvQOIcEXqzJJwlUmGmf1y3vyL0Coi7j1l1dxQ99yuMYFiBqx
HDc/iF/jfiBYDpnZoc/I0yHkK6KBBZf9uepIWCt9wjOKucnVpp47+VNR/e+ZgB8W8+8v7vlmiHwA
7RRv9h8vMfGLYnTyMDoINyLVhRmMZq4HN6BEJHfPA6Z+E1Ep4ddX7FeQOaXfRwPxOlWO72xI+yQ1
iwCdfUdZv3Yaozn1OfqgNsyWGqeI2WtPChcfR8IVOtj4vvTB5f71G7jcdH96BwNEBZYX4aOx/Q/v
oKlc6ZTdzJJjHu3t6NbzrjRK3O2Bnp4axxxIVMwJ3DHKaVhbJuHRFK4h6laxsPzJy4UIQJJczZSG
RnDGYEbM0G5A0nuE8E823qCtxzLtu90E7hq9QInt86+vAbnHny6BwQZYO7bXDMY+xDu0rtP3U6Cj
A6NYvVHQf+jU1IS5NPvx16+EavvPr8TGH3WHR6b1R601nUC7LDaiw+AIE/5Jw4fnh81JdU5zZ3rg
Af769T58id7vsMgMUJFzi7OQWj68X7TdttUSD8Vy4ACXRt1xoiCa60nr+utX+RfvH+px1/FoemF2
fAyYjhTHBfpJcJC2TrFLZT+kE0GVbcPHv36hRTDz8f3zbHweAV88lDYfD4VMoLPR3IMHe6Yvn4MW
S0TEPTNNSwxhCdadGRwgqLru8nuEE+FFFgjEXAgQ90hk53Ppec2dmhbGpj9gH5QWzi2st0CfRSHj
U11UcA24N58GEZC8BLzCRWmZaYz4ruBFRunakIjs9NDafvui/Tk9/PVFOuEHcxp5uybONN5Om6zN
KPI+mNNiOybGbFbjQWeYbFGGsFkWcXtkVJXv6rylaSQKaiyUsWg2sSJNQXYoyqzfDexEd4xo1LXM
U3bbXeVsGr+CRkUiyLWHd/NzoMvyhfXdVlnafrCiEjSs0gUzSoqvR9vMo10yp9WGNmh8InEUebtI
p30udhYmk88cZ/nB7zzvRvS2d2CiVZ95uiSHUsbUu4g8D/D6pnXtpeU2QZK0h8AXPipiDI+Zwdyg
shqMTmzAvya4HvAT5OLoSgQasrA08bNz4JKwTJTyEPtAqQeb0tUla8PHCV+sO0vUh1zV+XNHWEfR
sGmksTdukC5O36ZpWjAWSccMtnP2XuxSuWd+Yq9nWpoNFaZ75yWO+Yi/r3wJRJL/kFZSozQyI6wN
kcKmvNI1AvEaruWnIESFH5S2OnhRVByzKRsvcxP5N36Rh5suTKto5ZSpvmFkh3U+I9DQbNotCRfg
2+L8u8HW4Ardk7FBiYRZKlCnEsAzKSZWgy4/Oo6DUV3XsYxX9ggEiaqe6ZARVOhHssvyfmLlzXA3
RYTyIZtp0fc4r+S16ZU7JqSWEG93IclhejKKvKMuLc35mox3tIPTYhYyeb7Q6mpnb9dReOxJTnhT
sd/eZrxPrK1NcMNN0DqPuQuZWXJHDNib+8Zx3upGMUhIbGPjMPQvV0tl90Qj2lM1j5qPZsSWPNbi
oKd+lyTOnR2X/ZazbThiTJ+IoB27cKUS+xvCRWCXviXvJlVcpXDC18A6UFmLgmATBtkrlJ39Wpm0
hjZpFKZwmcJGo3hAW3MFD+NzAgjkkMCLvo+tedpmygcxnSNbqCqmNW22NjI/eu68ONw5SrFvHnt9
QnQdrephBo25BOP2WWPgpkLWFdC1cESR4GGVFREGWb0AM0S0Z7xageMKY8a9ycQPM8Y7cnbcNUig
uiahpBm4uZCzbHgM5btUhH4FzCtFjSR8e6/a1jiTFlhfOgPVqmJj+JbRVd31aRtgW5sQra9MO5M3
M7sBjqnWwoc5We6RZX1xsJzUPAQ1XxffQKSKO69hbtdvbc0ABMtGs2LeEq/RMFdf1eCKT1ls9d/8
oJ0+OYPSp5Ixw5Eo0g4hl3QvyjTkvkFRvsaYPxx7dGc3xsTEvi8mlqMrdn+tdQRzFMzNxmr8clua
AviEMY9P7mBWO+xNydHMhdwiHXFhHKCpipyeHEK/qS4pk2/mBMwZvJrfZlWfAyfxx+Z9cLjx637a
Gz5OiqY1812cDdOPoVO6vjYnIA0xM+j1PEyok2qULZJo600qeHIQprgItnu5ZSJsb7lidQoImN5q
qCobOzGnM/CG9gXJg3tj80W9nlIGZ5s87tAnmogpvluZ0iB8TNq2LFNfE7ZkO9Icg+eEzv1SYVF6
NEzqC5YnCfFH0NjjgZKPlAtz5QvsjBuQbU2z6i2TYsb08/tCuM2nLHPyTW7OJAW8J+96EgJJbjlH
7TakxYmofyapDd4Lk4Nvs5GYhyJzOXsUFwnmeb7yixokMMLHAzHH8tpJ5vgUtMR4TtoBfOQ7jAcz
0kCwVAxceQ7zCIWX3ni9Y2+bbiZiCen6zRxI5uWsvvg7dlS0L4Lx4bpXpOfpvI/M/TB0XBIuF/wE
uDhhsDIO3uIY9m4sDgb2TaBBZGfPrH/9Yh0FfXyiVvHIs/EjpFyFOg0+96tFrsEPauDhOR0U53pt
NyeyTVCNU9vYbBjKZh9XhndmkWfcT7xAsiFeh/ICQBA/9pR4n3XsMYOO/aS7NwMy/GLEbPfKBGGj
gsT6hLbx3OZAZpj/1vs2s+n/qRedszeae/y0mEZV71wPTsPsEe0dOXmQ3oYiS3a1EyfbusK+RF+L
oLJLCdbT3hYBJhSEimAoVg/DXslhSva8/WTCKTdskotqy4asnYmpOsqdHmdpqcyNckB+XCI2wJKT
dWqRRIa2m1yj4RrL+fj+eP9vw/p3DasL3eSXSuhPqSZP3Vvyh27151/4R7dqmdFvpmdSoZu/g9/+
KbO2FqCASccIWmAJiaNe+h0oAC7OQvaA4fmf+mon+M3kP2dx/VOxoo7+T9pU3JZ/KEnNEK4Ud6X7
U1rtO0vJ/0uJDSKazIUpnK6iJSuEzbuW07QrfY1xqHSJYR5HgjEJm5XnFinLN2uaYJpwWN6+502q
JUYThMYIb7QndDy1RpIzJu+WPqFdKhEIkjGpWo42e5ZzFBCkaWIan8heWPfREEbuE6N92kTyLcke
84UemBqbRWzcRCWiuhPubqQxGMysOvzhyGBK+4OGyzcORxHAw4yPcTAa2SkKwmZ4kANv8oNR4efa
SpcCbkvxq3BSoJBlhE5k75q6AcS+kIhaRWnjrRDuDG5AlS6RALpIr+OyTNCdMHlba7iNj1VpEzxF
KhVFolWDlO6NL5p06scwc5loE9iU4aUjt2pEVkM2qNglddy/RZZJnEpb4jBMWaasfeyV66geQDqt
o3GGWHLKxJB6WLaJ56P51NocmrPNVqey1oAmx+tE5INxhPiNminHZz49GJPVz4i7RJ4t0kDp2cHe
JlyO3N7YrLvmYJkitha/B4rvfLz3CzNVV5IQNVymzIhtuxz+eyL8/zkvPOiOf3UiPKdKwFP8I2bk
51/6fYYFKdL1+SMsDu8gaBrc30nQzm/4MSA7RrAi6bUdesnfzdXRb4yocENwCpAnwdHy/w4H/zf+
NVoyOszQtrH4/ieHQ2D9yVzNy7NA45/kp8DPsZwev5wO4eDXdQ0KlikWqkgNdZEsR6KWeBBPzSXV
DryA+PNUhYR+9KFInqh+wOqYTn1OE9FfO7UPL1chqvWC2Iq3KsAClUwcJmQZFI91NdGyMKg7NnH3
GFOXL56i5s1klK/SDfoY8dQqo3q2Ow4cWS4Z4APQx29eXNVnRHDRxZ1G760yG2KwRxuZgSPpA1fL
POG582vjez4G4xMlcDl+x5EeBdkpJfDrmpXWVpVkIooxO5ugF8K9PwBp1I4rmNIIo3ev+45Dh7qt
Nh4N14NBjRls2Eo0VQAR0IC1Zdq4G+Kmx2tLjejf8iT8XOQFhsWWmRZvS23bB2vU4pJJC51D7i9H
GwM7gh209nZWQ6xd3OZf3HKuzpSQUHbD2d14ys0/qazFCGzFLo0fRVKBIvXZtrNpccNi4nRbqtla
lvIWSbYZ7N/BaxyKxiuFHEU98OEncAsJ3u2scFfNPDTBs2zToWO9N5I0Nys4k2B0Y7PZxZGAJE9/
2dk3DaDQZmfAL31UGNzeeo5RVoeFlq+ucAEYRZb1OLJC5V2m/BFsByPrMcoZ3q4mm2GXSDvK60Iu
srjOKZhPqLrDWg9cb1E0tiwpHVkhAQiZJ7GxIsGqXBuqIbdYIzc+/8yrf/9lASkYdjaqCH9FzsYS
FZ6U/B3PmfLgIiumcTYRCZBXOuQXGalACw+feL9ucBmRFAnOyY0YCVdG0OxAQu3IX6fFxDOvwgXD
uLhqH/GPcxllP6R7HdQQQ8YuIlY+Ia9YghElPqGD67VSYzufI1R3XGdJgrEtLJ6MGXiRlraMNwVF
oZudu3wmxRq9MT+Axmkp2HKDNiGJMpavBdOLeCXigchxD3JBtgnHoHA3bGZ8+zoeCh3v2i42xbGT
wxL8jcrwG1hJ7KDg71D1gyMjqZL+ttgXSBKbdW1UQzusQAHyP9iH8s+P/nLxIdPGeTXb0GTWSo/8
ydwwDnZ9hpsj/ffAQpOZMNsVY+0akouIe9u8DdPBv7y/oh/0+bgbDJ/ivMBov2qGJZc10yJ+1kiY
wjWIJGxErrYHYkmU5b6ZdObhGsdoffZNJV8bYjuHFXJ6dcAR7Ll3IqNIyJ0ljTN1UtVuYcQRat3Y
Kf++cAoua6IXvCQoI1/YpE3G8/tPGfLQFYdicnGTwKTgh/Wkz11mYFO9jlSB1rvIWyykra/5nPHW
NPMDzETG0nWxfKQ2Cnzek2yRpHZTVJ8jvwX5p2p+H00pVma2gIgJDYIc9nn9HgNfMt4MdMEJFWSN
OrilaU27tJHFD3R53JGZbyz3lLXoSoVnhOW+RndMCKRVjv06kfm4HoO805suomEBHajv8U2Ot0M2
yVeHOw2JXd1DzyySqrRWkRvJSxcyo5BeCDTQNhqUXzZAmb6Ep7meVEuE7ZKXnUWEyvNhojV0aL/u
s2QCuVKoVr6yN29ZHWb2+DBwF+8ztJo7WHc2rjTh0c137dfMACWMeIevRREV40PooxwObMWNbSut
uBjegIvP5JCrQy3v4DIjU3XdaVU4Gy+qkKzwllHOjQz/8EVEwddGZgzJycAjiJwKD96l3S4h5iJz
j+BeeX+nMYmfVRBwgvT4innBUt+gQnS37kDY3dboHL0ilJ4FeMlQ/khutkMkcZgka8UTA9ifrO6L
gaxMUJBFRoI9A54nlpLBzqDB/u4GpXOKVZcesiG0vhVeMD+Hoh+DnckReGkQxnx3mlE/9p43HWWJ
E2liybCGIvSkMkM9Uyy2GzB8qGOKKKS1JdCdyZZRXCzGW/zZWO3MELxtJcz5OyGyQGYdXbRnuO4B
cLsswFFVzrHzOuUZchxNK4lEPLAYXan8itrL23haLz3l2NEKpkTMXzzRQKVS5XfPixIAhyFDLJiD
DXTGbgyvGUvfWyXQKlDqFiQpcpNbwmrY0zZ3zMNgIZvYgwbc8xhXhg2OQHmlQTutcqOPb6tBcZpM
AV4uQ/b3bNjZ0mqLrjpq8SlhgHEuMmcH+hRLp37WSaEeoBzcJh4ROZONqV+L1mJuZQUPVcButeiZ
i900IBQJSSiYc5Ac+EnYejy7cfg4C9t/6eEs7evRA1Lq6aqO+H7A9DmgZl6++JBSZUSZLe3btoXP
56Pw9bYIHs2LrmdEh3HTmXe4c2q0pAFgq0xZpNA4akS82AG4KLSJrhmWvP4c44ku1mhbPSiCJXaR
w9QURb82LLfY0nbX63A0u0cbA+VraiO24lHoAPjPXMQXDJiOg+9wV2tIlSOP97Mu+v66s83Piyrm
iqSjCTWKHqW/Dqq4u8D5yzYDa4qHKTLc8zRm1l1u+d2PwR3V5ykSdfOGRb4Y7ggWjgWThTk/iiJH
RtSoT/Y0x3dJYmHr82E+wtJhpdwR71CAVAIYoE596xg3SnXgSWxydTEIlN+LTo+XZuGext6EgjHt
hleYI/FGELJ6G8nIu2FaKBAzVAn0SRPz4jVciPzKjLFXbsgsMO5cPOubwO31lrcLZobrjydkDtVn
dlIY92r5FPfSPOWmeu54JG4RJHoLbOXVssUx01l7MSbP/aQ1+32+c5NC39Va8HXIv24FQx2HceRV
HyigIgyB88DuUNnDvV0FtRzdi046lysMmfgkrlNshMR1zsPPuPZdbhUzTS6lDusDyWUvMTKTlSh8
NC82YzuGyovqDLmCRV/HWQjsJRkZ9AgnwgXBZMsHrM8jfBe5wJtXiMSdu1C4/m2IFP+hVi5icQWk
kutJCHmYx50RdAMQHHSUeBGefLNB4aBQKFjOKNdolbxd1JXlAxa+oQJckBU7m2xoEpIKonTl4s9E
QQLTAM1lclsu+BOCBqZHU6nhPLWO+UIcAQcU7MkrTqDhkI5t2m66MrpzOnInZdUn/NZ25RkYKzlU
HpiYNQxOvSVIAOZBQrrTqXez/g6zDqOdmBSyLgsvdc5Ox2yLGJtk2T8nfcIItWQ+6lkhBcU4iKcB
NxEyphFzStM6J1+W42E0MZy4URLCt/H5HDpQaWA8ShOrVRj0vtpNeeLxTSg7siBGr9khUOLpWCT4
tLBzFHuJa+kZRbWxGuSoHkDQBrt2bOKMkasF4TNr002zsMbQgq7MUVn3Cb64dkVSCzEumJTPtTu5
jGyTqT+PykUbZNsjTGTOU3jVYxKSZeUNBGb2/g+WH3qb5r43H5KoK77KIGgOkYribbGUVlBcFXTT
iWkyYqt6zc7IB9XeSNTTA0avPuyvtLTsTTwV3RpwHeSiILDPeVYO13MbSueJ51t+1VUFMIc1YSvl
bdalzrrNPeih5Sj8e3TnDogHI1qMSxllQaXdL7llm2KHhBG96mBSC4JByG8ED1kxFOMFEWe7xa0b
jTi0QsQxlAFXNrkcnLyTI8g8G3BWzA7rHKKxXgWBOvdzrDNSVESya/J+unit5103VdIoRueNQWa6
h1CsLrrzaDXTPqzS8dbyuvYx0SVKueYsw3ncNJHd3JRt3X71OS33Q9eoEzy1eK9E+EyhpncMaTdD
oNw7hti457whzwmfGUtRoEyatbVLo3meVtpVKNTZHqJzK21/vu8dU34Z87Igti2yC5zrmNVXDjgd
gEGAdXI8zBgAF96OQcDUjcHCDwiPTL3+C2IbVlRTBaFH/eT1lAaH2zEe/T0QmOC+Buwj3xE/1Tvu
x6nMt04viYfQ71ZpyL1AMhz6utWckRWKuDNBC0eyn/mSlvxKaYJqqvi2Rh9EfigLQCDSeHVe5gST
seuoUAS3wpbNLU+/Y1fyBNV/s+X8uAmPTGeBl1kO4gvLdT/KBgSuxQluozoESrlH7dCJemliP85T
0H6LlPW3O/6PS2oC3R0r9GzUJCYsFu/DKhyU7MTQq60PFaymCw5rooI5mN9yowO4Y9f9VyKXXPda
DGHvHBUKi3hat5aRlFcYqQpOPr7YW7Yfrrop1WBdl4Y/y5OyYZYMSRdth7ymAHTnKqZsK31EyMJ0
Ihp6t5sfbN+I1RY6jDqkfU+ZiZ/lrfYG3T2A2YcHMHcWOQjryofg8Hmmn4CEG440bCImuDh1BL1I
zonxWAYOEopiar9xy1Q/wnmoHhyyiNtV1yyOBeQN8tUs3XG8CHojsjJLHt3o14z4biYLqN1FGY3D
PhS1Ah1fcjluLS1/rxLLH0E+h/Xrey9c+o31NymqH2alRAcGnu8yqcHhbjKcYSTz6zQkp0Jm/4he
2mMPRKeZAlNg1VLQrv0yJ7r9KeD5VTy0/EO/ynreX4ggL8oAlKv2x7srVHRwTcELYRnhI5YhZjGW
tHw+fPfctzYN6a1FPdKEQNz5O2HPn18diUcIVQ+EB+rbhd3362VKZowB8nIsiZm0H31NQmzapBP1
I2m85Cvzqn4X0AQYuqRt++tLtwg/+3DtjMBtM4xsK3AA4Xx4k3XmGbBRVX1oLdxKq0ELQFZB3tiP
VdbSNiOH4uIHd6rPHSbcJT+v6hcHmwgKlEij9fj+A/134fF3Cw++abz3/16h9/K97f7nX844f/7N
32ecAbI64nMirGEe6pplkPn7jNOGKwlZxoXfaLGBsDn0ft98mKBnUG8GYYDCL/QDzrvfM3SC3xDp
+YuKhkORWOPoP5lx+uHHkxUYJRsW0uTJumMZYn243cXk0uNnIjm2ZdCf67DygIFhNzw7E2ZKmGLM
GbCzWPecpkx+BPQjwCQbiLD6kCcKm3Ac98FOdZF6IKscg4xTRM8phD+s+AiQnfeKipao2ZEXRp01
LiVXS/endn3Wx0u14VKVgcssvJWbe3A+IhbG3lLANbF7YnIPw0VNePhFGYon0OokiwyeiteRn32K
tH4mypnKEKjd9PS/7J1Xb9tK2se/SrD3EtjLxS7wqtmyYydOOSk3gmLrkBSLWEWRn35/Q9I+kuxk
k2WAQ7xYXkbOiBwNZ57yLzWqq8iDBJQq9iNplotYErtK+SpvAsyDiDWhihB21qMV9mGI51Euq7Hn
SFGouUA0585bxdts5h625WVKHnVTl1UEeZnothZx7lZEvOA21AUlCfctkm+4aNtI8UwwcfOzuRIa
HoK4xM6GqRMNu2UVvndcaNKUSvGgw+VyBmNEvrZl7yOODQgPWETlllaBliNwGyVYrTnkIlioeVr+
3qe28BZ+vXq3asL8XRPy76pCcGqtUT1DQ8+eWOYeKUiRJxjkgdA6mUI1I8XRduhQKSN0slYHFYKC
H1+iLvbaFNmHXLhv4O4gYqVUkhbMTIAnU00voQ4GTq0Bhkj3qC9A0Mass84Rz88vER3MP2oZDfpJ
7NXyfLRXUoAYFelRmkU6v4devK4t5TInicLyRJ8VIq+iy//HKkKlzS7Tj5VfaZjqSNFXzBKrK9kl
VAwr1Ll1vwJ3nus4jTnOu0yLVNT4zF1wY23D5DZo0jw7CF1zEoc7AxBTZkC8H60Eb3f/ZZWulLsq
2W3numMgiV3Hm7xJJqOqNuarxHPe1mR0VwebmGlrqFNV5KFAzFaTQCatLCJOWVnNP6PTCbsRTd+l
2ySzZZPYHpokFxnR7Ct6aZhCbPfyHSm8fi2gre99Q8OiSY8KotksMab5PmTKyjhMb6gsfi0PWnE7
ihWUMEppo0UhWK4S2xPYyMlyL7LyQOTntMfkbBamlfWFhkLxoR4JUf/9KiB4AViGyodI9aUm7V8Z
SCCjgVaWXyn17qSZXCEOMs9Q/AcVJWoHiEMqc91EkNOLsr10txdVBl/UG+KE1sf0IFcQoilHlLr8
pc7sL1JaAJZRbVoV0ECgLXkx3uggWNILCH/kq6LIAVjng7OKNxK0PExkRCmEBr10qWOuYr1BPCmG
MmpRK3UN5dJhz3nHCHQNoCEjMetdA5srlwcE3ID6IaRzgAKZlcpN1pRlrNUhdQBFxF/CpmyTigpO
KmWLrajpYE0CmkfUeaqm4iNqPwVFIHIsd+k3hSGlRgDzslghp0ROVG2vSVG3eFplVN0nBzzobjJd
Xc1NFVqiG67keRLncBdMWGJybFiftDSs9EleX0eSObp08sy98C0SAeQVRgt9hWmMLVXlItK2qM/g
/vj5QD1+Fm6T8tryzIWG2vkkXtGohI2CDI+fbvU7nDjh3RuQCLGZDKfWHmTSNglBZfiwBXbElBd7
LfOmezl0bso9HlvTYlvXH4iC9KVO/f2GWs7ojxLXiCK4LoD2zMIgi4OJ5+ysObp24WIbXxvV4TM6
lsZsl2bK8oDlyFznr64DHe1YOVATgBba6IA+O+rbEugUXTWXvrEnPTbT5E6FGfMB5CvSk0aMhKoO
5R2/wLpCfRRxhKkd+D7iUqi/awezvKZFB5433dPzsbbUpwr3gHyUnS6wg21Em26D2qn+BAsJhWpv
mgtXdzABRS+noF2T3SM4gx2SiePKxDUiebYDO7SEAhJMdwRAr72g+MrBghxkHuwvozopeUuhFNfw
q8oS6GHo5fdKxGkzNzUze62FKN7vHfm9Y4IwVUcI/XgAV6ZpZG0vAhNzHnK0ywzu7gQDWmseoSOG
iOBof4n/hLSUKkA5K9t3l0apHfDwguNr5OCKOLGtRRbDlChM2b4+RKZHcS54txLGF2bmmBdlbEPS
RxrpzwLVCqFtgdhFGLP3lvI+mIHrTZaJjRkLEHgkYiQhxSrvhMmbIqSftOrGjR3v1sOsY+oHMQTR
2rdnOvLqV2CMV4uySK7RK0jmqHVkD5QWEcEK43KOrzQVcxWAXF1o7jKt7W8W5Zulo6cPiY1XauGX
30AxFHNJriDlFBw3cuourTRzLmn1qzOIdLd7wLWgMTHnCRVI98Vev4M5FS7SUYZ5zPZdIWWju9Ld
vj0wr1erA/K9qRTcoopRLw6Gjy8IbEMd/NU+MxZ6TcKtoQATkWsXGKzSsfmo+YjPlAXz+i4pPMe4
qrd5VdxUmeTs5jSwMAyghw8BP5fUCqszrRT2k5DRa2nuruy4fg8f1B59LjPkbmYeNfRacLxETb/x
tTz4chCgP00OVl2ip/ReR1xki8deTSiTIYt6u/fpqgFqpe6PdDvFc0mm5lwh5aNP0MhP3ig7ZeTO
4m1af1LRm/kU7qTDlQmVCX+XKLtIqhEitvvQPKA7CXfuCmhZydYfRMwB6eMlNuiYTITsmJY/MtYV
yhMz4rntFQXqQqWZYUIqrgvvKhTCX7gbz03TLhcV0goP6OiNLjKYNm+zykoW+A7IQCEhgE3CiO3V
T1QmCG+swwLtS+cP3BvQWdsKlmDsY/ZihyqkyhRi0EyqYeuU9FTKCacbgKwd6P7rNC7g/udKCiRl
olQFgDlOLmmhZ5xtE6ty0SvOTMjvtU/nrspkhLtrK9sX8IspWgWuPwK7nBgEfit40BPQNPYbWR8Z
+XSX14m38PXEnu8su4ZfpBZIgjiJhOoWjqIzbEq3d5abJu+2NnhKZAYrb7ojZUZSaHVYpMCFLmvZ
PVCz8w97aSJVqUm2i0r3p8C27dkqs+XX4dYKBb/+UH2uVU9bIPpyoaKIhLwLquKVqFGp/H9vhWUu
slMO7oWYOngZ9NfDCNuNCrk/EQEh0xEi5r7EM1j6hBOVILzhPou3LCpNCwThIhpOfi5hQpbnn9m8
awy2MuOaBu83+H8Iq5i6hBMh8Rb6Db6gINs0vedlXmyrSVroyjTHgDieaoYbvomSjKKv4bvoUunu
TayX2H+VYf66LEx9abhWjNKQaul3WZAWPnrIUXChCdlkmx/tCmU+yndBpFUPh5XlfrWJuT/i4GBe
rzQkg4Uys/k6wwfFmK0c2bFvQklXp0plfs6xr/5UgdYDTKRrKOMCI1QOurRMKcJjxoH7xhc11nD9
oyJIPQNRMc4Sxb4JABZvlNFKOL978pr91LvyypE8rxLN+IzhfVYhex6aq8Uo8Vwg1BJSWQ4QPKgd
ufqOqp46140ymuwq05/7Gi6cVBiLuQ5v/ro29yVOZk75LoNajaxjSbFQh869w/ZhjffYIZkou522
kD106SaxHFNvUfY5/skogamrPJmPDNdYKHvJfFCgnLymmV/fWkkdv49L4E1T9vMtmnYywluRFHx2
ZClwqLNv7SsQHKsrGjbSlRSvEqjdenItJY5xp9Y53ocgT5dKLfEFtdAXMbV4XmEKTewvYaOkr+hI
0vzx2ZrDaFEasX6xDUbR8iBRco/xm/ywoy+4GEnpPI8TnK8d2KhbUXLdiuIrm8R+xgvIy2Ii2ZDt
2flUgYdyReHWFyXcqqnm+qKwi5oi73pT7IUDOQ9CRDkdUQp2m6qw2RSIRal4n+/KB3w1qB/HopS8
b6rKpSgw/y///yknJTzqQSL+IP+vMLuOnBPMY/t/njCPABt1VTENUnuBY/wL3STLMh/BxVefnJIe
E39B0AMDYxmaqRnUnygXPBL0pDFbngnuycLpVkAffyXxPyvmQVvTBekH1KWiaeT9oixwBG1aFaWM
M1dS3hbhg5MFMEO/Hc3GC0U8QXM5KuI9+4KzukJ6UIMwPvAF1hZBNFgIhb329reejerUw4+/qqn+
nnwX3C+dLj6sIlunDn5GAauA4wd6oMnUepE7FI0FkBGSgcyfpfiJ/jXbHhzrHliilUvQM5RsVFPt
1ysvugJpmjjhA0BQC+scim2uZJsXq9SRLiorKjaeJVle+LpItYy2p2TE9TLI7O0qBf4Iop1K5W71
oUryxVbx9KuMkOHtlgwU9ULktCME2SPFQXswBbOs7I0RZ2C5V206gEGYuP57WhjOPoUjE5HmzrgJ
znU0jWB64W96lVID/FgdAk7hVYKzIrD7oFygZx6o4bWJY9FMh918a8mYtX6FuIDi6AiN6QnmTOmU
ai6YT21kxvX1Nkfh4X0JCESL5urewa8d42CExA6rCzNIvezi/9eu0ZU/BYp53uwGd8Umrd5tsgJ5
o0eaq/i04bd+QEMxx3ztV//oxwO9+imYJbpNvJon21BzT829/GiIYM0tFw8bDLm1sUKSIarpbCBi
D/nHq2AH76v9eCR2I8PAzw0fb0CVkkRNmi88mqPvzcKPH7Cdzh//zY+eoJ2f5QNP0LrT9ZoFTYMV
baD9TWT94ixI0phNQcOgjr3yb3n++10R5WIZIsEcHR8sbNE/twbORjhaAzY653ASRf+suYC6Hq8B
G3y+TClYBWbVXH/XHKwfOFVnXpan3n1+PAdqCx3utQYgD3DeWTYl7/YpOV2PZ8G0xgYUBLjQ3efM
0t+yEr47CzgocpD2mwSLOAJSkGgzNRev+/EkwP0f6xpkYGNwT0/s095Ty9J/2qB/ZTNE5oDNDnD4
2S5oGWMafqBwoaK019B+e9Lidmfu8fTamM4m/U34/s119gLYGHXS1tfB3Ldroz17BnQUAAQE79/v
BTDHEA5oycn2yy+AbI8NwnUkMtCwENfQVoJlqb1XAhs+BhWGonYrgYc83gVMfQyswxCoi3YOBrcS
QKBofWdBM8daw9Wnz9pcZ5sCwKaxDuiBnrzgmwwwNCKa4R3u9T5o8lg3dawMVTKn7iFPlgJbZuNv
KBrUwzoOFV5R0up+j2+MSRtFLtzteWfnoa2JhjskQSGeMqzHB4BFqtvr6VWiATiXFkI6ZxsAREvZ
AF8gsDDiGlxEKGP21/fHV6yxLrSKgGB01+ksWMK52lSBIlFzEdfgYiK6aUrfoEiTCAs4ELsXoNnm
TnYAE1MjCxMiE4tRcbVbzoDCAjZqISfT71UAj4OfKpTgdq8XefDxLFjoamkkUBq1rYGuBZn0pu8s
WGPSI+K/7sSTGPB4FkSICCXSlIFGNtfgDgXMtwWTs9daoFrAvoea+2MIeBYog5UCvGWrtIEH9/yK
Rh2j7/NLBEbsi/bRG3+8CtgX+YTekPZXPWFYZyPQ0WcAvl+tnLEvUh4XdZGuKnIWJFv2mK9B3gOy
WHs10z6kfRF4Ye+1oBMgiQLhY6pwFiQb9hi5aRCMsLWba3iRgqCX93wjVHtMwmgL6ben3f/kjTDG
VFhJI6ggNNfw9gWJUKbvLBAuglZgJZyeCqbBfoB821P9cHBxEsXv3k+PRiaL3KCMqr24BmzhJikh
cSJ1n7e1ugHtByql9HZh9igiIT1KVqBZBODNdRYnUUtWqaMRLXaVtOFFiwbRS/83AZNPHpGg+MVZ
II5C751aW3c2tK/egNYCUYJoBfWLk9DpsMDz0UBuZ4H3/nhXRKaWhgtppNTV2tpteECzQLtHSDj2
mgXRV8AM1hJw/uY6ixYthE4sYS9Lvt5cgzsbZJsMt+8sAFBAOVgynpLp07Vgy2SZiGsqVpdFDi5O
YBF3RZ7/fnckc6CzDkNNP38VSC8R0YJXpLaLZHCLQEH1ue8i4IikdE6XkTf+pVeBDcEAeqLixtIs
twHtBCB1nika/XLGwOOhrm3rXdFMVErO90PAKpJotzdXO99DmgXQz31bjLwDFqBrNMe6GsHZLLAf
muLwsUVELa7BxUmI3ojCR79TQSiq02N5Sg7PYmayRxAXCn3YLmMY3iwgzdW3qiZaLISLmKh3297Z
LHBgEE4KfEq3Fvh8WJUEmJhWe1M9TgWq6fRXqKe8nDkIgUT2BBTYRR1+YM9PYNP7+YkDaagiptZC
jJ5VFe0xoQOePY9x5ADfBSL5vjsCmZGgUOtsfs11ti/KssGWgL+ZKUTEudokZUinAyFs730RJJbC
UpABuDbXWaAkS8ZYBuRqs2cM7l2Axts7Z6KqyMPZIFbb52dCT2IESsscGmCG20UyvM4bLryCuN7v
dARlpFJBfnoXmNaTWaC2CqjXgjvdztIAdwSqnj1ngXCZmhmyFo9Vw7N3ARgGEYJEht3VVoc3C3DQ
+yYNKmvBwhECCY/2YlqP14JNft2i3juYxvBiBI2fqO9aUFkLFqAbFduI5jqdhRaMwjEJOm9o+yIN
gmf60L+aO1FhV8kcqRZ1y+BsX2xwyman6zqwGEkglHtXkfj9oVZzNnbnwtleYIkuPc1n5qFdHoPb
C1SMBXrHSDo4TMpoiIW/eDqC00RFQxEAvae9YljxMklT784jsBxAqrpg+bS/9dnpyFrA+wqFGNhC
zdVuwQOKFNFmFnrJvWIE6ggg0gmUYEK11+mOSAZt0mgAEzpUdA5b+TMa2a/uiyJGoERCbtTljuf7
osTxqCPDxbb5OEs/+0b8xIJ54sNMXS94aJgw3iZ7iQvzvT94pIA8/7yjfwiOh+A4nPyhEOhpv/sv
osy/ToDxDUXl6MNHykrzPd1/7x7w+VeffNfjUz3+46W3SdcYjKBmKog/3W3erkPoNP8XrL+tw/Ux
N4F3kPfvrzv55z9O7vPoLfgPA2f+2biied973NSrd9HpwA2rqP/A/jrK1tnjLYqfsQWp9x15ug68
P3fpmXp8i/3uPTaSx+n6YXd81y2tov/IUbS5z737Ij8ZvIHo9h18tgnW5TrdHI/c4sB7j9yxbV7t
/nwF7bEIv52K9rco077fgilP6j2crsIWwNl35IvNDqeB05GJDTh8+o58yYx73uM4zfJWKdk+/sOL
EmJPB96PXvXlw9o9WYAdZq3vDS+DwIt23ukb2QKheg8dPXjrs12khdX0HnlXnv54LVKj77DXz/em
tu3fe2AGKO796nEZNOui7SL3Hfr1rvCyZ9Pc9mb7jn2z9qKT3QNU++84Xm7WaRWso4fj6aCpIfp7
/W85y9b3bpFt8vxkTXedyt7je/eu56xPuZZt/6v/0JwFOFGfrOyOrtB/7AzZ5MyL45O9qetZ/Y7R
dxinP/58TXDWAot7D42l8dke0jVX+o58u/mWrs+iJ4AGom/Rf+j9+vTcAjgjWgH9By5fXa7DOHO9
02O9A+b8jvGvNmm2OdmpsIQQFezfMfjN5uDdnxxjDC7aA79j8C/IkD+O1CxBpCnlx3/470/e212a
u6+m63THSXn6crZF7d733nzBbO2fv/ttL7Xv8G9c73TGW7B372H9gIjkNKsBRy4qu72HTjfOOZ29
KZb2HfjtJooyXAvXZ2lCx4jpO/w7d/ewebXMnp1tLUyk7/Dvd8V3FmJXS/w9X/B8IXZiCn2H/8Ds
b7JscxJSdAXA/mMfTrPKDrbad9zvmRR+XxDop6L5PzZpyMn2+KqI3apDkvW94Rf1hVshhL5Df1pz
7kQOsren992QansP/p/EkXvO+Ccvu99hdnp6723Fsfe9f1/Y6Yd3/VKl6UlF5Xn96VEd5aX/dlpc
E39xH2zW6b/+DQAA//8=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emf"/><Relationship Id="rId7" Type="http://schemas.openxmlformats.org/officeDocument/2006/relationships/image" Target="../media/image5.emf"/><Relationship Id="rId12"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2.emf"/><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image" Target="../media/image4.emf"/><Relationship Id="rId15" Type="http://schemas.openxmlformats.org/officeDocument/2006/relationships/chart" Target="../charts/chart8.xml"/><Relationship Id="rId10" Type="http://schemas.openxmlformats.org/officeDocument/2006/relationships/image" Target="../media/image6.emf"/><Relationship Id="rId4" Type="http://schemas.openxmlformats.org/officeDocument/2006/relationships/chart" Target="../charts/chart2.xml"/><Relationship Id="rId9" Type="http://schemas.openxmlformats.org/officeDocument/2006/relationships/chart" Target="../charts/chart5.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0</xdr:col>
      <xdr:colOff>32926</xdr:colOff>
      <xdr:row>0</xdr:row>
      <xdr:rowOff>4705</xdr:rowOff>
    </xdr:from>
    <xdr:to>
      <xdr:col>14</xdr:col>
      <xdr:colOff>564444</xdr:colOff>
      <xdr:row>1</xdr:row>
      <xdr:rowOff>79965</xdr:rowOff>
    </xdr:to>
    <xdr:sp macro="" textlink="">
      <xdr:nvSpPr>
        <xdr:cNvPr id="2" name="Rectangle 1">
          <a:extLst>
            <a:ext uri="{FF2B5EF4-FFF2-40B4-BE49-F238E27FC236}">
              <a16:creationId xmlns:a16="http://schemas.microsoft.com/office/drawing/2014/main" id="{FBC37144-624B-973E-D8C2-1E7AA950CDA6}"/>
            </a:ext>
          </a:extLst>
        </xdr:cNvPr>
        <xdr:cNvSpPr/>
      </xdr:nvSpPr>
      <xdr:spPr>
        <a:xfrm>
          <a:off x="32926" y="4705"/>
          <a:ext cx="9092259" cy="263408"/>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Lato" panose="020F0502020204030203" pitchFamily="34" charset="0"/>
              <a:ea typeface="Lato" panose="020F0502020204030203" pitchFamily="34" charset="0"/>
              <a:cs typeface="Lato" panose="020F0502020204030203" pitchFamily="34" charset="0"/>
            </a:rPr>
            <a:t>ECOMMERCE SALES ANALYSIS DASHBOARD</a:t>
          </a:r>
        </a:p>
      </xdr:txBody>
    </xdr:sp>
    <xdr:clientData/>
  </xdr:twoCellAnchor>
  <xdr:twoCellAnchor>
    <xdr:from>
      <xdr:col>0</xdr:col>
      <xdr:colOff>91724</xdr:colOff>
      <xdr:row>1</xdr:row>
      <xdr:rowOff>170509</xdr:rowOff>
    </xdr:from>
    <xdr:to>
      <xdr:col>15</xdr:col>
      <xdr:colOff>13282</xdr:colOff>
      <xdr:row>8</xdr:row>
      <xdr:rowOff>76434</xdr:rowOff>
    </xdr:to>
    <xdr:grpSp>
      <xdr:nvGrpSpPr>
        <xdr:cNvPr id="3" name="Group 2">
          <a:extLst>
            <a:ext uri="{FF2B5EF4-FFF2-40B4-BE49-F238E27FC236}">
              <a16:creationId xmlns:a16="http://schemas.microsoft.com/office/drawing/2014/main" id="{35DA15FD-899E-CDE1-B369-4D8ABB7F504D}"/>
            </a:ext>
          </a:extLst>
        </xdr:cNvPr>
        <xdr:cNvGrpSpPr/>
      </xdr:nvGrpSpPr>
      <xdr:grpSpPr>
        <a:xfrm>
          <a:off x="91724" y="358657"/>
          <a:ext cx="9093780" cy="1222962"/>
          <a:chOff x="97600" y="388055"/>
          <a:chExt cx="9093788" cy="1222964"/>
        </a:xfrm>
      </xdr:grpSpPr>
      <xdr:grpSp>
        <xdr:nvGrpSpPr>
          <xdr:cNvPr id="81" name="Group 80">
            <a:extLst>
              <a:ext uri="{FF2B5EF4-FFF2-40B4-BE49-F238E27FC236}">
                <a16:creationId xmlns:a16="http://schemas.microsoft.com/office/drawing/2014/main" id="{B188FA88-60A9-34D0-8A54-6B85D1547769}"/>
              </a:ext>
            </a:extLst>
          </xdr:cNvPr>
          <xdr:cNvGrpSpPr/>
        </xdr:nvGrpSpPr>
        <xdr:grpSpPr>
          <a:xfrm>
            <a:off x="1922639" y="394328"/>
            <a:ext cx="1775328" cy="1210812"/>
            <a:chOff x="1957452" y="1764281"/>
            <a:chExt cx="1728610" cy="1151154"/>
          </a:xfrm>
        </xdr:grpSpPr>
        <xdr:grpSp>
          <xdr:nvGrpSpPr>
            <xdr:cNvPr id="82" name="Group 81">
              <a:extLst>
                <a:ext uri="{FF2B5EF4-FFF2-40B4-BE49-F238E27FC236}">
                  <a16:creationId xmlns:a16="http://schemas.microsoft.com/office/drawing/2014/main" id="{4A2A70BB-D15A-77AC-AF9F-6E3C075B0C53}"/>
                </a:ext>
              </a:extLst>
            </xdr:cNvPr>
            <xdr:cNvGrpSpPr/>
          </xdr:nvGrpSpPr>
          <xdr:grpSpPr>
            <a:xfrm>
              <a:off x="1957452" y="1764281"/>
              <a:ext cx="1728610" cy="1151154"/>
              <a:chOff x="46665" y="310445"/>
              <a:chExt cx="1382890" cy="1044222"/>
            </a:xfrm>
          </xdr:grpSpPr>
          <xdr:sp macro="" textlink="">
            <xdr:nvSpPr>
              <xdr:cNvPr id="85" name="Rectangle: Rounded Corners 84">
                <a:extLst>
                  <a:ext uri="{FF2B5EF4-FFF2-40B4-BE49-F238E27FC236}">
                    <a16:creationId xmlns:a16="http://schemas.microsoft.com/office/drawing/2014/main" id="{93C33DDC-025C-18D4-4FC6-0DD5A2C56D92}"/>
                  </a:ext>
                </a:extLst>
              </xdr:cNvPr>
              <xdr:cNvSpPr/>
            </xdr:nvSpPr>
            <xdr:spPr>
              <a:xfrm>
                <a:off x="65852" y="310445"/>
                <a:ext cx="1359371" cy="1928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panose="020F0502020204030203" pitchFamily="34" charset="0"/>
                    <a:ea typeface="Lato" panose="020F0502020204030203" pitchFamily="34" charset="0"/>
                    <a:cs typeface="Lato" panose="020F0502020204030203" pitchFamily="34" charset="0"/>
                  </a:rPr>
                  <a:t>PROFIT</a:t>
                </a:r>
                <a:endParaRPr lang="en-IN" sz="105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86" name="Rectangle: Rounded Corners 85">
                <a:extLst>
                  <a:ext uri="{FF2B5EF4-FFF2-40B4-BE49-F238E27FC236}">
                    <a16:creationId xmlns:a16="http://schemas.microsoft.com/office/drawing/2014/main" id="{CC5E94AF-E350-C9CB-FB28-1B842FC434B9}"/>
                  </a:ext>
                </a:extLst>
              </xdr:cNvPr>
              <xdr:cNvSpPr/>
            </xdr:nvSpPr>
            <xdr:spPr>
              <a:xfrm>
                <a:off x="46665" y="517407"/>
                <a:ext cx="1382890" cy="837260"/>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7">
            <xdr:nvSpPr>
              <xdr:cNvPr id="87" name="Rectangle: Rounded Corners 86">
                <a:extLst>
                  <a:ext uri="{FF2B5EF4-FFF2-40B4-BE49-F238E27FC236}">
                    <a16:creationId xmlns:a16="http://schemas.microsoft.com/office/drawing/2014/main" id="{B9A31C64-2B92-FDC8-297B-4924D66043D9}"/>
                  </a:ext>
                </a:extLst>
              </xdr:cNvPr>
              <xdr:cNvSpPr/>
            </xdr:nvSpPr>
            <xdr:spPr>
              <a:xfrm>
                <a:off x="98778" y="571029"/>
                <a:ext cx="1237073" cy="1674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BC5C6E-7897-4BE8-AB3B-43508D42611C}" type="TxLink">
                  <a:rPr lang="en-US" sz="12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$2,86,397.02 </a:t>
                </a:fld>
                <a:endParaRPr lang="en-US" sz="9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88" name="Rectangle: Rounded Corners 87">
                <a:extLst>
                  <a:ext uri="{FF2B5EF4-FFF2-40B4-BE49-F238E27FC236}">
                    <a16:creationId xmlns:a16="http://schemas.microsoft.com/office/drawing/2014/main" id="{F5E0A922-98A7-C747-558C-4D9D9DC34561}"/>
                  </a:ext>
                </a:extLst>
              </xdr:cNvPr>
              <xdr:cNvSpPr/>
            </xdr:nvSpPr>
            <xdr:spPr>
              <a:xfrm>
                <a:off x="112888" y="1138295"/>
                <a:ext cx="1199444" cy="174037"/>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US" sz="8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xdr:pic>
          <xdr:nvPicPr>
            <xdr:cNvPr id="83" name="Picture 82">
              <a:extLst>
                <a:ext uri="{FF2B5EF4-FFF2-40B4-BE49-F238E27FC236}">
                  <a16:creationId xmlns:a16="http://schemas.microsoft.com/office/drawing/2014/main" id="{85E97729-49CE-41EE-3DC5-4F6101390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3935" y="2698750"/>
              <a:ext cx="458611" cy="152870"/>
            </a:xfrm>
            <a:prstGeom prst="rect">
              <a:avLst/>
            </a:prstGeom>
            <a:noFill/>
            <a:ln>
              <a:noFill/>
            </a:ln>
            <a:extLst>
              <a:ext uri="{909E8E84-426E-40DD-AFC4-6F175D3DCCD1}">
                <a14:hiddenFill xmlns:a14="http://schemas.microsoft.com/office/drawing/2010/main">
                  <a:solidFill>
                    <a:srgbClr val="FFFFFF"/>
                  </a:solidFill>
                </a14:hiddenFill>
              </a:ext>
            </a:extLst>
          </xdr:spPr>
        </xdr:pic>
        <xdr:graphicFrame macro="">
          <xdr:nvGraphicFramePr>
            <xdr:cNvPr id="84" name="Chart 83">
              <a:extLst>
                <a:ext uri="{FF2B5EF4-FFF2-40B4-BE49-F238E27FC236}">
                  <a16:creationId xmlns:a16="http://schemas.microsoft.com/office/drawing/2014/main" id="{638217F9-DF0B-E4B5-E088-BBFF77430FFF}"/>
                </a:ext>
              </a:extLst>
            </xdr:cNvPr>
            <xdr:cNvGraphicFramePr>
              <a:graphicFrameLocks/>
            </xdr:cNvGraphicFramePr>
          </xdr:nvGraphicFramePr>
          <xdr:xfrm>
            <a:off x="2328334" y="2287176"/>
            <a:ext cx="934861" cy="33513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89" name="Group 88">
            <a:extLst>
              <a:ext uri="{FF2B5EF4-FFF2-40B4-BE49-F238E27FC236}">
                <a16:creationId xmlns:a16="http://schemas.microsoft.com/office/drawing/2014/main" id="{A3565CD1-2330-8FBC-B523-CB9E85589438}"/>
              </a:ext>
            </a:extLst>
          </xdr:cNvPr>
          <xdr:cNvGrpSpPr/>
        </xdr:nvGrpSpPr>
        <xdr:grpSpPr>
          <a:xfrm>
            <a:off x="3792364" y="390986"/>
            <a:ext cx="1769491" cy="1220033"/>
            <a:chOff x="3821296" y="1749180"/>
            <a:chExt cx="1734450" cy="1160658"/>
          </a:xfrm>
        </xdr:grpSpPr>
        <xdr:grpSp>
          <xdr:nvGrpSpPr>
            <xdr:cNvPr id="90" name="Group 89">
              <a:extLst>
                <a:ext uri="{FF2B5EF4-FFF2-40B4-BE49-F238E27FC236}">
                  <a16:creationId xmlns:a16="http://schemas.microsoft.com/office/drawing/2014/main" id="{1564B1A2-0AB9-8DD7-CF50-540AB65AB4B1}"/>
                </a:ext>
              </a:extLst>
            </xdr:cNvPr>
            <xdr:cNvGrpSpPr/>
          </xdr:nvGrpSpPr>
          <xdr:grpSpPr>
            <a:xfrm>
              <a:off x="3821296" y="1749180"/>
              <a:ext cx="1734450" cy="1160658"/>
              <a:chOff x="51306" y="310445"/>
              <a:chExt cx="1382890" cy="1044222"/>
            </a:xfrm>
          </xdr:grpSpPr>
          <xdr:sp macro="" textlink="">
            <xdr:nvSpPr>
              <xdr:cNvPr id="93" name="Rectangle: Rounded Corners 92">
                <a:extLst>
                  <a:ext uri="{FF2B5EF4-FFF2-40B4-BE49-F238E27FC236}">
                    <a16:creationId xmlns:a16="http://schemas.microsoft.com/office/drawing/2014/main" id="{DEC87B86-8225-5FBC-D21B-13CFD7CD500E}"/>
                  </a:ext>
                </a:extLst>
              </xdr:cNvPr>
              <xdr:cNvSpPr/>
            </xdr:nvSpPr>
            <xdr:spPr>
              <a:xfrm>
                <a:off x="65852" y="310445"/>
                <a:ext cx="1359371" cy="1928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panose="020F0502020204030203" pitchFamily="34" charset="0"/>
                    <a:ea typeface="Lato" panose="020F0502020204030203" pitchFamily="34" charset="0"/>
                    <a:cs typeface="Lato" panose="020F0502020204030203" pitchFamily="34" charset="0"/>
                  </a:rPr>
                  <a:t>QUANTITY</a:t>
                </a:r>
              </a:p>
            </xdr:txBody>
          </xdr:sp>
          <xdr:sp macro="" textlink="">
            <xdr:nvSpPr>
              <xdr:cNvPr id="94" name="Rectangle: Rounded Corners 93">
                <a:extLst>
                  <a:ext uri="{FF2B5EF4-FFF2-40B4-BE49-F238E27FC236}">
                    <a16:creationId xmlns:a16="http://schemas.microsoft.com/office/drawing/2014/main" id="{556DA48B-DD0A-A2F4-8828-E7ACDD2E06E6}"/>
                  </a:ext>
                </a:extLst>
              </xdr:cNvPr>
              <xdr:cNvSpPr/>
            </xdr:nvSpPr>
            <xdr:spPr>
              <a:xfrm>
                <a:off x="51306" y="517407"/>
                <a:ext cx="1382890" cy="837260"/>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J$17">
            <xdr:nvSpPr>
              <xdr:cNvPr id="95" name="Rectangle: Rounded Corners 94">
                <a:extLst>
                  <a:ext uri="{FF2B5EF4-FFF2-40B4-BE49-F238E27FC236}">
                    <a16:creationId xmlns:a16="http://schemas.microsoft.com/office/drawing/2014/main" id="{F7A2F9AB-38F2-D59E-D320-21AA6CFD0D89}"/>
                  </a:ext>
                </a:extLst>
              </xdr:cNvPr>
              <xdr:cNvSpPr/>
            </xdr:nvSpPr>
            <xdr:spPr>
              <a:xfrm>
                <a:off x="98778" y="571029"/>
                <a:ext cx="1237073" cy="1674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2514C4-953C-4C28-B37A-C2B955836904}" type="TxLink">
                  <a:rPr lang="en-US" sz="12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37873</a:t>
                </a:fld>
                <a:endParaRPr lang="en-US" sz="9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96" name="Rectangle: Rounded Corners 95">
                <a:extLst>
                  <a:ext uri="{FF2B5EF4-FFF2-40B4-BE49-F238E27FC236}">
                    <a16:creationId xmlns:a16="http://schemas.microsoft.com/office/drawing/2014/main" id="{CF5A5BD9-E4D6-B60C-F68D-8F1CB9FD5BC8}"/>
                  </a:ext>
                </a:extLst>
              </xdr:cNvPr>
              <xdr:cNvSpPr/>
            </xdr:nvSpPr>
            <xdr:spPr>
              <a:xfrm>
                <a:off x="112888" y="1138295"/>
                <a:ext cx="1199444" cy="174037"/>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US" sz="8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mc:AlternateContent xmlns:mc="http://schemas.openxmlformats.org/markup-compatibility/2006">
          <mc:Choice xmlns:a14="http://schemas.microsoft.com/office/drawing/2010/main" Requires="a14">
            <xdr:pic>
              <xdr:nvPicPr>
                <xdr:cNvPr id="91" name="Picture 90">
                  <a:extLst>
                    <a:ext uri="{FF2B5EF4-FFF2-40B4-BE49-F238E27FC236}">
                      <a16:creationId xmlns:a16="http://schemas.microsoft.com/office/drawing/2014/main" id="{D5ABD880-5B3F-BB53-5ADF-A0595D48D191}"/>
                    </a:ext>
                  </a:extLst>
                </xdr:cNvPr>
                <xdr:cNvPicPr>
                  <a:picLocks noChangeAspect="1" noChangeArrowheads="1"/>
                  <a:extLst>
                    <a:ext uri="{84589F7E-364E-4C9E-8A38-B11213B215E9}">
                      <a14:cameraTool cellRange="'kpi yoy'!$K$7" spid="_x0000_s1051"/>
                    </a:ext>
                  </a:extLst>
                </xdr:cNvPicPr>
              </xdr:nvPicPr>
              <xdr:blipFill>
                <a:blip xmlns:r="http://schemas.openxmlformats.org/officeDocument/2006/relationships" r:embed="rId3"/>
                <a:srcRect/>
                <a:stretch>
                  <a:fillRect/>
                </a:stretch>
              </xdr:blipFill>
              <xdr:spPr bwMode="auto">
                <a:xfrm>
                  <a:off x="4809539" y="2686993"/>
                  <a:ext cx="464490" cy="152869"/>
                </a:xfrm>
                <a:prstGeom prst="rect">
                  <a:avLst/>
                </a:prstGeom>
                <a:noFill/>
                <a:ln>
                  <a:noFill/>
                </a:ln>
                <a:extLst>
                  <a:ext uri="{909E8E84-426E-40DD-AFC4-6F175D3DCCD1}">
                    <a14:hiddenFill>
                      <a:solidFill>
                        <a:srgbClr val="FFFFFF"/>
                      </a:solidFill>
                    </a14:hiddenFill>
                  </a:ext>
                </a:extLst>
              </xdr:spPr>
            </xdr:pic>
          </mc:Choice>
          <mc:Fallback/>
        </mc:AlternateContent>
        <xdr:graphicFrame macro="">
          <xdr:nvGraphicFramePr>
            <xdr:cNvPr id="92" name="Chart 91">
              <a:extLst>
                <a:ext uri="{FF2B5EF4-FFF2-40B4-BE49-F238E27FC236}">
                  <a16:creationId xmlns:a16="http://schemas.microsoft.com/office/drawing/2014/main" id="{02A2AA59-3BD9-2AEA-DEEB-286E59F70F25}"/>
                </a:ext>
              </a:extLst>
            </xdr:cNvPr>
            <xdr:cNvGraphicFramePr>
              <a:graphicFrameLocks/>
            </xdr:cNvGraphicFramePr>
          </xdr:nvGraphicFramePr>
          <xdr:xfrm>
            <a:off x="4174537" y="2257776"/>
            <a:ext cx="946620" cy="32926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97" name="Group 96">
            <a:extLst>
              <a:ext uri="{FF2B5EF4-FFF2-40B4-BE49-F238E27FC236}">
                <a16:creationId xmlns:a16="http://schemas.microsoft.com/office/drawing/2014/main" id="{ABC79D40-0402-1061-1BFF-EBDF0DDCC2C1}"/>
              </a:ext>
            </a:extLst>
          </xdr:cNvPr>
          <xdr:cNvGrpSpPr/>
        </xdr:nvGrpSpPr>
        <xdr:grpSpPr>
          <a:xfrm>
            <a:off x="5662084" y="388056"/>
            <a:ext cx="1752130" cy="1217056"/>
            <a:chOff x="5644445" y="1725495"/>
            <a:chExt cx="1752130" cy="1179014"/>
          </a:xfrm>
        </xdr:grpSpPr>
        <xdr:grpSp>
          <xdr:nvGrpSpPr>
            <xdr:cNvPr id="98" name="Group 97">
              <a:extLst>
                <a:ext uri="{FF2B5EF4-FFF2-40B4-BE49-F238E27FC236}">
                  <a16:creationId xmlns:a16="http://schemas.microsoft.com/office/drawing/2014/main" id="{0971C507-633C-4E29-5C44-B1DBC5E4C711}"/>
                </a:ext>
              </a:extLst>
            </xdr:cNvPr>
            <xdr:cNvGrpSpPr/>
          </xdr:nvGrpSpPr>
          <xdr:grpSpPr>
            <a:xfrm>
              <a:off x="5644445" y="1725495"/>
              <a:ext cx="1752130" cy="1179014"/>
              <a:chOff x="32925" y="310445"/>
              <a:chExt cx="1392298" cy="1044222"/>
            </a:xfrm>
          </xdr:grpSpPr>
          <xdr:sp macro="" textlink="">
            <xdr:nvSpPr>
              <xdr:cNvPr id="101" name="Rectangle: Rounded Corners 100">
                <a:extLst>
                  <a:ext uri="{FF2B5EF4-FFF2-40B4-BE49-F238E27FC236}">
                    <a16:creationId xmlns:a16="http://schemas.microsoft.com/office/drawing/2014/main" id="{AE870353-DBEB-90BD-D8CD-08F32C156BB0}"/>
                  </a:ext>
                </a:extLst>
              </xdr:cNvPr>
              <xdr:cNvSpPr/>
            </xdr:nvSpPr>
            <xdr:spPr>
              <a:xfrm>
                <a:off x="65852" y="310445"/>
                <a:ext cx="1359371" cy="1928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panose="020F0502020204030203" pitchFamily="34" charset="0"/>
                    <a:ea typeface="Lato" panose="020F0502020204030203" pitchFamily="34" charset="0"/>
                    <a:cs typeface="Lato" panose="020F0502020204030203" pitchFamily="34" charset="0"/>
                  </a:rPr>
                  <a:t>NO</a:t>
                </a:r>
                <a:r>
                  <a:rPr lang="en-IN" sz="1400" b="1" baseline="0">
                    <a:latin typeface="Lato" panose="020F0502020204030203" pitchFamily="34" charset="0"/>
                    <a:ea typeface="Lato" panose="020F0502020204030203" pitchFamily="34" charset="0"/>
                    <a:cs typeface="Lato" panose="020F0502020204030203" pitchFamily="34" charset="0"/>
                  </a:rPr>
                  <a:t> OF ORDERS</a:t>
                </a:r>
                <a:endParaRPr lang="en-IN" sz="14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102" name="Rectangle: Rounded Corners 101">
                <a:extLst>
                  <a:ext uri="{FF2B5EF4-FFF2-40B4-BE49-F238E27FC236}">
                    <a16:creationId xmlns:a16="http://schemas.microsoft.com/office/drawing/2014/main" id="{D433F261-4B8B-B8CD-6BF3-939E094EB879}"/>
                  </a:ext>
                </a:extLst>
              </xdr:cNvPr>
              <xdr:cNvSpPr/>
            </xdr:nvSpPr>
            <xdr:spPr>
              <a:xfrm>
                <a:off x="32925" y="517407"/>
                <a:ext cx="1382890" cy="837260"/>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103" name="Rectangle: Rounded Corners 102">
                <a:extLst>
                  <a:ext uri="{FF2B5EF4-FFF2-40B4-BE49-F238E27FC236}">
                    <a16:creationId xmlns:a16="http://schemas.microsoft.com/office/drawing/2014/main" id="{31DF4808-1225-0096-29E8-B3D02220D416}"/>
                  </a:ext>
                </a:extLst>
              </xdr:cNvPr>
              <xdr:cNvSpPr/>
            </xdr:nvSpPr>
            <xdr:spPr>
              <a:xfrm>
                <a:off x="98778" y="571029"/>
                <a:ext cx="1237073" cy="1674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B7ED25-33B4-4038-BFB7-FA736869923A}" type="TxLink">
                  <a:rPr lang="en-US" sz="12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9994</a:t>
                </a:fld>
                <a:endParaRPr lang="en-US" sz="105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04" name="Rectangle: Rounded Corners 103">
                <a:extLst>
                  <a:ext uri="{FF2B5EF4-FFF2-40B4-BE49-F238E27FC236}">
                    <a16:creationId xmlns:a16="http://schemas.microsoft.com/office/drawing/2014/main" id="{663BDC6D-A499-4782-E21B-B07771497900}"/>
                  </a:ext>
                </a:extLst>
              </xdr:cNvPr>
              <xdr:cNvSpPr/>
            </xdr:nvSpPr>
            <xdr:spPr>
              <a:xfrm>
                <a:off x="112888" y="1138295"/>
                <a:ext cx="1199444" cy="174037"/>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US" sz="8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mc:AlternateContent xmlns:mc="http://schemas.openxmlformats.org/markup-compatibility/2006">
          <mc:Choice xmlns:a14="http://schemas.microsoft.com/office/drawing/2010/main" Requires="a14">
            <xdr:pic>
              <xdr:nvPicPr>
                <xdr:cNvPr id="99" name="Picture 98">
                  <a:extLst>
                    <a:ext uri="{FF2B5EF4-FFF2-40B4-BE49-F238E27FC236}">
                      <a16:creationId xmlns:a16="http://schemas.microsoft.com/office/drawing/2014/main" id="{6D363FD5-9C95-7AA3-A5C7-FD2598C86DC3}"/>
                    </a:ext>
                  </a:extLst>
                </xdr:cNvPr>
                <xdr:cNvPicPr>
                  <a:picLocks noChangeAspect="1" noChangeArrowheads="1"/>
                  <a:extLst>
                    <a:ext uri="{84589F7E-364E-4C9E-8A38-B11213B215E9}">
                      <a14:cameraTool cellRange="'kpi yoy'!$J$7" spid="_x0000_s1052"/>
                    </a:ext>
                  </a:extLst>
                </xdr:cNvPicPr>
              </xdr:nvPicPr>
              <xdr:blipFill>
                <a:blip xmlns:r="http://schemas.openxmlformats.org/officeDocument/2006/relationships" r:embed="rId5"/>
                <a:srcRect/>
                <a:stretch>
                  <a:fillRect/>
                </a:stretch>
              </xdr:blipFill>
              <xdr:spPr bwMode="auto">
                <a:xfrm>
                  <a:off x="6661620" y="2675233"/>
                  <a:ext cx="470372" cy="152870"/>
                </a:xfrm>
                <a:prstGeom prst="rect">
                  <a:avLst/>
                </a:prstGeom>
                <a:noFill/>
                <a:ln>
                  <a:noFill/>
                </a:ln>
                <a:extLst>
                  <a:ext uri="{909E8E84-426E-40DD-AFC4-6F175D3DCCD1}">
                    <a14:hiddenFill>
                      <a:solidFill>
                        <a:srgbClr val="FFFFFF"/>
                      </a:solidFill>
                    </a14:hiddenFill>
                  </a:ext>
                </a:extLst>
              </xdr:spPr>
            </xdr:pic>
          </mc:Choice>
          <mc:Fallback/>
        </mc:AlternateContent>
        <xdr:graphicFrame macro="">
          <xdr:nvGraphicFramePr>
            <xdr:cNvPr id="100" name="Chart 99">
              <a:extLst>
                <a:ext uri="{FF2B5EF4-FFF2-40B4-BE49-F238E27FC236}">
                  <a16:creationId xmlns:a16="http://schemas.microsoft.com/office/drawing/2014/main" id="{FAD57FCA-8499-0157-5D96-5DA3B714D710}"/>
                </a:ext>
              </a:extLst>
            </xdr:cNvPr>
            <xdr:cNvGraphicFramePr>
              <a:graphicFrameLocks/>
            </xdr:cNvGraphicFramePr>
          </xdr:nvGraphicFramePr>
          <xdr:xfrm>
            <a:off x="5997221" y="2251898"/>
            <a:ext cx="1040696" cy="335138"/>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105" name="Group 104">
            <a:extLst>
              <a:ext uri="{FF2B5EF4-FFF2-40B4-BE49-F238E27FC236}">
                <a16:creationId xmlns:a16="http://schemas.microsoft.com/office/drawing/2014/main" id="{399E1EAA-6C83-FE74-00B2-40D95C313019}"/>
              </a:ext>
            </a:extLst>
          </xdr:cNvPr>
          <xdr:cNvGrpSpPr/>
        </xdr:nvGrpSpPr>
        <xdr:grpSpPr>
          <a:xfrm>
            <a:off x="7514167" y="388055"/>
            <a:ext cx="1677221" cy="1217084"/>
            <a:chOff x="7508287" y="1722730"/>
            <a:chExt cx="1677221" cy="1187685"/>
          </a:xfrm>
        </xdr:grpSpPr>
        <xdr:grpSp>
          <xdr:nvGrpSpPr>
            <xdr:cNvPr id="106" name="Group 105">
              <a:extLst>
                <a:ext uri="{FF2B5EF4-FFF2-40B4-BE49-F238E27FC236}">
                  <a16:creationId xmlns:a16="http://schemas.microsoft.com/office/drawing/2014/main" id="{3B3F1125-A2D1-92E8-58EE-D122C602D6B8}"/>
                </a:ext>
              </a:extLst>
            </xdr:cNvPr>
            <xdr:cNvGrpSpPr/>
          </xdr:nvGrpSpPr>
          <xdr:grpSpPr>
            <a:xfrm>
              <a:off x="7508287" y="1722730"/>
              <a:ext cx="1677221" cy="1187685"/>
              <a:chOff x="52317" y="310445"/>
              <a:chExt cx="1382890" cy="1044222"/>
            </a:xfrm>
          </xdr:grpSpPr>
          <xdr:sp macro="" textlink="">
            <xdr:nvSpPr>
              <xdr:cNvPr id="109" name="Rectangle: Rounded Corners 108">
                <a:extLst>
                  <a:ext uri="{FF2B5EF4-FFF2-40B4-BE49-F238E27FC236}">
                    <a16:creationId xmlns:a16="http://schemas.microsoft.com/office/drawing/2014/main" id="{144273A1-7F8C-9A86-E02A-3B98758FEE19}"/>
                  </a:ext>
                </a:extLst>
              </xdr:cNvPr>
              <xdr:cNvSpPr/>
            </xdr:nvSpPr>
            <xdr:spPr>
              <a:xfrm>
                <a:off x="65852" y="310445"/>
                <a:ext cx="1359371" cy="1928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panose="020F0502020204030203" pitchFamily="34" charset="0"/>
                    <a:ea typeface="Lato" panose="020F0502020204030203" pitchFamily="34" charset="0"/>
                    <a:cs typeface="Lato" panose="020F0502020204030203" pitchFamily="34" charset="0"/>
                  </a:rPr>
                  <a:t>PROFIT</a:t>
                </a:r>
                <a:r>
                  <a:rPr lang="en-IN" sz="1400" b="1" baseline="0">
                    <a:latin typeface="Lato" panose="020F0502020204030203" pitchFamily="34" charset="0"/>
                    <a:ea typeface="Lato" panose="020F0502020204030203" pitchFamily="34" charset="0"/>
                    <a:cs typeface="Lato" panose="020F0502020204030203" pitchFamily="34" charset="0"/>
                  </a:rPr>
                  <a:t> MARGIN</a:t>
                </a:r>
                <a:endParaRPr lang="en-IN" sz="1400" b="1">
                  <a:latin typeface="Lato" panose="020F0502020204030203" pitchFamily="34" charset="0"/>
                  <a:ea typeface="Lato" panose="020F0502020204030203" pitchFamily="34" charset="0"/>
                  <a:cs typeface="Lato" panose="020F0502020204030203" pitchFamily="34" charset="0"/>
                </a:endParaRPr>
              </a:p>
            </xdr:txBody>
          </xdr:sp>
          <xdr:sp macro="" textlink="">
            <xdr:nvSpPr>
              <xdr:cNvPr id="110" name="Rectangle: Rounded Corners 109">
                <a:extLst>
                  <a:ext uri="{FF2B5EF4-FFF2-40B4-BE49-F238E27FC236}">
                    <a16:creationId xmlns:a16="http://schemas.microsoft.com/office/drawing/2014/main" id="{B722B06F-4B59-FF5C-C362-C03E0C7D311D}"/>
                  </a:ext>
                </a:extLst>
              </xdr:cNvPr>
              <xdr:cNvSpPr/>
            </xdr:nvSpPr>
            <xdr:spPr>
              <a:xfrm>
                <a:off x="52317" y="517407"/>
                <a:ext cx="1382890" cy="837260"/>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R$17">
            <xdr:nvSpPr>
              <xdr:cNvPr id="111" name="Rectangle: Rounded Corners 110">
                <a:extLst>
                  <a:ext uri="{FF2B5EF4-FFF2-40B4-BE49-F238E27FC236}">
                    <a16:creationId xmlns:a16="http://schemas.microsoft.com/office/drawing/2014/main" id="{CBFAB6C9-59B5-2419-FC56-6F7646EAB80A}"/>
                  </a:ext>
                </a:extLst>
              </xdr:cNvPr>
              <xdr:cNvSpPr/>
            </xdr:nvSpPr>
            <xdr:spPr>
              <a:xfrm>
                <a:off x="113322" y="571029"/>
                <a:ext cx="1237073" cy="1674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C5C1FC-92F7-4453-9D13-583E9837670A}" type="TxLink">
                  <a:rPr lang="en-US" sz="12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12.47%</a:t>
                </a:fld>
                <a:endParaRPr lang="en-US" sz="9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12" name="Rectangle: Rounded Corners 111">
                <a:extLst>
                  <a:ext uri="{FF2B5EF4-FFF2-40B4-BE49-F238E27FC236}">
                    <a16:creationId xmlns:a16="http://schemas.microsoft.com/office/drawing/2014/main" id="{245383C5-4B9A-3CD3-E298-221B66E60CE3}"/>
                  </a:ext>
                </a:extLst>
              </xdr:cNvPr>
              <xdr:cNvSpPr/>
            </xdr:nvSpPr>
            <xdr:spPr>
              <a:xfrm>
                <a:off x="141975" y="1128397"/>
                <a:ext cx="1199444" cy="174037"/>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US" sz="8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mc:AlternateContent xmlns:mc="http://schemas.openxmlformats.org/markup-compatibility/2006">
          <mc:Choice xmlns:a14="http://schemas.microsoft.com/office/drawing/2010/main" Requires="a14">
            <xdr:pic>
              <xdr:nvPicPr>
                <xdr:cNvPr id="107" name="Picture 106">
                  <a:extLst>
                    <a:ext uri="{FF2B5EF4-FFF2-40B4-BE49-F238E27FC236}">
                      <a16:creationId xmlns:a16="http://schemas.microsoft.com/office/drawing/2014/main" id="{19594866-5E23-0720-30CE-ACC1C7B9DD3E}"/>
                    </a:ext>
                  </a:extLst>
                </xdr:cNvPr>
                <xdr:cNvPicPr>
                  <a:picLocks noChangeAspect="1" noChangeArrowheads="1"/>
                  <a:extLst>
                    <a:ext uri="{84589F7E-364E-4C9E-8A38-B11213B215E9}">
                      <a14:cameraTool cellRange="'kpi yoy'!$L$7" spid="_x0000_s1053"/>
                    </a:ext>
                  </a:extLst>
                </xdr:cNvPicPr>
              </xdr:nvPicPr>
              <xdr:blipFill>
                <a:blip xmlns:r="http://schemas.openxmlformats.org/officeDocument/2006/relationships" r:embed="rId7"/>
                <a:srcRect/>
                <a:stretch>
                  <a:fillRect/>
                </a:stretch>
              </xdr:blipFill>
              <xdr:spPr bwMode="auto">
                <a:xfrm>
                  <a:off x="8490187" y="2675733"/>
                  <a:ext cx="470369" cy="146991"/>
                </a:xfrm>
                <a:prstGeom prst="rect">
                  <a:avLst/>
                </a:prstGeom>
                <a:noFill/>
                <a:ln>
                  <a:noFill/>
                </a:ln>
                <a:extLst>
                  <a:ext uri="{909E8E84-426E-40DD-AFC4-6F175D3DCCD1}">
                    <a14:hiddenFill>
                      <a:solidFill>
                        <a:srgbClr val="FFFFFF"/>
                      </a:solidFill>
                    </a14:hiddenFill>
                  </a:ext>
                </a:extLst>
              </xdr:spPr>
            </xdr:pic>
          </mc:Choice>
          <mc:Fallback/>
        </mc:AlternateContent>
        <xdr:graphicFrame macro="">
          <xdr:nvGraphicFramePr>
            <xdr:cNvPr id="108" name="Chart 107">
              <a:extLst>
                <a:ext uri="{FF2B5EF4-FFF2-40B4-BE49-F238E27FC236}">
                  <a16:creationId xmlns:a16="http://schemas.microsoft.com/office/drawing/2014/main" id="{7FBE129D-8D06-831B-15BF-2D0C8A900F97}"/>
                </a:ext>
              </a:extLst>
            </xdr:cNvPr>
            <xdr:cNvGraphicFramePr>
              <a:graphicFrameLocks/>
            </xdr:cNvGraphicFramePr>
          </xdr:nvGraphicFramePr>
          <xdr:xfrm>
            <a:off x="7878703" y="2251898"/>
            <a:ext cx="952500" cy="341019"/>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113" name="Group 112">
            <a:extLst>
              <a:ext uri="{FF2B5EF4-FFF2-40B4-BE49-F238E27FC236}">
                <a16:creationId xmlns:a16="http://schemas.microsoft.com/office/drawing/2014/main" id="{368DFE08-9D7B-E455-96A5-C1D7631C70D0}"/>
              </a:ext>
            </a:extLst>
          </xdr:cNvPr>
          <xdr:cNvGrpSpPr/>
        </xdr:nvGrpSpPr>
        <xdr:grpSpPr>
          <a:xfrm>
            <a:off x="97600" y="393936"/>
            <a:ext cx="1730964" cy="1211188"/>
            <a:chOff x="109360" y="1742722"/>
            <a:chExt cx="1730964" cy="1179438"/>
          </a:xfrm>
        </xdr:grpSpPr>
        <xdr:grpSp>
          <xdr:nvGrpSpPr>
            <xdr:cNvPr id="114" name="Group 113">
              <a:extLst>
                <a:ext uri="{FF2B5EF4-FFF2-40B4-BE49-F238E27FC236}">
                  <a16:creationId xmlns:a16="http://schemas.microsoft.com/office/drawing/2014/main" id="{A9B71A6A-40B7-7D09-9625-0B4A034A86A3}"/>
                </a:ext>
              </a:extLst>
            </xdr:cNvPr>
            <xdr:cNvGrpSpPr/>
          </xdr:nvGrpSpPr>
          <xdr:grpSpPr>
            <a:xfrm>
              <a:off x="109360" y="1742722"/>
              <a:ext cx="1730964" cy="1179438"/>
              <a:chOff x="32925" y="310445"/>
              <a:chExt cx="1392298" cy="1044221"/>
            </a:xfrm>
          </xdr:grpSpPr>
          <xdr:sp macro="" textlink="">
            <xdr:nvSpPr>
              <xdr:cNvPr id="117" name="Rectangle: Rounded Corners 116">
                <a:extLst>
                  <a:ext uri="{FF2B5EF4-FFF2-40B4-BE49-F238E27FC236}">
                    <a16:creationId xmlns:a16="http://schemas.microsoft.com/office/drawing/2014/main" id="{8FEADC2C-C288-4182-1238-B21BAE0C807B}"/>
                  </a:ext>
                </a:extLst>
              </xdr:cNvPr>
              <xdr:cNvSpPr/>
            </xdr:nvSpPr>
            <xdr:spPr>
              <a:xfrm>
                <a:off x="65852" y="310445"/>
                <a:ext cx="1359371" cy="1928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panose="020F0502020204030203" pitchFamily="34" charset="0"/>
                    <a:ea typeface="Lato" panose="020F0502020204030203" pitchFamily="34" charset="0"/>
                    <a:cs typeface="Lato" panose="020F0502020204030203" pitchFamily="34" charset="0"/>
                  </a:rPr>
                  <a:t>SALES</a:t>
                </a:r>
              </a:p>
            </xdr:txBody>
          </xdr:sp>
          <xdr:sp macro="" textlink="">
            <xdr:nvSpPr>
              <xdr:cNvPr id="118" name="Rectangle: Rounded Corners 117">
                <a:extLst>
                  <a:ext uri="{FF2B5EF4-FFF2-40B4-BE49-F238E27FC236}">
                    <a16:creationId xmlns:a16="http://schemas.microsoft.com/office/drawing/2014/main" id="{E5F909F4-D899-AAF2-8C65-FFA8BE06B531}"/>
                  </a:ext>
                </a:extLst>
              </xdr:cNvPr>
              <xdr:cNvSpPr/>
            </xdr:nvSpPr>
            <xdr:spPr>
              <a:xfrm>
                <a:off x="32925" y="517406"/>
                <a:ext cx="1382890" cy="837260"/>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119" name="Rectangle: Rounded Corners 118">
                <a:extLst>
                  <a:ext uri="{FF2B5EF4-FFF2-40B4-BE49-F238E27FC236}">
                    <a16:creationId xmlns:a16="http://schemas.microsoft.com/office/drawing/2014/main" id="{39174E5C-1101-E9ED-41A1-F8C35C2BAAF7}"/>
                  </a:ext>
                </a:extLst>
              </xdr:cNvPr>
              <xdr:cNvSpPr/>
            </xdr:nvSpPr>
            <xdr:spPr>
              <a:xfrm>
                <a:off x="98778" y="571029"/>
                <a:ext cx="1237073" cy="167452"/>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8DCA04-B17F-4906-8315-F46C0C3EF859}" type="TxLink">
                  <a:rPr lang="en-US" sz="12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$22,97,200.86 </a:t>
                </a:fld>
                <a:endParaRPr lang="en-US" sz="12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20" name="Rectangle: Rounded Corners 119">
                <a:extLst>
                  <a:ext uri="{FF2B5EF4-FFF2-40B4-BE49-F238E27FC236}">
                    <a16:creationId xmlns:a16="http://schemas.microsoft.com/office/drawing/2014/main" id="{F28508BF-A651-66FC-9D1F-3A274896C193}"/>
                  </a:ext>
                </a:extLst>
              </xdr:cNvPr>
              <xdr:cNvSpPr/>
            </xdr:nvSpPr>
            <xdr:spPr>
              <a:xfrm>
                <a:off x="112888" y="1138295"/>
                <a:ext cx="1199444" cy="174037"/>
              </a:xfrm>
              <a:prstGeom prst="roundRect">
                <a:avLst/>
              </a:prstGeom>
              <a:gradFill>
                <a:gsLst>
                  <a:gs pos="0">
                    <a:schemeClr val="tx1">
                      <a:alpha val="75000"/>
                      <a:lumMod val="95000"/>
                      <a:lumOff val="5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t>YOY</a:t>
                </a:r>
                <a:r>
                  <a:rPr lang="en-US" sz="800" b="1" i="0" u="none" strike="noStrike" baseline="0">
                    <a:solidFill>
                      <a:schemeClr val="bg1"/>
                    </a:solidFill>
                    <a:latin typeface="Lato" panose="020F0502020204030203" pitchFamily="34" charset="0"/>
                    <a:ea typeface="Lato" panose="020F0502020204030203" pitchFamily="34" charset="0"/>
                    <a:cs typeface="Lato" panose="020F0502020204030203" pitchFamily="34" charset="0"/>
                  </a:rPr>
                  <a:t> GROWTH</a:t>
                </a:r>
                <a:endParaRPr lang="en-US" sz="800" b="1" i="0" u="none" strike="noStrike">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pSp>
        <xdr:graphicFrame macro="">
          <xdr:nvGraphicFramePr>
            <xdr:cNvPr id="115" name="Chart 114">
              <a:extLst>
                <a:ext uri="{FF2B5EF4-FFF2-40B4-BE49-F238E27FC236}">
                  <a16:creationId xmlns:a16="http://schemas.microsoft.com/office/drawing/2014/main" id="{9C231576-E2D1-063C-E8FF-8E8A5D96891A}"/>
                </a:ext>
              </a:extLst>
            </xdr:cNvPr>
            <xdr:cNvGraphicFramePr>
              <a:graphicFrameLocks/>
            </xdr:cNvGraphicFramePr>
          </xdr:nvGraphicFramePr>
          <xdr:xfrm>
            <a:off x="446852" y="2281297"/>
            <a:ext cx="934861" cy="342664"/>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116" name="Picture 115">
              <a:extLst>
                <a:ext uri="{FF2B5EF4-FFF2-40B4-BE49-F238E27FC236}">
                  <a16:creationId xmlns:a16="http://schemas.microsoft.com/office/drawing/2014/main" id="{A8062653-0599-55CE-BD89-C77B6B4DC5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11253" y="2692870"/>
              <a:ext cx="464489" cy="158748"/>
            </a:xfrm>
            <a:prstGeom prst="rect">
              <a:avLst/>
            </a:prstGeom>
            <a:noFill/>
            <a:ln>
              <a:noFill/>
            </a:ln>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0</xdr:col>
      <xdr:colOff>88196</xdr:colOff>
      <xdr:row>9</xdr:row>
      <xdr:rowOff>17950</xdr:rowOff>
    </xdr:from>
    <xdr:to>
      <xdr:col>5</xdr:col>
      <xdr:colOff>341019</xdr:colOff>
      <xdr:row>17</xdr:row>
      <xdr:rowOff>182268</xdr:rowOff>
    </xdr:to>
    <xdr:grpSp>
      <xdr:nvGrpSpPr>
        <xdr:cNvPr id="41" name="Group 40">
          <a:extLst>
            <a:ext uri="{FF2B5EF4-FFF2-40B4-BE49-F238E27FC236}">
              <a16:creationId xmlns:a16="http://schemas.microsoft.com/office/drawing/2014/main" id="{8F0DA687-C5E0-651B-F23A-50C6059CD961}"/>
            </a:ext>
          </a:extLst>
        </xdr:cNvPr>
        <xdr:cNvGrpSpPr/>
      </xdr:nvGrpSpPr>
      <xdr:grpSpPr>
        <a:xfrm>
          <a:off x="88196" y="1711283"/>
          <a:ext cx="3310230" cy="1669504"/>
          <a:chOff x="88196" y="1711283"/>
          <a:chExt cx="3310230" cy="1669504"/>
        </a:xfrm>
      </xdr:grpSpPr>
      <xdr:grpSp>
        <xdr:nvGrpSpPr>
          <xdr:cNvPr id="18" name="Group 17">
            <a:extLst>
              <a:ext uri="{FF2B5EF4-FFF2-40B4-BE49-F238E27FC236}">
                <a16:creationId xmlns:a16="http://schemas.microsoft.com/office/drawing/2014/main" id="{C302B594-97EA-3E06-F4C1-4B0FDEEAC395}"/>
              </a:ext>
            </a:extLst>
          </xdr:cNvPr>
          <xdr:cNvGrpSpPr/>
        </xdr:nvGrpSpPr>
        <xdr:grpSpPr>
          <a:xfrm>
            <a:off x="88196" y="1711283"/>
            <a:ext cx="3310230" cy="1669504"/>
            <a:chOff x="88196" y="1711283"/>
            <a:chExt cx="3310230" cy="1669504"/>
          </a:xfrm>
        </xdr:grpSpPr>
        <xdr:sp macro="" textlink="">
          <xdr:nvSpPr>
            <xdr:cNvPr id="4" name="Rectangle: Rounded Corners 3">
              <a:extLst>
                <a:ext uri="{FF2B5EF4-FFF2-40B4-BE49-F238E27FC236}">
                  <a16:creationId xmlns:a16="http://schemas.microsoft.com/office/drawing/2014/main" id="{55DB5452-D726-685B-A51E-EAEEEBB1E690}"/>
                </a:ext>
              </a:extLst>
            </xdr:cNvPr>
            <xdr:cNvSpPr/>
          </xdr:nvSpPr>
          <xdr:spPr>
            <a:xfrm>
              <a:off x="88196" y="1711283"/>
              <a:ext cx="3310230" cy="1669504"/>
            </a:xfrm>
            <a:prstGeom prst="roundRect">
              <a:avLst/>
            </a:prstGeom>
            <a:gradFill>
              <a:gsLst>
                <a:gs pos="97248">
                  <a:schemeClr val="tx2">
                    <a:lumMod val="85000"/>
                    <a:lumOff val="15000"/>
                    <a:alpha val="80000"/>
                  </a:schemeClr>
                </a:gs>
                <a:gs pos="0">
                  <a:schemeClr val="tx2">
                    <a:lumMod val="85000"/>
                    <a:lumOff val="15000"/>
                    <a:alpha val="80000"/>
                  </a:schemeClr>
                </a:gs>
                <a:gs pos="0">
                  <a:schemeClr val="tx1">
                    <a:alpha val="80000"/>
                    <a:lumMod val="85000"/>
                    <a:lumOff val="1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3EEE1F2-A468-2693-B3E9-6AFB6976C794}"/>
                </a:ext>
              </a:extLst>
            </xdr:cNvPr>
            <xdr:cNvSpPr/>
          </xdr:nvSpPr>
          <xdr:spPr>
            <a:xfrm>
              <a:off x="246943" y="1752130"/>
              <a:ext cx="2281296" cy="223426"/>
            </a:xfrm>
            <a:prstGeom prst="roundRect">
              <a:avLst/>
            </a:prstGeom>
            <a:gradFill>
              <a:gsLst>
                <a:gs pos="97248">
                  <a:schemeClr val="tx1">
                    <a:alpha val="75000"/>
                    <a:lumMod val="65000"/>
                    <a:lumOff val="35000"/>
                  </a:schemeClr>
                </a:gs>
                <a:gs pos="0">
                  <a:schemeClr val="tx2">
                    <a:lumMod val="85000"/>
                    <a:lumOff val="15000"/>
                    <a:alpha val="80000"/>
                  </a:schemeClr>
                </a:gs>
                <a:gs pos="0">
                  <a:schemeClr val="tx2">
                    <a:alpha val="75000"/>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latin typeface="Lato" panose="020F0502020204030203" pitchFamily="34" charset="0"/>
                  <a:ea typeface="Lato" panose="020F0502020204030203" pitchFamily="34" charset="0"/>
                  <a:cs typeface="Lato" panose="020F0502020204030203" pitchFamily="34" charset="0"/>
                </a:rPr>
                <a:t>SALES AND PROFIT ANALYSIS</a:t>
              </a:r>
            </a:p>
          </xdr:txBody>
        </xdr:sp>
      </xdr:grpSp>
      <xdr:graphicFrame macro="">
        <xdr:nvGraphicFramePr>
          <xdr:cNvPr id="15" name="Chart 14">
            <a:extLst>
              <a:ext uri="{FF2B5EF4-FFF2-40B4-BE49-F238E27FC236}">
                <a16:creationId xmlns:a16="http://schemas.microsoft.com/office/drawing/2014/main" id="{0D8D3975-D440-49D2-9EB1-A887A1C8C677}"/>
              </a:ext>
            </a:extLst>
          </xdr:cNvPr>
          <xdr:cNvGraphicFramePr>
            <a:graphicFrameLocks/>
          </xdr:cNvGraphicFramePr>
        </xdr:nvGraphicFramePr>
        <xdr:xfrm>
          <a:off x="176388" y="2051993"/>
          <a:ext cx="3151481" cy="120532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5</xdr:col>
      <xdr:colOff>388056</xdr:colOff>
      <xdr:row>9</xdr:row>
      <xdr:rowOff>11759</xdr:rowOff>
    </xdr:from>
    <xdr:to>
      <xdr:col>11</xdr:col>
      <xdr:colOff>88194</xdr:colOff>
      <xdr:row>17</xdr:row>
      <xdr:rowOff>176077</xdr:rowOff>
    </xdr:to>
    <xdr:grpSp>
      <xdr:nvGrpSpPr>
        <xdr:cNvPr id="42" name="Group 41">
          <a:extLst>
            <a:ext uri="{FF2B5EF4-FFF2-40B4-BE49-F238E27FC236}">
              <a16:creationId xmlns:a16="http://schemas.microsoft.com/office/drawing/2014/main" id="{D016D494-9B16-1F10-9317-B342D7B735D2}"/>
            </a:ext>
          </a:extLst>
        </xdr:cNvPr>
        <xdr:cNvGrpSpPr/>
      </xdr:nvGrpSpPr>
      <xdr:grpSpPr>
        <a:xfrm>
          <a:off x="3445463" y="1705092"/>
          <a:ext cx="3369027" cy="1669504"/>
          <a:chOff x="3504260" y="1705092"/>
          <a:chExt cx="3310230" cy="1669504"/>
        </a:xfrm>
      </xdr:grpSpPr>
      <xdr:grpSp>
        <xdr:nvGrpSpPr>
          <xdr:cNvPr id="25" name="Group 24">
            <a:extLst>
              <a:ext uri="{FF2B5EF4-FFF2-40B4-BE49-F238E27FC236}">
                <a16:creationId xmlns:a16="http://schemas.microsoft.com/office/drawing/2014/main" id="{EF71E958-7869-4716-B154-AF8B0EEA7E52}"/>
              </a:ext>
            </a:extLst>
          </xdr:cNvPr>
          <xdr:cNvGrpSpPr/>
        </xdr:nvGrpSpPr>
        <xdr:grpSpPr>
          <a:xfrm>
            <a:off x="3504260" y="1705092"/>
            <a:ext cx="3310230" cy="1669504"/>
            <a:chOff x="88196" y="1711283"/>
            <a:chExt cx="3310230" cy="1669504"/>
          </a:xfrm>
        </xdr:grpSpPr>
        <xdr:sp macro="" textlink="">
          <xdr:nvSpPr>
            <xdr:cNvPr id="26" name="Rectangle: Rounded Corners 25">
              <a:extLst>
                <a:ext uri="{FF2B5EF4-FFF2-40B4-BE49-F238E27FC236}">
                  <a16:creationId xmlns:a16="http://schemas.microsoft.com/office/drawing/2014/main" id="{C7C18AC8-771B-B3FF-CDEE-53FCF8C75375}"/>
                </a:ext>
              </a:extLst>
            </xdr:cNvPr>
            <xdr:cNvSpPr/>
          </xdr:nvSpPr>
          <xdr:spPr>
            <a:xfrm>
              <a:off x="88196" y="1711283"/>
              <a:ext cx="3310230" cy="1669504"/>
            </a:xfrm>
            <a:prstGeom prst="roundRect">
              <a:avLst/>
            </a:prstGeom>
            <a:gradFill>
              <a:gsLst>
                <a:gs pos="97248">
                  <a:srgbClr val="000000">
                    <a:lumMod val="85000"/>
                    <a:lumOff val="15000"/>
                    <a:alpha val="80000"/>
                  </a:srgbClr>
                </a:gs>
                <a:gs pos="0">
                  <a:srgbClr val="000000">
                    <a:lumMod val="85000"/>
                    <a:lumOff val="15000"/>
                    <a:alpha val="80000"/>
                  </a:srgbClr>
                </a:gs>
                <a:gs pos="0">
                  <a:srgbClr val="000000">
                    <a:alpha val="80000"/>
                    <a:lumMod val="85000"/>
                    <a:lumOff val="15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FFFF"/>
                </a:solidFill>
                <a:effectLst/>
                <a:uLnTx/>
                <a:uFillTx/>
                <a:latin typeface="Calibri"/>
                <a:ea typeface="Calibri"/>
                <a:cs typeface="Calibri"/>
              </a:endParaRPr>
            </a:p>
          </xdr:txBody>
        </xdr:sp>
        <xdr:sp macro="" textlink="">
          <xdr:nvSpPr>
            <xdr:cNvPr id="27" name="Rectangle: Rounded Corners 26">
              <a:extLst>
                <a:ext uri="{FF2B5EF4-FFF2-40B4-BE49-F238E27FC236}">
                  <a16:creationId xmlns:a16="http://schemas.microsoft.com/office/drawing/2014/main" id="{8C881E0B-E033-AAFD-EA93-1B36DD9A127E}"/>
                </a:ext>
              </a:extLst>
            </xdr:cNvPr>
            <xdr:cNvSpPr/>
          </xdr:nvSpPr>
          <xdr:spPr>
            <a:xfrm>
              <a:off x="246943" y="1752130"/>
              <a:ext cx="2281296" cy="223426"/>
            </a:xfrm>
            <a:prstGeom prst="roundRect">
              <a:avLst/>
            </a:prstGeom>
            <a:gradFill>
              <a:gsLst>
                <a:gs pos="97248">
                  <a:srgbClr val="000000">
                    <a:alpha val="75000"/>
                    <a:lumMod val="65000"/>
                    <a:lumOff val="35000"/>
                  </a:srgbClr>
                </a:gs>
                <a:gs pos="0">
                  <a:srgbClr val="000000">
                    <a:lumMod val="85000"/>
                    <a:lumOff val="15000"/>
                    <a:alpha val="80000"/>
                  </a:srgbClr>
                </a:gs>
                <a:gs pos="0">
                  <a:srgbClr val="000000">
                    <a:alpha val="75000"/>
                    <a:lumMod val="95000"/>
                    <a:lumOff val="5000"/>
                  </a:srgbClr>
                </a:gs>
              </a:gsLst>
              <a:lin ang="1200000" scaled="0"/>
            </a:gradFill>
            <a:ln w="12700" cap="flat" cmpd="sng" algn="ctr">
              <a:no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rPr>
                <a:t>CATEGORY WISE PROFIT </a:t>
              </a:r>
            </a:p>
          </xdr:txBody>
        </xdr:sp>
      </xdr:grpSp>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BB836BA7-9BC2-478F-8C2D-2D1DA353EA3D}"/>
                  </a:ext>
                </a:extLst>
              </xdr:cNvPr>
              <xdr:cNvGraphicFramePr/>
            </xdr:nvGraphicFramePr>
            <xdr:xfrm>
              <a:off x="3580693" y="2057870"/>
              <a:ext cx="3033890" cy="125236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580693" y="2057870"/>
                <a:ext cx="3033890" cy="12523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141111</xdr:colOff>
      <xdr:row>9</xdr:row>
      <xdr:rowOff>11760</xdr:rowOff>
    </xdr:from>
    <xdr:to>
      <xdr:col>15</xdr:col>
      <xdr:colOff>35278</xdr:colOff>
      <xdr:row>17</xdr:row>
      <xdr:rowOff>176078</xdr:rowOff>
    </xdr:to>
    <xdr:grpSp>
      <xdr:nvGrpSpPr>
        <xdr:cNvPr id="43" name="Group 42">
          <a:extLst>
            <a:ext uri="{FF2B5EF4-FFF2-40B4-BE49-F238E27FC236}">
              <a16:creationId xmlns:a16="http://schemas.microsoft.com/office/drawing/2014/main" id="{D5CE0108-022C-C2D1-F4E3-6F37236F60A2}"/>
            </a:ext>
          </a:extLst>
        </xdr:cNvPr>
        <xdr:cNvGrpSpPr/>
      </xdr:nvGrpSpPr>
      <xdr:grpSpPr>
        <a:xfrm>
          <a:off x="6867407" y="1705093"/>
          <a:ext cx="2340093" cy="1669504"/>
          <a:chOff x="6926206" y="1705093"/>
          <a:chExt cx="2281294" cy="1669504"/>
        </a:xfrm>
      </xdr:grpSpPr>
      <xdr:grpSp>
        <xdr:nvGrpSpPr>
          <xdr:cNvPr id="37" name="Group 36">
            <a:extLst>
              <a:ext uri="{FF2B5EF4-FFF2-40B4-BE49-F238E27FC236}">
                <a16:creationId xmlns:a16="http://schemas.microsoft.com/office/drawing/2014/main" id="{F5B75B31-197F-41BF-8286-EF46618C6734}"/>
              </a:ext>
            </a:extLst>
          </xdr:cNvPr>
          <xdr:cNvGrpSpPr/>
        </xdr:nvGrpSpPr>
        <xdr:grpSpPr>
          <a:xfrm>
            <a:off x="6926206" y="1705093"/>
            <a:ext cx="2281294" cy="1669504"/>
            <a:chOff x="88196" y="1711283"/>
            <a:chExt cx="3310230" cy="1669504"/>
          </a:xfrm>
        </xdr:grpSpPr>
        <xdr:sp macro="" textlink="">
          <xdr:nvSpPr>
            <xdr:cNvPr id="38" name="Rectangle: Rounded Corners 37">
              <a:extLst>
                <a:ext uri="{FF2B5EF4-FFF2-40B4-BE49-F238E27FC236}">
                  <a16:creationId xmlns:a16="http://schemas.microsoft.com/office/drawing/2014/main" id="{4DB37152-5775-D6AB-BD30-8AD24860C9F0}"/>
                </a:ext>
              </a:extLst>
            </xdr:cNvPr>
            <xdr:cNvSpPr/>
          </xdr:nvSpPr>
          <xdr:spPr>
            <a:xfrm>
              <a:off x="88196" y="1711283"/>
              <a:ext cx="3310230" cy="1669504"/>
            </a:xfrm>
            <a:prstGeom prst="roundRect">
              <a:avLst/>
            </a:prstGeom>
            <a:gradFill>
              <a:gsLst>
                <a:gs pos="97248">
                  <a:srgbClr val="000000">
                    <a:lumMod val="85000"/>
                    <a:lumOff val="15000"/>
                    <a:alpha val="80000"/>
                  </a:srgbClr>
                </a:gs>
                <a:gs pos="0">
                  <a:srgbClr val="000000">
                    <a:lumMod val="85000"/>
                    <a:lumOff val="15000"/>
                    <a:alpha val="80000"/>
                  </a:srgbClr>
                </a:gs>
                <a:gs pos="0">
                  <a:srgbClr val="000000">
                    <a:alpha val="80000"/>
                    <a:lumMod val="85000"/>
                    <a:lumOff val="15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FFFF"/>
                </a:solidFill>
                <a:effectLst/>
                <a:uLnTx/>
                <a:uFillTx/>
                <a:latin typeface="Calibri"/>
                <a:ea typeface="Calibri"/>
                <a:cs typeface="Calibri"/>
              </a:endParaRPr>
            </a:p>
          </xdr:txBody>
        </xdr:sp>
        <xdr:sp macro="" textlink="">
          <xdr:nvSpPr>
            <xdr:cNvPr id="39" name="Rectangle: Rounded Corners 38">
              <a:extLst>
                <a:ext uri="{FF2B5EF4-FFF2-40B4-BE49-F238E27FC236}">
                  <a16:creationId xmlns:a16="http://schemas.microsoft.com/office/drawing/2014/main" id="{1F8D69A1-00E4-4A4D-3378-161BAEC1F11A}"/>
                </a:ext>
              </a:extLst>
            </xdr:cNvPr>
            <xdr:cNvSpPr/>
          </xdr:nvSpPr>
          <xdr:spPr>
            <a:xfrm>
              <a:off x="246943" y="1752130"/>
              <a:ext cx="2989384" cy="223426"/>
            </a:xfrm>
            <a:prstGeom prst="roundRect">
              <a:avLst/>
            </a:prstGeom>
            <a:gradFill>
              <a:gsLst>
                <a:gs pos="97248">
                  <a:srgbClr val="000000">
                    <a:alpha val="75000"/>
                    <a:lumMod val="65000"/>
                    <a:lumOff val="35000"/>
                  </a:srgbClr>
                </a:gs>
                <a:gs pos="0">
                  <a:srgbClr val="000000">
                    <a:lumMod val="85000"/>
                    <a:lumOff val="15000"/>
                    <a:alpha val="80000"/>
                  </a:srgbClr>
                </a:gs>
                <a:gs pos="0">
                  <a:srgbClr val="000000">
                    <a:alpha val="75000"/>
                    <a:lumMod val="95000"/>
                    <a:lumOff val="5000"/>
                  </a:srgbClr>
                </a:gs>
              </a:gsLst>
              <a:lin ang="1200000" scaled="0"/>
            </a:gradFill>
            <a:ln w="12700" cap="flat" cmpd="sng" algn="ctr">
              <a:no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rPr>
                <a:t>CATEGORY WISE SALES SHARE %</a:t>
              </a:r>
              <a:endParaRPr kumimoji="0" lang="en-IN" sz="11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endParaRPr>
            </a:p>
          </xdr:txBody>
        </xdr:sp>
      </xdr:grpSp>
      <xdr:graphicFrame macro="">
        <xdr:nvGraphicFramePr>
          <xdr:cNvPr id="40" name="Chart 39">
            <a:extLst>
              <a:ext uri="{FF2B5EF4-FFF2-40B4-BE49-F238E27FC236}">
                <a16:creationId xmlns:a16="http://schemas.microsoft.com/office/drawing/2014/main" id="{208502BF-C541-4611-9498-76D63A154778}"/>
              </a:ext>
            </a:extLst>
          </xdr:cNvPr>
          <xdr:cNvGraphicFramePr>
            <a:graphicFrameLocks/>
          </xdr:cNvGraphicFramePr>
        </xdr:nvGraphicFramePr>
        <xdr:xfrm>
          <a:off x="7208428" y="1963796"/>
          <a:ext cx="1675694" cy="1358194"/>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152870</xdr:colOff>
      <xdr:row>18</xdr:row>
      <xdr:rowOff>76435</xdr:rowOff>
    </xdr:from>
    <xdr:to>
      <xdr:col>5</xdr:col>
      <xdr:colOff>405693</xdr:colOff>
      <xdr:row>27</xdr:row>
      <xdr:rowOff>52606</xdr:rowOff>
    </xdr:to>
    <xdr:grpSp>
      <xdr:nvGrpSpPr>
        <xdr:cNvPr id="58" name="Group 57">
          <a:extLst>
            <a:ext uri="{FF2B5EF4-FFF2-40B4-BE49-F238E27FC236}">
              <a16:creationId xmlns:a16="http://schemas.microsoft.com/office/drawing/2014/main" id="{DFE9A2F7-44BF-B5F3-0C3A-0D63F0046BFB}"/>
            </a:ext>
          </a:extLst>
        </xdr:cNvPr>
        <xdr:cNvGrpSpPr/>
      </xdr:nvGrpSpPr>
      <xdr:grpSpPr>
        <a:xfrm>
          <a:off x="152870" y="3463102"/>
          <a:ext cx="3310230" cy="1669504"/>
          <a:chOff x="88196" y="1711283"/>
          <a:chExt cx="3310230" cy="1669504"/>
        </a:xfrm>
      </xdr:grpSpPr>
      <xdr:sp macro="" textlink="">
        <xdr:nvSpPr>
          <xdr:cNvPr id="60" name="Rectangle: Rounded Corners 59">
            <a:extLst>
              <a:ext uri="{FF2B5EF4-FFF2-40B4-BE49-F238E27FC236}">
                <a16:creationId xmlns:a16="http://schemas.microsoft.com/office/drawing/2014/main" id="{DD881E4F-0288-9B90-4B44-1FD2560221D7}"/>
              </a:ext>
            </a:extLst>
          </xdr:cNvPr>
          <xdr:cNvSpPr/>
        </xdr:nvSpPr>
        <xdr:spPr>
          <a:xfrm>
            <a:off x="88196" y="1711283"/>
            <a:ext cx="3310230" cy="1669504"/>
          </a:xfrm>
          <a:prstGeom prst="roundRect">
            <a:avLst/>
          </a:prstGeom>
          <a:gradFill>
            <a:gsLst>
              <a:gs pos="97248">
                <a:srgbClr val="000000">
                  <a:lumMod val="85000"/>
                  <a:lumOff val="15000"/>
                  <a:alpha val="80000"/>
                </a:srgbClr>
              </a:gs>
              <a:gs pos="0">
                <a:srgbClr val="000000">
                  <a:lumMod val="85000"/>
                  <a:lumOff val="15000"/>
                  <a:alpha val="80000"/>
                </a:srgbClr>
              </a:gs>
              <a:gs pos="0">
                <a:srgbClr val="000000">
                  <a:alpha val="80000"/>
                  <a:lumMod val="85000"/>
                  <a:lumOff val="15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FFFF"/>
              </a:solidFill>
              <a:effectLst/>
              <a:uLnTx/>
              <a:uFillTx/>
              <a:latin typeface="Calibri"/>
              <a:ea typeface="Calibri"/>
              <a:cs typeface="Calibri"/>
            </a:endParaRPr>
          </a:p>
        </xdr:txBody>
      </xdr:sp>
      <xdr:sp macro="" textlink="">
        <xdr:nvSpPr>
          <xdr:cNvPr id="61" name="Rectangle: Rounded Corners 60">
            <a:extLst>
              <a:ext uri="{FF2B5EF4-FFF2-40B4-BE49-F238E27FC236}">
                <a16:creationId xmlns:a16="http://schemas.microsoft.com/office/drawing/2014/main" id="{E488DE4F-4834-0DB1-39EA-A202089538E1}"/>
              </a:ext>
            </a:extLst>
          </xdr:cNvPr>
          <xdr:cNvSpPr/>
        </xdr:nvSpPr>
        <xdr:spPr>
          <a:xfrm>
            <a:off x="246943" y="1752130"/>
            <a:ext cx="2281296" cy="223426"/>
          </a:xfrm>
          <a:prstGeom prst="roundRect">
            <a:avLst/>
          </a:prstGeom>
          <a:gradFill>
            <a:gsLst>
              <a:gs pos="97248">
                <a:srgbClr val="000000">
                  <a:alpha val="75000"/>
                  <a:lumMod val="65000"/>
                  <a:lumOff val="35000"/>
                </a:srgbClr>
              </a:gs>
              <a:gs pos="0">
                <a:srgbClr val="000000">
                  <a:lumMod val="85000"/>
                  <a:lumOff val="15000"/>
                  <a:alpha val="80000"/>
                </a:srgbClr>
              </a:gs>
              <a:gs pos="0">
                <a:srgbClr val="000000">
                  <a:alpha val="75000"/>
                  <a:lumMod val="95000"/>
                  <a:lumOff val="5000"/>
                </a:srgbClr>
              </a:gs>
            </a:gsLst>
            <a:lin ang="1200000" scaled="0"/>
          </a:gradFill>
          <a:ln w="12700" cap="flat" cmpd="sng" algn="ctr">
            <a:no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rPr>
              <a:t>SALES BY STATE</a:t>
            </a:r>
          </a:p>
        </xdr:txBody>
      </xdr:sp>
    </xdr:grpSp>
    <xdr:clientData/>
  </xdr:twoCellAnchor>
  <xdr:twoCellAnchor>
    <xdr:from>
      <xdr:col>0</xdr:col>
      <xdr:colOff>364536</xdr:colOff>
      <xdr:row>20</xdr:row>
      <xdr:rowOff>17638</xdr:rowOff>
    </xdr:from>
    <xdr:to>
      <xdr:col>5</xdr:col>
      <xdr:colOff>199907</xdr:colOff>
      <xdr:row>26</xdr:row>
      <xdr:rowOff>141110</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582CDC4B-2408-4803-AD22-08A123786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64536" y="3780601"/>
              <a:ext cx="2892778" cy="12523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458612</xdr:colOff>
      <xdr:row>18</xdr:row>
      <xdr:rowOff>52916</xdr:rowOff>
    </xdr:from>
    <xdr:to>
      <xdr:col>9</xdr:col>
      <xdr:colOff>564445</xdr:colOff>
      <xdr:row>27</xdr:row>
      <xdr:rowOff>29087</xdr:rowOff>
    </xdr:to>
    <xdr:grpSp>
      <xdr:nvGrpSpPr>
        <xdr:cNvPr id="135" name="Group 134">
          <a:extLst>
            <a:ext uri="{FF2B5EF4-FFF2-40B4-BE49-F238E27FC236}">
              <a16:creationId xmlns:a16="http://schemas.microsoft.com/office/drawing/2014/main" id="{0587F3E9-BE11-5E7D-7465-770B1B0D03CC}"/>
            </a:ext>
          </a:extLst>
        </xdr:cNvPr>
        <xdr:cNvGrpSpPr/>
      </xdr:nvGrpSpPr>
      <xdr:grpSpPr>
        <a:xfrm>
          <a:off x="3516019" y="3439583"/>
          <a:ext cx="2551759" cy="1669504"/>
          <a:chOff x="3563055" y="3439583"/>
          <a:chExt cx="2951575" cy="1669504"/>
        </a:xfrm>
      </xdr:grpSpPr>
      <xdr:grpSp>
        <xdr:nvGrpSpPr>
          <xdr:cNvPr id="67" name="Group 66">
            <a:extLst>
              <a:ext uri="{FF2B5EF4-FFF2-40B4-BE49-F238E27FC236}">
                <a16:creationId xmlns:a16="http://schemas.microsoft.com/office/drawing/2014/main" id="{1B5C0161-01EE-4297-AF01-731073919A3B}"/>
              </a:ext>
            </a:extLst>
          </xdr:cNvPr>
          <xdr:cNvGrpSpPr/>
        </xdr:nvGrpSpPr>
        <xdr:grpSpPr>
          <a:xfrm>
            <a:off x="3563055" y="3439583"/>
            <a:ext cx="2951575" cy="1669504"/>
            <a:chOff x="88196" y="1711283"/>
            <a:chExt cx="3310230" cy="1669504"/>
          </a:xfrm>
        </xdr:grpSpPr>
        <xdr:sp macro="" textlink="">
          <xdr:nvSpPr>
            <xdr:cNvPr id="68" name="Rectangle: Rounded Corners 67">
              <a:extLst>
                <a:ext uri="{FF2B5EF4-FFF2-40B4-BE49-F238E27FC236}">
                  <a16:creationId xmlns:a16="http://schemas.microsoft.com/office/drawing/2014/main" id="{B16DEE5C-36FA-7B54-1E74-7B13C172247E}"/>
                </a:ext>
              </a:extLst>
            </xdr:cNvPr>
            <xdr:cNvSpPr/>
          </xdr:nvSpPr>
          <xdr:spPr>
            <a:xfrm>
              <a:off x="88196" y="1711283"/>
              <a:ext cx="3310230" cy="1669504"/>
            </a:xfrm>
            <a:prstGeom prst="roundRect">
              <a:avLst/>
            </a:prstGeom>
            <a:gradFill>
              <a:gsLst>
                <a:gs pos="97248">
                  <a:srgbClr val="000000">
                    <a:lumMod val="85000"/>
                    <a:lumOff val="15000"/>
                    <a:alpha val="80000"/>
                  </a:srgbClr>
                </a:gs>
                <a:gs pos="0">
                  <a:srgbClr val="000000">
                    <a:lumMod val="85000"/>
                    <a:lumOff val="15000"/>
                    <a:alpha val="80000"/>
                  </a:srgbClr>
                </a:gs>
                <a:gs pos="0">
                  <a:srgbClr val="000000">
                    <a:alpha val="80000"/>
                    <a:lumMod val="85000"/>
                    <a:lumOff val="15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FFFF"/>
                </a:solidFill>
                <a:effectLst/>
                <a:uLnTx/>
                <a:uFillTx/>
                <a:latin typeface="Calibri"/>
                <a:ea typeface="Calibri"/>
                <a:cs typeface="Calibri"/>
              </a:endParaRPr>
            </a:p>
          </xdr:txBody>
        </xdr:sp>
        <xdr:sp macro="" textlink="">
          <xdr:nvSpPr>
            <xdr:cNvPr id="69" name="Rectangle: Rounded Corners 68">
              <a:extLst>
                <a:ext uri="{FF2B5EF4-FFF2-40B4-BE49-F238E27FC236}">
                  <a16:creationId xmlns:a16="http://schemas.microsoft.com/office/drawing/2014/main" id="{CB7300F7-5E7B-D820-DA7E-FA9E80294594}"/>
                </a:ext>
              </a:extLst>
            </xdr:cNvPr>
            <xdr:cNvSpPr/>
          </xdr:nvSpPr>
          <xdr:spPr>
            <a:xfrm>
              <a:off x="246943" y="1752130"/>
              <a:ext cx="2281296" cy="223426"/>
            </a:xfrm>
            <a:prstGeom prst="roundRect">
              <a:avLst/>
            </a:prstGeom>
            <a:gradFill>
              <a:gsLst>
                <a:gs pos="97248">
                  <a:srgbClr val="000000">
                    <a:alpha val="75000"/>
                    <a:lumMod val="65000"/>
                    <a:lumOff val="35000"/>
                  </a:srgbClr>
                </a:gs>
                <a:gs pos="0">
                  <a:srgbClr val="000000">
                    <a:lumMod val="85000"/>
                    <a:lumOff val="15000"/>
                    <a:alpha val="80000"/>
                  </a:srgbClr>
                </a:gs>
                <a:gs pos="0">
                  <a:srgbClr val="000000">
                    <a:alpha val="75000"/>
                    <a:lumMod val="95000"/>
                    <a:lumOff val="5000"/>
                  </a:srgbClr>
                </a:gs>
              </a:gsLst>
              <a:lin ang="1200000" scaled="0"/>
            </a:gradFill>
            <a:ln w="12700" cap="flat" cmpd="sng" algn="ctr">
              <a:no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rPr>
                <a:t>TOP 10 SUBCATEGORIES</a:t>
              </a:r>
            </a:p>
          </xdr:txBody>
        </xdr:sp>
      </xdr:grpSp>
      <xdr:graphicFrame macro="">
        <xdr:nvGraphicFramePr>
          <xdr:cNvPr id="70" name="Chart 69">
            <a:extLst>
              <a:ext uri="{FF2B5EF4-FFF2-40B4-BE49-F238E27FC236}">
                <a16:creationId xmlns:a16="http://schemas.microsoft.com/office/drawing/2014/main" id="{9A65084B-B655-4A37-A54C-C1ABC9C0B1BA}"/>
              </a:ext>
            </a:extLst>
          </xdr:cNvPr>
          <xdr:cNvGraphicFramePr>
            <a:graphicFrameLocks/>
          </xdr:cNvGraphicFramePr>
        </xdr:nvGraphicFramePr>
        <xdr:xfrm>
          <a:off x="3710046" y="3774721"/>
          <a:ext cx="2522361" cy="1270001"/>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10</xdr:col>
      <xdr:colOff>17639</xdr:colOff>
      <xdr:row>18</xdr:row>
      <xdr:rowOff>47036</xdr:rowOff>
    </xdr:from>
    <xdr:to>
      <xdr:col>15</xdr:col>
      <xdr:colOff>5881</xdr:colOff>
      <xdr:row>27</xdr:row>
      <xdr:rowOff>23207</xdr:rowOff>
    </xdr:to>
    <xdr:grpSp>
      <xdr:nvGrpSpPr>
        <xdr:cNvPr id="137" name="Group 136">
          <a:extLst>
            <a:ext uri="{FF2B5EF4-FFF2-40B4-BE49-F238E27FC236}">
              <a16:creationId xmlns:a16="http://schemas.microsoft.com/office/drawing/2014/main" id="{15E4C6A5-443C-D31C-615A-E15E07FE5190}"/>
            </a:ext>
          </a:extLst>
        </xdr:cNvPr>
        <xdr:cNvGrpSpPr/>
      </xdr:nvGrpSpPr>
      <xdr:grpSpPr>
        <a:xfrm>
          <a:off x="6132454" y="3433703"/>
          <a:ext cx="3045649" cy="1669504"/>
          <a:chOff x="6132454" y="3433703"/>
          <a:chExt cx="3045649" cy="1669504"/>
        </a:xfrm>
      </xdr:grpSpPr>
      <xdr:grpSp>
        <xdr:nvGrpSpPr>
          <xdr:cNvPr id="77" name="Group 76">
            <a:extLst>
              <a:ext uri="{FF2B5EF4-FFF2-40B4-BE49-F238E27FC236}">
                <a16:creationId xmlns:a16="http://schemas.microsoft.com/office/drawing/2014/main" id="{AFE99605-A826-DCDD-1569-FA087389B47D}"/>
              </a:ext>
            </a:extLst>
          </xdr:cNvPr>
          <xdr:cNvGrpSpPr/>
        </xdr:nvGrpSpPr>
        <xdr:grpSpPr>
          <a:xfrm>
            <a:off x="6132454" y="3433703"/>
            <a:ext cx="3045649" cy="1669504"/>
            <a:chOff x="88196" y="1711283"/>
            <a:chExt cx="3310230" cy="1669504"/>
          </a:xfrm>
        </xdr:grpSpPr>
        <xdr:sp macro="" textlink="">
          <xdr:nvSpPr>
            <xdr:cNvPr id="79" name="Rectangle: Rounded Corners 78">
              <a:extLst>
                <a:ext uri="{FF2B5EF4-FFF2-40B4-BE49-F238E27FC236}">
                  <a16:creationId xmlns:a16="http://schemas.microsoft.com/office/drawing/2014/main" id="{13AC8FEF-CEC5-E44D-80E3-987018BD1E5A}"/>
                </a:ext>
              </a:extLst>
            </xdr:cNvPr>
            <xdr:cNvSpPr/>
          </xdr:nvSpPr>
          <xdr:spPr>
            <a:xfrm>
              <a:off x="88196" y="1711283"/>
              <a:ext cx="3310230" cy="1669504"/>
            </a:xfrm>
            <a:prstGeom prst="roundRect">
              <a:avLst/>
            </a:prstGeom>
            <a:gradFill>
              <a:gsLst>
                <a:gs pos="97248">
                  <a:srgbClr val="000000">
                    <a:lumMod val="85000"/>
                    <a:lumOff val="15000"/>
                    <a:alpha val="80000"/>
                  </a:srgbClr>
                </a:gs>
                <a:gs pos="0">
                  <a:srgbClr val="000000">
                    <a:lumMod val="85000"/>
                    <a:lumOff val="15000"/>
                    <a:alpha val="80000"/>
                  </a:srgbClr>
                </a:gs>
                <a:gs pos="0">
                  <a:srgbClr val="000000">
                    <a:alpha val="80000"/>
                    <a:lumMod val="85000"/>
                    <a:lumOff val="15000"/>
                  </a:srgbClr>
                </a:gs>
              </a:gsLst>
              <a:lin ang="1200000" scaled="0"/>
            </a:gra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rgbClr val="FFFFFF"/>
                </a:solidFill>
                <a:effectLst/>
                <a:uLnTx/>
                <a:uFillTx/>
                <a:latin typeface="Calibri"/>
                <a:ea typeface="Calibri"/>
                <a:cs typeface="Calibri"/>
              </a:endParaRPr>
            </a:p>
          </xdr:txBody>
        </xdr:sp>
        <xdr:sp macro="" textlink="">
          <xdr:nvSpPr>
            <xdr:cNvPr id="80" name="Rectangle: Rounded Corners 79">
              <a:extLst>
                <a:ext uri="{FF2B5EF4-FFF2-40B4-BE49-F238E27FC236}">
                  <a16:creationId xmlns:a16="http://schemas.microsoft.com/office/drawing/2014/main" id="{8905272B-E536-A7D3-4080-55336439E8A3}"/>
                </a:ext>
              </a:extLst>
            </xdr:cNvPr>
            <xdr:cNvSpPr/>
          </xdr:nvSpPr>
          <xdr:spPr>
            <a:xfrm>
              <a:off x="246943" y="1752130"/>
              <a:ext cx="2989384" cy="223426"/>
            </a:xfrm>
            <a:prstGeom prst="roundRect">
              <a:avLst/>
            </a:prstGeom>
            <a:gradFill>
              <a:gsLst>
                <a:gs pos="97248">
                  <a:srgbClr val="000000">
                    <a:alpha val="75000"/>
                    <a:lumMod val="65000"/>
                    <a:lumOff val="35000"/>
                  </a:srgbClr>
                </a:gs>
                <a:gs pos="0">
                  <a:srgbClr val="000000">
                    <a:lumMod val="85000"/>
                    <a:lumOff val="15000"/>
                    <a:alpha val="80000"/>
                  </a:srgbClr>
                </a:gs>
                <a:gs pos="0">
                  <a:srgbClr val="000000">
                    <a:alpha val="75000"/>
                    <a:lumMod val="95000"/>
                    <a:lumOff val="5000"/>
                  </a:srgbClr>
                </a:gs>
              </a:gsLst>
              <a:lin ang="1200000" scaled="0"/>
            </a:gradFill>
            <a:ln w="12700" cap="flat" cmpd="sng" algn="ctr">
              <a:no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rPr>
                <a:t>FILTERS</a:t>
              </a:r>
              <a:endParaRPr kumimoji="0" lang="en-IN" sz="1050" b="1" i="0" u="none" strike="noStrike" kern="0" cap="none" spc="0" normalizeH="0" baseline="0" noProof="0">
                <a:ln>
                  <a:noFill/>
                </a:ln>
                <a:solidFill>
                  <a:srgbClr val="FFFFFF"/>
                </a:solidFill>
                <a:effectLst/>
                <a:uLnTx/>
                <a:uFillTx/>
                <a:latin typeface="Lato" panose="020F0502020204030203" pitchFamily="34" charset="0"/>
                <a:ea typeface="Lato" panose="020F0502020204030203" pitchFamily="34" charset="0"/>
                <a:cs typeface="Lato" panose="020F0502020204030203" pitchFamily="34" charset="0"/>
              </a:endParaRPr>
            </a:p>
          </xdr:txBody>
        </xdr:sp>
      </xdr:grpSp>
      <mc:AlternateContent xmlns:mc="http://schemas.openxmlformats.org/markup-compatibility/2006">
        <mc:Choice xmlns:a14="http://schemas.microsoft.com/office/drawing/2010/main" Requires="a14">
          <xdr:graphicFrame macro="">
            <xdr:nvGraphicFramePr>
              <xdr:cNvPr id="132" name="Year 1">
                <a:extLst>
                  <a:ext uri="{FF2B5EF4-FFF2-40B4-BE49-F238E27FC236}">
                    <a16:creationId xmlns:a16="http://schemas.microsoft.com/office/drawing/2014/main" id="{C1ECB732-E27A-469F-B848-8C9D7FF530E5}"/>
                  </a:ext>
                </a:extLst>
              </xdr:cNvPr>
              <xdr:cNvGraphicFramePr/>
            </xdr:nvGraphicFramePr>
            <xdr:xfrm>
              <a:off x="6181326" y="3751204"/>
              <a:ext cx="968304" cy="1217083"/>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181326" y="3751204"/>
                <a:ext cx="968304" cy="1217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3" name="Segment 1">
                <a:extLst>
                  <a:ext uri="{FF2B5EF4-FFF2-40B4-BE49-F238E27FC236}">
                    <a16:creationId xmlns:a16="http://schemas.microsoft.com/office/drawing/2014/main" id="{A8F559D0-FFF0-4096-A682-F28CDBEC760E}"/>
                  </a:ext>
                </a:extLst>
              </xdr:cNvPr>
              <xdr:cNvGraphicFramePr/>
            </xdr:nvGraphicFramePr>
            <xdr:xfrm>
              <a:off x="8168746" y="3751204"/>
              <a:ext cx="956442" cy="1205325"/>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168746" y="3751204"/>
                <a:ext cx="956442" cy="120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4" name="Region 1">
                <a:extLst>
                  <a:ext uri="{FF2B5EF4-FFF2-40B4-BE49-F238E27FC236}">
                    <a16:creationId xmlns:a16="http://schemas.microsoft.com/office/drawing/2014/main" id="{EB30894B-F834-46E2-A614-3CABE643D11B}"/>
                  </a:ext>
                </a:extLst>
              </xdr:cNvPr>
              <xdr:cNvGraphicFramePr/>
            </xdr:nvGraphicFramePr>
            <xdr:xfrm>
              <a:off x="7184907" y="3757083"/>
              <a:ext cx="963855" cy="1211204"/>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84907" y="3757083"/>
                <a:ext cx="963855" cy="1211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4</xdr:row>
      <xdr:rowOff>22860</xdr:rowOff>
    </xdr:from>
    <xdr:to>
      <xdr:col>12</xdr:col>
      <xdr:colOff>556260</xdr:colOff>
      <xdr:row>20</xdr:row>
      <xdr:rowOff>45720</xdr:rowOff>
    </xdr:to>
    <xdr:graphicFrame macro="">
      <xdr:nvGraphicFramePr>
        <xdr:cNvPr id="2" name="Chart 1">
          <a:extLst>
            <a:ext uri="{FF2B5EF4-FFF2-40B4-BE49-F238E27FC236}">
              <a16:creationId xmlns:a16="http://schemas.microsoft.com/office/drawing/2014/main" id="{E09F8D7D-ABCE-F14E-2ECD-A610CDA71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585787</xdr:colOff>
      <xdr:row>8</xdr:row>
      <xdr:rowOff>52387</xdr:rowOff>
    </xdr:from>
    <xdr:to>
      <xdr:col>12</xdr:col>
      <xdr:colOff>90487</xdr:colOff>
      <xdr:row>22</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1815F3F-7409-D17D-C7E9-EBB67052C4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8087" y="15763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457200</xdr:colOff>
      <xdr:row>8</xdr:row>
      <xdr:rowOff>161925</xdr:rowOff>
    </xdr:from>
    <xdr:to>
      <xdr:col>3</xdr:col>
      <xdr:colOff>838200</xdr:colOff>
      <xdr:row>22</xdr:row>
      <xdr:rowOff>19050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3D16663-B817-C369-D140-94C5C0554F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28750" y="1685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752475</xdr:colOff>
      <xdr:row>10</xdr:row>
      <xdr:rowOff>57150</xdr:rowOff>
    </xdr:from>
    <xdr:to>
      <xdr:col>4</xdr:col>
      <xdr:colOff>257175</xdr:colOff>
      <xdr:row>23</xdr:row>
      <xdr:rowOff>104775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F335D17A-4443-5449-BB47-067D48FFAEE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24025" y="1962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11</xdr:row>
      <xdr:rowOff>114300</xdr:rowOff>
    </xdr:from>
    <xdr:to>
      <xdr:col>4</xdr:col>
      <xdr:colOff>571500</xdr:colOff>
      <xdr:row>24</xdr:row>
      <xdr:rowOff>161925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F3D7EBB-5158-729A-602F-5E86C2A0B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3835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5</xdr:row>
      <xdr:rowOff>45720</xdr:rowOff>
    </xdr:from>
    <xdr:to>
      <xdr:col>11</xdr:col>
      <xdr:colOff>548640</xdr:colOff>
      <xdr:row>20</xdr:row>
      <xdr:rowOff>45720</xdr:rowOff>
    </xdr:to>
    <xdr:graphicFrame macro="">
      <xdr:nvGraphicFramePr>
        <xdr:cNvPr id="2" name="Chart 1">
          <a:extLst>
            <a:ext uri="{FF2B5EF4-FFF2-40B4-BE49-F238E27FC236}">
              <a16:creationId xmlns:a16="http://schemas.microsoft.com/office/drawing/2014/main" id="{E7495D21-384D-22CB-6EFD-EBAF75684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281940</xdr:colOff>
      <xdr:row>33</xdr:row>
      <xdr:rowOff>179070</xdr:rowOff>
    </xdr:from>
    <xdr:to>
      <xdr:col>13</xdr:col>
      <xdr:colOff>586740</xdr:colOff>
      <xdr:row>48</xdr:row>
      <xdr:rowOff>179070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222BA32-6051-2957-F461-F773BA0C60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11065" y="6465570"/>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99060</xdr:colOff>
      <xdr:row>5</xdr:row>
      <xdr:rowOff>45720</xdr:rowOff>
    </xdr:from>
    <xdr:to>
      <xdr:col>12</xdr:col>
      <xdr:colOff>426720</xdr:colOff>
      <xdr:row>21</xdr:row>
      <xdr:rowOff>38100</xdr:rowOff>
    </xdr:to>
    <xdr:graphicFrame macro="">
      <xdr:nvGraphicFramePr>
        <xdr:cNvPr id="2" name="Chart 1">
          <a:extLst>
            <a:ext uri="{FF2B5EF4-FFF2-40B4-BE49-F238E27FC236}">
              <a16:creationId xmlns:a16="http://schemas.microsoft.com/office/drawing/2014/main" id="{9E9FD3DB-C4D6-AEEB-38CC-19C85AAB5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91440</xdr:colOff>
      <xdr:row>17</xdr:row>
      <xdr:rowOff>83820</xdr:rowOff>
    </xdr:from>
    <xdr:to>
      <xdr:col>1</xdr:col>
      <xdr:colOff>419100</xdr:colOff>
      <xdr:row>19</xdr:row>
      <xdr:rowOff>121920</xdr:rowOff>
    </xdr:to>
    <xdr:graphicFrame macro="">
      <xdr:nvGraphicFramePr>
        <xdr:cNvPr id="2" name="Chart 1">
          <a:extLst>
            <a:ext uri="{FF2B5EF4-FFF2-40B4-BE49-F238E27FC236}">
              <a16:creationId xmlns:a16="http://schemas.microsoft.com/office/drawing/2014/main" id="{04061CA5-55D9-C7B8-FB8D-EE76472B5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17</xdr:row>
      <xdr:rowOff>68580</xdr:rowOff>
    </xdr:from>
    <xdr:to>
      <xdr:col>5</xdr:col>
      <xdr:colOff>701040</xdr:colOff>
      <xdr:row>19</xdr:row>
      <xdr:rowOff>76200</xdr:rowOff>
    </xdr:to>
    <xdr:graphicFrame macro="">
      <xdr:nvGraphicFramePr>
        <xdr:cNvPr id="3" name="Chart 2">
          <a:extLst>
            <a:ext uri="{FF2B5EF4-FFF2-40B4-BE49-F238E27FC236}">
              <a16:creationId xmlns:a16="http://schemas.microsoft.com/office/drawing/2014/main" id="{DCC5C6F2-2606-0286-896E-F88B36D5A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17</xdr:row>
      <xdr:rowOff>53340</xdr:rowOff>
    </xdr:from>
    <xdr:to>
      <xdr:col>9</xdr:col>
      <xdr:colOff>518160</xdr:colOff>
      <xdr:row>19</xdr:row>
      <xdr:rowOff>68580</xdr:rowOff>
    </xdr:to>
    <xdr:graphicFrame macro="">
      <xdr:nvGraphicFramePr>
        <xdr:cNvPr id="4" name="Chart 3">
          <a:extLst>
            <a:ext uri="{FF2B5EF4-FFF2-40B4-BE49-F238E27FC236}">
              <a16:creationId xmlns:a16="http://schemas.microsoft.com/office/drawing/2014/main" id="{147DAB26-CC70-AC6D-3255-E31BAB589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449580</xdr:colOff>
      <xdr:row>17</xdr:row>
      <xdr:rowOff>22860</xdr:rowOff>
    </xdr:from>
    <xdr:to>
      <xdr:col>13</xdr:col>
      <xdr:colOff>601980</xdr:colOff>
      <xdr:row>19</xdr:row>
      <xdr:rowOff>15240</xdr:rowOff>
    </xdr:to>
    <xdr:graphicFrame macro="">
      <xdr:nvGraphicFramePr>
        <xdr:cNvPr id="5" name="Chart 4">
          <a:extLst>
            <a:ext uri="{FF2B5EF4-FFF2-40B4-BE49-F238E27FC236}">
              <a16:creationId xmlns:a16="http://schemas.microsoft.com/office/drawing/2014/main" id="{7CBF6DCA-0A81-3542-193A-AA8E9FD62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365760</xdr:colOff>
      <xdr:row>17</xdr:row>
      <xdr:rowOff>45720</xdr:rowOff>
    </xdr:from>
    <xdr:to>
      <xdr:col>17</xdr:col>
      <xdr:colOff>708660</xdr:colOff>
      <xdr:row>19</xdr:row>
      <xdr:rowOff>91440</xdr:rowOff>
    </xdr:to>
    <xdr:graphicFrame macro="">
      <xdr:nvGraphicFramePr>
        <xdr:cNvPr id="6" name="Chart 5">
          <a:extLst>
            <a:ext uri="{FF2B5EF4-FFF2-40B4-BE49-F238E27FC236}">
              <a16:creationId xmlns:a16="http://schemas.microsoft.com/office/drawing/2014/main" id="{8A6C45C8-5C59-EBDB-59FC-14033BF58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22860</xdr:colOff>
      <xdr:row>4</xdr:row>
      <xdr:rowOff>121920</xdr:rowOff>
    </xdr:from>
    <xdr:to>
      <xdr:col>21</xdr:col>
      <xdr:colOff>579120</xdr:colOff>
      <xdr:row>7</xdr:row>
      <xdr:rowOff>68580</xdr:rowOff>
    </xdr:to>
    <xdr:sp macro="" textlink="">
      <xdr:nvSpPr>
        <xdr:cNvPr id="7" name="Rectangle 6">
          <a:extLst>
            <a:ext uri="{FF2B5EF4-FFF2-40B4-BE49-F238E27FC236}">
              <a16:creationId xmlns:a16="http://schemas.microsoft.com/office/drawing/2014/main" id="{843249A4-8231-CF97-AF92-388AC581F0D7}"/>
            </a:ext>
          </a:extLst>
        </xdr:cNvPr>
        <xdr:cNvSpPr/>
      </xdr:nvSpPr>
      <xdr:spPr>
        <a:xfrm>
          <a:off x="14508480" y="853440"/>
          <a:ext cx="1165860" cy="495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thya" refreshedDate="46101.453830902778" createdVersion="8" refreshedVersion="8" minRefreshableVersion="3" recordCount="9994" xr:uid="{E89EEFE9-2C29-416E-AE24-44886FEF0B1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27012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E4789-BB1F-471B-9C99-E7D300C49D4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4">
      <pivotArea collapsedLevelsAreSubtotals="1" fieldPosition="0">
        <references count="1">
          <reference field="22" count="1">
            <x v="1"/>
          </reference>
        </references>
      </pivotArea>
    </format>
    <format dxfId="13">
      <pivotArea collapsedLevelsAreSubtotals="1" fieldPosition="0">
        <references count="1">
          <reference field="22" count="1">
            <x v="2"/>
          </reference>
        </references>
      </pivotArea>
    </format>
    <format dxfId="12">
      <pivotArea collapsedLevelsAreSubtotals="1" fieldPosition="0">
        <references count="1">
          <reference field="22" count="1">
            <x v="3"/>
          </reference>
        </references>
      </pivotArea>
    </format>
    <format dxfId="11">
      <pivotArea collapsedLevelsAreSubtotals="1" fieldPosition="0">
        <references count="1">
          <reference field="22" count="1">
            <x v="4"/>
          </reference>
        </references>
      </pivotArea>
    </format>
    <format dxfId="10">
      <pivotArea collapsedLevelsAreSubtotals="1" fieldPosition="0">
        <references count="1">
          <reference field="22" count="1">
            <x v="5"/>
          </reference>
        </references>
      </pivotArea>
    </format>
    <format dxfId="9">
      <pivotArea collapsedLevelsAreSubtotals="1" fieldPosition="0">
        <references count="1">
          <reference field="22" count="1">
            <x v="6"/>
          </reference>
        </references>
      </pivotArea>
    </format>
    <format dxfId="8">
      <pivotArea collapsedLevelsAreSubtotals="1" fieldPosition="0">
        <references count="1">
          <reference field="22" count="1">
            <x v="7"/>
          </reference>
        </references>
      </pivotArea>
    </format>
    <format dxfId="7">
      <pivotArea collapsedLevelsAreSubtotals="1" fieldPosition="0">
        <references count="1">
          <reference field="22" count="1">
            <x v="8"/>
          </reference>
        </references>
      </pivotArea>
    </format>
    <format dxfId="6">
      <pivotArea collapsedLevelsAreSubtotals="1" fieldPosition="0">
        <references count="1">
          <reference field="22" count="1">
            <x v="9"/>
          </reference>
        </references>
      </pivotArea>
    </format>
    <format dxfId="5">
      <pivotArea collapsedLevelsAreSubtotals="1" fieldPosition="0">
        <references count="1">
          <reference field="22" count="1">
            <x v="10"/>
          </reference>
        </references>
      </pivotArea>
    </format>
    <format dxfId="4">
      <pivotArea collapsedLevelsAreSubtotals="1" fieldPosition="0">
        <references count="1">
          <reference field="22" count="1">
            <x v="11"/>
          </reference>
        </references>
      </pivotArea>
    </format>
    <format dxfId="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76E0F-DEF2-420D-91F4-6948F615198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16E6A6-CCD6-4DED-B85B-FC9AB2251C7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15" count="1" selected="0">
            <x v="0"/>
          </reference>
        </references>
      </pivotArea>
    </chartFormat>
    <chartFormat chart="10" format="21">
      <pivotArea type="data" outline="0" fieldPosition="0">
        <references count="2">
          <reference field="4294967294" count="1" selected="0">
            <x v="0"/>
          </reference>
          <reference field="15" count="1" selected="0">
            <x v="1"/>
          </reference>
        </references>
      </pivotArea>
    </chartFormat>
    <chartFormat chart="10" format="22">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60E49-8787-4E61-B434-2950B2E53F2E}"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
    <format dxfId="2">
      <pivotArea collapsedLevelsAreSubtotals="1" fieldPosition="0">
        <references count="1">
          <reference field="11"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61024-1661-4566-A32A-38D1B6934969}"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2337ED-2698-481D-89CD-0DD36952756A}"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F9C538-2C1D-4C57-8E22-5EFEC62AFD66}"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Q3:R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64240E-E906-4DCE-97F9-76FC2D734BA1}"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3:N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2B1BC9-CB9F-4E29-A068-65229FD0C9F8}"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60352A-2E5C-4AB5-B456-898751F8E267}"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4">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85D114-3C00-4B70-AC3E-AB458FF63A10}" name="PivotTable1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F8F3D5-6161-49C6-BBFB-7797B42DDA51}" sourceName="Year">
  <pivotTables>
    <pivotTable tabId="4" name="PivotTable2"/>
    <pivotTable tabId="3" name="PivotTable1"/>
    <pivotTable tabId="8" name="PivotTable10"/>
    <pivotTable tabId="8" name="PivotTable11"/>
    <pivotTable tabId="8" name="PivotTable12"/>
    <pivotTable tabId="8" name="PivotTable8"/>
    <pivotTable tabId="8" name="PivotTable9"/>
    <pivotTable tabId="6" name="PivotTable4"/>
    <pivotTable tabId="5" name="PivotTable3"/>
    <pivotTable tabId="7" name="PivotTable7"/>
  </pivotTables>
  <data>
    <tabular pivotCacheId="7270126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F2C588-BCD4-41EC-90AB-7899B71B807F}" sourceName="Segment">
  <pivotTables>
    <pivotTable tabId="4" name="PivotTable2"/>
    <pivotTable tabId="3" name="PivotTable1"/>
    <pivotTable tabId="8" name="PivotTable10"/>
    <pivotTable tabId="8" name="PivotTable11"/>
    <pivotTable tabId="8" name="PivotTable12"/>
    <pivotTable tabId="8" name="PivotTable8"/>
    <pivotTable tabId="8" name="PivotTable9"/>
    <pivotTable tabId="11" name="PivotTable13"/>
    <pivotTable tabId="6" name="PivotTable4"/>
    <pivotTable tabId="5" name="PivotTable3"/>
    <pivotTable tabId="7" name="PivotTable7"/>
  </pivotTables>
  <data>
    <tabular pivotCacheId="7270126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6AA6A-67B6-49FF-8B8F-6EAE07347B31}" sourceName="Region">
  <pivotTables>
    <pivotTable tabId="4" name="PivotTable2"/>
    <pivotTable tabId="3" name="PivotTable1"/>
    <pivotTable tabId="8" name="PivotTable10"/>
    <pivotTable tabId="8" name="PivotTable11"/>
    <pivotTable tabId="8" name="PivotTable12"/>
    <pivotTable tabId="8" name="PivotTable8"/>
    <pivotTable tabId="8" name="PivotTable9"/>
    <pivotTable tabId="11" name="PivotTable13"/>
    <pivotTable tabId="6" name="PivotTable4"/>
    <pivotTable tabId="5" name="PivotTable3"/>
    <pivotTable tabId="7" name="PivotTable7"/>
  </pivotTables>
  <data>
    <tabular pivotCacheId="7270126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1406DCC-C70C-419C-83A9-D3F82432BEE0}" cache="Slicer_Year" caption="Year" style="AB" rowHeight="241300"/>
  <slicer name="Segment 1" xr10:uid="{568FD303-5EFB-4162-A33F-3FA49DDC8898}" cache="Slicer_Segment" caption="Segment" style="AB" rowHeight="241300"/>
  <slicer name="Region 1" xr10:uid="{DED9524B-E45C-4CCE-9CAD-87D360AE9EC3}" cache="Slicer_Region" caption="Region" style="AB"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E2F9951-EDA6-4ECB-8ECA-C049B0AA1118}" cache="Slicer_Year" caption="Year" rowHeight="241300"/>
  <slicer name="Segment" xr10:uid="{DF2C56F5-F8C2-4E4E-A4F6-F9D81246F025}" cache="Slicer_Segment" caption="Segment" rowHeight="241300"/>
  <slicer name="Region" xr10:uid="{06E3545E-99FD-4C14-B01B-0E3E03156D1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image" Target="../media/image1.jpeg"/></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A2" workbookViewId="0">
      <selection activeCell="E15" sqref="E1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78C6-5FB9-434B-9619-B8D5304E3460}">
  <sheetPr>
    <pageSetUpPr autoPageBreaks="0"/>
  </sheetPr>
  <dimension ref="A1"/>
  <sheetViews>
    <sheetView showGridLines="0" showRowColHeaders="0" zoomScale="162" zoomScaleNormal="162" workbookViewId="0">
      <selection activeCell="N29" sqref="N29"/>
    </sheetView>
  </sheetViews>
  <sheetFormatPr defaultRowHeight="15" x14ac:dyDescent="0.25"/>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0462-9729-4E24-953E-B8A3E359A04B}">
  <dimension ref="A3:C16"/>
  <sheetViews>
    <sheetView workbookViewId="0">
      <selection activeCell="O24" sqref="O24"/>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10932</v>
      </c>
      <c r="B3" s="4" t="s">
        <v>10946</v>
      </c>
      <c r="C3" s="9" t="s">
        <v>10947</v>
      </c>
    </row>
    <row r="4" spans="1:3" x14ac:dyDescent="0.25">
      <c r="A4" s="7" t="s">
        <v>10934</v>
      </c>
      <c r="B4" s="10">
        <v>95365.937600000019</v>
      </c>
      <c r="C4" s="11">
        <v>9199.2699999999986</v>
      </c>
    </row>
    <row r="5" spans="1:3" x14ac:dyDescent="0.25">
      <c r="A5" s="7" t="s">
        <v>10935</v>
      </c>
      <c r="B5" s="10">
        <v>60172.649400000024</v>
      </c>
      <c r="C5" s="11">
        <v>10288.898699999991</v>
      </c>
    </row>
    <row r="6" spans="1:3" x14ac:dyDescent="0.25">
      <c r="A6" s="7" t="s">
        <v>10936</v>
      </c>
      <c r="B6" s="10">
        <v>199252.98399999991</v>
      </c>
      <c r="C6" s="11">
        <v>26806.573700000015</v>
      </c>
    </row>
    <row r="7" spans="1:3" x14ac:dyDescent="0.25">
      <c r="A7" s="7" t="s">
        <v>10937</v>
      </c>
      <c r="B7" s="10">
        <v>141851.5674</v>
      </c>
      <c r="C7" s="11">
        <v>13437.806799999998</v>
      </c>
    </row>
    <row r="8" spans="1:3" x14ac:dyDescent="0.25">
      <c r="A8" s="7" t="s">
        <v>10938</v>
      </c>
      <c r="B8" s="10">
        <v>156122.28669999994</v>
      </c>
      <c r="C8" s="11">
        <v>22308.51279999999</v>
      </c>
    </row>
    <row r="9" spans="1:3" x14ac:dyDescent="0.25">
      <c r="A9" s="7" t="s">
        <v>10939</v>
      </c>
      <c r="B9" s="10">
        <v>147082.61130000011</v>
      </c>
      <c r="C9" s="11">
        <v>20899.334500000012</v>
      </c>
    </row>
    <row r="10" spans="1:3" x14ac:dyDescent="0.25">
      <c r="A10" s="7" t="s">
        <v>10940</v>
      </c>
      <c r="B10" s="10">
        <v>149580.83800000031</v>
      </c>
      <c r="C10" s="11">
        <v>13535.38299999998</v>
      </c>
    </row>
    <row r="11" spans="1:3" x14ac:dyDescent="0.25">
      <c r="A11" s="7" t="s">
        <v>10941</v>
      </c>
      <c r="B11" s="10">
        <v>159589.45099999988</v>
      </c>
      <c r="C11" s="11">
        <v>21896.715399999972</v>
      </c>
    </row>
    <row r="12" spans="1:3" x14ac:dyDescent="0.25">
      <c r="A12" s="7" t="s">
        <v>10942</v>
      </c>
      <c r="B12" s="10">
        <v>309770.09970000025</v>
      </c>
      <c r="C12" s="11">
        <v>37293.192500000034</v>
      </c>
    </row>
    <row r="13" spans="1:3" x14ac:dyDescent="0.25">
      <c r="A13" s="7" t="s">
        <v>10943</v>
      </c>
      <c r="B13" s="10">
        <v>197115.20170000009</v>
      </c>
      <c r="C13" s="11">
        <v>31469.663800000035</v>
      </c>
    </row>
    <row r="14" spans="1:3" x14ac:dyDescent="0.25">
      <c r="A14" s="7" t="s">
        <v>10944</v>
      </c>
      <c r="B14" s="10">
        <v>349120.07400000008</v>
      </c>
      <c r="C14" s="11">
        <v>35825.536599999927</v>
      </c>
    </row>
    <row r="15" spans="1:3" x14ac:dyDescent="0.25">
      <c r="A15" s="7" t="s">
        <v>10945</v>
      </c>
      <c r="B15" s="10">
        <v>332177.15950000001</v>
      </c>
      <c r="C15" s="11">
        <v>43436.13390000003</v>
      </c>
    </row>
    <row r="16" spans="1:3" x14ac:dyDescent="0.25">
      <c r="A16" s="8" t="s">
        <v>10933</v>
      </c>
      <c r="B16" s="32">
        <v>2297200.8603000008</v>
      </c>
      <c r="C16" s="33">
        <v>286397.02169999998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F0EE-A386-4BFC-888E-AFB7B5DBCE80}">
  <dimension ref="A3:E7"/>
  <sheetViews>
    <sheetView workbookViewId="0">
      <selection activeCell="D13" sqref="D13"/>
    </sheetView>
  </sheetViews>
  <sheetFormatPr defaultRowHeight="15" x14ac:dyDescent="0.25"/>
  <cols>
    <col min="1" max="1" width="14.5703125" bestFit="1" customWidth="1"/>
    <col min="2" max="2" width="12.5703125" bestFit="1" customWidth="1"/>
    <col min="4" max="4" width="13.140625" bestFit="1" customWidth="1"/>
    <col min="5" max="5" width="12" bestFit="1" customWidth="1"/>
  </cols>
  <sheetData>
    <row r="3" spans="1:5" x14ac:dyDescent="0.25">
      <c r="A3" s="5" t="s">
        <v>10932</v>
      </c>
      <c r="B3" s="6" t="s">
        <v>10947</v>
      </c>
      <c r="D3" s="13" t="s">
        <v>15</v>
      </c>
      <c r="E3" s="13" t="s">
        <v>21</v>
      </c>
    </row>
    <row r="4" spans="1:5" x14ac:dyDescent="0.25">
      <c r="A4" s="7" t="s">
        <v>71</v>
      </c>
      <c r="B4" s="29">
        <v>145454.9480999998</v>
      </c>
      <c r="D4" s="7" t="str">
        <f>A4</f>
        <v>Technology</v>
      </c>
      <c r="E4" s="14">
        <f>GETPIVOTDATA("Profit",$A$3,"Category",A4)</f>
        <v>145454.9480999998</v>
      </c>
    </row>
    <row r="5" spans="1:5" x14ac:dyDescent="0.25">
      <c r="A5" s="12" t="s">
        <v>46</v>
      </c>
      <c r="B5" s="30">
        <v>122490.8008000001</v>
      </c>
      <c r="D5" s="7" t="str">
        <f>A5</f>
        <v>Office Supplies</v>
      </c>
      <c r="E5" s="14">
        <f>GETPIVOTDATA("Profit",$A$3,"Category",A5)</f>
        <v>122490.8008000001</v>
      </c>
    </row>
    <row r="6" spans="1:5" x14ac:dyDescent="0.25">
      <c r="A6" s="12" t="s">
        <v>32</v>
      </c>
      <c r="B6" s="30">
        <v>18451.272799999992</v>
      </c>
      <c r="D6" s="7" t="str">
        <f>A6</f>
        <v>Furniture</v>
      </c>
      <c r="E6" s="14">
        <f>GETPIVOTDATA("Profit",$A$3,"Category",A6)</f>
        <v>18451.272799999992</v>
      </c>
    </row>
    <row r="7" spans="1:5" x14ac:dyDescent="0.25">
      <c r="A7" s="8" t="s">
        <v>10933</v>
      </c>
      <c r="B7" s="31">
        <v>286397.02169999987</v>
      </c>
      <c r="D7" s="7" t="str">
        <f>A7</f>
        <v>Grand Total</v>
      </c>
      <c r="E7" s="14">
        <f>GETPIVOTDATA("Profit",$A$3)</f>
        <v>286397.02169999987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42AE-B1DC-43FD-B417-BB6E04E3680D}">
  <dimension ref="A3:B7"/>
  <sheetViews>
    <sheetView workbookViewId="0">
      <selection activeCell="P17" sqref="P17"/>
    </sheetView>
  </sheetViews>
  <sheetFormatPr defaultRowHeight="15" x14ac:dyDescent="0.25"/>
  <cols>
    <col min="1" max="1" width="14.5703125" bestFit="1" customWidth="1"/>
    <col min="2" max="2" width="12.140625" bestFit="1" customWidth="1"/>
  </cols>
  <sheetData>
    <row r="3" spans="1:2" x14ac:dyDescent="0.25">
      <c r="A3" s="5" t="s">
        <v>10932</v>
      </c>
      <c r="B3" s="6" t="s">
        <v>10946</v>
      </c>
    </row>
    <row r="4" spans="1:2" x14ac:dyDescent="0.25">
      <c r="A4" s="7" t="s">
        <v>32</v>
      </c>
      <c r="B4" s="15">
        <v>0.32300170530281774</v>
      </c>
    </row>
    <row r="5" spans="1:2" x14ac:dyDescent="0.25">
      <c r="A5" s="12" t="s">
        <v>46</v>
      </c>
      <c r="B5" s="16">
        <v>0.31301008302169103</v>
      </c>
    </row>
    <row r="6" spans="1:2" x14ac:dyDescent="0.25">
      <c r="A6" s="12" t="s">
        <v>71</v>
      </c>
      <c r="B6" s="16">
        <v>0.36398821167549117</v>
      </c>
    </row>
    <row r="7" spans="1:2" x14ac:dyDescent="0.25">
      <c r="A7" s="8" t="s">
        <v>10933</v>
      </c>
      <c r="B7" s="1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4C0A7-5579-4D60-BFD0-F96D2DA2A4D5}">
  <dimension ref="A3:E53"/>
  <sheetViews>
    <sheetView topLeftCell="A30" workbookViewId="0">
      <selection activeCell="B35" sqref="B35"/>
    </sheetView>
  </sheetViews>
  <sheetFormatPr defaultRowHeight="15" x14ac:dyDescent="0.25"/>
  <cols>
    <col min="1" max="1" width="18.7109375" bestFit="1" customWidth="1"/>
    <col min="2" max="2" width="12.140625" bestFit="1" customWidth="1"/>
    <col min="5" max="5" width="10.42578125" bestFit="1" customWidth="1"/>
  </cols>
  <sheetData>
    <row r="3" spans="1:5" x14ac:dyDescent="0.25">
      <c r="A3" s="5" t="s">
        <v>10932</v>
      </c>
      <c r="B3" s="6" t="s">
        <v>10946</v>
      </c>
      <c r="D3" s="13" t="s">
        <v>11</v>
      </c>
      <c r="E3" s="13" t="s">
        <v>18</v>
      </c>
    </row>
    <row r="4" spans="1:5" x14ac:dyDescent="0.25">
      <c r="A4" s="7" t="s">
        <v>358</v>
      </c>
      <c r="B4" s="19">
        <v>19510.639999999992</v>
      </c>
      <c r="D4" t="str">
        <f>A4</f>
        <v>Alabama</v>
      </c>
      <c r="E4" s="20">
        <f>GETPIVOTDATA("Sales",$A$3,"State",A4)</f>
        <v>19510.639999999992</v>
      </c>
    </row>
    <row r="5" spans="1:5" x14ac:dyDescent="0.25">
      <c r="A5" s="12" t="s">
        <v>310</v>
      </c>
      <c r="B5" s="18">
        <v>35282.000999999997</v>
      </c>
      <c r="D5" t="str">
        <f t="shared" ref="D5:D24" si="0">A5</f>
        <v>Arizona</v>
      </c>
      <c r="E5" s="20">
        <f t="shared" ref="E5:E52" si="1">GETPIVOTDATA("Sales",$A$3,"State",A5)</f>
        <v>35282.000999999997</v>
      </c>
    </row>
    <row r="6" spans="1:5" x14ac:dyDescent="0.25">
      <c r="A6" s="12" t="s">
        <v>1707</v>
      </c>
      <c r="B6" s="18">
        <v>11678.129999999997</v>
      </c>
      <c r="D6" t="str">
        <f t="shared" si="0"/>
        <v>Arkansas</v>
      </c>
      <c r="E6" s="20">
        <f t="shared" si="1"/>
        <v>11678.129999999997</v>
      </c>
    </row>
    <row r="7" spans="1:5" x14ac:dyDescent="0.25">
      <c r="A7" s="12" t="s">
        <v>43</v>
      </c>
      <c r="B7" s="18">
        <v>457687.63150000101</v>
      </c>
      <c r="D7" t="str">
        <f t="shared" si="0"/>
        <v>California</v>
      </c>
      <c r="E7" s="20">
        <f t="shared" si="1"/>
        <v>457687.63150000101</v>
      </c>
    </row>
    <row r="8" spans="1:5" x14ac:dyDescent="0.25">
      <c r="A8" s="12" t="s">
        <v>457</v>
      </c>
      <c r="B8" s="18">
        <v>32108.117999999995</v>
      </c>
      <c r="D8" t="str">
        <f t="shared" si="0"/>
        <v>Colorado</v>
      </c>
      <c r="E8" s="20">
        <f t="shared" si="1"/>
        <v>32108.117999999995</v>
      </c>
    </row>
    <row r="9" spans="1:5" x14ac:dyDescent="0.25">
      <c r="A9" s="12" t="s">
        <v>747</v>
      </c>
      <c r="B9" s="18">
        <v>13384.356999999996</v>
      </c>
      <c r="D9" t="str">
        <f t="shared" si="0"/>
        <v>Connecticut</v>
      </c>
      <c r="E9" s="20">
        <f t="shared" si="1"/>
        <v>13384.356999999996</v>
      </c>
    </row>
    <row r="10" spans="1:5" x14ac:dyDescent="0.25">
      <c r="A10" s="12" t="s">
        <v>245</v>
      </c>
      <c r="B10" s="18">
        <v>27451.068999999992</v>
      </c>
      <c r="D10" t="str">
        <f t="shared" si="0"/>
        <v>Delaware</v>
      </c>
      <c r="E10" s="20">
        <f t="shared" si="1"/>
        <v>27451.068999999992</v>
      </c>
    </row>
    <row r="11" spans="1:5" x14ac:dyDescent="0.25">
      <c r="A11" s="12" t="s">
        <v>3034</v>
      </c>
      <c r="B11" s="18">
        <v>2865.0199999999995</v>
      </c>
      <c r="D11" t="str">
        <f t="shared" si="0"/>
        <v>District of Columbia</v>
      </c>
      <c r="E11" s="20">
        <f t="shared" si="1"/>
        <v>2865.0199999999995</v>
      </c>
    </row>
    <row r="12" spans="1:5" x14ac:dyDescent="0.25">
      <c r="A12" s="12" t="s">
        <v>54</v>
      </c>
      <c r="B12" s="18">
        <v>89473.707999999999</v>
      </c>
      <c r="D12" t="str">
        <f t="shared" si="0"/>
        <v>Florida</v>
      </c>
      <c r="E12" s="20">
        <f t="shared" si="1"/>
        <v>89473.707999999999</v>
      </c>
    </row>
    <row r="13" spans="1:5" x14ac:dyDescent="0.25">
      <c r="A13" s="12" t="s">
        <v>1272</v>
      </c>
      <c r="B13" s="18">
        <v>49095.840000000004</v>
      </c>
      <c r="D13" t="str">
        <f t="shared" si="0"/>
        <v>Georgia</v>
      </c>
      <c r="E13" s="20">
        <f t="shared" si="1"/>
        <v>49095.840000000004</v>
      </c>
    </row>
    <row r="14" spans="1:5" x14ac:dyDescent="0.25">
      <c r="A14" s="12" t="s">
        <v>6260</v>
      </c>
      <c r="B14" s="18">
        <v>4382.4860000000017</v>
      </c>
      <c r="D14" t="str">
        <f t="shared" si="0"/>
        <v>Idaho</v>
      </c>
      <c r="E14" s="20">
        <f t="shared" si="1"/>
        <v>4382.4860000000017</v>
      </c>
    </row>
    <row r="15" spans="1:5" x14ac:dyDescent="0.25">
      <c r="A15" s="12" t="s">
        <v>211</v>
      </c>
      <c r="B15" s="18">
        <v>80166.10099999985</v>
      </c>
      <c r="D15" t="str">
        <f t="shared" si="0"/>
        <v>Illinois</v>
      </c>
      <c r="E15" s="20">
        <f t="shared" si="1"/>
        <v>80166.10099999985</v>
      </c>
    </row>
    <row r="16" spans="1:5" x14ac:dyDescent="0.25">
      <c r="A16" s="12" t="s">
        <v>254</v>
      </c>
      <c r="B16" s="18">
        <v>53555.360000000001</v>
      </c>
      <c r="D16" t="str">
        <f t="shared" si="0"/>
        <v>Indiana</v>
      </c>
      <c r="E16" s="20">
        <f t="shared" si="1"/>
        <v>53555.360000000001</v>
      </c>
    </row>
    <row r="17" spans="1:5" x14ac:dyDescent="0.25">
      <c r="A17" s="12" t="s">
        <v>489</v>
      </c>
      <c r="B17" s="18">
        <v>4579.7599999999993</v>
      </c>
      <c r="D17" t="str">
        <f t="shared" si="0"/>
        <v>Iowa</v>
      </c>
      <c r="E17" s="20">
        <f t="shared" si="1"/>
        <v>4579.7599999999993</v>
      </c>
    </row>
    <row r="18" spans="1:5" x14ac:dyDescent="0.25">
      <c r="A18" s="12" t="s">
        <v>4530</v>
      </c>
      <c r="B18" s="18">
        <v>2914.31</v>
      </c>
      <c r="D18" t="str">
        <f t="shared" si="0"/>
        <v>Kansas</v>
      </c>
      <c r="E18" s="20">
        <f t="shared" si="1"/>
        <v>2914.31</v>
      </c>
    </row>
    <row r="19" spans="1:5" x14ac:dyDescent="0.25">
      <c r="A19" s="12" t="s">
        <v>29</v>
      </c>
      <c r="B19" s="18">
        <v>36591.749999999971</v>
      </c>
      <c r="D19" t="str">
        <f t="shared" si="0"/>
        <v>Kentucky</v>
      </c>
      <c r="E19" s="20">
        <f t="shared" si="1"/>
        <v>36591.749999999971</v>
      </c>
    </row>
    <row r="20" spans="1:5" x14ac:dyDescent="0.25">
      <c r="A20" s="12" t="s">
        <v>736</v>
      </c>
      <c r="B20" s="18">
        <v>9217.0299999999988</v>
      </c>
      <c r="D20" t="str">
        <f t="shared" si="0"/>
        <v>Louisiana</v>
      </c>
      <c r="E20" s="20">
        <f t="shared" si="1"/>
        <v>9217.0299999999988</v>
      </c>
    </row>
    <row r="21" spans="1:5" x14ac:dyDescent="0.25">
      <c r="A21" s="12" t="s">
        <v>5235</v>
      </c>
      <c r="B21" s="18">
        <v>1270.53</v>
      </c>
      <c r="D21" t="str">
        <f t="shared" si="0"/>
        <v>Maine</v>
      </c>
      <c r="E21" s="20">
        <f t="shared" si="1"/>
        <v>1270.53</v>
      </c>
    </row>
    <row r="22" spans="1:5" x14ac:dyDescent="0.25">
      <c r="A22" s="12" t="s">
        <v>2735</v>
      </c>
      <c r="B22" s="18">
        <v>23705.523000000005</v>
      </c>
      <c r="D22" t="str">
        <f t="shared" si="0"/>
        <v>Maryland</v>
      </c>
      <c r="E22" s="20">
        <f t="shared" si="1"/>
        <v>23705.523000000005</v>
      </c>
    </row>
    <row r="23" spans="1:5" x14ac:dyDescent="0.25">
      <c r="A23" s="12" t="s">
        <v>1245</v>
      </c>
      <c r="B23" s="18">
        <v>28634.43399999999</v>
      </c>
      <c r="D23" t="str">
        <f t="shared" si="0"/>
        <v>Massachusetts</v>
      </c>
      <c r="E23" s="20">
        <f t="shared" si="1"/>
        <v>28634.43399999999</v>
      </c>
    </row>
    <row r="24" spans="1:5" x14ac:dyDescent="0.25">
      <c r="A24" s="12" t="s">
        <v>238</v>
      </c>
      <c r="B24" s="18">
        <v>76269.614000000016</v>
      </c>
      <c r="D24" t="str">
        <f t="shared" si="0"/>
        <v>Michigan</v>
      </c>
      <c r="E24" s="20">
        <f t="shared" si="1"/>
        <v>76269.614000000016</v>
      </c>
    </row>
    <row r="25" spans="1:5" x14ac:dyDescent="0.25">
      <c r="A25" s="12" t="s">
        <v>229</v>
      </c>
      <c r="B25" s="18">
        <v>29863.149999999994</v>
      </c>
      <c r="D25" t="str">
        <f>A25</f>
        <v>Minnesota</v>
      </c>
      <c r="E25" s="20">
        <f t="shared" si="1"/>
        <v>29863.149999999994</v>
      </c>
    </row>
    <row r="26" spans="1:5" x14ac:dyDescent="0.25">
      <c r="A26" s="12" t="s">
        <v>1487</v>
      </c>
      <c r="B26" s="18">
        <v>10771.34</v>
      </c>
      <c r="D26" t="str">
        <f t="shared" ref="D26:D45" si="2">A26</f>
        <v>Mississippi</v>
      </c>
      <c r="E26" s="20">
        <f t="shared" si="1"/>
        <v>10771.34</v>
      </c>
    </row>
    <row r="27" spans="1:5" x14ac:dyDescent="0.25">
      <c r="A27" s="12" t="s">
        <v>596</v>
      </c>
      <c r="B27" s="18">
        <v>22205.149999999998</v>
      </c>
      <c r="D27" t="str">
        <f t="shared" si="2"/>
        <v>Missouri</v>
      </c>
      <c r="E27" s="20">
        <f t="shared" si="1"/>
        <v>22205.149999999998</v>
      </c>
    </row>
    <row r="28" spans="1:5" x14ac:dyDescent="0.25">
      <c r="A28" s="12" t="s">
        <v>1762</v>
      </c>
      <c r="B28" s="18">
        <v>5589.3519999999971</v>
      </c>
      <c r="D28" t="str">
        <f t="shared" si="2"/>
        <v>Montana</v>
      </c>
      <c r="E28" s="20">
        <f t="shared" si="1"/>
        <v>5589.3519999999971</v>
      </c>
    </row>
    <row r="29" spans="1:5" x14ac:dyDescent="0.25">
      <c r="A29" s="12" t="s">
        <v>138</v>
      </c>
      <c r="B29" s="18">
        <v>7464.9299999999985</v>
      </c>
      <c r="D29" t="str">
        <f t="shared" si="2"/>
        <v>Nebraska</v>
      </c>
      <c r="E29" s="20">
        <f t="shared" si="1"/>
        <v>7464.9299999999985</v>
      </c>
    </row>
    <row r="30" spans="1:5" x14ac:dyDescent="0.25">
      <c r="A30" s="12" t="s">
        <v>1392</v>
      </c>
      <c r="B30" s="18">
        <v>16729.101999999999</v>
      </c>
      <c r="D30" t="str">
        <f t="shared" si="2"/>
        <v>Nevada</v>
      </c>
      <c r="E30" s="20">
        <f t="shared" si="1"/>
        <v>16729.101999999999</v>
      </c>
    </row>
    <row r="31" spans="1:5" x14ac:dyDescent="0.25">
      <c r="A31" s="12" t="s">
        <v>2694</v>
      </c>
      <c r="B31" s="18">
        <v>7292.5239999999994</v>
      </c>
      <c r="D31" t="str">
        <f t="shared" si="2"/>
        <v>New Hampshire</v>
      </c>
      <c r="E31" s="20">
        <f t="shared" si="1"/>
        <v>7292.5239999999994</v>
      </c>
    </row>
    <row r="32" spans="1:5" x14ac:dyDescent="0.25">
      <c r="A32" s="12" t="s">
        <v>788</v>
      </c>
      <c r="B32" s="18">
        <v>35764.312000000013</v>
      </c>
      <c r="D32" t="str">
        <f t="shared" si="2"/>
        <v>New Jersey</v>
      </c>
      <c r="E32" s="20">
        <f t="shared" si="1"/>
        <v>35764.312000000013</v>
      </c>
    </row>
    <row r="33" spans="1:5" x14ac:dyDescent="0.25">
      <c r="A33" s="12" t="s">
        <v>668</v>
      </c>
      <c r="B33" s="18">
        <v>4783.5220000000008</v>
      </c>
      <c r="D33" t="str">
        <f t="shared" si="2"/>
        <v>New Mexico</v>
      </c>
      <c r="E33" s="20">
        <f t="shared" si="1"/>
        <v>4783.5220000000008</v>
      </c>
    </row>
    <row r="34" spans="1:5" x14ac:dyDescent="0.25">
      <c r="A34" s="12" t="s">
        <v>267</v>
      </c>
      <c r="B34" s="18">
        <v>310876.27099999978</v>
      </c>
      <c r="D34" t="str">
        <f t="shared" si="2"/>
        <v>New York</v>
      </c>
      <c r="E34" s="20">
        <f t="shared" si="1"/>
        <v>310876.27099999978</v>
      </c>
    </row>
    <row r="35" spans="1:5" x14ac:dyDescent="0.25">
      <c r="A35" s="12" t="s">
        <v>88</v>
      </c>
      <c r="B35" s="18">
        <v>55603.163999999968</v>
      </c>
      <c r="D35" t="str">
        <f t="shared" si="2"/>
        <v>North Carolina</v>
      </c>
      <c r="E35" s="20">
        <f t="shared" si="1"/>
        <v>55603.163999999968</v>
      </c>
    </row>
    <row r="36" spans="1:5" x14ac:dyDescent="0.25">
      <c r="A36" s="12" t="s">
        <v>7449</v>
      </c>
      <c r="B36" s="18">
        <v>919.91</v>
      </c>
      <c r="D36" t="str">
        <f t="shared" si="2"/>
        <v>North Dakota</v>
      </c>
      <c r="E36" s="20">
        <f t="shared" si="1"/>
        <v>919.91</v>
      </c>
    </row>
    <row r="37" spans="1:5" x14ac:dyDescent="0.25">
      <c r="A37" s="12" t="s">
        <v>498</v>
      </c>
      <c r="B37" s="18">
        <v>78258.135999999926</v>
      </c>
      <c r="D37" t="str">
        <f t="shared" si="2"/>
        <v>Ohio</v>
      </c>
      <c r="E37" s="20">
        <f t="shared" si="1"/>
        <v>78258.135999999926</v>
      </c>
    </row>
    <row r="38" spans="1:5" x14ac:dyDescent="0.25">
      <c r="A38" s="12" t="s">
        <v>649</v>
      </c>
      <c r="B38" s="18">
        <v>19683.390000000003</v>
      </c>
      <c r="D38" t="str">
        <f t="shared" si="2"/>
        <v>Oklahoma</v>
      </c>
      <c r="E38" s="20">
        <f t="shared" si="1"/>
        <v>19683.390000000003</v>
      </c>
    </row>
    <row r="39" spans="1:5" x14ac:dyDescent="0.25">
      <c r="A39" s="12" t="s">
        <v>420</v>
      </c>
      <c r="B39" s="18">
        <v>17431.149999999991</v>
      </c>
      <c r="D39" t="str">
        <f t="shared" si="2"/>
        <v>Oregon</v>
      </c>
      <c r="E39" s="20">
        <f t="shared" si="1"/>
        <v>17431.149999999991</v>
      </c>
    </row>
    <row r="40" spans="1:5" x14ac:dyDescent="0.25">
      <c r="A40" s="12" t="s">
        <v>147</v>
      </c>
      <c r="B40" s="18">
        <v>116511.91400000003</v>
      </c>
      <c r="D40" t="str">
        <f t="shared" si="2"/>
        <v>Pennsylvania</v>
      </c>
      <c r="E40" s="20">
        <f t="shared" si="1"/>
        <v>116511.91400000003</v>
      </c>
    </row>
    <row r="41" spans="1:5" x14ac:dyDescent="0.25">
      <c r="A41" s="12" t="s">
        <v>1399</v>
      </c>
      <c r="B41" s="18">
        <v>22627.955999999995</v>
      </c>
      <c r="D41" t="str">
        <f t="shared" si="2"/>
        <v>Rhode Island</v>
      </c>
      <c r="E41" s="20">
        <f t="shared" si="1"/>
        <v>22627.955999999995</v>
      </c>
    </row>
    <row r="42" spans="1:5" x14ac:dyDescent="0.25">
      <c r="A42" s="12" t="s">
        <v>383</v>
      </c>
      <c r="B42" s="18">
        <v>8481.7099999999991</v>
      </c>
      <c r="D42" t="str">
        <f t="shared" si="2"/>
        <v>South Carolina</v>
      </c>
      <c r="E42" s="20">
        <f t="shared" si="1"/>
        <v>8481.7099999999991</v>
      </c>
    </row>
    <row r="43" spans="1:5" x14ac:dyDescent="0.25">
      <c r="A43" s="12" t="s">
        <v>5326</v>
      </c>
      <c r="B43" s="18">
        <v>1315.5600000000002</v>
      </c>
      <c r="D43" t="str">
        <f t="shared" si="2"/>
        <v>South Dakota</v>
      </c>
      <c r="E43" s="20">
        <f t="shared" si="1"/>
        <v>1315.5600000000002</v>
      </c>
    </row>
    <row r="44" spans="1:5" x14ac:dyDescent="0.25">
      <c r="A44" s="12" t="s">
        <v>335</v>
      </c>
      <c r="B44" s="18">
        <v>30661.872999999981</v>
      </c>
      <c r="D44" t="str">
        <f t="shared" si="2"/>
        <v>Tennessee</v>
      </c>
      <c r="E44" s="20">
        <f t="shared" si="1"/>
        <v>30661.872999999981</v>
      </c>
    </row>
    <row r="45" spans="1:5" x14ac:dyDescent="0.25">
      <c r="A45" s="12" t="s">
        <v>104</v>
      </c>
      <c r="B45" s="18">
        <v>170188.04580000002</v>
      </c>
      <c r="D45" t="str">
        <f t="shared" si="2"/>
        <v>Texas</v>
      </c>
      <c r="E45" s="20">
        <f t="shared" si="1"/>
        <v>170188.04580000002</v>
      </c>
    </row>
    <row r="46" spans="1:5" x14ac:dyDescent="0.25">
      <c r="A46" s="12" t="s">
        <v>121</v>
      </c>
      <c r="B46" s="18">
        <v>11220.055999999999</v>
      </c>
      <c r="D46" t="str">
        <f>A46</f>
        <v>Utah</v>
      </c>
      <c r="E46" s="20">
        <f t="shared" si="1"/>
        <v>11220.055999999999</v>
      </c>
    </row>
    <row r="47" spans="1:5" x14ac:dyDescent="0.25">
      <c r="A47" s="12" t="s">
        <v>5203</v>
      </c>
      <c r="B47" s="18">
        <v>8929.369999999999</v>
      </c>
      <c r="D47" t="str">
        <f t="shared" ref="D47:D52" si="3">A47</f>
        <v>Vermont</v>
      </c>
      <c r="E47" s="20">
        <f t="shared" si="1"/>
        <v>8929.369999999999</v>
      </c>
    </row>
    <row r="48" spans="1:5" x14ac:dyDescent="0.25">
      <c r="A48" s="12" t="s">
        <v>319</v>
      </c>
      <c r="B48" s="18">
        <v>70636.719999999987</v>
      </c>
      <c r="D48" t="str">
        <f t="shared" si="3"/>
        <v>Virginia</v>
      </c>
      <c r="E48" s="20">
        <f t="shared" si="1"/>
        <v>70636.719999999987</v>
      </c>
    </row>
    <row r="49" spans="1:5" x14ac:dyDescent="0.25">
      <c r="A49" s="12" t="s">
        <v>96</v>
      </c>
      <c r="B49" s="18">
        <v>138641.26999999993</v>
      </c>
      <c r="D49" t="str">
        <f t="shared" si="3"/>
        <v>Washington</v>
      </c>
      <c r="E49" s="20">
        <f t="shared" si="1"/>
        <v>138641.26999999993</v>
      </c>
    </row>
    <row r="50" spans="1:5" x14ac:dyDescent="0.25">
      <c r="A50" s="12" t="s">
        <v>9726</v>
      </c>
      <c r="B50" s="18">
        <v>1209.8240000000001</v>
      </c>
      <c r="D50" t="str">
        <f t="shared" si="3"/>
        <v>West Virginia</v>
      </c>
      <c r="E50" s="20">
        <f t="shared" si="1"/>
        <v>1209.8240000000001</v>
      </c>
    </row>
    <row r="51" spans="1:5" x14ac:dyDescent="0.25">
      <c r="A51" s="12" t="s">
        <v>114</v>
      </c>
      <c r="B51" s="18">
        <v>32114.610000000019</v>
      </c>
      <c r="D51" t="str">
        <f t="shared" si="3"/>
        <v>Wisconsin</v>
      </c>
      <c r="E51" s="20">
        <f t="shared" si="1"/>
        <v>32114.610000000019</v>
      </c>
    </row>
    <row r="52" spans="1:5" x14ac:dyDescent="0.25">
      <c r="A52" s="12" t="s">
        <v>8542</v>
      </c>
      <c r="B52" s="18">
        <v>1603.1360000000002</v>
      </c>
      <c r="D52" t="str">
        <f t="shared" si="3"/>
        <v>Wyoming</v>
      </c>
      <c r="E52" s="20">
        <f t="shared" si="1"/>
        <v>1603.1360000000002</v>
      </c>
    </row>
    <row r="53" spans="1:5" x14ac:dyDescent="0.25">
      <c r="A53" s="8" t="s">
        <v>10933</v>
      </c>
      <c r="B53" s="31">
        <v>2297200.8603000003</v>
      </c>
      <c r="E53" s="20"/>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F673-2F05-4634-9E68-6E7F2CFAFDDF}">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5" t="s">
        <v>10932</v>
      </c>
      <c r="B3" s="6" t="s">
        <v>10946</v>
      </c>
    </row>
    <row r="4" spans="1:2" x14ac:dyDescent="0.25">
      <c r="A4" s="7" t="s">
        <v>75</v>
      </c>
      <c r="B4" s="29">
        <v>203412.73300000009</v>
      </c>
    </row>
    <row r="5" spans="1:2" x14ac:dyDescent="0.25">
      <c r="A5" s="12" t="s">
        <v>56</v>
      </c>
      <c r="B5" s="30">
        <v>206965.53200000009</v>
      </c>
    </row>
    <row r="6" spans="1:2" x14ac:dyDescent="0.25">
      <c r="A6" s="12" t="s">
        <v>59</v>
      </c>
      <c r="B6" s="30">
        <v>223843.60800000012</v>
      </c>
    </row>
    <row r="7" spans="1:2" x14ac:dyDescent="0.25">
      <c r="A7" s="12" t="s">
        <v>36</v>
      </c>
      <c r="B7" s="30">
        <v>328449.1030000007</v>
      </c>
    </row>
    <row r="8" spans="1:2" x14ac:dyDescent="0.25">
      <c r="A8" s="12" t="s">
        <v>72</v>
      </c>
      <c r="B8" s="30">
        <v>330007.05400000012</v>
      </c>
    </row>
    <row r="9" spans="1:2" x14ac:dyDescent="0.25">
      <c r="A9" s="8" t="s">
        <v>10933</v>
      </c>
      <c r="B9" s="31">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6C56-2380-482E-BEFF-03EED4B74C5E}">
  <dimension ref="A3:R17"/>
  <sheetViews>
    <sheetView workbookViewId="0">
      <selection activeCell="M24" sqref="M24"/>
    </sheetView>
  </sheetViews>
  <sheetFormatPr defaultRowHeight="15" x14ac:dyDescent="0.25"/>
  <cols>
    <col min="1" max="1" width="13.140625" bestFit="1" customWidth="1"/>
    <col min="2" max="2" width="12.140625" bestFit="1" customWidth="1"/>
    <col min="5" max="5" width="13.140625" bestFit="1" customWidth="1"/>
    <col min="6" max="6" width="12.5703125" bestFit="1" customWidth="1"/>
    <col min="7" max="7" width="3.28515625" customWidth="1"/>
    <col min="8" max="8" width="2.5703125" customWidth="1"/>
    <col min="9" max="9" width="13.140625" bestFit="1" customWidth="1"/>
    <col min="10" max="10" width="15.42578125" bestFit="1" customWidth="1"/>
    <col min="11" max="11" width="3.7109375" customWidth="1"/>
    <col min="12" max="12" width="4.5703125" customWidth="1"/>
    <col min="13" max="13" width="13.140625" bestFit="1" customWidth="1"/>
    <col min="14" max="14" width="16.5703125" bestFit="1" customWidth="1"/>
    <col min="15" max="15" width="3" customWidth="1"/>
    <col min="16" max="16" width="3.140625" customWidth="1"/>
    <col min="17" max="17" width="13.140625" bestFit="1" customWidth="1"/>
    <col min="18" max="18" width="19.42578125" bestFit="1" customWidth="1"/>
  </cols>
  <sheetData>
    <row r="3" spans="1:18" x14ac:dyDescent="0.25">
      <c r="A3" s="5" t="s">
        <v>10932</v>
      </c>
      <c r="B3" s="6" t="s">
        <v>10946</v>
      </c>
      <c r="E3" s="5" t="s">
        <v>10932</v>
      </c>
      <c r="F3" s="6" t="s">
        <v>10947</v>
      </c>
      <c r="I3" s="5" t="s">
        <v>10932</v>
      </c>
      <c r="J3" s="6" t="s">
        <v>10948</v>
      </c>
      <c r="M3" s="5" t="s">
        <v>10932</v>
      </c>
      <c r="N3" s="6" t="s">
        <v>10949</v>
      </c>
      <c r="Q3" s="5" t="s">
        <v>10932</v>
      </c>
      <c r="R3" s="6" t="s">
        <v>10950</v>
      </c>
    </row>
    <row r="4" spans="1:18" x14ac:dyDescent="0.25">
      <c r="A4" s="7" t="s">
        <v>10934</v>
      </c>
      <c r="B4" s="29">
        <v>95365.937600000019</v>
      </c>
      <c r="E4" s="7" t="s">
        <v>10934</v>
      </c>
      <c r="F4" s="29">
        <v>9199.2699999999986</v>
      </c>
      <c r="I4" s="7" t="s">
        <v>10934</v>
      </c>
      <c r="J4" s="29">
        <v>1500</v>
      </c>
      <c r="M4" s="7" t="s">
        <v>10934</v>
      </c>
      <c r="N4" s="29">
        <v>387</v>
      </c>
      <c r="Q4" s="7" t="s">
        <v>10934</v>
      </c>
      <c r="R4" s="29">
        <v>9.6462848596792869E-2</v>
      </c>
    </row>
    <row r="5" spans="1:18" x14ac:dyDescent="0.25">
      <c r="A5" s="12" t="s">
        <v>10935</v>
      </c>
      <c r="B5" s="30">
        <v>60172.649400000024</v>
      </c>
      <c r="E5" s="12" t="s">
        <v>10935</v>
      </c>
      <c r="F5" s="30">
        <v>10288.898699999991</v>
      </c>
      <c r="I5" s="12" t="s">
        <v>10935</v>
      </c>
      <c r="J5" s="30">
        <v>1068</v>
      </c>
      <c r="M5" s="12" t="s">
        <v>10935</v>
      </c>
      <c r="N5" s="30">
        <v>301</v>
      </c>
      <c r="Q5" s="12" t="s">
        <v>10935</v>
      </c>
      <c r="R5" s="30">
        <v>0.17098962406664425</v>
      </c>
    </row>
    <row r="6" spans="1:18" x14ac:dyDescent="0.25">
      <c r="A6" s="12" t="s">
        <v>10936</v>
      </c>
      <c r="B6" s="30">
        <v>199252.98399999991</v>
      </c>
      <c r="E6" s="12" t="s">
        <v>10936</v>
      </c>
      <c r="F6" s="30">
        <v>26806.573700000015</v>
      </c>
      <c r="I6" s="12" t="s">
        <v>10936</v>
      </c>
      <c r="J6" s="30">
        <v>2491</v>
      </c>
      <c r="M6" s="12" t="s">
        <v>10936</v>
      </c>
      <c r="N6" s="30">
        <v>680</v>
      </c>
      <c r="Q6" s="12" t="s">
        <v>10936</v>
      </c>
      <c r="R6" s="30">
        <v>0.13453536886554246</v>
      </c>
    </row>
    <row r="7" spans="1:18" x14ac:dyDescent="0.25">
      <c r="A7" s="12" t="s">
        <v>10937</v>
      </c>
      <c r="B7" s="30">
        <v>141851.5674</v>
      </c>
      <c r="E7" s="12" t="s">
        <v>10937</v>
      </c>
      <c r="F7" s="30">
        <v>13437.806799999998</v>
      </c>
      <c r="I7" s="12" t="s">
        <v>10937</v>
      </c>
      <c r="J7" s="30">
        <v>2441</v>
      </c>
      <c r="M7" s="12" t="s">
        <v>10937</v>
      </c>
      <c r="N7" s="30">
        <v>663</v>
      </c>
      <c r="Q7" s="12" t="s">
        <v>10937</v>
      </c>
      <c r="R7" s="30">
        <v>9.4731465053942004E-2</v>
      </c>
    </row>
    <row r="8" spans="1:18" x14ac:dyDescent="0.25">
      <c r="A8" s="12" t="s">
        <v>10938</v>
      </c>
      <c r="B8" s="30">
        <v>156122.28669999994</v>
      </c>
      <c r="E8" s="12" t="s">
        <v>10938</v>
      </c>
      <c r="F8" s="30">
        <v>22308.51279999999</v>
      </c>
      <c r="I8" s="12" t="s">
        <v>10938</v>
      </c>
      <c r="J8" s="30">
        <v>2850</v>
      </c>
      <c r="M8" s="12" t="s">
        <v>10938</v>
      </c>
      <c r="N8" s="30">
        <v>750</v>
      </c>
      <c r="Q8" s="12" t="s">
        <v>10938</v>
      </c>
      <c r="R8" s="30">
        <v>0.14289127626517142</v>
      </c>
    </row>
    <row r="9" spans="1:18" x14ac:dyDescent="0.25">
      <c r="A9" s="12" t="s">
        <v>10939</v>
      </c>
      <c r="B9" s="30">
        <v>147082.61130000011</v>
      </c>
      <c r="E9" s="12" t="s">
        <v>10939</v>
      </c>
      <c r="F9" s="30">
        <v>20899.334500000012</v>
      </c>
      <c r="I9" s="12" t="s">
        <v>10939</v>
      </c>
      <c r="J9" s="30">
        <v>2644</v>
      </c>
      <c r="M9" s="12" t="s">
        <v>10939</v>
      </c>
      <c r="N9" s="30">
        <v>709</v>
      </c>
      <c r="Q9" s="12" t="s">
        <v>10939</v>
      </c>
      <c r="R9" s="30">
        <v>0.1420924901678027</v>
      </c>
    </row>
    <row r="10" spans="1:18" x14ac:dyDescent="0.25">
      <c r="A10" s="12" t="s">
        <v>10940</v>
      </c>
      <c r="B10" s="30">
        <v>149580.83800000031</v>
      </c>
      <c r="E10" s="12" t="s">
        <v>10940</v>
      </c>
      <c r="F10" s="30">
        <v>13535.38299999998</v>
      </c>
      <c r="I10" s="12" t="s">
        <v>10940</v>
      </c>
      <c r="J10" s="30">
        <v>2705</v>
      </c>
      <c r="M10" s="12" t="s">
        <v>10940</v>
      </c>
      <c r="N10" s="30">
        <v>708</v>
      </c>
      <c r="Q10" s="12" t="s">
        <v>10940</v>
      </c>
      <c r="R10" s="30">
        <v>9.0488749635163512E-2</v>
      </c>
    </row>
    <row r="11" spans="1:18" x14ac:dyDescent="0.25">
      <c r="A11" s="12" t="s">
        <v>10941</v>
      </c>
      <c r="B11" s="30">
        <v>159589.45099999988</v>
      </c>
      <c r="E11" s="12" t="s">
        <v>10941</v>
      </c>
      <c r="F11" s="30">
        <v>21896.715399999972</v>
      </c>
      <c r="I11" s="12" t="s">
        <v>10941</v>
      </c>
      <c r="J11" s="30">
        <v>2796</v>
      </c>
      <c r="M11" s="12" t="s">
        <v>10941</v>
      </c>
      <c r="N11" s="30">
        <v>710</v>
      </c>
      <c r="Q11" s="12" t="s">
        <v>10941</v>
      </c>
      <c r="R11" s="30">
        <v>0.13720653378273723</v>
      </c>
    </row>
    <row r="12" spans="1:18" x14ac:dyDescent="0.25">
      <c r="A12" s="12" t="s">
        <v>10942</v>
      </c>
      <c r="B12" s="30">
        <v>309770.09970000025</v>
      </c>
      <c r="E12" s="12" t="s">
        <v>10942</v>
      </c>
      <c r="F12" s="30">
        <v>37293.192500000034</v>
      </c>
      <c r="I12" s="12" t="s">
        <v>10942</v>
      </c>
      <c r="J12" s="30">
        <v>5073</v>
      </c>
      <c r="M12" s="12" t="s">
        <v>10942</v>
      </c>
      <c r="N12" s="30">
        <v>1386</v>
      </c>
      <c r="Q12" s="12" t="s">
        <v>10942</v>
      </c>
      <c r="R12" s="30">
        <v>0.12038990379031732</v>
      </c>
    </row>
    <row r="13" spans="1:18" x14ac:dyDescent="0.25">
      <c r="A13" s="12" t="s">
        <v>10943</v>
      </c>
      <c r="B13" s="30">
        <v>197115.20170000009</v>
      </c>
      <c r="E13" s="12" t="s">
        <v>10943</v>
      </c>
      <c r="F13" s="30">
        <v>31469.663800000035</v>
      </c>
      <c r="I13" s="12" t="s">
        <v>10943</v>
      </c>
      <c r="J13" s="30">
        <v>3095</v>
      </c>
      <c r="M13" s="12" t="s">
        <v>10943</v>
      </c>
      <c r="N13" s="30">
        <v>817</v>
      </c>
      <c r="Q13" s="12" t="s">
        <v>10943</v>
      </c>
      <c r="R13" s="30">
        <v>0.15965112547684351</v>
      </c>
    </row>
    <row r="14" spans="1:18" x14ac:dyDescent="0.25">
      <c r="A14" s="12" t="s">
        <v>10944</v>
      </c>
      <c r="B14" s="30">
        <v>349120.07400000008</v>
      </c>
      <c r="E14" s="12" t="s">
        <v>10944</v>
      </c>
      <c r="F14" s="30">
        <v>35825.536599999927</v>
      </c>
      <c r="I14" s="12" t="s">
        <v>10944</v>
      </c>
      <c r="J14" s="30">
        <v>5741</v>
      </c>
      <c r="M14" s="12" t="s">
        <v>10944</v>
      </c>
      <c r="N14" s="30">
        <v>1462</v>
      </c>
      <c r="Q14" s="12" t="s">
        <v>10944</v>
      </c>
      <c r="R14" s="30">
        <v>0.10261666191099604</v>
      </c>
    </row>
    <row r="15" spans="1:18" x14ac:dyDescent="0.25">
      <c r="A15" s="12" t="s">
        <v>10945</v>
      </c>
      <c r="B15" s="30">
        <v>332177.15950000001</v>
      </c>
      <c r="E15" s="12" t="s">
        <v>10945</v>
      </c>
      <c r="F15" s="30">
        <v>43436.13390000003</v>
      </c>
      <c r="I15" s="12" t="s">
        <v>10945</v>
      </c>
      <c r="J15" s="30">
        <v>5469</v>
      </c>
      <c r="M15" s="12" t="s">
        <v>10945</v>
      </c>
      <c r="N15" s="30">
        <v>1421</v>
      </c>
      <c r="Q15" s="12" t="s">
        <v>10945</v>
      </c>
      <c r="R15" s="30">
        <v>0.13076195234308405</v>
      </c>
    </row>
    <row r="16" spans="1:18" x14ac:dyDescent="0.25">
      <c r="A16" s="8" t="s">
        <v>10933</v>
      </c>
      <c r="B16" s="31">
        <v>2297200.8603000008</v>
      </c>
      <c r="E16" s="8" t="s">
        <v>10933</v>
      </c>
      <c r="F16" s="31">
        <v>286397.02169999998</v>
      </c>
      <c r="I16" s="8" t="s">
        <v>10933</v>
      </c>
      <c r="J16" s="31">
        <v>37873</v>
      </c>
      <c r="M16" s="8" t="s">
        <v>10933</v>
      </c>
      <c r="N16" s="31">
        <v>9994</v>
      </c>
      <c r="Q16" s="8" t="s">
        <v>10933</v>
      </c>
      <c r="R16" s="31">
        <v>0.12467217240315856</v>
      </c>
    </row>
    <row r="17" spans="2:18" x14ac:dyDescent="0.25">
      <c r="B17" s="21">
        <f>GETPIVOTDATA("Sales",$A$3)</f>
        <v>2297200.8603000008</v>
      </c>
      <c r="F17" s="22">
        <f>GETPIVOTDATA("Profit",$E$3)</f>
        <v>286397.02169999998</v>
      </c>
      <c r="J17" s="23">
        <f>GETPIVOTDATA("Quantity",$I$3)</f>
        <v>37873</v>
      </c>
      <c r="N17" s="23">
        <f>GETPIVOTDATA("Order ID",$M$3)</f>
        <v>9994</v>
      </c>
      <c r="R17" s="24">
        <f>GETPIVOTDATA("Profit Margin",$Q$3)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9A2D-DF23-44C7-9172-A2EF3028E766}">
  <dimension ref="A3:L12"/>
  <sheetViews>
    <sheetView topLeftCell="A2" workbookViewId="0">
      <selection activeCell="L7" sqref="L7"/>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8" width="10.85546875" bestFit="1" customWidth="1"/>
    <col min="9" max="9" width="12.140625" bestFit="1" customWidth="1"/>
    <col min="10" max="11" width="10.85546875" bestFit="1" customWidth="1"/>
    <col min="12" max="12" width="10.140625" bestFit="1" customWidth="1"/>
  </cols>
  <sheetData>
    <row r="3" spans="1:12" x14ac:dyDescent="0.25">
      <c r="A3" s="25" t="s">
        <v>10932</v>
      </c>
      <c r="B3" t="s">
        <v>10946</v>
      </c>
      <c r="C3" t="s">
        <v>10947</v>
      </c>
      <c r="D3" t="s">
        <v>10948</v>
      </c>
      <c r="E3" t="s">
        <v>10949</v>
      </c>
      <c r="F3" t="s">
        <v>10950</v>
      </c>
    </row>
    <row r="4" spans="1:12" x14ac:dyDescent="0.25">
      <c r="A4" s="26">
        <v>2011</v>
      </c>
      <c r="B4" s="34">
        <v>484247.49810000096</v>
      </c>
      <c r="C4" s="34">
        <v>49543.974100000007</v>
      </c>
      <c r="D4" s="34">
        <v>7581</v>
      </c>
      <c r="E4" s="34">
        <v>1993</v>
      </c>
      <c r="F4" s="34">
        <v>0.10231126499236715</v>
      </c>
    </row>
    <row r="5" spans="1:12" x14ac:dyDescent="0.25">
      <c r="A5" s="26">
        <v>2012</v>
      </c>
      <c r="B5" s="34">
        <v>470532.50899999985</v>
      </c>
      <c r="C5" s="34">
        <v>61618.603700000051</v>
      </c>
      <c r="D5" s="34">
        <v>7979</v>
      </c>
      <c r="E5" s="34">
        <v>2102</v>
      </c>
      <c r="F5" s="34">
        <v>0.13095504034557592</v>
      </c>
    </row>
    <row r="6" spans="1:12" x14ac:dyDescent="0.25">
      <c r="A6" s="26">
        <v>2013</v>
      </c>
      <c r="B6" s="34">
        <v>608473.83000000066</v>
      </c>
      <c r="C6" s="34">
        <v>81726.930800000177</v>
      </c>
      <c r="D6" s="34">
        <v>9810</v>
      </c>
      <c r="E6" s="34">
        <v>2580</v>
      </c>
      <c r="F6" s="34">
        <v>0.13431461924993568</v>
      </c>
    </row>
    <row r="7" spans="1:12" ht="18" x14ac:dyDescent="0.35">
      <c r="A7" s="26">
        <v>2014</v>
      </c>
      <c r="B7" s="34">
        <v>733947.0231999997</v>
      </c>
      <c r="C7" s="34">
        <v>93507.513099999967</v>
      </c>
      <c r="D7" s="34">
        <v>12503</v>
      </c>
      <c r="E7" s="34">
        <v>3319</v>
      </c>
      <c r="F7" s="34">
        <v>0.12740362743390987</v>
      </c>
      <c r="H7" s="28">
        <f>(GETPIVOTDATA("Sum of Sales",$A$3,"Year",2014)/GETPIVOTDATA("Sum of Sales",$A$3,"Year",2013))-1</f>
        <v>0.20620967905883303</v>
      </c>
      <c r="I7" s="28">
        <f>(GETPIVOTDATA("Sum of Profit",$A$3,"Year",2014)/GETPIVOTDATA("Sum of Quantity",$A$3,"Year",2013)) - 1</f>
        <v>8.5318565851172234</v>
      </c>
      <c r="J7" s="28">
        <f>(GETPIVOTDATA("Sum of Quantity",$A$3,"Year",2014)/GETPIVOTDATA("Sum of Quantity",$A$3,"Year",2013))-1</f>
        <v>0.27451580020387367</v>
      </c>
      <c r="K7" s="28">
        <f>(GETPIVOTDATA("Count of Order ID",$A$3,"Year",2014)/GETPIVOTDATA("Count of Order ID",$A$3,"Year",2013))-1</f>
        <v>0.2864341085271318</v>
      </c>
      <c r="L7" s="28">
        <f>(GETPIVOTDATA("Sum of Profit Margin",$A$3,"Year",2014)/GETPIVOTDATA("Sum of Profit Margin",$A$3,"Year",2013))-1</f>
        <v>-5.1453757264990463E-2</v>
      </c>
    </row>
    <row r="12" spans="1:12" ht="18" x14ac:dyDescent="0.35">
      <c r="F12"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combo-sales-profit-chart</vt:lpstr>
      <vt:lpstr>waterfall-category-profit-chart</vt:lpstr>
      <vt:lpstr>pie-sales-category-chart</vt:lpstr>
      <vt:lpstr>map-state-sales</vt:lpstr>
      <vt:lpstr>top5-subcategory</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Sri Nithya S</cp:lastModifiedBy>
  <dcterms:created xsi:type="dcterms:W3CDTF">2015-06-05T18:17:20Z</dcterms:created>
  <dcterms:modified xsi:type="dcterms:W3CDTF">2026-03-21T10:41:27Z</dcterms:modified>
</cp:coreProperties>
</file>