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185" windowWidth="14805" windowHeight="6660" tabRatio="434" activeTab="4"/>
  </bookViews>
  <sheets>
    <sheet name="Table 2" sheetId="18" r:id="rId1"/>
    <sheet name="covering" sheetId="2" r:id="rId2"/>
    <sheet name="abstract" sheetId="3" r:id="rId3"/>
    <sheet name="sec wise" sheetId="7" r:id="rId4"/>
    <sheet name="SUMMARY SHEET" sheetId="16" r:id="rId5"/>
  </sheets>
  <definedNames>
    <definedName name="_xlnm.Print_Area" localSheetId="2">abstract!$A$1:$F$30</definedName>
    <definedName name="_xlnm.Print_Area" localSheetId="1">covering!$A$3:$F$18</definedName>
    <definedName name="_xlnm.Print_Area" localSheetId="3">'sec wise'!$A$1:$K$81</definedName>
    <definedName name="_xlnm.Print_Area" localSheetId="4">'SUMMARY SHEET'!$A$1:$G$43</definedName>
    <definedName name="SUDHAKAR_APRIL_16" localSheetId="4">'SUMMARY SHEET'!#REF!</definedName>
  </definedNames>
  <calcPr calcId="144525"/>
</workbook>
</file>

<file path=xl/calcChain.xml><?xml version="1.0" encoding="utf-8"?>
<calcChain xmlns="http://schemas.openxmlformats.org/spreadsheetml/2006/main">
  <c r="D91" i="7" l="1"/>
  <c r="D23" i="7"/>
  <c r="E23" i="7"/>
  <c r="D47" i="7"/>
  <c r="E47" i="7"/>
  <c r="F47" i="7"/>
  <c r="G47" i="7"/>
  <c r="H47" i="7"/>
  <c r="I47" i="7"/>
  <c r="J47" i="7"/>
  <c r="K47" i="7"/>
  <c r="D71" i="7"/>
  <c r="E71" i="7"/>
  <c r="F71" i="7"/>
  <c r="G71" i="7"/>
  <c r="H71" i="7"/>
  <c r="I71" i="7"/>
  <c r="J71" i="7"/>
  <c r="K71" i="7"/>
  <c r="F23" i="7"/>
  <c r="G23" i="7"/>
  <c r="H23" i="7"/>
  <c r="I23" i="7"/>
  <c r="J23" i="7"/>
  <c r="K23" i="7"/>
  <c r="V71" i="7" l="1"/>
  <c r="D13" i="3"/>
  <c r="C71" i="7"/>
  <c r="B13" i="3" s="1"/>
  <c r="V47" i="7"/>
  <c r="Q47" i="7"/>
  <c r="C47" i="7"/>
  <c r="B12" i="3" s="1"/>
  <c r="Q72" i="7" l="1"/>
  <c r="Q71" i="7"/>
  <c r="D12" i="3"/>
  <c r="Q48" i="7"/>
  <c r="E91" i="7"/>
  <c r="F91" i="7"/>
  <c r="G91" i="7"/>
  <c r="H91" i="7"/>
  <c r="I91" i="7"/>
  <c r="J91" i="7"/>
  <c r="K91" i="7"/>
  <c r="Q21" i="7" l="1"/>
  <c r="F11" i="3" l="1"/>
  <c r="F14" i="3" s="1"/>
  <c r="C95" i="7"/>
  <c r="V23" i="7"/>
  <c r="Q12" i="7" l="1"/>
  <c r="B11" i="3" s="1"/>
  <c r="B14" i="3" s="1"/>
  <c r="Q22" i="7" l="1"/>
  <c r="C93" i="7" s="1"/>
  <c r="D11" i="3" l="1"/>
  <c r="D14" i="3" s="1"/>
  <c r="Q23" i="7" l="1"/>
  <c r="Q24" i="7"/>
  <c r="C23" i="7"/>
  <c r="Q14" i="7" l="1"/>
  <c r="Q13" i="7" s="1"/>
  <c r="C11" i="3" s="1"/>
  <c r="C14" i="3" s="1"/>
  <c r="C91" i="7"/>
  <c r="E11" i="3"/>
  <c r="E14" i="3" s="1"/>
  <c r="D6" i="16" s="1"/>
  <c r="G6" i="16" s="1"/>
  <c r="C94" i="7"/>
  <c r="C96" i="7" s="1"/>
  <c r="D7" i="16"/>
  <c r="G7" i="16" s="1"/>
  <c r="E23" i="18"/>
  <c r="I23" i="18" s="1"/>
  <c r="D16" i="16"/>
  <c r="E22" i="18" l="1"/>
  <c r="I22" i="18" s="1"/>
  <c r="N22" i="18" s="1"/>
  <c r="S22" i="18" s="1"/>
  <c r="D15" i="16"/>
  <c r="G15" i="16" s="1"/>
  <c r="N23" i="18"/>
  <c r="G16" i="16"/>
  <c r="P22" i="18" l="1"/>
  <c r="W22" i="18" s="1"/>
  <c r="S23" i="18"/>
  <c r="P23" i="18"/>
  <c r="E21" i="18" l="1"/>
  <c r="E24" i="18" s="1"/>
  <c r="D5" i="16"/>
  <c r="G5" i="16" s="1"/>
  <c r="G8" i="16" s="1"/>
  <c r="D14" i="16"/>
  <c r="W23" i="18"/>
  <c r="I21" i="18" l="1"/>
  <c r="I24" i="18" s="1"/>
  <c r="G14" i="16"/>
  <c r="G17" i="16" s="1"/>
  <c r="N21" i="18" l="1"/>
  <c r="N24" i="18" s="1"/>
  <c r="P21" i="18" l="1"/>
  <c r="S21" i="18"/>
  <c r="S24" i="18" s="1"/>
  <c r="P24" i="18" l="1"/>
  <c r="V27" i="18" s="1"/>
  <c r="D23" i="16"/>
  <c r="G23" i="16" s="1"/>
  <c r="D22" i="16"/>
  <c r="G22" i="16" s="1"/>
  <c r="W21" i="18"/>
  <c r="W24" i="18" s="1"/>
  <c r="V26" i="18"/>
  <c r="V32" i="18"/>
  <c r="I40" i="18" s="1"/>
  <c r="V33" i="18"/>
  <c r="I41" i="18" s="1"/>
  <c r="G24" i="16" l="1"/>
  <c r="V31" i="18"/>
  <c r="I39" i="18" s="1"/>
  <c r="V28" i="18"/>
  <c r="V29" i="18" l="1"/>
  <c r="I38" i="18" s="1"/>
  <c r="V34" i="18" s="1"/>
  <c r="I42" i="18" s="1"/>
  <c r="V30" i="18"/>
</calcChain>
</file>

<file path=xl/connections.xml><?xml version="1.0" encoding="utf-8"?>
<connections xmlns="http://schemas.openxmlformats.org/spreadsheetml/2006/main">
  <connection id="1" name="SUDHAKAR APRIL 16" type="6" refreshedVersion="4" background="1" saveData="1">
    <textPr codePage="437" sourceFile="C:\Users\CBS\Desktop\sud\D6 APR16 M1 BBA\SUDHAKAR APRIL 16.txt" delimited="0">
      <textFields count="11">
        <textField/>
        <textField position="33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  <connection id="2" name="SUDHAKAR FEB-16 EXCEP" type="6" refreshedVersion="4" background="1" saveData="1">
    <textPr codePage="437" sourceFile="C:\Users\CBS\Desktop\SUDHAKAR FEB 16\SUDHAKAR FEB-16 EXCEP.txt" delimited="0">
      <textFields count="7">
        <textField/>
        <textField position="33"/>
        <textField position="40"/>
        <textField position="61"/>
        <textField position="68"/>
        <textField position="75"/>
        <textField position="82"/>
      </textFields>
    </textPr>
  </connection>
  <connection id="3" name="SUDHAKAR OCT 15" type="6" refreshedVersion="4" background="1" saveData="1">
    <textPr codePage="437" sourceFile="C:\Users\CBS\Desktop\TOWN 1 BBA\SUDHAKAR OCT 15.txt" delimited="0">
      <textFields count="11">
        <textField/>
        <textField position="33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  <connection id="4" name="TOWN 31" type="6" refreshedVersion="4" background="1" saveData="1">
    <textPr codePage="437" sourceFile="H:\sudhakar jun 15\TOWN 3.txt" delimited="0">
      <textFields count="11">
        <textField/>
        <textField position="32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</connections>
</file>

<file path=xl/sharedStrings.xml><?xml version="1.0" encoding="utf-8"?>
<sst xmlns="http://schemas.openxmlformats.org/spreadsheetml/2006/main" count="296" uniqueCount="174">
  <si>
    <t>DL</t>
  </si>
  <si>
    <t>RNF</t>
  </si>
  <si>
    <t>WR</t>
  </si>
  <si>
    <t>CERTIFICATES</t>
  </si>
  <si>
    <t>Operation Town 1 ::  GUNTUR</t>
  </si>
  <si>
    <t>Name of the Section</t>
  </si>
  <si>
    <t>Existing Services</t>
  </si>
  <si>
    <t>(Live + UDC)</t>
  </si>
  <si>
    <t>Mandal Head Quarters (URBAN)</t>
  </si>
  <si>
    <t>Other than  Mandal Head Quarters (RURAL)</t>
  </si>
  <si>
    <t>TOTAL</t>
  </si>
  <si>
    <t>ANNEXURE-1</t>
  </si>
  <si>
    <t>Certified that the services mentioned in the above statement is correct.</t>
  </si>
  <si>
    <t xml:space="preserve">2. Certified that the bill claimed as per Agt. No. . . . . . . . . . .of SE/O/GNT, Dt.  . . . . . . . . . Valid up to </t>
  </si>
  <si>
    <t>3. Certified that the Bank Guarantee of Rs.                      is valid up to .        and other Bank Guarantee of Rs.             is valid up to .vide B.G.No.                                of               Bank  GUNTUR</t>
  </si>
  <si>
    <t>4. Certified that all the meter readings are entered in the MRBs.</t>
  </si>
  <si>
    <t>5. Certified that the bill not claimed for RNF/Wrong reading Services.</t>
  </si>
  <si>
    <t>6. Certified that the wrong readings below the maximum limit ie., under  of total services.0.50%</t>
  </si>
  <si>
    <t>7. Certified that the Service Tax has been paid to the Central Excise Department vide challan  No. . . . . . . . . dt. . . . . . . . .     (Proof of latest payment enclosed.)</t>
  </si>
  <si>
    <t>8. Certified that the Spot Billing work has been carried out as per Agreement.</t>
  </si>
  <si>
    <t>Sl. No.</t>
  </si>
  <si>
    <t>Total No. of Services</t>
  </si>
  <si>
    <t>No. of Services attended</t>
  </si>
  <si>
    <t>No. of Services not attended</t>
  </si>
  <si>
    <t xml:space="preserve"> No. of Services claimed</t>
  </si>
  <si>
    <t>Total</t>
  </si>
  <si>
    <t>Certified that the services mentioned in the above statement is correct</t>
  </si>
  <si>
    <t>Certified that the day-today exceptional reports are furnishing by the SBA.</t>
  </si>
  <si>
    <t>Certified that all the exceptionals are attended.</t>
  </si>
  <si>
    <t>Certified that the SBA recorded the meter readings in MRBs as per Agreement.</t>
  </si>
  <si>
    <t>Certified that the SBA has fulfilled all other conditions as per Agreement.</t>
  </si>
  <si>
    <t>ADVANCED STAMPED RECEIPT</t>
  </si>
  <si>
    <t>Seal &amp; Signature of Agency</t>
  </si>
  <si>
    <t>With Revenue Stamp</t>
  </si>
  <si>
    <t>R</t>
  </si>
  <si>
    <t>RURAL</t>
  </si>
  <si>
    <t>Signature of the Agency</t>
  </si>
  <si>
    <t>STATEMENT SHOWING THE E.P.F., E.S.I. &amp; SERVICE TAX</t>
  </si>
  <si>
    <t>1. E.P.F.</t>
  </si>
  <si>
    <t>No. of Services</t>
  </si>
  <si>
    <t>x</t>
  </si>
  <si>
    <t>Paid receipt No. &amp; Date</t>
  </si>
  <si>
    <t>(Including Ready reference copy)</t>
  </si>
  <si>
    <t>X</t>
  </si>
  <si>
    <t>Certificates</t>
  </si>
  <si>
    <t>Certified that the GST has been p;aid for the Month of _______________________</t>
  </si>
  <si>
    <t>Challan No. _____________ Dt.________________ (Proof Enclosed)</t>
  </si>
  <si>
    <t>Certified that the EPF has been p;aid for the Month of _______________________</t>
  </si>
  <si>
    <t>Certified that the ESI has been p;aid for the Month of _______________________</t>
  </si>
  <si>
    <t>Certified that that the Fulfil of Invoice &amp; other Statement</t>
  </si>
  <si>
    <t>Certified that the all spot billing readers to pay the Remuneration through Bank A/c</t>
  </si>
  <si>
    <t>(Statement copy enclosed)</t>
  </si>
  <si>
    <t>Certified that the Above statement is correct</t>
  </si>
  <si>
    <t>x 9%</t>
  </si>
  <si>
    <t>CGST + SGST Total</t>
  </si>
  <si>
    <t>3. G.S.T :</t>
  </si>
  <si>
    <t>State                       :  A.P.</t>
  </si>
  <si>
    <t xml:space="preserve"> </t>
  </si>
  <si>
    <t>State                     :  A.P.</t>
  </si>
  <si>
    <t>State          :   A.P.</t>
  </si>
  <si>
    <t>HSN SAC</t>
  </si>
  <si>
    <t>Qty</t>
  </si>
  <si>
    <t>Rate</t>
  </si>
  <si>
    <t>CGST</t>
  </si>
  <si>
    <t>SGST</t>
  </si>
  <si>
    <t>URBAN</t>
  </si>
  <si>
    <t>Total :</t>
  </si>
  <si>
    <t xml:space="preserve">                                                    Terms and conditions :
1.Certified that the bill has not been prepaid &amp; paid previously
2.Certified that the bill has been prepaid as per terms &amp; condition
3.Certified that the income tax is deducted as per the rules </t>
  </si>
  <si>
    <t>Total Amount Before Tax   :</t>
  </si>
  <si>
    <t>Tax Amount : GST                :</t>
  </si>
  <si>
    <t>TDS.CGST.1%</t>
  </si>
  <si>
    <t>TDS.SGST 1%</t>
  </si>
  <si>
    <t xml:space="preserve">PASSED FOR RS </t>
  </si>
  <si>
    <t>PER CHECKED FOR RS</t>
  </si>
  <si>
    <t>ACCOUNTSOFFICER REV</t>
  </si>
  <si>
    <t>CIRCLE OFFICE GUNTUR</t>
  </si>
  <si>
    <t>01-PEDAKAKANI</t>
  </si>
  <si>
    <t>02-AGARTHAVARAPADU</t>
  </si>
  <si>
    <t>03-ANAMARLAPUDI</t>
  </si>
  <si>
    <t>04-DANGENAGAR</t>
  </si>
  <si>
    <t>05-D B PALEM</t>
  </si>
  <si>
    <t>06-GOLLAMUDI</t>
  </si>
  <si>
    <t>08-KOPPURAVURU</t>
  </si>
  <si>
    <t>09-NAGARJUNA NAGAR</t>
  </si>
  <si>
    <t>10-NAMBURU</t>
  </si>
  <si>
    <t>11-RAMACHANDRA PALEM</t>
  </si>
  <si>
    <t>12-TAKELLAPADU</t>
  </si>
  <si>
    <t>13-TANGELLAMUDI</t>
  </si>
  <si>
    <t>14-UPPALAPADU</t>
  </si>
  <si>
    <t>15-V K PURAM</t>
  </si>
  <si>
    <t>16-VENIGANDLA</t>
  </si>
  <si>
    <r>
      <t xml:space="preserve">Name of the Section  :  </t>
    </r>
    <r>
      <rPr>
        <b/>
        <u/>
        <sz val="14"/>
        <color rgb="FF000000"/>
        <rFont val="Calibri"/>
        <family val="2"/>
      </rPr>
      <t>PEDAKAKANI</t>
    </r>
  </si>
  <si>
    <t>OPRATION /T1/GUNTUR</t>
  </si>
  <si>
    <t>Operation Town 4 ::  GUNTUR</t>
  </si>
  <si>
    <t>I. DURGA RAO,  ERO / GUNTUR TOWN 4</t>
  </si>
  <si>
    <t>I. DURGA RAO - - ERO / GUNTUR TOWN 4</t>
  </si>
  <si>
    <t>Pedakakani</t>
  </si>
  <si>
    <t>Gross Amount       :</t>
  </si>
  <si>
    <t>I.T   1%                                       :</t>
  </si>
  <si>
    <t>Net Amount</t>
  </si>
  <si>
    <t>VENDER Code;     313248                                                       Phone: 9502688422</t>
  </si>
  <si>
    <t>MHQ</t>
  </si>
  <si>
    <t>DISTRIBUTION</t>
  </si>
  <si>
    <t>AE LOGIN SCS</t>
  </si>
  <si>
    <t>PEDAKAKANI</t>
  </si>
  <si>
    <t>2. E.S.I.</t>
  </si>
  <si>
    <t>INTERIOR NON FOCAL AREA</t>
  </si>
  <si>
    <t>I F A</t>
  </si>
  <si>
    <t>Interior Focal Area</t>
  </si>
  <si>
    <t>Executive Engineer</t>
  </si>
  <si>
    <t>Dy. Executive Engineer</t>
  </si>
  <si>
    <t>Assistant Executive Enigneer</t>
  </si>
  <si>
    <t xml:space="preserve"> Town-4 Subdivision/Guntur</t>
  </si>
  <si>
    <t xml:space="preserve">             Certificate for Spot Billing Work of I. DURGA RAO</t>
  </si>
  <si>
    <t>EXECUTIVE ENGINEER</t>
  </si>
  <si>
    <t xml:space="preserve">I. DURGA RAO,  15-6-87/A, Revenue Ward-25, Old Guntur, Guntur GST No.  37ACCPI0944B1Z5 </t>
  </si>
  <si>
    <t>NAME  :  EXECUTIVE ENGINEER                                                                      ADDRESS : GUNTUR TOWN - 1                                                                      GSTIN :   37AAHCS4056Q2ZM</t>
  </si>
  <si>
    <r>
      <rPr>
        <b/>
        <sz val="16"/>
        <color rgb="FF0000CC"/>
        <rFont val="Trebuchet MS"/>
        <family val="2"/>
      </rPr>
      <t xml:space="preserve">TAX INVOICE </t>
    </r>
    <r>
      <rPr>
        <b/>
        <sz val="10"/>
        <color rgb="FF0000CC"/>
        <rFont val="Trebuchet MS"/>
        <family val="2"/>
      </rPr>
      <t xml:space="preserve">                                                          </t>
    </r>
  </si>
  <si>
    <t>State Code  :</t>
  </si>
  <si>
    <t>Details of Receiver | Billed to:</t>
  </si>
  <si>
    <t>State Code :</t>
  </si>
  <si>
    <t>Name of Product / Service</t>
  </si>
  <si>
    <t>UOM</t>
  </si>
  <si>
    <t>Amount</t>
  </si>
  <si>
    <t>Less: Discount</t>
  </si>
  <si>
    <t>Taxable Value</t>
  </si>
  <si>
    <t>IGST</t>
  </si>
  <si>
    <t>-</t>
  </si>
  <si>
    <t xml:space="preserve">Details of Consignee Shipped to </t>
  </si>
  <si>
    <r>
      <rPr>
        <b/>
        <sz val="7"/>
        <color rgb="FFC00000"/>
        <rFont val="Trebuchet MS"/>
        <family val="2"/>
      </rPr>
      <t>Sr.
No.</t>
    </r>
  </si>
  <si>
    <r>
      <rPr>
        <b/>
        <sz val="8"/>
        <color rgb="FF0000CC"/>
        <rFont val="Trebuchet MS"/>
        <family val="2"/>
      </rPr>
      <t xml:space="preserve">                               Bank Details :
</t>
    </r>
    <r>
      <rPr>
        <b/>
        <sz val="7"/>
        <color rgb="FF0000CC"/>
        <rFont val="Trebuchet MS"/>
        <family val="2"/>
      </rPr>
      <t xml:space="preserve">•  Bank Account Number         :  50200030463471
•  Bank Branch IFSC                  :  HDFC0009180                                                                                  * Name of the Bank                    :HDFC                                                                              </t>
    </r>
  </si>
  <si>
    <t>AGENCY NAME (Common Seal)</t>
  </si>
  <si>
    <t xml:space="preserve">P.O N0                                                       </t>
  </si>
  <si>
    <t>ENTRY SHEET NO:</t>
  </si>
  <si>
    <t>TAX INVOICE</t>
  </si>
  <si>
    <t>AgreementNo;  5580015573                          PanNO; ACCPI0944B</t>
  </si>
  <si>
    <t>Reverse Charge     :  NO</t>
  </si>
  <si>
    <t>(Rupees One Lakh eighty five thousand three hundred twelve only)</t>
  </si>
  <si>
    <t>Add : CGST</t>
  </si>
  <si>
    <t xml:space="preserve">Add : SGST </t>
  </si>
  <si>
    <t xml:space="preserve">Received with thanks from the Executive Engineer, Operation, Town-1, APSPDCL, </t>
  </si>
  <si>
    <t>Invoice No              :      20</t>
  </si>
  <si>
    <t>00-D5-GUNTUR</t>
  </si>
  <si>
    <t>00-D9-GUNTUR</t>
  </si>
  <si>
    <r>
      <t xml:space="preserve">Name of the Section  :  </t>
    </r>
    <r>
      <rPr>
        <b/>
        <u/>
        <sz val="14"/>
        <color rgb="FF000000"/>
        <rFont val="Calibri"/>
        <family val="2"/>
      </rPr>
      <t>D9-GUNTUR</t>
    </r>
  </si>
  <si>
    <r>
      <t xml:space="preserve">Name of the Section  :  </t>
    </r>
    <r>
      <rPr>
        <b/>
        <u/>
        <sz val="14"/>
        <color rgb="FF000000"/>
        <rFont val="Calibri"/>
        <family val="2"/>
      </rPr>
      <t>D5-GUNTUR</t>
    </r>
  </si>
  <si>
    <t>D5-GUNTUR</t>
  </si>
  <si>
    <t>Name          :  Dy. EXECUTIVE ENGINEER/O/T4/GUNTUR                     Section       : D5-GUNTUR, D9-GUNTUR &amp; Pedakakani
GSTIN         :   37AAHCS4056Q2ZM</t>
  </si>
  <si>
    <t>Name of the Distribution</t>
  </si>
  <si>
    <t>AE Login Scs</t>
  </si>
  <si>
    <t>GRAND TOTAL</t>
  </si>
  <si>
    <t>IFA</t>
  </si>
  <si>
    <t>Date of Supply : 01-10-19 to 31-10-19  P.M ORDERNO;  930000071315</t>
  </si>
  <si>
    <t>Place of Supply         :    D5-GUNTUR,  D9-GUNTUR,  PEDAKAKANI, GUNTUR</t>
  </si>
  <si>
    <t>Invoice Date          :   - 10 -2019</t>
  </si>
  <si>
    <t>MONTH :   OCTOBER, 2019</t>
  </si>
  <si>
    <t>OCTOBER, 2019</t>
  </si>
  <si>
    <t>Statement showing the section wise services entrusted for Spot Billing work For the month of   OCTOBER, 2019</t>
  </si>
  <si>
    <t>No. of Services Billed during OCTOBER, 2019</t>
  </si>
  <si>
    <t>for the OCTOBER, 2019</t>
  </si>
  <si>
    <t>Billed scs as on     15-Oct-19</t>
  </si>
  <si>
    <t xml:space="preserve">Certified that the  bills issued for 37050 No. of services for the month of OCTOBER, 2019  </t>
  </si>
  <si>
    <t xml:space="preserve">Certified that the  bills issued for 26389 No. of services for the month of OCTOBER, 2019  </t>
  </si>
  <si>
    <t>Certified that there are 140 No. of DL, 0 No. of RNF &amp; 0 No. of Wrong reading services.</t>
  </si>
  <si>
    <t>Certified that there are 101 No. of DL, 0 No. of RNF &amp; 0 No. of Wrong reading services.</t>
  </si>
  <si>
    <t xml:space="preserve">Certified that the  bills issued for 17808 No. of services for the month of OCTOBER, 2019  </t>
  </si>
  <si>
    <t>Certified that there are 337 No. of DL, 0 No. of RNF &amp; 0 No. of Wrong reading services.</t>
  </si>
  <si>
    <t>D5-Guntur</t>
  </si>
  <si>
    <t>D9-Guntur</t>
  </si>
  <si>
    <t>D9-GUNTUR</t>
  </si>
  <si>
    <r>
      <t xml:space="preserve">1. Certified that </t>
    </r>
    <r>
      <rPr>
        <b/>
        <sz val="12"/>
        <color rgb="FFFF0000"/>
        <rFont val="Calibri"/>
        <family val="2"/>
      </rPr>
      <t xml:space="preserve">81247 </t>
    </r>
    <r>
      <rPr>
        <sz val="12"/>
        <color theme="1"/>
        <rFont val="Calibri"/>
        <family val="2"/>
      </rPr>
      <t>No. of  Monthly services mentioned in the above statement entrusted for spot Billing.</t>
    </r>
  </si>
  <si>
    <t xml:space="preserve">81247 of Sub-Electricity Revenue Office,  Guntur Town-4, Guntur Town-1 Division </t>
  </si>
  <si>
    <r>
      <t xml:space="preserve">Guntur, the sum of </t>
    </r>
    <r>
      <rPr>
        <b/>
        <sz val="14"/>
        <color theme="1"/>
        <rFont val="Calibri"/>
        <family val="2"/>
        <scheme val="minor"/>
      </rPr>
      <t xml:space="preserve">Rs. 5,56,592.00 </t>
    </r>
    <r>
      <rPr>
        <sz val="14"/>
        <color theme="1"/>
        <rFont val="Calibri"/>
        <family val="2"/>
        <scheme val="minor"/>
      </rPr>
      <t>(Rupees Five lakh Fifty Six thousand five</t>
    </r>
  </si>
  <si>
    <t xml:space="preserve">hundred ninty two  only) being the Remuneration for Spot Billing in respect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</si>
</sst>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FF"/>
      <name val="Calibri"/>
      <family val="2"/>
    </font>
    <font>
      <b/>
      <u/>
      <sz val="16"/>
      <color theme="1"/>
      <name val="Calibri"/>
      <family val="2"/>
    </font>
    <font>
      <b/>
      <sz val="14"/>
      <color rgb="FF0000FF"/>
      <name val="Calibri"/>
      <family val="2"/>
    </font>
    <font>
      <b/>
      <u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6"/>
      <color rgb="FF0000FF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3333FF"/>
      <name val="Calibri"/>
      <family val="2"/>
    </font>
    <font>
      <sz val="11"/>
      <color rgb="FF3333FF"/>
      <name val="Calibri"/>
      <family val="2"/>
      <scheme val="minor"/>
    </font>
    <font>
      <sz val="12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7"/>
      <color rgb="FFC00000"/>
      <name val="Trebuchet MS"/>
      <family val="2"/>
    </font>
    <font>
      <b/>
      <sz val="10"/>
      <color rgb="FFC00000"/>
      <name val="Times New Roman"/>
      <family val="1"/>
    </font>
    <font>
      <b/>
      <sz val="16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00"/>
      <name val="Calibri"/>
      <family val="2"/>
    </font>
    <font>
      <b/>
      <u/>
      <sz val="12"/>
      <color theme="1"/>
      <name val="Calibri"/>
      <family val="2"/>
      <scheme val="minor"/>
    </font>
    <font>
      <b/>
      <sz val="10"/>
      <color rgb="FF0000CC"/>
      <name val="Trebuchet MS"/>
      <family val="2"/>
    </font>
    <font>
      <b/>
      <sz val="10"/>
      <color rgb="FF0000CC"/>
      <name val="Times New Roman"/>
      <family val="1"/>
    </font>
    <font>
      <b/>
      <sz val="16"/>
      <color rgb="FF0000CC"/>
      <name val="Trebuchet MS"/>
      <family val="2"/>
    </font>
    <font>
      <b/>
      <sz val="12"/>
      <color rgb="FF0000CC"/>
      <name val="Trebuchet MS"/>
      <family val="2"/>
    </font>
    <font>
      <b/>
      <sz val="8"/>
      <color rgb="FF0000CC"/>
      <name val="Trebuchet MS"/>
      <family val="2"/>
    </font>
    <font>
      <b/>
      <sz val="8"/>
      <color rgb="FF0000CC"/>
      <name val="Times New Roman"/>
      <family val="1"/>
    </font>
    <font>
      <b/>
      <sz val="7"/>
      <color rgb="FF0000CC"/>
      <name val="Trebuchet MS"/>
      <family val="2"/>
    </font>
    <font>
      <b/>
      <vertAlign val="superscript"/>
      <sz val="12"/>
      <color rgb="FF0000CC"/>
      <name val="Trebuchet MS"/>
      <family val="2"/>
    </font>
    <font>
      <b/>
      <sz val="8"/>
      <color rgb="FFC00000"/>
      <name val="Trebuchet MS"/>
      <family val="2"/>
    </font>
    <font>
      <b/>
      <sz val="9"/>
      <color rgb="FFC00000"/>
      <name val="Trebuchet MS"/>
      <family val="2"/>
    </font>
    <font>
      <b/>
      <sz val="11"/>
      <color rgb="FFC00000"/>
      <name val="Times New Roman"/>
      <family val="1"/>
    </font>
    <font>
      <b/>
      <sz val="6"/>
      <color rgb="FF0000CC"/>
      <name val="Trebuchet MS"/>
      <family val="2"/>
    </font>
    <font>
      <b/>
      <sz val="9"/>
      <color rgb="FFC00000"/>
      <name val="Times New Roman"/>
      <family val="1"/>
    </font>
    <font>
      <b/>
      <sz val="9"/>
      <color rgb="FF0000CC"/>
      <name val="Trebuchet MS"/>
      <family val="2"/>
    </font>
    <font>
      <b/>
      <sz val="11"/>
      <color rgb="FF0000CC"/>
      <name val="Trebuchet MS"/>
      <family val="2"/>
    </font>
    <font>
      <b/>
      <sz val="11"/>
      <color rgb="FF0000CC"/>
      <name val="Times New Roman"/>
      <family val="1"/>
    </font>
    <font>
      <b/>
      <sz val="10"/>
      <color rgb="FFC00000"/>
      <name val="Trebuchet MS"/>
      <family val="2"/>
    </font>
    <font>
      <b/>
      <sz val="14"/>
      <color rgb="FFFF00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5F0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156FB8"/>
      </bottom>
      <diagonal/>
    </border>
    <border>
      <left style="thin">
        <color rgb="FF156FB8"/>
      </left>
      <right/>
      <top style="thin">
        <color rgb="FF156FB8"/>
      </top>
      <bottom/>
      <diagonal/>
    </border>
    <border>
      <left/>
      <right/>
      <top style="thin">
        <color rgb="FF156FB8"/>
      </top>
      <bottom/>
      <diagonal/>
    </border>
    <border>
      <left style="thin">
        <color rgb="FF156FB8"/>
      </left>
      <right/>
      <top/>
      <bottom/>
      <diagonal/>
    </border>
    <border>
      <left style="thin">
        <color rgb="FF156FB8"/>
      </left>
      <right/>
      <top/>
      <bottom style="thin">
        <color rgb="FF156FB8"/>
      </bottom>
      <diagonal/>
    </border>
    <border>
      <left/>
      <right style="thin">
        <color rgb="FF156FB8"/>
      </right>
      <top style="thin">
        <color rgb="FF156FB8"/>
      </top>
      <bottom/>
      <diagonal/>
    </border>
    <border>
      <left/>
      <right style="thin">
        <color rgb="FF156FB8"/>
      </right>
      <top/>
      <bottom/>
      <diagonal/>
    </border>
    <border>
      <left/>
      <right style="thin">
        <color rgb="FF156FB8"/>
      </right>
      <top/>
      <bottom style="thin">
        <color rgb="FF156FB8"/>
      </bottom>
      <diagonal/>
    </border>
    <border>
      <left style="thin">
        <color rgb="FF156FB8"/>
      </left>
      <right/>
      <top style="thin">
        <color rgb="FF156FB8"/>
      </top>
      <bottom style="thin">
        <color rgb="FF156FB8"/>
      </bottom>
      <diagonal/>
    </border>
    <border>
      <left/>
      <right/>
      <top style="thin">
        <color rgb="FF156FB8"/>
      </top>
      <bottom style="thin">
        <color rgb="FF156FB8"/>
      </bottom>
      <diagonal/>
    </border>
    <border>
      <left/>
      <right style="thin">
        <color rgb="FF156FB8"/>
      </right>
      <top style="thin">
        <color rgb="FF156FB8"/>
      </top>
      <bottom style="thin">
        <color rgb="FF156FB8"/>
      </bottom>
      <diagonal/>
    </border>
    <border>
      <left style="thin">
        <color rgb="FF156FB8"/>
      </left>
      <right style="thin">
        <color rgb="FF156FB8"/>
      </right>
      <top/>
      <bottom style="thin">
        <color rgb="FF156FB8"/>
      </bottom>
      <diagonal/>
    </border>
    <border>
      <left style="thin">
        <color rgb="FF156FB8"/>
      </left>
      <right style="thin">
        <color rgb="FF156FB8"/>
      </right>
      <top style="thin">
        <color rgb="FF156FB8"/>
      </top>
      <bottom/>
      <diagonal/>
    </border>
    <border>
      <left style="thin">
        <color rgb="FF156FB8"/>
      </left>
      <right style="thin">
        <color rgb="FF156FB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156FB8"/>
      </top>
      <bottom style="thin">
        <color rgb="FF156FB8"/>
      </bottom>
      <diagonal/>
    </border>
    <border>
      <left style="medium">
        <color indexed="64"/>
      </left>
      <right/>
      <top style="medium">
        <color indexed="64"/>
      </top>
      <bottom style="thin">
        <color rgb="FF156FB8"/>
      </bottom>
      <diagonal/>
    </border>
    <border>
      <left style="medium">
        <color indexed="64"/>
      </left>
      <right/>
      <top/>
      <bottom style="thin">
        <color rgb="FF156FB8"/>
      </bottom>
      <diagonal/>
    </border>
    <border>
      <left/>
      <right style="medium">
        <color indexed="64"/>
      </right>
      <top/>
      <bottom style="thin">
        <color rgb="FF156FB8"/>
      </bottom>
      <diagonal/>
    </border>
    <border>
      <left style="medium">
        <color indexed="64"/>
      </left>
      <right/>
      <top style="thin">
        <color rgb="FF156FB8"/>
      </top>
      <bottom/>
      <diagonal/>
    </border>
    <border>
      <left/>
      <right style="medium">
        <color indexed="64"/>
      </right>
      <top style="thin">
        <color rgb="FF156FB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156FB8"/>
      </top>
      <bottom style="thin">
        <color rgb="FF156FB8"/>
      </bottom>
      <diagonal/>
    </border>
    <border>
      <left/>
      <right style="medium">
        <color indexed="64"/>
      </right>
      <top style="thin">
        <color rgb="FF156FB8"/>
      </top>
      <bottom style="thin">
        <color rgb="FF156FB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156FB8"/>
      </right>
      <top style="thin">
        <color rgb="FF156FB8"/>
      </top>
      <bottom/>
      <diagonal/>
    </border>
    <border>
      <left style="medium">
        <color indexed="64"/>
      </left>
      <right style="thin">
        <color rgb="FF156FB8"/>
      </right>
      <top/>
      <bottom style="thin">
        <color rgb="FF156FB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156FB8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156FB8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5" fillId="0" borderId="0"/>
  </cellStyleXfs>
  <cellXfs count="30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7" fillId="0" borderId="0" xfId="1" applyFont="1" applyFill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vertical="center"/>
    </xf>
    <xf numFmtId="2" fontId="30" fillId="0" borderId="5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1" fontId="29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2" fontId="32" fillId="0" borderId="5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" fontId="40" fillId="0" borderId="14" xfId="1" applyNumberFormat="1" applyFont="1" applyFill="1" applyBorder="1" applyAlignment="1">
      <alignment vertical="top" wrapText="1"/>
    </xf>
    <xf numFmtId="1" fontId="40" fillId="0" borderId="16" xfId="1" applyNumberFormat="1" applyFont="1" applyFill="1" applyBorder="1" applyAlignment="1">
      <alignment vertical="top" wrapText="1"/>
    </xf>
    <xf numFmtId="0" fontId="41" fillId="0" borderId="17" xfId="1" applyFont="1" applyFill="1" applyBorder="1" applyAlignment="1">
      <alignment horizontal="left" vertical="top" wrapText="1"/>
    </xf>
    <xf numFmtId="1" fontId="36" fillId="0" borderId="14" xfId="1" applyNumberFormat="1" applyFont="1" applyFill="1" applyBorder="1" applyAlignment="1">
      <alignment horizontal="right" vertical="center" wrapText="1"/>
    </xf>
    <xf numFmtId="1" fontId="36" fillId="0" borderId="16" xfId="1" applyNumberFormat="1" applyFont="1" applyFill="1" applyBorder="1" applyAlignment="1">
      <alignment horizontal="left" vertical="center" wrapText="1"/>
    </xf>
    <xf numFmtId="0" fontId="36" fillId="0" borderId="1" xfId="1" applyFont="1" applyFill="1" applyBorder="1" applyAlignment="1">
      <alignment horizontal="left" vertical="center" wrapText="1"/>
    </xf>
    <xf numFmtId="0" fontId="42" fillId="0" borderId="15" xfId="1" applyFont="1" applyFill="1" applyBorder="1" applyAlignment="1">
      <alignment horizontal="right" vertical="top" wrapText="1"/>
    </xf>
    <xf numFmtId="0" fontId="37" fillId="0" borderId="0" xfId="1" applyFont="1" applyFill="1" applyBorder="1" applyAlignment="1">
      <alignment horizontal="left" vertical="top"/>
    </xf>
    <xf numFmtId="0" fontId="37" fillId="0" borderId="0" xfId="1" applyFont="1" applyFill="1" applyBorder="1" applyAlignment="1">
      <alignment vertical="top"/>
    </xf>
    <xf numFmtId="0" fontId="37" fillId="0" borderId="17" xfId="1" applyFont="1" applyFill="1" applyBorder="1" applyAlignment="1">
      <alignment horizontal="left" vertical="center" wrapText="1"/>
    </xf>
    <xf numFmtId="0" fontId="26" fillId="2" borderId="18" xfId="1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10" fontId="40" fillId="0" borderId="1" xfId="1" applyNumberFormat="1" applyFont="1" applyFill="1" applyBorder="1" applyAlignment="1">
      <alignment horizontal="center" vertical="center" wrapText="1"/>
    </xf>
    <xf numFmtId="3" fontId="40" fillId="0" borderId="1" xfId="1" applyNumberFormat="1" applyFont="1" applyFill="1" applyBorder="1" applyAlignment="1">
      <alignment horizontal="center" vertical="center" wrapText="1"/>
    </xf>
    <xf numFmtId="0" fontId="40" fillId="2" borderId="1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1" fontId="41" fillId="2" borderId="1" xfId="1" applyNumberFormat="1" applyFont="1" applyFill="1" applyBorder="1" applyAlignment="1">
      <alignment horizontal="center" vertical="center" wrapText="1"/>
    </xf>
    <xf numFmtId="10" fontId="41" fillId="0" borderId="1" xfId="1" applyNumberFormat="1" applyFont="1" applyFill="1" applyBorder="1" applyAlignment="1">
      <alignment horizontal="center" vertical="center" wrapText="1"/>
    </xf>
    <xf numFmtId="1" fontId="45" fillId="2" borderId="17" xfId="1" applyNumberFormat="1" applyFont="1" applyFill="1" applyBorder="1" applyAlignment="1">
      <alignment horizontal="right" vertical="center" wrapText="1"/>
    </xf>
    <xf numFmtId="3" fontId="45" fillId="2" borderId="10" xfId="1" applyNumberFormat="1" applyFont="1" applyFill="1" applyBorder="1" applyAlignment="1">
      <alignment vertical="center" wrapText="1"/>
    </xf>
    <xf numFmtId="3" fontId="45" fillId="2" borderId="13" xfId="1" applyNumberFormat="1" applyFont="1" applyFill="1" applyBorder="1" applyAlignment="1">
      <alignment vertical="center" wrapText="1"/>
    </xf>
    <xf numFmtId="3" fontId="45" fillId="2" borderId="6" xfId="1" applyNumberFormat="1" applyFont="1" applyFill="1" applyBorder="1" applyAlignment="1">
      <alignment vertical="center" wrapText="1"/>
    </xf>
    <xf numFmtId="0" fontId="48" fillId="0" borderId="0" xfId="1" applyFont="1" applyFill="1" applyBorder="1" applyAlignment="1">
      <alignment horizontal="left" vertical="top"/>
    </xf>
    <xf numFmtId="0" fontId="36" fillId="0" borderId="0" xfId="1" applyFont="1" applyFill="1" applyBorder="1" applyAlignment="1">
      <alignment horizontal="center" vertical="center" wrapText="1"/>
    </xf>
    <xf numFmtId="0" fontId="37" fillId="0" borderId="0" xfId="1" applyFont="1" applyFill="1" applyBorder="1" applyAlignment="1">
      <alignment horizontal="center" vertical="top"/>
    </xf>
    <xf numFmtId="0" fontId="42" fillId="0" borderId="0" xfId="1" applyFont="1" applyFill="1" applyBorder="1" applyAlignment="1">
      <alignment horizontal="right" vertical="top" wrapText="1"/>
    </xf>
    <xf numFmtId="0" fontId="42" fillId="0" borderId="0" xfId="1" applyFont="1" applyFill="1" applyBorder="1" applyAlignment="1">
      <alignment horizontal="center" vertical="center" wrapText="1"/>
    </xf>
    <xf numFmtId="0" fontId="42" fillId="0" borderId="0" xfId="1" applyFont="1" applyFill="1" applyBorder="1" applyAlignment="1">
      <alignment horizontal="right" vertical="center" wrapText="1"/>
    </xf>
    <xf numFmtId="0" fontId="37" fillId="0" borderId="0" xfId="1" applyFont="1" applyFill="1" applyBorder="1" applyAlignment="1">
      <alignment horizontal="left" vertical="center"/>
    </xf>
    <xf numFmtId="0" fontId="37" fillId="0" borderId="0" xfId="1" applyFont="1" applyFill="1" applyBorder="1" applyAlignment="1">
      <alignment horizontal="center" vertical="center"/>
    </xf>
    <xf numFmtId="0" fontId="37" fillId="0" borderId="0" xfId="1" applyFont="1" applyFill="1" applyBorder="1" applyAlignment="1">
      <alignment horizontal="center" vertical="top" wrapText="1"/>
    </xf>
    <xf numFmtId="0" fontId="36" fillId="0" borderId="0" xfId="1" applyFont="1" applyFill="1" applyBorder="1" applyAlignment="1">
      <alignment horizontal="center" vertical="top" wrapText="1"/>
    </xf>
    <xf numFmtId="0" fontId="37" fillId="0" borderId="0" xfId="1" applyFont="1" applyFill="1" applyBorder="1" applyAlignment="1">
      <alignment horizontal="center" vertical="center" wrapText="1"/>
    </xf>
    <xf numFmtId="0" fontId="42" fillId="0" borderId="6" xfId="1" applyFont="1" applyFill="1" applyBorder="1" applyAlignment="1">
      <alignment horizontal="right" vertical="top" wrapText="1"/>
    </xf>
    <xf numFmtId="0" fontId="36" fillId="0" borderId="25" xfId="1" applyFont="1" applyFill="1" applyBorder="1" applyAlignment="1">
      <alignment wrapText="1"/>
    </xf>
    <xf numFmtId="0" fontId="36" fillId="0" borderId="0" xfId="1" applyFont="1" applyFill="1" applyBorder="1" applyAlignment="1">
      <alignment wrapText="1"/>
    </xf>
    <xf numFmtId="0" fontId="43" fillId="0" borderId="0" xfId="1" applyFont="1" applyFill="1" applyBorder="1" applyAlignment="1">
      <alignment horizontal="left" vertical="center" wrapText="1"/>
    </xf>
    <xf numFmtId="0" fontId="39" fillId="0" borderId="0" xfId="1" applyFont="1" applyFill="1" applyBorder="1" applyAlignment="1">
      <alignment horizontal="left" vertical="center" wrapText="1"/>
    </xf>
    <xf numFmtId="0" fontId="36" fillId="0" borderId="0" xfId="1" applyFont="1" applyFill="1" applyBorder="1" applyAlignment="1">
      <alignment horizontal="right" vertical="center" wrapText="1"/>
    </xf>
    <xf numFmtId="0" fontId="51" fillId="0" borderId="0" xfId="1" applyFont="1" applyFill="1" applyBorder="1" applyAlignment="1">
      <alignment horizontal="left" vertical="center"/>
    </xf>
    <xf numFmtId="0" fontId="36" fillId="0" borderId="0" xfId="1" applyFont="1" applyFill="1" applyBorder="1" applyAlignment="1">
      <alignment vertical="top"/>
    </xf>
    <xf numFmtId="0" fontId="37" fillId="0" borderId="27" xfId="1" applyFont="1" applyFill="1" applyBorder="1" applyAlignment="1">
      <alignment horizontal="center" vertical="top"/>
    </xf>
    <xf numFmtId="0" fontId="37" fillId="0" borderId="28" xfId="1" applyFont="1" applyFill="1" applyBorder="1" applyAlignment="1">
      <alignment horizontal="center" vertical="top"/>
    </xf>
    <xf numFmtId="0" fontId="39" fillId="0" borderId="30" xfId="1" applyFont="1" applyFill="1" applyBorder="1" applyAlignment="1">
      <alignment horizontal="center" vertical="center" wrapText="1"/>
    </xf>
    <xf numFmtId="0" fontId="39" fillId="0" borderId="32" xfId="1" applyFont="1" applyFill="1" applyBorder="1" applyAlignment="1">
      <alignment horizontal="center" vertical="center" wrapText="1"/>
    </xf>
    <xf numFmtId="0" fontId="39" fillId="0" borderId="28" xfId="1" applyFont="1" applyFill="1" applyBorder="1" applyAlignment="1">
      <alignment horizontal="center" vertical="center" wrapText="1"/>
    </xf>
    <xf numFmtId="0" fontId="37" fillId="0" borderId="36" xfId="1" applyFont="1" applyFill="1" applyBorder="1" applyAlignment="1">
      <alignment horizontal="left" vertical="center" wrapText="1"/>
    </xf>
    <xf numFmtId="1" fontId="47" fillId="0" borderId="30" xfId="1" applyNumberFormat="1" applyFont="1" applyFill="1" applyBorder="1" applyAlignment="1">
      <alignment horizontal="center" vertical="center" wrapText="1"/>
    </xf>
    <xf numFmtId="1" fontId="47" fillId="0" borderId="32" xfId="1" applyNumberFormat="1" applyFont="1" applyFill="1" applyBorder="1" applyAlignment="1">
      <alignment horizontal="center" vertical="center" wrapText="1"/>
    </xf>
    <xf numFmtId="0" fontId="36" fillId="0" borderId="33" xfId="1" applyFont="1" applyFill="1" applyBorder="1" applyAlignment="1">
      <alignment wrapText="1"/>
    </xf>
    <xf numFmtId="0" fontId="42" fillId="0" borderId="34" xfId="1" applyFont="1" applyFill="1" applyBorder="1" applyAlignment="1">
      <alignment horizontal="center" vertical="top" wrapText="1"/>
    </xf>
    <xf numFmtId="0" fontId="36" fillId="0" borderId="32" xfId="1" applyFont="1" applyFill="1" applyBorder="1" applyAlignment="1">
      <alignment horizontal="center" vertical="center" wrapText="1"/>
    </xf>
    <xf numFmtId="0" fontId="42" fillId="0" borderId="32" xfId="1" applyFont="1" applyFill="1" applyBorder="1" applyAlignment="1">
      <alignment horizontal="center" vertical="center" wrapText="1"/>
    </xf>
    <xf numFmtId="0" fontId="42" fillId="0" borderId="33" xfId="1" applyFont="1" applyFill="1" applyBorder="1" applyAlignment="1">
      <alignment horizontal="right" vertical="center" wrapText="1"/>
    </xf>
    <xf numFmtId="0" fontId="51" fillId="0" borderId="40" xfId="1" applyFont="1" applyFill="1" applyBorder="1" applyAlignment="1">
      <alignment horizontal="center" vertical="center"/>
    </xf>
    <xf numFmtId="0" fontId="51" fillId="0" borderId="43" xfId="1" applyFont="1" applyFill="1" applyBorder="1" applyAlignment="1">
      <alignment horizontal="left" vertical="center"/>
    </xf>
    <xf numFmtId="0" fontId="50" fillId="0" borderId="43" xfId="1" applyFont="1" applyFill="1" applyBorder="1" applyAlignment="1">
      <alignment horizontal="right" vertical="center" wrapText="1"/>
    </xf>
    <xf numFmtId="3" fontId="42" fillId="0" borderId="0" xfId="1" applyNumberFormat="1" applyFont="1" applyFill="1" applyBorder="1" applyAlignment="1">
      <alignment horizontal="center" vertical="center" wrapText="1"/>
    </xf>
    <xf numFmtId="0" fontId="36" fillId="0" borderId="0" xfId="1" applyFont="1" applyFill="1" applyBorder="1" applyAlignment="1">
      <alignment vertical="justify" wrapText="1"/>
    </xf>
    <xf numFmtId="0" fontId="36" fillId="0" borderId="43" xfId="1" applyFont="1" applyFill="1" applyBorder="1" applyAlignment="1">
      <alignment wrapText="1"/>
    </xf>
    <xf numFmtId="0" fontId="36" fillId="0" borderId="44" xfId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2" fontId="29" fillId="0" borderId="0" xfId="0" applyNumberFormat="1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3" fontId="40" fillId="2" borderId="1" xfId="1" applyNumberFormat="1" applyFont="1" applyFill="1" applyBorder="1" applyAlignment="1">
      <alignment horizontal="center" vertical="center" wrapText="1"/>
    </xf>
    <xf numFmtId="0" fontId="40" fillId="2" borderId="1" xfId="1" applyFont="1" applyFill="1" applyBorder="1" applyAlignment="1">
      <alignment horizontal="center" vertical="center" wrapText="1"/>
    </xf>
    <xf numFmtId="0" fontId="40" fillId="2" borderId="36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0" fontId="27" fillId="0" borderId="3" xfId="1" applyFont="1" applyFill="1" applyBorder="1" applyAlignment="1">
      <alignment horizontal="left" vertical="center" wrapText="1"/>
    </xf>
    <xf numFmtId="0" fontId="27" fillId="0" borderId="20" xfId="1" applyFont="1" applyFill="1" applyBorder="1" applyAlignment="1">
      <alignment horizontal="left" vertical="center" wrapText="1"/>
    </xf>
    <xf numFmtId="0" fontId="27" fillId="0" borderId="4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right" vertical="center" wrapText="1"/>
    </xf>
    <xf numFmtId="0" fontId="27" fillId="0" borderId="20" xfId="1" applyFont="1" applyFill="1" applyBorder="1" applyAlignment="1">
      <alignment horizontal="right" vertical="center" wrapText="1"/>
    </xf>
    <xf numFmtId="0" fontId="27" fillId="0" borderId="4" xfId="1" applyFont="1" applyFill="1" applyBorder="1" applyAlignment="1">
      <alignment horizontal="right" vertical="center" wrapText="1"/>
    </xf>
    <xf numFmtId="0" fontId="37" fillId="0" borderId="34" xfId="1" applyFont="1" applyFill="1" applyBorder="1" applyAlignment="1">
      <alignment horizontal="left" vertical="top" wrapText="1"/>
    </xf>
    <xf numFmtId="0" fontId="37" fillId="0" borderId="15" xfId="1" applyFont="1" applyFill="1" applyBorder="1" applyAlignment="1">
      <alignment horizontal="left" vertical="top" wrapText="1"/>
    </xf>
    <xf numFmtId="0" fontId="37" fillId="0" borderId="35" xfId="1" applyFont="1" applyFill="1" applyBorder="1" applyAlignment="1">
      <alignment horizontal="left" vertical="top" wrapText="1"/>
    </xf>
    <xf numFmtId="3" fontId="49" fillId="2" borderId="14" xfId="1" applyNumberFormat="1" applyFont="1" applyFill="1" applyBorder="1" applyAlignment="1">
      <alignment horizontal="right" vertical="center" wrapText="1"/>
    </xf>
    <xf numFmtId="0" fontId="49" fillId="2" borderId="15" xfId="1" applyFont="1" applyFill="1" applyBorder="1" applyAlignment="1">
      <alignment horizontal="right" vertical="center" wrapText="1"/>
    </xf>
    <xf numFmtId="0" fontId="49" fillId="2" borderId="35" xfId="1" applyFont="1" applyFill="1" applyBorder="1" applyAlignment="1">
      <alignment horizontal="right" vertical="center" wrapText="1"/>
    </xf>
    <xf numFmtId="0" fontId="45" fillId="0" borderId="14" xfId="1" applyFont="1" applyFill="1" applyBorder="1" applyAlignment="1">
      <alignment horizontal="left" vertical="center" wrapText="1"/>
    </xf>
    <xf numFmtId="0" fontId="48" fillId="0" borderId="15" xfId="1" applyFont="1" applyFill="1" applyBorder="1" applyAlignment="1">
      <alignment horizontal="left" vertical="center" wrapText="1"/>
    </xf>
    <xf numFmtId="0" fontId="48" fillId="0" borderId="16" xfId="1" applyFont="1" applyFill="1" applyBorder="1" applyAlignment="1">
      <alignment horizontal="left" vertical="center" wrapText="1"/>
    </xf>
    <xf numFmtId="3" fontId="45" fillId="0" borderId="14" xfId="1" applyNumberFormat="1" applyFont="1" applyFill="1" applyBorder="1" applyAlignment="1">
      <alignment horizontal="right" vertical="center" wrapText="1"/>
    </xf>
    <xf numFmtId="3" fontId="45" fillId="0" borderId="15" xfId="1" applyNumberFormat="1" applyFont="1" applyFill="1" applyBorder="1" applyAlignment="1">
      <alignment horizontal="right" vertical="center" wrapText="1"/>
    </xf>
    <xf numFmtId="3" fontId="45" fillId="0" borderId="35" xfId="1" applyNumberFormat="1" applyFont="1" applyFill="1" applyBorder="1" applyAlignment="1">
      <alignment horizontal="right" vertical="center" wrapText="1"/>
    </xf>
    <xf numFmtId="0" fontId="36" fillId="0" borderId="30" xfId="1" applyFont="1" applyFill="1" applyBorder="1" applyAlignment="1">
      <alignment horizontal="left" vertical="top" wrapText="1"/>
    </xf>
    <xf numFmtId="0" fontId="37" fillId="0" borderId="8" xfId="1" applyFont="1" applyFill="1" applyBorder="1" applyAlignment="1">
      <alignment horizontal="left" vertical="top" wrapText="1"/>
    </xf>
    <xf numFmtId="0" fontId="37" fillId="0" borderId="32" xfId="1" applyFont="1" applyFill="1" applyBorder="1" applyAlignment="1">
      <alignment horizontal="left" vertical="top" wrapText="1"/>
    </xf>
    <xf numFmtId="0" fontId="37" fillId="0" borderId="0" xfId="1" applyFont="1" applyFill="1" applyBorder="1" applyAlignment="1">
      <alignment horizontal="left" vertical="top" wrapText="1"/>
    </xf>
    <xf numFmtId="1" fontId="45" fillId="2" borderId="10" xfId="1" applyNumberFormat="1" applyFont="1" applyFill="1" applyBorder="1" applyAlignment="1">
      <alignment horizontal="right" vertical="center" wrapText="1"/>
    </xf>
    <xf numFmtId="1" fontId="45" fillId="2" borderId="13" xfId="1" applyNumberFormat="1" applyFont="1" applyFill="1" applyBorder="1" applyAlignment="1">
      <alignment horizontal="right" vertical="center" wrapText="1"/>
    </xf>
    <xf numFmtId="0" fontId="45" fillId="2" borderId="10" xfId="1" applyFont="1" applyFill="1" applyBorder="1" applyAlignment="1">
      <alignment horizontal="right" vertical="center" wrapText="1"/>
    </xf>
    <xf numFmtId="0" fontId="45" fillId="2" borderId="6" xfId="1" applyFont="1" applyFill="1" applyBorder="1" applyAlignment="1">
      <alignment horizontal="right" vertical="center" wrapText="1"/>
    </xf>
    <xf numFmtId="0" fontId="45" fillId="2" borderId="13" xfId="1" applyFont="1" applyFill="1" applyBorder="1" applyAlignment="1">
      <alignment horizontal="right" vertical="center" wrapText="1"/>
    </xf>
    <xf numFmtId="0" fontId="40" fillId="0" borderId="34" xfId="1" applyFont="1" applyFill="1" applyBorder="1" applyAlignment="1">
      <alignment vertical="top" wrapText="1"/>
    </xf>
    <xf numFmtId="0" fontId="40" fillId="0" borderId="15" xfId="1" applyFont="1" applyFill="1" applyBorder="1" applyAlignment="1">
      <alignment vertical="top" wrapText="1"/>
    </xf>
    <xf numFmtId="0" fontId="40" fillId="0" borderId="26" xfId="1" applyFont="1" applyFill="1" applyBorder="1" applyAlignment="1">
      <alignment vertical="top" wrapText="1"/>
    </xf>
    <xf numFmtId="10" fontId="41" fillId="0" borderId="1" xfId="1" applyNumberFormat="1" applyFont="1" applyFill="1" applyBorder="1" applyAlignment="1">
      <alignment horizontal="center" vertical="center" wrapText="1"/>
    </xf>
    <xf numFmtId="3" fontId="40" fillId="0" borderId="1" xfId="1" applyNumberFormat="1" applyFont="1" applyFill="1" applyBorder="1" applyAlignment="1">
      <alignment horizontal="center" vertical="center" wrapText="1"/>
    </xf>
    <xf numFmtId="0" fontId="37" fillId="3" borderId="3" xfId="1" applyFont="1" applyFill="1" applyBorder="1" applyAlignment="1">
      <alignment horizontal="left" vertical="center" wrapText="1"/>
    </xf>
    <xf numFmtId="0" fontId="37" fillId="3" borderId="20" xfId="1" applyFont="1" applyFill="1" applyBorder="1" applyAlignment="1">
      <alignment horizontal="left" vertical="center" wrapText="1"/>
    </xf>
    <xf numFmtId="0" fontId="37" fillId="3" borderId="4" xfId="1" applyFont="1" applyFill="1" applyBorder="1" applyAlignment="1">
      <alignment horizontal="left" vertical="center" wrapText="1"/>
    </xf>
    <xf numFmtId="3" fontId="50" fillId="3" borderId="41" xfId="1" applyNumberFormat="1" applyFont="1" applyFill="1" applyBorder="1" applyAlignment="1">
      <alignment horizontal="right" vertical="center" wrapText="1"/>
    </xf>
    <xf numFmtId="0" fontId="50" fillId="3" borderId="5" xfId="1" applyFont="1" applyFill="1" applyBorder="1" applyAlignment="1">
      <alignment horizontal="right" vertical="center" wrapText="1"/>
    </xf>
    <xf numFmtId="0" fontId="50" fillId="3" borderId="42" xfId="1" applyFont="1" applyFill="1" applyBorder="1" applyAlignment="1">
      <alignment horizontal="right" vertical="center" wrapText="1"/>
    </xf>
    <xf numFmtId="0" fontId="49" fillId="2" borderId="7" xfId="1" applyFont="1" applyFill="1" applyBorder="1" applyAlignment="1">
      <alignment horizontal="left" vertical="center" wrapText="1"/>
    </xf>
    <xf numFmtId="0" fontId="49" fillId="2" borderId="8" xfId="1" applyFont="1" applyFill="1" applyBorder="1" applyAlignment="1">
      <alignment horizontal="left" vertical="center" wrapText="1"/>
    </xf>
    <xf numFmtId="0" fontId="49" fillId="2" borderId="11" xfId="1" applyFont="1" applyFill="1" applyBorder="1" applyAlignment="1">
      <alignment horizontal="left" vertical="center" wrapText="1"/>
    </xf>
    <xf numFmtId="3" fontId="49" fillId="2" borderId="7" xfId="1" applyNumberFormat="1" applyFont="1" applyFill="1" applyBorder="1" applyAlignment="1">
      <alignment horizontal="right" vertical="center" wrapText="1"/>
    </xf>
    <xf numFmtId="3" fontId="49" fillId="2" borderId="8" xfId="1" applyNumberFormat="1" applyFont="1" applyFill="1" applyBorder="1" applyAlignment="1">
      <alignment horizontal="right" vertical="center" wrapText="1"/>
    </xf>
    <xf numFmtId="3" fontId="49" fillId="2" borderId="31" xfId="1" applyNumberFormat="1" applyFont="1" applyFill="1" applyBorder="1" applyAlignment="1">
      <alignment horizontal="right" vertical="center" wrapText="1"/>
    </xf>
    <xf numFmtId="0" fontId="27" fillId="0" borderId="23" xfId="1" applyFont="1" applyFill="1" applyBorder="1" applyAlignment="1">
      <alignment horizontal="right" vertical="center" wrapText="1"/>
    </xf>
    <xf numFmtId="0" fontId="27" fillId="0" borderId="21" xfId="1" applyFont="1" applyFill="1" applyBorder="1" applyAlignment="1">
      <alignment horizontal="right" vertical="center" wrapText="1"/>
    </xf>
    <xf numFmtId="0" fontId="27" fillId="0" borderId="24" xfId="1" applyFont="1" applyFill="1" applyBorder="1" applyAlignment="1">
      <alignment horizontal="right" vertical="center" wrapText="1"/>
    </xf>
    <xf numFmtId="3" fontId="45" fillId="2" borderId="10" xfId="1" applyNumberFormat="1" applyFont="1" applyFill="1" applyBorder="1" applyAlignment="1">
      <alignment horizontal="center" vertical="center" wrapText="1"/>
    </xf>
    <xf numFmtId="0" fontId="45" fillId="2" borderId="6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1" fontId="40" fillId="0" borderId="1" xfId="1" applyNumberFormat="1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5" fillId="2" borderId="34" xfId="1" applyFont="1" applyFill="1" applyBorder="1" applyAlignment="1">
      <alignment horizontal="right" vertical="center" wrapText="1"/>
    </xf>
    <xf numFmtId="0" fontId="48" fillId="2" borderId="10" xfId="1" applyFont="1" applyFill="1" applyBorder="1" applyAlignment="1">
      <alignment horizontal="right" vertical="center" wrapText="1"/>
    </xf>
    <xf numFmtId="0" fontId="48" fillId="2" borderId="13" xfId="1" applyFont="1" applyFill="1" applyBorder="1" applyAlignment="1">
      <alignment horizontal="right" vertical="center" wrapText="1"/>
    </xf>
    <xf numFmtId="3" fontId="45" fillId="2" borderId="6" xfId="1" applyNumberFormat="1" applyFont="1" applyFill="1" applyBorder="1" applyAlignment="1">
      <alignment horizontal="center" vertical="center" wrapText="1"/>
    </xf>
    <xf numFmtId="3" fontId="45" fillId="2" borderId="13" xfId="1" applyNumberFormat="1" applyFont="1" applyFill="1" applyBorder="1" applyAlignment="1">
      <alignment horizontal="center" vertical="center" wrapText="1"/>
    </xf>
    <xf numFmtId="0" fontId="40" fillId="0" borderId="30" xfId="1" applyFont="1" applyFill="1" applyBorder="1" applyAlignment="1">
      <alignment horizontal="left" vertical="top" wrapText="1"/>
    </xf>
    <xf numFmtId="0" fontId="41" fillId="0" borderId="8" xfId="1" applyFont="1" applyFill="1" applyBorder="1" applyAlignment="1">
      <alignment horizontal="left" vertical="top" wrapText="1"/>
    </xf>
    <xf numFmtId="0" fontId="41" fillId="0" borderId="11" xfId="1" applyFont="1" applyFill="1" applyBorder="1" applyAlignment="1">
      <alignment horizontal="left" vertical="top" wrapText="1"/>
    </xf>
    <xf numFmtId="0" fontId="41" fillId="0" borderId="32" xfId="1" applyFont="1" applyFill="1" applyBorder="1" applyAlignment="1">
      <alignment horizontal="left" vertical="top" wrapText="1"/>
    </xf>
    <xf numFmtId="0" fontId="41" fillId="0" borderId="0" xfId="1" applyFont="1" applyFill="1" applyBorder="1" applyAlignment="1">
      <alignment horizontal="left" vertical="top" wrapText="1"/>
    </xf>
    <xf numFmtId="0" fontId="41" fillId="0" borderId="12" xfId="1" applyFont="1" applyFill="1" applyBorder="1" applyAlignment="1">
      <alignment horizontal="left" vertical="top" wrapText="1"/>
    </xf>
    <xf numFmtId="0" fontId="41" fillId="0" borderId="28" xfId="1" applyFont="1" applyFill="1" applyBorder="1" applyAlignment="1">
      <alignment horizontal="left" vertical="top" wrapText="1"/>
    </xf>
    <xf numFmtId="0" fontId="41" fillId="0" borderId="6" xfId="1" applyFont="1" applyFill="1" applyBorder="1" applyAlignment="1">
      <alignment horizontal="left" vertical="top" wrapText="1"/>
    </xf>
    <xf numFmtId="0" fontId="49" fillId="2" borderId="14" xfId="1" applyFont="1" applyFill="1" applyBorder="1" applyAlignment="1">
      <alignment horizontal="left" vertical="center" wrapText="1"/>
    </xf>
    <xf numFmtId="0" fontId="49" fillId="2" borderId="15" xfId="1" applyFont="1" applyFill="1" applyBorder="1" applyAlignment="1">
      <alignment horizontal="left" vertical="center" wrapText="1"/>
    </xf>
    <xf numFmtId="0" fontId="49" fillId="2" borderId="16" xfId="1" applyFont="1" applyFill="1" applyBorder="1" applyAlignment="1">
      <alignment horizontal="left" vertical="center" wrapText="1"/>
    </xf>
    <xf numFmtId="0" fontId="26" fillId="2" borderId="7" xfId="1" applyFont="1" applyFill="1" applyBorder="1" applyAlignment="1">
      <alignment horizontal="center" vertical="center" wrapText="1"/>
    </xf>
    <xf numFmtId="0" fontId="26" fillId="2" borderId="11" xfId="1" applyFont="1" applyFill="1" applyBorder="1" applyAlignment="1">
      <alignment horizontal="center" vertical="center" wrapText="1"/>
    </xf>
    <xf numFmtId="0" fontId="26" fillId="2" borderId="14" xfId="1" applyFont="1" applyFill="1" applyBorder="1" applyAlignment="1">
      <alignment horizontal="center" vertical="center" wrapText="1"/>
    </xf>
    <xf numFmtId="0" fontId="26" fillId="2" borderId="16" xfId="1" applyFont="1" applyFill="1" applyBorder="1" applyAlignment="1">
      <alignment horizontal="center" vertical="center" wrapText="1"/>
    </xf>
    <xf numFmtId="0" fontId="26" fillId="2" borderId="9" xfId="1" applyFont="1" applyFill="1" applyBorder="1" applyAlignment="1">
      <alignment horizontal="center" vertical="center" wrapText="1"/>
    </xf>
    <xf numFmtId="0" fontId="26" fillId="2" borderId="12" xfId="1" applyFont="1" applyFill="1" applyBorder="1" applyAlignment="1">
      <alignment horizontal="center" vertical="center" wrapText="1"/>
    </xf>
    <xf numFmtId="0" fontId="26" fillId="2" borderId="8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center" vertical="center" wrapText="1"/>
    </xf>
    <xf numFmtId="0" fontId="26" fillId="2" borderId="18" xfId="1" applyFont="1" applyFill="1" applyBorder="1" applyAlignment="1">
      <alignment horizontal="center" vertical="center" wrapText="1"/>
    </xf>
    <xf numFmtId="0" fontId="26" fillId="2" borderId="19" xfId="1" applyFont="1" applyFill="1" applyBorder="1" applyAlignment="1">
      <alignment horizontal="center" vertical="center" wrapText="1"/>
    </xf>
    <xf numFmtId="10" fontId="40" fillId="0" borderId="1" xfId="1" applyNumberFormat="1" applyFont="1" applyFill="1" applyBorder="1" applyAlignment="1">
      <alignment horizontal="center" vertical="center" wrapText="1"/>
    </xf>
    <xf numFmtId="0" fontId="46" fillId="0" borderId="45" xfId="1" applyFont="1" applyFill="1" applyBorder="1" applyAlignment="1">
      <alignment horizontal="center" vertical="center" wrapText="1"/>
    </xf>
    <xf numFmtId="0" fontId="46" fillId="0" borderId="46" xfId="1" applyFont="1" applyFill="1" applyBorder="1" applyAlignment="1">
      <alignment horizontal="center" vertical="center" wrapText="1"/>
    </xf>
    <xf numFmtId="0" fontId="46" fillId="0" borderId="6" xfId="1" applyFont="1" applyFill="1" applyBorder="1" applyAlignment="1">
      <alignment horizontal="center" vertical="center" wrapText="1"/>
    </xf>
    <xf numFmtId="0" fontId="46" fillId="0" borderId="29" xfId="1" applyFont="1" applyFill="1" applyBorder="1" applyAlignment="1">
      <alignment horizontal="center" vertical="center" wrapText="1"/>
    </xf>
    <xf numFmtId="0" fontId="45" fillId="0" borderId="34" xfId="1" applyFont="1" applyFill="1" applyBorder="1" applyAlignment="1">
      <alignment horizontal="center" vertical="center" wrapText="1"/>
    </xf>
    <xf numFmtId="0" fontId="45" fillId="0" borderId="15" xfId="1" applyFont="1" applyFill="1" applyBorder="1" applyAlignment="1">
      <alignment horizontal="center" vertical="center" wrapText="1"/>
    </xf>
    <xf numFmtId="0" fontId="45" fillId="0" borderId="16" xfId="1" applyFont="1" applyFill="1" applyBorder="1" applyAlignment="1">
      <alignment horizontal="center" vertical="center" wrapText="1"/>
    </xf>
    <xf numFmtId="0" fontId="45" fillId="0" borderId="14" xfId="1" applyFont="1" applyFill="1" applyBorder="1" applyAlignment="1">
      <alignment horizontal="center" vertical="center" wrapText="1"/>
    </xf>
    <xf numFmtId="0" fontId="45" fillId="0" borderId="35" xfId="1" applyFont="1" applyFill="1" applyBorder="1" applyAlignment="1">
      <alignment horizontal="center" vertical="center" wrapText="1"/>
    </xf>
    <xf numFmtId="0" fontId="36" fillId="0" borderId="30" xfId="1" applyFont="1" applyFill="1" applyBorder="1" applyAlignment="1">
      <alignment horizontal="left" vertical="center" wrapText="1"/>
    </xf>
    <xf numFmtId="0" fontId="37" fillId="0" borderId="8" xfId="1" applyFont="1" applyFill="1" applyBorder="1" applyAlignment="1">
      <alignment horizontal="left" vertical="center" wrapText="1"/>
    </xf>
    <xf numFmtId="0" fontId="37" fillId="0" borderId="11" xfId="1" applyFont="1" applyFill="1" applyBorder="1" applyAlignment="1">
      <alignment horizontal="left" vertical="center" wrapText="1"/>
    </xf>
    <xf numFmtId="0" fontId="36" fillId="0" borderId="7" xfId="1" applyFont="1" applyFill="1" applyBorder="1" applyAlignment="1">
      <alignment horizontal="left" vertical="center" wrapText="1"/>
    </xf>
    <xf numFmtId="0" fontId="37" fillId="0" borderId="31" xfId="1" applyFont="1" applyFill="1" applyBorder="1" applyAlignment="1">
      <alignment horizontal="left" vertical="center" wrapText="1"/>
    </xf>
    <xf numFmtId="0" fontId="36" fillId="0" borderId="28" xfId="1" applyFont="1" applyFill="1" applyBorder="1" applyAlignment="1">
      <alignment horizontal="left" vertical="center" wrapText="1"/>
    </xf>
    <xf numFmtId="0" fontId="36" fillId="0" borderId="6" xfId="1" applyFont="1" applyFill="1" applyBorder="1" applyAlignment="1">
      <alignment horizontal="left" vertical="center" wrapText="1"/>
    </xf>
    <xf numFmtId="0" fontId="36" fillId="0" borderId="13" xfId="1" applyFont="1" applyFill="1" applyBorder="1" applyAlignment="1">
      <alignment horizontal="left" vertical="center" wrapText="1"/>
    </xf>
    <xf numFmtId="0" fontId="36" fillId="0" borderId="14" xfId="1" applyFont="1" applyFill="1" applyBorder="1" applyAlignment="1">
      <alignment horizontal="left" vertical="center" wrapText="1"/>
    </xf>
    <xf numFmtId="0" fontId="36" fillId="0" borderId="15" xfId="1" applyFont="1" applyFill="1" applyBorder="1" applyAlignment="1">
      <alignment horizontal="left" vertical="center" wrapText="1"/>
    </xf>
    <xf numFmtId="0" fontId="36" fillId="0" borderId="16" xfId="1" applyFont="1" applyFill="1" applyBorder="1" applyAlignment="1">
      <alignment horizontal="left" vertical="center" wrapText="1"/>
    </xf>
    <xf numFmtId="0" fontId="36" fillId="0" borderId="10" xfId="1" applyFont="1" applyFill="1" applyBorder="1" applyAlignment="1">
      <alignment horizontal="left" vertical="center" wrapText="1"/>
    </xf>
    <xf numFmtId="0" fontId="46" fillId="0" borderId="6" xfId="1" applyFont="1" applyFill="1" applyBorder="1" applyAlignment="1">
      <alignment horizontal="center" vertical="center"/>
    </xf>
    <xf numFmtId="0" fontId="46" fillId="0" borderId="29" xfId="1" applyFont="1" applyFill="1" applyBorder="1" applyAlignment="1">
      <alignment horizontal="center" vertical="center"/>
    </xf>
    <xf numFmtId="0" fontId="36" fillId="2" borderId="7" xfId="1" applyFont="1" applyFill="1" applyBorder="1" applyAlignment="1">
      <alignment horizontal="left" vertical="center" wrapText="1"/>
    </xf>
    <xf numFmtId="0" fontId="36" fillId="2" borderId="8" xfId="1" applyFont="1" applyFill="1" applyBorder="1" applyAlignment="1">
      <alignment horizontal="left" vertical="center" wrapText="1"/>
    </xf>
    <xf numFmtId="3" fontId="36" fillId="2" borderId="3" xfId="1" applyNumberFormat="1" applyFont="1" applyFill="1" applyBorder="1" applyAlignment="1">
      <alignment horizontal="right" vertical="center" wrapText="1"/>
    </xf>
    <xf numFmtId="0" fontId="36" fillId="2" borderId="20" xfId="1" applyFont="1" applyFill="1" applyBorder="1" applyAlignment="1">
      <alignment horizontal="right" vertical="center" wrapText="1"/>
    </xf>
    <xf numFmtId="0" fontId="36" fillId="2" borderId="39" xfId="1" applyFont="1" applyFill="1" applyBorder="1" applyAlignment="1">
      <alignment horizontal="right" vertical="center" wrapText="1"/>
    </xf>
    <xf numFmtId="0" fontId="37" fillId="0" borderId="6" xfId="1" applyFont="1" applyFill="1" applyBorder="1" applyAlignment="1">
      <alignment horizontal="left" vertical="top" wrapText="1"/>
    </xf>
    <xf numFmtId="0" fontId="37" fillId="0" borderId="29" xfId="1" applyFont="1" applyFill="1" applyBorder="1" applyAlignment="1">
      <alignment horizontal="left" vertical="top" wrapText="1"/>
    </xf>
    <xf numFmtId="0" fontId="46" fillId="0" borderId="8" xfId="1" applyFont="1" applyFill="1" applyBorder="1" applyAlignment="1">
      <alignment horizontal="center" vertical="center"/>
    </xf>
    <xf numFmtId="0" fontId="46" fillId="0" borderId="31" xfId="1" applyFont="1" applyFill="1" applyBorder="1" applyAlignment="1">
      <alignment horizontal="center" vertical="center"/>
    </xf>
    <xf numFmtId="0" fontId="46" fillId="0" borderId="0" xfId="1" applyFont="1" applyFill="1" applyBorder="1" applyAlignment="1">
      <alignment horizontal="center" vertical="center"/>
    </xf>
    <xf numFmtId="0" fontId="46" fillId="0" borderId="33" xfId="1" applyFont="1" applyFill="1" applyBorder="1" applyAlignment="1">
      <alignment horizontal="center" vertical="center"/>
    </xf>
    <xf numFmtId="0" fontId="40" fillId="0" borderId="8" xfId="1" applyFont="1" applyFill="1" applyBorder="1" applyAlignment="1">
      <alignment horizontal="left" vertical="top" wrapText="1"/>
    </xf>
    <xf numFmtId="0" fontId="40" fillId="0" borderId="11" xfId="1" applyFont="1" applyFill="1" applyBorder="1" applyAlignment="1">
      <alignment horizontal="left" vertical="top" wrapText="1"/>
    </xf>
    <xf numFmtId="0" fontId="40" fillId="0" borderId="7" xfId="1" applyFont="1" applyFill="1" applyBorder="1" applyAlignment="1">
      <alignment horizontal="left" vertical="top" wrapText="1"/>
    </xf>
    <xf numFmtId="0" fontId="40" fillId="0" borderId="31" xfId="1" applyFont="1" applyFill="1" applyBorder="1" applyAlignment="1">
      <alignment horizontal="left" vertical="top" wrapText="1"/>
    </xf>
    <xf numFmtId="0" fontId="40" fillId="0" borderId="32" xfId="1" applyFont="1" applyFill="1" applyBorder="1" applyAlignment="1">
      <alignment horizontal="left" vertical="top" wrapText="1"/>
    </xf>
    <xf numFmtId="0" fontId="40" fillId="0" borderId="0" xfId="1" applyFont="1" applyFill="1" applyBorder="1" applyAlignment="1">
      <alignment horizontal="left" vertical="top" wrapText="1"/>
    </xf>
    <xf numFmtId="0" fontId="40" fillId="0" borderId="12" xfId="1" applyFont="1" applyFill="1" applyBorder="1" applyAlignment="1">
      <alignment horizontal="left" vertical="top" wrapText="1"/>
    </xf>
    <xf numFmtId="0" fontId="40" fillId="0" borderId="9" xfId="1" applyFont="1" applyFill="1" applyBorder="1" applyAlignment="1">
      <alignment horizontal="left" vertical="top" wrapText="1"/>
    </xf>
    <xf numFmtId="0" fontId="40" fillId="0" borderId="33" xfId="1" applyFont="1" applyFill="1" applyBorder="1" applyAlignment="1">
      <alignment horizontal="left" vertical="top" wrapText="1"/>
    </xf>
    <xf numFmtId="0" fontId="40" fillId="0" borderId="28" xfId="1" applyFont="1" applyFill="1" applyBorder="1" applyAlignment="1">
      <alignment horizontal="left" vertical="top" wrapText="1"/>
    </xf>
    <xf numFmtId="0" fontId="40" fillId="0" borderId="6" xfId="1" applyFont="1" applyFill="1" applyBorder="1" applyAlignment="1">
      <alignment horizontal="left" vertical="top" wrapText="1"/>
    </xf>
    <xf numFmtId="0" fontId="40" fillId="0" borderId="13" xfId="1" applyFont="1" applyFill="1" applyBorder="1" applyAlignment="1">
      <alignment horizontal="left" vertical="top" wrapText="1"/>
    </xf>
    <xf numFmtId="0" fontId="40" fillId="0" borderId="14" xfId="1" applyFont="1" applyFill="1" applyBorder="1" applyAlignment="1">
      <alignment horizontal="left" vertical="top" wrapText="1" indent="2"/>
    </xf>
    <xf numFmtId="0" fontId="40" fillId="0" borderId="15" xfId="1" applyFont="1" applyFill="1" applyBorder="1" applyAlignment="1">
      <alignment horizontal="left" vertical="top" wrapText="1" indent="2"/>
    </xf>
    <xf numFmtId="0" fontId="40" fillId="0" borderId="16" xfId="1" applyFont="1" applyFill="1" applyBorder="1" applyAlignment="1">
      <alignment horizontal="left" vertical="top" wrapText="1" indent="2"/>
    </xf>
    <xf numFmtId="0" fontId="44" fillId="0" borderId="10" xfId="1" applyFont="1" applyFill="1" applyBorder="1" applyAlignment="1">
      <alignment horizontal="left" vertical="top" wrapText="1"/>
    </xf>
    <xf numFmtId="0" fontId="44" fillId="0" borderId="6" xfId="1" applyFont="1" applyFill="1" applyBorder="1" applyAlignment="1">
      <alignment horizontal="left" vertical="top" wrapText="1"/>
    </xf>
    <xf numFmtId="0" fontId="44" fillId="0" borderId="29" xfId="1" applyFont="1" applyFill="1" applyBorder="1" applyAlignment="1">
      <alignment horizontal="left" vertical="top" wrapText="1"/>
    </xf>
    <xf numFmtId="0" fontId="27" fillId="2" borderId="37" xfId="1" applyFont="1" applyFill="1" applyBorder="1" applyAlignment="1">
      <alignment horizontal="center" vertical="center" wrapText="1"/>
    </xf>
    <xf numFmtId="0" fontId="27" fillId="2" borderId="38" xfId="1" applyFont="1" applyFill="1" applyBorder="1" applyAlignment="1">
      <alignment horizontal="center" vertical="center" wrapText="1"/>
    </xf>
    <xf numFmtId="0" fontId="26" fillId="2" borderId="15" xfId="1" applyFont="1" applyFill="1" applyBorder="1" applyAlignment="1">
      <alignment horizontal="center" vertical="center" wrapText="1"/>
    </xf>
    <xf numFmtId="0" fontId="26" fillId="2" borderId="31" xfId="1" applyFont="1" applyFill="1" applyBorder="1" applyAlignment="1">
      <alignment horizontal="center" vertical="center" wrapText="1"/>
    </xf>
    <xf numFmtId="0" fontId="26" fillId="2" borderId="33" xfId="1" applyFont="1" applyFill="1" applyBorder="1" applyAlignment="1">
      <alignment horizontal="center" vertical="center" wrapText="1"/>
    </xf>
    <xf numFmtId="3" fontId="50" fillId="3" borderId="41" xfId="1" applyNumberFormat="1" applyFont="1" applyFill="1" applyBorder="1" applyAlignment="1">
      <alignment horizontal="center" vertical="center" wrapText="1"/>
    </xf>
    <xf numFmtId="0" fontId="50" fillId="3" borderId="5" xfId="1" applyFont="1" applyFill="1" applyBorder="1" applyAlignment="1">
      <alignment horizontal="center" vertical="center" wrapText="1"/>
    </xf>
    <xf numFmtId="0" fontId="50" fillId="3" borderId="42" xfId="1" applyFont="1" applyFill="1" applyBorder="1" applyAlignment="1">
      <alignment horizontal="center" vertical="center" wrapText="1"/>
    </xf>
    <xf numFmtId="0" fontId="52" fillId="0" borderId="0" xfId="1" applyFont="1" applyFill="1" applyBorder="1" applyAlignment="1">
      <alignment horizontal="left" vertical="justify" wrapText="1"/>
    </xf>
    <xf numFmtId="0" fontId="36" fillId="0" borderId="0" xfId="1" applyFont="1" applyFill="1" applyBorder="1" applyAlignment="1">
      <alignment horizontal="right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1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27" fillId="0" borderId="3" xfId="1" applyFont="1" applyFill="1" applyBorder="1" applyAlignment="1">
      <alignment horizontal="center" vertical="center" wrapText="1"/>
    </xf>
    <xf numFmtId="0" fontId="27" fillId="0" borderId="20" xfId="1" applyFont="1" applyFill="1" applyBorder="1" applyAlignment="1">
      <alignment horizontal="center" vertical="center" wrapText="1"/>
    </xf>
    <xf numFmtId="0" fontId="27" fillId="0" borderId="4" xfId="1" applyFont="1" applyFill="1" applyBorder="1" applyAlignment="1">
      <alignment horizontal="center" vertical="center" wrapText="1"/>
    </xf>
    <xf numFmtId="3" fontId="36" fillId="2" borderId="1" xfId="1" applyNumberFormat="1" applyFont="1" applyFill="1" applyBorder="1" applyAlignment="1">
      <alignment horizontal="center" vertical="center" wrapText="1"/>
    </xf>
    <xf numFmtId="0" fontId="36" fillId="2" borderId="1" xfId="1" applyFont="1" applyFill="1" applyBorder="1" applyAlignment="1">
      <alignment horizontal="center" vertical="center" wrapText="1"/>
    </xf>
    <xf numFmtId="0" fontId="17" fillId="0" borderId="0" xfId="0" applyFont="1" applyAlignment="1">
      <alignment horizontal="justify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2" fontId="29" fillId="0" borderId="0" xfId="0" applyNumberFormat="1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0000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A13" zoomScale="130" zoomScaleNormal="130" workbookViewId="0">
      <selection activeCell="V30" sqref="V30:Y30"/>
    </sheetView>
  </sheetViews>
  <sheetFormatPr defaultRowHeight="12.75" x14ac:dyDescent="0.25"/>
  <cols>
    <col min="1" max="1" width="2.85546875" style="78" customWidth="1"/>
    <col min="2" max="2" width="21.7109375" style="61" customWidth="1"/>
    <col min="3" max="3" width="6" style="61" customWidth="1"/>
    <col min="4" max="4" width="4.5703125" style="61" customWidth="1"/>
    <col min="5" max="7" width="3" style="61" customWidth="1"/>
    <col min="8" max="8" width="4.42578125" style="61" customWidth="1"/>
    <col min="9" max="9" width="4.7109375" style="61" customWidth="1"/>
    <col min="10" max="10" width="4.42578125" style="61" customWidth="1"/>
    <col min="11" max="11" width="2.85546875" style="61" customWidth="1"/>
    <col min="12" max="12" width="1.5703125" style="61" customWidth="1"/>
    <col min="13" max="13" width="3.28515625" style="61" customWidth="1"/>
    <col min="14" max="14" width="7.28515625" style="61" customWidth="1"/>
    <col min="15" max="15" width="5" style="61" customWidth="1"/>
    <col min="16" max="16" width="7" style="61" customWidth="1"/>
    <col min="17" max="17" width="1.7109375" style="61" customWidth="1"/>
    <col min="18" max="18" width="3.7109375" style="61" customWidth="1"/>
    <col min="19" max="19" width="4.7109375" style="61" customWidth="1"/>
    <col min="20" max="20" width="2.42578125" style="61" customWidth="1"/>
    <col min="21" max="21" width="5.28515625" style="61" customWidth="1"/>
    <col min="22" max="22" width="6.85546875" style="61" customWidth="1"/>
    <col min="23" max="23" width="1.140625" style="61" customWidth="1"/>
    <col min="24" max="24" width="4.42578125" style="61" customWidth="1"/>
    <col min="25" max="25" width="6" style="61" customWidth="1"/>
    <col min="26" max="16384" width="9.140625" style="61"/>
  </cols>
  <sheetData>
    <row r="1" spans="1:26" ht="6" customHeight="1" x14ac:dyDescent="0.25">
      <c r="A1" s="77" t="s">
        <v>117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6" ht="1.5" customHeight="1" thickBot="1" x14ac:dyDescent="0.3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 spans="1:26" ht="12.75" hidden="1" customHeight="1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6" ht="14.25" customHeight="1" x14ac:dyDescent="0.25">
      <c r="A4" s="95"/>
      <c r="B4" s="205" t="s">
        <v>115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6"/>
    </row>
    <row r="5" spans="1:26" ht="14.25" customHeight="1" x14ac:dyDescent="0.25">
      <c r="A5" s="96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8"/>
    </row>
    <row r="6" spans="1:26" ht="12.75" customHeight="1" x14ac:dyDescent="0.25">
      <c r="A6" s="97"/>
      <c r="B6" s="235" t="s">
        <v>134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6"/>
      <c r="Z6" s="62"/>
    </row>
    <row r="7" spans="1:26" ht="12.75" customHeight="1" x14ac:dyDescent="0.25">
      <c r="A7" s="98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8"/>
      <c r="Z7" s="62"/>
    </row>
    <row r="8" spans="1:26" ht="9" customHeight="1" x14ac:dyDescent="0.25">
      <c r="A8" s="99"/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7"/>
      <c r="Z8" s="62"/>
    </row>
    <row r="9" spans="1:26" ht="14.25" x14ac:dyDescent="0.25">
      <c r="A9" s="96"/>
      <c r="B9" s="207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7"/>
    </row>
    <row r="10" spans="1:26" ht="13.5" x14ac:dyDescent="0.25">
      <c r="A10" s="183" t="s">
        <v>136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40"/>
      <c r="M10" s="241" t="s">
        <v>100</v>
      </c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42"/>
    </row>
    <row r="11" spans="1:26" ht="13.5" x14ac:dyDescent="0.25">
      <c r="A11" s="243" t="s">
        <v>141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5"/>
      <c r="M11" s="246" t="s">
        <v>135</v>
      </c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7"/>
    </row>
    <row r="12" spans="1:26" ht="13.5" x14ac:dyDescent="0.25">
      <c r="A12" s="243" t="s">
        <v>154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5"/>
      <c r="M12" s="246" t="s">
        <v>152</v>
      </c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7"/>
    </row>
    <row r="13" spans="1:26" ht="13.5" x14ac:dyDescent="0.25">
      <c r="A13" s="248" t="s">
        <v>56</v>
      </c>
      <c r="B13" s="249"/>
      <c r="C13" s="249"/>
      <c r="D13" s="249"/>
      <c r="E13" s="250"/>
      <c r="F13" s="251" t="s">
        <v>118</v>
      </c>
      <c r="G13" s="252"/>
      <c r="H13" s="252"/>
      <c r="I13" s="253"/>
      <c r="J13" s="54">
        <v>3</v>
      </c>
      <c r="K13" s="55">
        <v>7</v>
      </c>
      <c r="L13" s="56"/>
      <c r="M13" s="254" t="s">
        <v>153</v>
      </c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6"/>
    </row>
    <row r="14" spans="1:26" x14ac:dyDescent="0.25">
      <c r="A14" s="132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4"/>
    </row>
    <row r="15" spans="1:26" s="36" customFormat="1" ht="15" x14ac:dyDescent="0.25">
      <c r="A15" s="209" t="s">
        <v>119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1"/>
      <c r="M15" s="212" t="s">
        <v>128</v>
      </c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3"/>
    </row>
    <row r="16" spans="1:26" ht="45" customHeight="1" x14ac:dyDescent="0.25">
      <c r="A16" s="214" t="s">
        <v>116</v>
      </c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6"/>
      <c r="M16" s="217" t="s">
        <v>147</v>
      </c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8"/>
    </row>
    <row r="17" spans="1:25" ht="18" customHeight="1" x14ac:dyDescent="0.25">
      <c r="A17" s="219" t="s">
        <v>58</v>
      </c>
      <c r="B17" s="220"/>
      <c r="C17" s="220"/>
      <c r="D17" s="220"/>
      <c r="E17" s="221"/>
      <c r="F17" s="222" t="s">
        <v>118</v>
      </c>
      <c r="G17" s="223"/>
      <c r="H17" s="223"/>
      <c r="I17" s="224"/>
      <c r="J17" s="57">
        <v>3</v>
      </c>
      <c r="K17" s="58">
        <v>7</v>
      </c>
      <c r="L17" s="63"/>
      <c r="M17" s="225" t="s">
        <v>59</v>
      </c>
      <c r="N17" s="220"/>
      <c r="O17" s="220"/>
      <c r="P17" s="220"/>
      <c r="Q17" s="220"/>
      <c r="R17" s="220"/>
      <c r="S17" s="221"/>
      <c r="T17" s="222" t="s">
        <v>120</v>
      </c>
      <c r="U17" s="223"/>
      <c r="V17" s="223"/>
      <c r="W17" s="223"/>
      <c r="X17" s="59">
        <v>3</v>
      </c>
      <c r="Y17" s="100">
        <v>7</v>
      </c>
    </row>
    <row r="18" spans="1:25" ht="18" customHeight="1" x14ac:dyDescent="0.25">
      <c r="A18" s="132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233"/>
      <c r="Y18" s="234"/>
    </row>
    <row r="19" spans="1:25" s="36" customFormat="1" ht="11.1" customHeight="1" x14ac:dyDescent="0.25">
      <c r="A19" s="257" t="s">
        <v>129</v>
      </c>
      <c r="B19" s="202" t="s">
        <v>121</v>
      </c>
      <c r="C19" s="202" t="s">
        <v>60</v>
      </c>
      <c r="D19" s="202" t="s">
        <v>122</v>
      </c>
      <c r="E19" s="194" t="s">
        <v>61</v>
      </c>
      <c r="F19" s="195"/>
      <c r="G19" s="194" t="s">
        <v>62</v>
      </c>
      <c r="H19" s="195"/>
      <c r="I19" s="194" t="s">
        <v>123</v>
      </c>
      <c r="J19" s="195"/>
      <c r="K19" s="194" t="s">
        <v>124</v>
      </c>
      <c r="L19" s="200"/>
      <c r="M19" s="195"/>
      <c r="N19" s="202" t="s">
        <v>125</v>
      </c>
      <c r="O19" s="196" t="s">
        <v>63</v>
      </c>
      <c r="P19" s="197"/>
      <c r="Q19" s="196" t="s">
        <v>64</v>
      </c>
      <c r="R19" s="259"/>
      <c r="S19" s="259"/>
      <c r="T19" s="197"/>
      <c r="U19" s="196" t="s">
        <v>126</v>
      </c>
      <c r="V19" s="197"/>
      <c r="W19" s="194" t="s">
        <v>25</v>
      </c>
      <c r="X19" s="200"/>
      <c r="Y19" s="260"/>
    </row>
    <row r="20" spans="1:25" s="36" customFormat="1" ht="11.1" customHeight="1" x14ac:dyDescent="0.25">
      <c r="A20" s="258"/>
      <c r="B20" s="203"/>
      <c r="C20" s="203"/>
      <c r="D20" s="203"/>
      <c r="E20" s="198"/>
      <c r="F20" s="199"/>
      <c r="G20" s="198"/>
      <c r="H20" s="199"/>
      <c r="I20" s="198"/>
      <c r="J20" s="199"/>
      <c r="K20" s="198"/>
      <c r="L20" s="201"/>
      <c r="M20" s="199"/>
      <c r="N20" s="203"/>
      <c r="O20" s="64" t="s">
        <v>62</v>
      </c>
      <c r="P20" s="64" t="s">
        <v>123</v>
      </c>
      <c r="Q20" s="194" t="s">
        <v>62</v>
      </c>
      <c r="R20" s="195"/>
      <c r="S20" s="194" t="s">
        <v>123</v>
      </c>
      <c r="T20" s="195"/>
      <c r="U20" s="64" t="s">
        <v>62</v>
      </c>
      <c r="V20" s="64" t="s">
        <v>123</v>
      </c>
      <c r="W20" s="198"/>
      <c r="X20" s="201"/>
      <c r="Y20" s="261"/>
    </row>
    <row r="21" spans="1:25" ht="24" customHeight="1" x14ac:dyDescent="0.25">
      <c r="A21" s="101">
        <v>1</v>
      </c>
      <c r="B21" s="65" t="s">
        <v>65</v>
      </c>
      <c r="C21" s="176">
        <v>998519</v>
      </c>
      <c r="D21" s="125"/>
      <c r="E21" s="176">
        <f>abstract!D14</f>
        <v>63135</v>
      </c>
      <c r="F21" s="176"/>
      <c r="G21" s="177">
        <v>5.76</v>
      </c>
      <c r="H21" s="177"/>
      <c r="I21" s="177">
        <f>ROUND(G21*E21,0)</f>
        <v>363658</v>
      </c>
      <c r="J21" s="177"/>
      <c r="K21" s="177" t="s">
        <v>127</v>
      </c>
      <c r="L21" s="177"/>
      <c r="M21" s="177"/>
      <c r="N21" s="68">
        <f>I21</f>
        <v>363658</v>
      </c>
      <c r="O21" s="66">
        <v>0.09</v>
      </c>
      <c r="P21" s="67">
        <f>N21*O21</f>
        <v>32729.219999999998</v>
      </c>
      <c r="Q21" s="204">
        <v>0.09</v>
      </c>
      <c r="R21" s="204"/>
      <c r="S21" s="157">
        <f>N21*Q21</f>
        <v>32729.219999999998</v>
      </c>
      <c r="T21" s="157"/>
      <c r="U21" s="66"/>
      <c r="V21" s="65" t="s">
        <v>127</v>
      </c>
      <c r="W21" s="122">
        <f>N21+P21+S21</f>
        <v>429116.43999999994</v>
      </c>
      <c r="X21" s="123"/>
      <c r="Y21" s="124"/>
    </row>
    <row r="22" spans="1:25" ht="24" customHeight="1" x14ac:dyDescent="0.25">
      <c r="A22" s="102">
        <v>2</v>
      </c>
      <c r="B22" s="69" t="s">
        <v>35</v>
      </c>
      <c r="C22" s="176"/>
      <c r="D22" s="125"/>
      <c r="E22" s="125">
        <f>abstract!E14</f>
        <v>17985</v>
      </c>
      <c r="F22" s="125"/>
      <c r="G22" s="125">
        <v>5.96</v>
      </c>
      <c r="H22" s="125"/>
      <c r="I22" s="177">
        <f>ROUND(G22*E22,0)</f>
        <v>107191</v>
      </c>
      <c r="J22" s="177"/>
      <c r="K22" s="125"/>
      <c r="L22" s="125"/>
      <c r="M22" s="125"/>
      <c r="N22" s="70">
        <f>I22</f>
        <v>107191</v>
      </c>
      <c r="O22" s="71">
        <v>0.09</v>
      </c>
      <c r="P22" s="67">
        <f>N22*O22</f>
        <v>9647.19</v>
      </c>
      <c r="Q22" s="156">
        <v>0.09</v>
      </c>
      <c r="R22" s="125"/>
      <c r="S22" s="157">
        <f>N22*Q22</f>
        <v>9647.19</v>
      </c>
      <c r="T22" s="157"/>
      <c r="U22" s="69"/>
      <c r="V22" s="69"/>
      <c r="W22" s="122">
        <f>N22+P22+S22</f>
        <v>126485.38</v>
      </c>
      <c r="X22" s="123"/>
      <c r="Y22" s="124"/>
    </row>
    <row r="23" spans="1:25" ht="24" customHeight="1" x14ac:dyDescent="0.25">
      <c r="A23" s="102">
        <v>3</v>
      </c>
      <c r="B23" s="69" t="s">
        <v>106</v>
      </c>
      <c r="C23" s="176"/>
      <c r="D23" s="125"/>
      <c r="E23" s="125">
        <f>abstract!F14</f>
        <v>127</v>
      </c>
      <c r="F23" s="125"/>
      <c r="G23" s="125">
        <v>6.61</v>
      </c>
      <c r="H23" s="125"/>
      <c r="I23" s="177">
        <f>ROUND(G23*E23,0)</f>
        <v>839</v>
      </c>
      <c r="J23" s="177"/>
      <c r="K23" s="125"/>
      <c r="L23" s="125"/>
      <c r="M23" s="125"/>
      <c r="N23" s="70">
        <f>I23</f>
        <v>839</v>
      </c>
      <c r="O23" s="71">
        <v>0.09</v>
      </c>
      <c r="P23" s="67">
        <f>N23*O23</f>
        <v>75.509999999999991</v>
      </c>
      <c r="Q23" s="156">
        <v>0.09</v>
      </c>
      <c r="R23" s="125"/>
      <c r="S23" s="157">
        <f>N23*Q23</f>
        <v>75.509999999999991</v>
      </c>
      <c r="T23" s="157"/>
      <c r="U23" s="69"/>
      <c r="V23" s="69"/>
      <c r="W23" s="122">
        <f>N23+P23+S23</f>
        <v>990.02</v>
      </c>
      <c r="X23" s="123"/>
      <c r="Y23" s="124"/>
    </row>
    <row r="24" spans="1:25" s="76" customFormat="1" ht="24.75" customHeight="1" x14ac:dyDescent="0.25">
      <c r="A24" s="178" t="s">
        <v>66</v>
      </c>
      <c r="B24" s="151"/>
      <c r="C24" s="151"/>
      <c r="D24" s="152"/>
      <c r="E24" s="148">
        <f>E23+E21+E22</f>
        <v>81247</v>
      </c>
      <c r="F24" s="149"/>
      <c r="G24" s="179"/>
      <c r="H24" s="180"/>
      <c r="I24" s="148">
        <f>I23+I21+I22</f>
        <v>471688</v>
      </c>
      <c r="J24" s="149"/>
      <c r="K24" s="150" t="s">
        <v>127</v>
      </c>
      <c r="L24" s="151"/>
      <c r="M24" s="152"/>
      <c r="N24" s="72">
        <f>N23+N21+N22</f>
        <v>471688</v>
      </c>
      <c r="O24" s="73"/>
      <c r="P24" s="74">
        <f>P23+P21+P22</f>
        <v>42451.92</v>
      </c>
      <c r="Q24" s="73"/>
      <c r="R24" s="75"/>
      <c r="S24" s="181">
        <f>SUM(S21:T23)</f>
        <v>42451.92</v>
      </c>
      <c r="T24" s="182"/>
      <c r="U24" s="150" t="s">
        <v>127</v>
      </c>
      <c r="V24" s="152"/>
      <c r="W24" s="173">
        <f>W23+W21+W22</f>
        <v>556591.84</v>
      </c>
      <c r="X24" s="174"/>
      <c r="Y24" s="175"/>
    </row>
    <row r="25" spans="1:25" ht="9" customHeight="1" x14ac:dyDescent="0.25">
      <c r="A25" s="132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4"/>
    </row>
    <row r="26" spans="1:25" ht="11.25" customHeight="1" x14ac:dyDescent="0.25">
      <c r="A26" s="183" t="s">
        <v>67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5"/>
      <c r="O26" s="191" t="s">
        <v>68</v>
      </c>
      <c r="P26" s="192"/>
      <c r="Q26" s="192"/>
      <c r="R26" s="192"/>
      <c r="S26" s="192"/>
      <c r="T26" s="192"/>
      <c r="U26" s="193"/>
      <c r="V26" s="135">
        <f>N24</f>
        <v>471688</v>
      </c>
      <c r="W26" s="136"/>
      <c r="X26" s="136"/>
      <c r="Y26" s="137"/>
    </row>
    <row r="27" spans="1:25" ht="17.25" customHeight="1" x14ac:dyDescent="0.25">
      <c r="A27" s="186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8"/>
      <c r="O27" s="138" t="s">
        <v>138</v>
      </c>
      <c r="P27" s="139"/>
      <c r="Q27" s="139"/>
      <c r="R27" s="139"/>
      <c r="S27" s="139"/>
      <c r="T27" s="139"/>
      <c r="U27" s="140"/>
      <c r="V27" s="141">
        <f>P24</f>
        <v>42451.92</v>
      </c>
      <c r="W27" s="142"/>
      <c r="X27" s="142"/>
      <c r="Y27" s="143"/>
    </row>
    <row r="28" spans="1:25" ht="17.25" customHeight="1" x14ac:dyDescent="0.25">
      <c r="A28" s="186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8"/>
      <c r="O28" s="138" t="s">
        <v>139</v>
      </c>
      <c r="P28" s="139"/>
      <c r="Q28" s="139"/>
      <c r="R28" s="139"/>
      <c r="S28" s="139"/>
      <c r="T28" s="139"/>
      <c r="U28" s="140"/>
      <c r="V28" s="141">
        <f>S24</f>
        <v>42451.92</v>
      </c>
      <c r="W28" s="142"/>
      <c r="X28" s="142"/>
      <c r="Y28" s="143"/>
    </row>
    <row r="29" spans="1:25" ht="18" customHeight="1" x14ac:dyDescent="0.25">
      <c r="A29" s="189"/>
      <c r="B29" s="190"/>
      <c r="C29" s="190"/>
      <c r="D29" s="190"/>
      <c r="E29" s="190"/>
      <c r="F29" s="190"/>
      <c r="G29" s="190"/>
      <c r="H29" s="187"/>
      <c r="I29" s="187"/>
      <c r="J29" s="187"/>
      <c r="K29" s="187"/>
      <c r="L29" s="187"/>
      <c r="M29" s="187"/>
      <c r="N29" s="188"/>
      <c r="O29" s="164" t="s">
        <v>69</v>
      </c>
      <c r="P29" s="165"/>
      <c r="Q29" s="165"/>
      <c r="R29" s="165"/>
      <c r="S29" s="165"/>
      <c r="T29" s="165"/>
      <c r="U29" s="166"/>
      <c r="V29" s="167">
        <f>V28+V27</f>
        <v>84903.84</v>
      </c>
      <c r="W29" s="168"/>
      <c r="X29" s="168"/>
      <c r="Y29" s="169"/>
    </row>
    <row r="30" spans="1:25" ht="15" customHeight="1" x14ac:dyDescent="0.3">
      <c r="A30" s="144" t="s">
        <v>130</v>
      </c>
      <c r="B30" s="145"/>
      <c r="C30" s="145"/>
      <c r="D30" s="145"/>
      <c r="E30" s="145"/>
      <c r="F30" s="145"/>
      <c r="G30" s="145"/>
      <c r="H30" s="88"/>
      <c r="I30" s="89"/>
      <c r="J30" s="94"/>
      <c r="K30" s="94"/>
      <c r="L30" s="94"/>
      <c r="M30" s="94"/>
      <c r="N30" s="94"/>
      <c r="O30" s="228" t="s">
        <v>97</v>
      </c>
      <c r="P30" s="229"/>
      <c r="Q30" s="229"/>
      <c r="R30" s="229"/>
      <c r="S30" s="229"/>
      <c r="T30" s="229"/>
      <c r="U30" s="229"/>
      <c r="V30" s="230">
        <f>V28+V27+V26</f>
        <v>556591.84</v>
      </c>
      <c r="W30" s="231"/>
      <c r="X30" s="231"/>
      <c r="Y30" s="232"/>
    </row>
    <row r="31" spans="1:25" ht="12" customHeight="1" x14ac:dyDescent="0.3">
      <c r="A31" s="146"/>
      <c r="B31" s="147"/>
      <c r="C31" s="147"/>
      <c r="D31" s="147"/>
      <c r="E31" s="147"/>
      <c r="F31" s="147"/>
      <c r="G31" s="147"/>
      <c r="H31" s="88"/>
      <c r="I31" s="89"/>
      <c r="J31" s="94"/>
      <c r="K31" s="94"/>
      <c r="L31" s="94"/>
      <c r="M31" s="94"/>
      <c r="N31" s="94"/>
      <c r="O31" s="126" t="s">
        <v>98</v>
      </c>
      <c r="P31" s="127"/>
      <c r="Q31" s="127"/>
      <c r="R31" s="127"/>
      <c r="S31" s="127"/>
      <c r="T31" s="127"/>
      <c r="U31" s="128"/>
      <c r="V31" s="170">
        <f>ROUND(V26*1%,0)</f>
        <v>4717</v>
      </c>
      <c r="W31" s="171"/>
      <c r="X31" s="171"/>
      <c r="Y31" s="172"/>
    </row>
    <row r="32" spans="1:25" ht="12" customHeight="1" x14ac:dyDescent="0.3">
      <c r="A32" s="146"/>
      <c r="B32" s="147"/>
      <c r="C32" s="147"/>
      <c r="D32" s="147"/>
      <c r="E32" s="147"/>
      <c r="F32" s="147"/>
      <c r="G32" s="147"/>
      <c r="H32" s="88"/>
      <c r="I32" s="112"/>
      <c r="J32" s="112"/>
      <c r="K32" s="112"/>
      <c r="L32" s="112"/>
      <c r="M32" s="112"/>
      <c r="N32" s="112"/>
      <c r="O32" s="126" t="s">
        <v>70</v>
      </c>
      <c r="P32" s="127"/>
      <c r="Q32" s="127"/>
      <c r="R32" s="127"/>
      <c r="S32" s="127"/>
      <c r="T32" s="127"/>
      <c r="U32" s="128"/>
      <c r="V32" s="129">
        <f>ROUND(N24*1%,0)</f>
        <v>4717</v>
      </c>
      <c r="W32" s="130"/>
      <c r="X32" s="130"/>
      <c r="Y32" s="131"/>
    </row>
    <row r="33" spans="1:25" ht="12" customHeight="1" x14ac:dyDescent="0.3">
      <c r="A33" s="146"/>
      <c r="B33" s="147"/>
      <c r="C33" s="147"/>
      <c r="D33" s="147"/>
      <c r="E33" s="147"/>
      <c r="F33" s="147"/>
      <c r="G33" s="147"/>
      <c r="H33" s="88"/>
      <c r="I33" s="112"/>
      <c r="J33" s="112"/>
      <c r="K33" s="112"/>
      <c r="L33" s="112"/>
      <c r="M33" s="112"/>
      <c r="N33" s="112"/>
      <c r="O33" s="126" t="s">
        <v>71</v>
      </c>
      <c r="P33" s="127"/>
      <c r="Q33" s="127"/>
      <c r="R33" s="127"/>
      <c r="S33" s="127"/>
      <c r="T33" s="127"/>
      <c r="U33" s="128"/>
      <c r="V33" s="129">
        <f>ROUND(N24*1%,0)</f>
        <v>4717</v>
      </c>
      <c r="W33" s="130"/>
      <c r="X33" s="130"/>
      <c r="Y33" s="131"/>
    </row>
    <row r="34" spans="1:25" ht="13.5" customHeight="1" thickBot="1" x14ac:dyDescent="0.35">
      <c r="A34" s="153" t="s">
        <v>132</v>
      </c>
      <c r="B34" s="154"/>
      <c r="C34" s="154"/>
      <c r="D34" s="154"/>
      <c r="E34" s="154"/>
      <c r="F34" s="154"/>
      <c r="G34" s="155"/>
      <c r="H34" s="88"/>
      <c r="I34" s="112"/>
      <c r="J34" s="112"/>
      <c r="K34" s="112"/>
      <c r="L34" s="112"/>
      <c r="M34" s="112"/>
      <c r="N34" s="112"/>
      <c r="O34" s="158" t="s">
        <v>99</v>
      </c>
      <c r="P34" s="159"/>
      <c r="Q34" s="159"/>
      <c r="R34" s="159"/>
      <c r="S34" s="159"/>
      <c r="T34" s="159"/>
      <c r="U34" s="160"/>
      <c r="V34" s="161">
        <f>I38-(V31+V32+V33)</f>
        <v>542440.84</v>
      </c>
      <c r="W34" s="162"/>
      <c r="X34" s="162"/>
      <c r="Y34" s="163"/>
    </row>
    <row r="35" spans="1:25" ht="13.5" customHeight="1" x14ac:dyDescent="0.3">
      <c r="A35" s="153" t="s">
        <v>133</v>
      </c>
      <c r="B35" s="154"/>
      <c r="C35" s="154"/>
      <c r="D35" s="154"/>
      <c r="E35" s="154"/>
      <c r="F35" s="154"/>
      <c r="G35" s="155"/>
      <c r="H35" s="88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103"/>
    </row>
    <row r="36" spans="1:25" ht="13.5" customHeight="1" x14ac:dyDescent="0.3">
      <c r="A36" s="265" t="s">
        <v>137</v>
      </c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103"/>
    </row>
    <row r="37" spans="1:25" ht="8.1" customHeight="1" x14ac:dyDescent="0.3">
      <c r="A37" s="104"/>
      <c r="B37" s="60"/>
      <c r="C37" s="60"/>
      <c r="D37" s="60"/>
      <c r="E37" s="60"/>
      <c r="F37" s="60"/>
      <c r="G37" s="60"/>
      <c r="H37" s="87"/>
      <c r="I37" s="79"/>
      <c r="J37" s="79"/>
      <c r="K37" s="79"/>
      <c r="L37" s="79"/>
      <c r="M37" s="79"/>
      <c r="N37" s="79"/>
      <c r="O37" s="85"/>
      <c r="P37" s="84"/>
      <c r="Q37" s="84"/>
      <c r="R37" s="89"/>
      <c r="S37" s="89"/>
      <c r="T37" s="89"/>
      <c r="U37" s="89"/>
      <c r="V37" s="89"/>
      <c r="W37" s="89"/>
      <c r="X37" s="89"/>
      <c r="Y37" s="103"/>
    </row>
    <row r="38" spans="1:25" s="82" customFormat="1" ht="16.5" customHeight="1" x14ac:dyDescent="0.3">
      <c r="A38" s="105"/>
      <c r="B38" s="228" t="s">
        <v>97</v>
      </c>
      <c r="C38" s="229"/>
      <c r="D38" s="229"/>
      <c r="E38" s="229"/>
      <c r="F38" s="229"/>
      <c r="G38" s="229"/>
      <c r="H38" s="229"/>
      <c r="I38" s="273">
        <f>V26+V29</f>
        <v>556591.84</v>
      </c>
      <c r="J38" s="274"/>
      <c r="K38" s="274"/>
      <c r="L38" s="274"/>
      <c r="M38" s="92"/>
      <c r="N38" s="92"/>
      <c r="O38" s="266" t="s">
        <v>131</v>
      </c>
      <c r="P38" s="266"/>
      <c r="Q38" s="266"/>
      <c r="R38" s="266"/>
      <c r="S38" s="266"/>
      <c r="T38" s="266"/>
      <c r="U38" s="266"/>
      <c r="V38" s="266"/>
      <c r="W38" s="266"/>
      <c r="X38" s="266"/>
      <c r="Y38" s="103"/>
    </row>
    <row r="39" spans="1:25" s="82" customFormat="1" ht="16.5" customHeight="1" x14ac:dyDescent="0.25">
      <c r="A39" s="106"/>
      <c r="B39" s="126" t="s">
        <v>98</v>
      </c>
      <c r="C39" s="127"/>
      <c r="D39" s="127"/>
      <c r="E39" s="127"/>
      <c r="F39" s="127"/>
      <c r="G39" s="127"/>
      <c r="H39" s="128"/>
      <c r="I39" s="267">
        <f>V31</f>
        <v>4717</v>
      </c>
      <c r="J39" s="268"/>
      <c r="K39" s="268"/>
      <c r="L39" s="269"/>
      <c r="M39" s="81"/>
      <c r="N39" s="81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107"/>
    </row>
    <row r="40" spans="1:25" s="82" customFormat="1" ht="16.5" customHeight="1" x14ac:dyDescent="0.3">
      <c r="A40" s="106"/>
      <c r="B40" s="126" t="s">
        <v>70</v>
      </c>
      <c r="C40" s="127"/>
      <c r="D40" s="127"/>
      <c r="E40" s="127"/>
      <c r="F40" s="127"/>
      <c r="G40" s="127"/>
      <c r="H40" s="128"/>
      <c r="I40" s="270">
        <f>V32</f>
        <v>4717</v>
      </c>
      <c r="J40" s="271"/>
      <c r="K40" s="271"/>
      <c r="L40" s="272"/>
      <c r="M40" s="81"/>
      <c r="N40" s="81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103"/>
    </row>
    <row r="41" spans="1:25" s="82" customFormat="1" ht="16.5" customHeight="1" x14ac:dyDescent="0.3">
      <c r="A41" s="106"/>
      <c r="B41" s="126" t="s">
        <v>71</v>
      </c>
      <c r="C41" s="127"/>
      <c r="D41" s="127"/>
      <c r="E41" s="127"/>
      <c r="F41" s="127"/>
      <c r="G41" s="127"/>
      <c r="H41" s="128"/>
      <c r="I41" s="270">
        <f>V33</f>
        <v>4717</v>
      </c>
      <c r="J41" s="271"/>
      <c r="K41" s="271"/>
      <c r="L41" s="272"/>
      <c r="M41" s="81"/>
      <c r="N41" s="81"/>
      <c r="O41" s="77"/>
      <c r="P41" s="86"/>
      <c r="Q41" s="86"/>
      <c r="R41" s="89"/>
      <c r="S41" s="89"/>
      <c r="T41" s="89"/>
      <c r="U41" s="89"/>
      <c r="V41" s="89"/>
      <c r="W41" s="89"/>
      <c r="X41" s="89"/>
      <c r="Y41" s="103"/>
    </row>
    <row r="42" spans="1:25" s="93" customFormat="1" ht="16.5" customHeight="1" thickBot="1" x14ac:dyDescent="0.35">
      <c r="A42" s="108"/>
      <c r="B42" s="158" t="s">
        <v>99</v>
      </c>
      <c r="C42" s="159"/>
      <c r="D42" s="159"/>
      <c r="E42" s="159"/>
      <c r="F42" s="159"/>
      <c r="G42" s="159"/>
      <c r="H42" s="160"/>
      <c r="I42" s="262">
        <f>V34</f>
        <v>542440.84</v>
      </c>
      <c r="J42" s="263"/>
      <c r="K42" s="263"/>
      <c r="L42" s="264"/>
      <c r="M42" s="109"/>
      <c r="N42" s="109"/>
      <c r="O42" s="110" t="s">
        <v>57</v>
      </c>
      <c r="P42" s="110"/>
      <c r="Q42" s="110"/>
      <c r="R42" s="113"/>
      <c r="S42" s="113"/>
      <c r="T42" s="113"/>
      <c r="U42" s="113"/>
      <c r="V42" s="113"/>
      <c r="W42" s="113"/>
      <c r="X42" s="113"/>
      <c r="Y42" s="114"/>
    </row>
    <row r="43" spans="1:25" s="82" customFormat="1" ht="16.5" customHeight="1" x14ac:dyDescent="0.25">
      <c r="A43" s="83"/>
      <c r="B43" s="90"/>
      <c r="C43" s="91"/>
      <c r="D43" s="91"/>
      <c r="E43" s="91"/>
      <c r="F43" s="91"/>
      <c r="G43" s="91"/>
      <c r="H43" s="91"/>
      <c r="I43" s="111"/>
      <c r="J43" s="80"/>
      <c r="K43" s="80"/>
      <c r="L43" s="80"/>
      <c r="O43" s="81"/>
      <c r="P43" s="81"/>
      <c r="Q43" s="81"/>
      <c r="R43" s="81"/>
      <c r="S43" s="81"/>
      <c r="T43" s="81"/>
      <c r="U43" s="81"/>
    </row>
    <row r="44" spans="1:25" x14ac:dyDescent="0.25">
      <c r="B44" s="36" t="s">
        <v>72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</row>
    <row r="45" spans="1:25" x14ac:dyDescent="0.25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spans="1:25" x14ac:dyDescent="0.25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</row>
    <row r="47" spans="1:25" x14ac:dyDescent="0.25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5" x14ac:dyDescent="0.25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2:21" x14ac:dyDescent="0.25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2:21" x14ac:dyDescent="0.25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 t="s">
        <v>114</v>
      </c>
      <c r="Q50" s="36"/>
      <c r="R50" s="36"/>
      <c r="S50" s="36"/>
      <c r="T50" s="36"/>
      <c r="U50" s="36"/>
    </row>
    <row r="51" spans="2:21" x14ac:dyDescent="0.25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 t="s">
        <v>92</v>
      </c>
      <c r="Q51" s="36"/>
      <c r="R51" s="36"/>
      <c r="S51" s="36"/>
      <c r="T51" s="36"/>
      <c r="U51" s="36"/>
    </row>
    <row r="52" spans="2:21" x14ac:dyDescent="0.25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</row>
    <row r="53" spans="2:21" x14ac:dyDescent="0.25">
      <c r="B53" s="36" t="s">
        <v>73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2:21" x14ac:dyDescent="0.25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2:21" x14ac:dyDescent="0.25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2:21" x14ac:dyDescent="0.25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</row>
    <row r="57" spans="2:21" x14ac:dyDescent="0.25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 t="s">
        <v>74</v>
      </c>
      <c r="Q57" s="36"/>
      <c r="R57" s="36"/>
      <c r="S57" s="36"/>
      <c r="T57" s="36"/>
      <c r="U57" s="36"/>
    </row>
    <row r="58" spans="2:21" x14ac:dyDescent="0.25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 t="s">
        <v>75</v>
      </c>
      <c r="Q58" s="36"/>
      <c r="R58" s="36"/>
      <c r="S58" s="36"/>
      <c r="T58" s="36"/>
      <c r="U58" s="36"/>
    </row>
  </sheetData>
  <mergeCells count="103">
    <mergeCell ref="B42:H42"/>
    <mergeCell ref="I42:L42"/>
    <mergeCell ref="A36:M36"/>
    <mergeCell ref="O38:X40"/>
    <mergeCell ref="B39:H39"/>
    <mergeCell ref="I39:L39"/>
    <mergeCell ref="B40:H40"/>
    <mergeCell ref="I40:L40"/>
    <mergeCell ref="B41:H41"/>
    <mergeCell ref="I41:L41"/>
    <mergeCell ref="B38:H38"/>
    <mergeCell ref="I38:L38"/>
    <mergeCell ref="A34:G34"/>
    <mergeCell ref="B9:Y9"/>
    <mergeCell ref="O30:U30"/>
    <mergeCell ref="V30:Y30"/>
    <mergeCell ref="A18:Y18"/>
    <mergeCell ref="A14:Y14"/>
    <mergeCell ref="B6:Y8"/>
    <mergeCell ref="A10:L10"/>
    <mergeCell ref="M10:Y10"/>
    <mergeCell ref="A11:L11"/>
    <mergeCell ref="M11:Y11"/>
    <mergeCell ref="A12:L12"/>
    <mergeCell ref="M12:Y12"/>
    <mergeCell ref="A13:E13"/>
    <mergeCell ref="F13:I13"/>
    <mergeCell ref="M13:Y13"/>
    <mergeCell ref="A19:A20"/>
    <mergeCell ref="B19:B20"/>
    <mergeCell ref="C19:C20"/>
    <mergeCell ref="D19:D20"/>
    <mergeCell ref="E19:F20"/>
    <mergeCell ref="Q19:T19"/>
    <mergeCell ref="U19:V19"/>
    <mergeCell ref="W19:Y20"/>
    <mergeCell ref="B4:Y5"/>
    <mergeCell ref="A15:L15"/>
    <mergeCell ref="M15:Y15"/>
    <mergeCell ref="A16:L16"/>
    <mergeCell ref="M16:Y16"/>
    <mergeCell ref="A17:E17"/>
    <mergeCell ref="F17:I17"/>
    <mergeCell ref="M17:S17"/>
    <mergeCell ref="T17:W17"/>
    <mergeCell ref="Q20:R20"/>
    <mergeCell ref="S20:T20"/>
    <mergeCell ref="E22:F22"/>
    <mergeCell ref="G22:H22"/>
    <mergeCell ref="I22:J22"/>
    <mergeCell ref="K22:M22"/>
    <mergeCell ref="O19:P19"/>
    <mergeCell ref="E21:F21"/>
    <mergeCell ref="G21:H21"/>
    <mergeCell ref="I21:J21"/>
    <mergeCell ref="G19:H20"/>
    <mergeCell ref="I19:J20"/>
    <mergeCell ref="K19:M20"/>
    <mergeCell ref="N19:N20"/>
    <mergeCell ref="K21:M21"/>
    <mergeCell ref="Q21:R21"/>
    <mergeCell ref="S21:T21"/>
    <mergeCell ref="A35:G35"/>
    <mergeCell ref="Q22:R22"/>
    <mergeCell ref="S22:T22"/>
    <mergeCell ref="W22:Y22"/>
    <mergeCell ref="O34:U34"/>
    <mergeCell ref="V34:Y34"/>
    <mergeCell ref="V28:Y28"/>
    <mergeCell ref="O29:U29"/>
    <mergeCell ref="V29:Y29"/>
    <mergeCell ref="O31:U31"/>
    <mergeCell ref="V31:Y31"/>
    <mergeCell ref="O32:U32"/>
    <mergeCell ref="V32:Y32"/>
    <mergeCell ref="W23:Y23"/>
    <mergeCell ref="U24:V24"/>
    <mergeCell ref="W24:Y24"/>
    <mergeCell ref="C21:C23"/>
    <mergeCell ref="I23:J23"/>
    <mergeCell ref="K23:M23"/>
    <mergeCell ref="Q23:R23"/>
    <mergeCell ref="S23:T23"/>
    <mergeCell ref="A24:D24"/>
    <mergeCell ref="E24:F24"/>
    <mergeCell ref="G24:H24"/>
    <mergeCell ref="W21:Y21"/>
    <mergeCell ref="E23:F23"/>
    <mergeCell ref="G23:H23"/>
    <mergeCell ref="O33:U33"/>
    <mergeCell ref="V33:Y33"/>
    <mergeCell ref="A25:Y25"/>
    <mergeCell ref="V26:Y26"/>
    <mergeCell ref="O27:U27"/>
    <mergeCell ref="V27:Y27"/>
    <mergeCell ref="O28:U28"/>
    <mergeCell ref="A30:G33"/>
    <mergeCell ref="I24:J24"/>
    <mergeCell ref="K24:M24"/>
    <mergeCell ref="S24:T24"/>
    <mergeCell ref="A26:N29"/>
    <mergeCell ref="O26:U26"/>
    <mergeCell ref="D21:D23"/>
  </mergeCells>
  <printOptions horizontalCentered="1"/>
  <pageMargins left="0.27559055118110237" right="0.19685039370078741" top="0.74803149606299213" bottom="0.74803149606299213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zoomScale="145" zoomScaleNormal="145" workbookViewId="0">
      <selection activeCell="A10" sqref="A10:F10"/>
    </sheetView>
  </sheetViews>
  <sheetFormatPr defaultColWidth="43.42578125" defaultRowHeight="15" x14ac:dyDescent="0.25"/>
  <cols>
    <col min="1" max="1" width="15.85546875" style="1" customWidth="1"/>
    <col min="2" max="2" width="13.7109375" style="1" customWidth="1"/>
    <col min="3" max="3" width="12.28515625" style="1" customWidth="1"/>
    <col min="4" max="5" width="14.7109375" style="1" customWidth="1"/>
    <col min="6" max="6" width="22.85546875" style="1" customWidth="1"/>
    <col min="7" max="7" width="23.42578125" style="1" customWidth="1"/>
    <col min="8" max="8" width="20.140625" style="1" customWidth="1"/>
    <col min="9" max="9" width="21.140625" style="1" customWidth="1"/>
    <col min="10" max="10" width="14.85546875" style="1" customWidth="1"/>
    <col min="11" max="11" width="18.28515625" style="1" customWidth="1"/>
    <col min="12" max="16384" width="43.42578125" style="1"/>
  </cols>
  <sheetData>
    <row r="3" spans="1:6" ht="21" x14ac:dyDescent="0.25">
      <c r="A3" s="276" t="s">
        <v>95</v>
      </c>
      <c r="B3" s="276"/>
      <c r="C3" s="276"/>
      <c r="D3" s="276"/>
      <c r="E3" s="276"/>
      <c r="F3" s="276"/>
    </row>
    <row r="5" spans="1:6" ht="21" x14ac:dyDescent="0.25">
      <c r="A5" s="276" t="s">
        <v>31</v>
      </c>
      <c r="B5" s="276"/>
      <c r="C5" s="276"/>
      <c r="D5" s="276"/>
      <c r="E5" s="276"/>
      <c r="F5" s="276"/>
    </row>
    <row r="8" spans="1:6" ht="41.25" customHeight="1" x14ac:dyDescent="0.25">
      <c r="A8" s="275" t="s">
        <v>140</v>
      </c>
      <c r="B8" s="275"/>
      <c r="C8" s="275"/>
      <c r="D8" s="275"/>
      <c r="E8" s="275"/>
      <c r="F8" s="275"/>
    </row>
    <row r="9" spans="1:6" ht="41.25" customHeight="1" x14ac:dyDescent="0.25">
      <c r="A9" s="275" t="s">
        <v>172</v>
      </c>
      <c r="B9" s="275"/>
      <c r="C9" s="275"/>
      <c r="D9" s="275"/>
      <c r="E9" s="275"/>
      <c r="F9" s="275"/>
    </row>
    <row r="10" spans="1:6" ht="41.25" customHeight="1" x14ac:dyDescent="0.25">
      <c r="A10" s="275" t="s">
        <v>173</v>
      </c>
      <c r="B10" s="275"/>
      <c r="C10" s="275"/>
      <c r="D10" s="275"/>
      <c r="E10" s="275"/>
      <c r="F10" s="275"/>
    </row>
    <row r="11" spans="1:6" ht="41.25" customHeight="1" x14ac:dyDescent="0.25">
      <c r="A11" s="275" t="s">
        <v>171</v>
      </c>
      <c r="B11" s="275"/>
      <c r="C11" s="275"/>
      <c r="D11" s="275"/>
      <c r="E11" s="275"/>
      <c r="F11" s="275"/>
    </row>
    <row r="12" spans="1:6" ht="41.25" customHeight="1" x14ac:dyDescent="0.25">
      <c r="A12" s="275" t="s">
        <v>159</v>
      </c>
      <c r="B12" s="275"/>
      <c r="C12" s="275"/>
      <c r="D12" s="275"/>
      <c r="E12" s="275"/>
      <c r="F12" s="275"/>
    </row>
    <row r="17" spans="5:5" ht="18.75" x14ac:dyDescent="0.25">
      <c r="E17" s="4" t="s">
        <v>32</v>
      </c>
    </row>
    <row r="18" spans="5:5" ht="18.75" x14ac:dyDescent="0.25">
      <c r="E18" s="4" t="s">
        <v>33</v>
      </c>
    </row>
  </sheetData>
  <mergeCells count="7">
    <mergeCell ref="A12:F12"/>
    <mergeCell ref="A3:F3"/>
    <mergeCell ref="A5:F5"/>
    <mergeCell ref="A8:F8"/>
    <mergeCell ref="A9:F9"/>
    <mergeCell ref="A10:F10"/>
    <mergeCell ref="A11:F11"/>
  </mergeCells>
  <printOptions horizontalCentered="1"/>
  <pageMargins left="0.28000000000000003" right="0.2" top="0.4" bottom="0.51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view="pageBreakPreview" topLeftCell="A10" zoomScale="130" zoomScaleNormal="160" zoomScaleSheetLayoutView="130" workbookViewId="0">
      <selection activeCell="B17" sqref="B17"/>
    </sheetView>
  </sheetViews>
  <sheetFormatPr defaultRowHeight="15" x14ac:dyDescent="0.25"/>
  <cols>
    <col min="1" max="1" width="17.42578125" style="31" customWidth="1"/>
    <col min="2" max="2" width="13" style="31" customWidth="1"/>
    <col min="3" max="3" width="14.42578125" style="31" customWidth="1"/>
    <col min="4" max="4" width="13.7109375" style="31" customWidth="1"/>
    <col min="5" max="5" width="15.140625" style="31" customWidth="1"/>
    <col min="6" max="6" width="9.85546875" style="31" customWidth="1"/>
    <col min="7" max="7" width="18.85546875" style="34" bestFit="1" customWidth="1"/>
    <col min="8" max="16384" width="9.140625" style="31"/>
  </cols>
  <sheetData>
    <row r="1" spans="1:7" ht="23.25" x14ac:dyDescent="0.25">
      <c r="A1" s="278" t="s">
        <v>11</v>
      </c>
      <c r="B1" s="278"/>
      <c r="C1" s="278"/>
      <c r="D1" s="278"/>
      <c r="E1" s="278"/>
      <c r="F1" s="278"/>
    </row>
    <row r="2" spans="1:7" x14ac:dyDescent="0.25">
      <c r="A2" s="30"/>
      <c r="B2" s="30"/>
      <c r="C2" s="30"/>
      <c r="D2" s="30"/>
      <c r="E2" s="30"/>
      <c r="F2" s="30"/>
    </row>
    <row r="3" spans="1:7" ht="30.75" customHeight="1" x14ac:dyDescent="0.25">
      <c r="A3" s="279" t="s">
        <v>157</v>
      </c>
      <c r="B3" s="279"/>
      <c r="C3" s="279"/>
      <c r="D3" s="279"/>
      <c r="E3" s="279"/>
      <c r="F3" s="279"/>
    </row>
    <row r="4" spans="1:7" ht="15.75" x14ac:dyDescent="0.25">
      <c r="A4" s="279"/>
      <c r="B4" s="279"/>
      <c r="C4" s="279"/>
      <c r="D4" s="279"/>
      <c r="E4" s="279"/>
      <c r="F4" s="279"/>
    </row>
    <row r="5" spans="1:7" ht="15.75" x14ac:dyDescent="0.25">
      <c r="A5" s="280" t="s">
        <v>94</v>
      </c>
      <c r="B5" s="280"/>
      <c r="C5" s="280"/>
      <c r="D5" s="280"/>
      <c r="E5" s="280"/>
      <c r="F5" s="280"/>
    </row>
    <row r="6" spans="1:7" ht="30" customHeight="1" x14ac:dyDescent="0.25">
      <c r="A6" s="30"/>
      <c r="B6" s="281"/>
      <c r="C6" s="281"/>
      <c r="D6" s="30"/>
      <c r="E6" s="30"/>
      <c r="F6" s="30"/>
      <c r="G6" s="34">
        <v>6200033820001000</v>
      </c>
    </row>
    <row r="7" spans="1:7" ht="32.25" customHeight="1" x14ac:dyDescent="0.25">
      <c r="A7" s="277" t="s">
        <v>5</v>
      </c>
      <c r="B7" s="277" t="s">
        <v>6</v>
      </c>
      <c r="C7" s="277"/>
      <c r="D7" s="277" t="s">
        <v>158</v>
      </c>
      <c r="E7" s="277"/>
      <c r="F7" s="277"/>
    </row>
    <row r="8" spans="1:7" ht="15.75" x14ac:dyDescent="0.25">
      <c r="A8" s="277"/>
      <c r="B8" s="277"/>
      <c r="C8" s="277"/>
      <c r="D8" s="277" t="s">
        <v>7</v>
      </c>
      <c r="E8" s="277"/>
      <c r="F8" s="277"/>
    </row>
    <row r="9" spans="1:7" ht="63" x14ac:dyDescent="0.25">
      <c r="A9" s="277"/>
      <c r="B9" s="32" t="s">
        <v>8</v>
      </c>
      <c r="C9" s="32" t="s">
        <v>9</v>
      </c>
      <c r="D9" s="32" t="s">
        <v>8</v>
      </c>
      <c r="E9" s="46" t="s">
        <v>9</v>
      </c>
      <c r="F9" s="32" t="s">
        <v>108</v>
      </c>
    </row>
    <row r="10" spans="1:7" ht="15.75" x14ac:dyDescent="0.25">
      <c r="A10" s="32">
        <v>1</v>
      </c>
      <c r="B10" s="32">
        <v>2</v>
      </c>
      <c r="C10" s="32">
        <v>3</v>
      </c>
      <c r="D10" s="32">
        <v>4</v>
      </c>
      <c r="E10" s="46">
        <v>5</v>
      </c>
      <c r="F10" s="32">
        <v>5</v>
      </c>
    </row>
    <row r="11" spans="1:7" ht="21" customHeight="1" x14ac:dyDescent="0.25">
      <c r="A11" s="5" t="s">
        <v>104</v>
      </c>
      <c r="B11" s="2">
        <f>'sec wise'!Q12</f>
        <v>8809</v>
      </c>
      <c r="C11" s="2">
        <f>'sec wise'!Q13</f>
        <v>18578</v>
      </c>
      <c r="D11" s="2">
        <f>'sec wise'!Q22</f>
        <v>8277</v>
      </c>
      <c r="E11" s="2">
        <f>'sec wise'!Q23</f>
        <v>17985</v>
      </c>
      <c r="F11" s="2">
        <f>'sec wise'!Q21</f>
        <v>127</v>
      </c>
    </row>
    <row r="12" spans="1:7" ht="21" customHeight="1" x14ac:dyDescent="0.25">
      <c r="A12" s="5" t="s">
        <v>146</v>
      </c>
      <c r="B12" s="2">
        <f>'sec wise'!C47</f>
        <v>39775</v>
      </c>
      <c r="C12" s="2">
        <v>0</v>
      </c>
      <c r="D12" s="2">
        <f>'sec wise'!K47</f>
        <v>37050</v>
      </c>
      <c r="E12" s="2">
        <v>0</v>
      </c>
      <c r="F12" s="2">
        <v>0</v>
      </c>
    </row>
    <row r="13" spans="1:7" ht="21" customHeight="1" x14ac:dyDescent="0.25">
      <c r="A13" s="5" t="s">
        <v>169</v>
      </c>
      <c r="B13" s="2">
        <f>'sec wise'!C71</f>
        <v>19147</v>
      </c>
      <c r="C13" s="2">
        <v>0</v>
      </c>
      <c r="D13" s="2">
        <f>'sec wise'!K71</f>
        <v>17808</v>
      </c>
      <c r="E13" s="2">
        <v>0</v>
      </c>
      <c r="F13" s="2">
        <v>0</v>
      </c>
    </row>
    <row r="14" spans="1:7" ht="18.75" x14ac:dyDescent="0.25">
      <c r="A14" s="6" t="s">
        <v>10</v>
      </c>
      <c r="B14" s="7">
        <f>SUM(B11:B13)</f>
        <v>67731</v>
      </c>
      <c r="C14" s="7">
        <f t="shared" ref="C14:F14" si="0">SUM(C11:C13)</f>
        <v>18578</v>
      </c>
      <c r="D14" s="7">
        <f t="shared" si="0"/>
        <v>63135</v>
      </c>
      <c r="E14" s="7">
        <f t="shared" si="0"/>
        <v>17985</v>
      </c>
      <c r="F14" s="7">
        <f t="shared" si="0"/>
        <v>127</v>
      </c>
    </row>
    <row r="17" spans="1:6" x14ac:dyDescent="0.25">
      <c r="A17" s="33" t="s">
        <v>3</v>
      </c>
    </row>
    <row r="19" spans="1:6" ht="15.75" x14ac:dyDescent="0.25">
      <c r="A19" s="3" t="s">
        <v>12</v>
      </c>
    </row>
    <row r="20" spans="1:6" ht="30" customHeight="1" x14ac:dyDescent="0.25">
      <c r="A20" s="282" t="s">
        <v>170</v>
      </c>
      <c r="B20" s="282"/>
      <c r="C20" s="282"/>
      <c r="D20" s="282"/>
      <c r="E20" s="282"/>
      <c r="F20" s="282"/>
    </row>
    <row r="21" spans="1:6" ht="35.25" customHeight="1" x14ac:dyDescent="0.25">
      <c r="A21" s="282" t="s">
        <v>13</v>
      </c>
      <c r="B21" s="282"/>
      <c r="C21" s="282"/>
      <c r="D21" s="282"/>
      <c r="E21" s="282"/>
      <c r="F21" s="282"/>
    </row>
    <row r="22" spans="1:6" ht="50.25" customHeight="1" x14ac:dyDescent="0.25">
      <c r="A22" s="282" t="s">
        <v>14</v>
      </c>
      <c r="B22" s="282"/>
      <c r="C22" s="282"/>
      <c r="D22" s="282"/>
      <c r="E22" s="282"/>
      <c r="F22" s="282"/>
    </row>
    <row r="23" spans="1:6" ht="27.75" customHeight="1" x14ac:dyDescent="0.25">
      <c r="A23" s="282" t="s">
        <v>15</v>
      </c>
      <c r="B23" s="282"/>
      <c r="C23" s="282"/>
      <c r="D23" s="282"/>
      <c r="E23" s="282"/>
      <c r="F23" s="282"/>
    </row>
    <row r="24" spans="1:6" ht="27" customHeight="1" x14ac:dyDescent="0.25">
      <c r="A24" s="282" t="s">
        <v>16</v>
      </c>
      <c r="B24" s="282"/>
      <c r="C24" s="282"/>
      <c r="D24" s="282"/>
      <c r="E24" s="282"/>
      <c r="F24" s="282"/>
    </row>
    <row r="25" spans="1:6" ht="35.25" customHeight="1" x14ac:dyDescent="0.25">
      <c r="A25" s="282" t="s">
        <v>17</v>
      </c>
      <c r="B25" s="282"/>
      <c r="C25" s="282"/>
      <c r="D25" s="282"/>
      <c r="E25" s="282"/>
      <c r="F25" s="282"/>
    </row>
    <row r="26" spans="1:6" ht="35.25" customHeight="1" x14ac:dyDescent="0.25">
      <c r="A26" s="282" t="s">
        <v>18</v>
      </c>
      <c r="B26" s="282"/>
      <c r="C26" s="282"/>
      <c r="D26" s="282"/>
      <c r="E26" s="282"/>
      <c r="F26" s="282"/>
    </row>
    <row r="27" spans="1:6" ht="29.25" customHeight="1" x14ac:dyDescent="0.25">
      <c r="A27" s="282" t="s">
        <v>19</v>
      </c>
      <c r="B27" s="282"/>
      <c r="C27" s="282"/>
      <c r="D27" s="282"/>
      <c r="E27" s="282"/>
      <c r="F27" s="282"/>
    </row>
    <row r="29" spans="1:6" ht="15.75" x14ac:dyDescent="0.25">
      <c r="C29" s="283" t="s">
        <v>109</v>
      </c>
      <c r="D29" s="283"/>
      <c r="E29" s="283"/>
      <c r="F29" s="283"/>
    </row>
    <row r="30" spans="1:6" ht="15.75" x14ac:dyDescent="0.25">
      <c r="C30" s="283" t="s">
        <v>4</v>
      </c>
      <c r="D30" s="283"/>
      <c r="E30" s="283"/>
      <c r="F30" s="283"/>
    </row>
  </sheetData>
  <mergeCells count="19">
    <mergeCell ref="A26:F26"/>
    <mergeCell ref="A27:F27"/>
    <mergeCell ref="C29:F29"/>
    <mergeCell ref="C30:F30"/>
    <mergeCell ref="A20:F20"/>
    <mergeCell ref="A21:F21"/>
    <mergeCell ref="A22:F22"/>
    <mergeCell ref="A23:F23"/>
    <mergeCell ref="A24:F24"/>
    <mergeCell ref="A25:F25"/>
    <mergeCell ref="B7:C8"/>
    <mergeCell ref="D7:F7"/>
    <mergeCell ref="D8:F8"/>
    <mergeCell ref="A7:A9"/>
    <mergeCell ref="A1:F1"/>
    <mergeCell ref="A3:F3"/>
    <mergeCell ref="A4:F4"/>
    <mergeCell ref="A5:F5"/>
    <mergeCell ref="B6:C6"/>
  </mergeCells>
  <printOptions horizontalCentered="1"/>
  <pageMargins left="0.7" right="0.7" top="0.75" bottom="0.75" header="0.3" footer="0.3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opLeftCell="A79" zoomScaleNormal="100" zoomScaleSheetLayoutView="100" workbookViewId="0">
      <selection activeCell="G91" sqref="G91"/>
    </sheetView>
  </sheetViews>
  <sheetFormatPr defaultRowHeight="15" x14ac:dyDescent="0.25"/>
  <cols>
    <col min="1" max="1" width="6.5703125" style="8" customWidth="1"/>
    <col min="2" max="2" width="27.28515625" style="8" customWidth="1"/>
    <col min="3" max="3" width="10" style="8" bestFit="1" customWidth="1"/>
    <col min="4" max="4" width="8.5703125" style="8" customWidth="1"/>
    <col min="5" max="5" width="8.42578125" style="8" bestFit="1" customWidth="1"/>
    <col min="6" max="6" width="9.140625" style="8"/>
    <col min="7" max="7" width="5.5703125" style="8" customWidth="1"/>
    <col min="8" max="8" width="8.140625" style="8" customWidth="1"/>
    <col min="9" max="9" width="7.140625" style="8" customWidth="1"/>
    <col min="10" max="11" width="9.140625" style="8"/>
    <col min="12" max="12" width="0" style="8" hidden="1" customWidth="1"/>
    <col min="13" max="20" width="9.140625" style="8"/>
    <col min="21" max="21" width="24.85546875" style="8" bestFit="1" customWidth="1"/>
    <col min="22" max="16384" width="9.140625" style="8"/>
  </cols>
  <sheetData>
    <row r="1" spans="1:28" ht="18.75" x14ac:dyDescent="0.25">
      <c r="A1" s="290" t="s">
        <v>113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</row>
    <row r="2" spans="1:28" ht="18.75" x14ac:dyDescent="0.25">
      <c r="A2" s="290" t="s">
        <v>112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</row>
    <row r="3" spans="1:28" s="10" customFormat="1" ht="18.75" x14ac:dyDescent="0.25">
      <c r="A3" s="9"/>
      <c r="L3" s="8"/>
      <c r="M3" s="8"/>
    </row>
    <row r="4" spans="1:28" s="10" customFormat="1" ht="18.75" x14ac:dyDescent="0.25">
      <c r="A4" s="11" t="s">
        <v>91</v>
      </c>
      <c r="B4" s="11"/>
      <c r="C4" s="11"/>
      <c r="D4" s="11"/>
      <c r="E4" s="11"/>
      <c r="F4" s="11"/>
      <c r="H4" s="11" t="s">
        <v>155</v>
      </c>
      <c r="J4" s="11"/>
      <c r="K4" s="11"/>
      <c r="L4" s="8"/>
      <c r="M4" s="8"/>
    </row>
    <row r="5" spans="1:28" x14ac:dyDescent="0.25">
      <c r="A5" s="289"/>
      <c r="B5" s="289"/>
      <c r="C5" s="289"/>
      <c r="D5" s="289"/>
      <c r="E5" s="289"/>
      <c r="F5" s="289"/>
      <c r="G5" s="289"/>
      <c r="H5" s="289"/>
      <c r="I5" s="289"/>
      <c r="J5" s="289"/>
      <c r="K5" s="289"/>
    </row>
    <row r="6" spans="1:28" ht="35.25" customHeight="1" x14ac:dyDescent="0.25">
      <c r="A6" s="286" t="s">
        <v>20</v>
      </c>
      <c r="B6" s="286" t="s">
        <v>102</v>
      </c>
      <c r="C6" s="286" t="s">
        <v>21</v>
      </c>
      <c r="D6" s="287" t="s">
        <v>160</v>
      </c>
      <c r="E6" s="287" t="s">
        <v>103</v>
      </c>
      <c r="F6" s="286" t="s">
        <v>22</v>
      </c>
      <c r="G6" s="286" t="s">
        <v>23</v>
      </c>
      <c r="H6" s="286"/>
      <c r="I6" s="286"/>
      <c r="J6" s="286"/>
      <c r="K6" s="286" t="s">
        <v>24</v>
      </c>
    </row>
    <row r="7" spans="1:28" x14ac:dyDescent="0.25">
      <c r="A7" s="286"/>
      <c r="B7" s="286"/>
      <c r="C7" s="286"/>
      <c r="D7" s="288"/>
      <c r="E7" s="288"/>
      <c r="F7" s="286"/>
      <c r="G7" s="35" t="s">
        <v>0</v>
      </c>
      <c r="H7" s="35" t="s">
        <v>1</v>
      </c>
      <c r="I7" s="35" t="s">
        <v>2</v>
      </c>
      <c r="J7" s="35" t="s">
        <v>25</v>
      </c>
      <c r="K7" s="286"/>
    </row>
    <row r="8" spans="1:28" s="21" customFormat="1" ht="20.100000000000001" customHeight="1" x14ac:dyDescent="0.25">
      <c r="A8" s="20">
        <v>1</v>
      </c>
      <c r="B8" s="43" t="s">
        <v>76</v>
      </c>
      <c r="C8" s="53">
        <v>8809</v>
      </c>
      <c r="D8" s="53">
        <v>8809</v>
      </c>
      <c r="E8" s="53">
        <v>437</v>
      </c>
      <c r="F8" s="53">
        <v>8372</v>
      </c>
      <c r="G8" s="53">
        <v>95</v>
      </c>
      <c r="H8" s="53">
        <v>0</v>
      </c>
      <c r="I8" s="53">
        <v>0</v>
      </c>
      <c r="J8" s="53">
        <v>95</v>
      </c>
      <c r="K8" s="53">
        <v>8277</v>
      </c>
      <c r="U8" s="52">
        <v>8553</v>
      </c>
      <c r="V8" s="50">
        <v>640</v>
      </c>
      <c r="W8" s="50">
        <v>7913</v>
      </c>
      <c r="X8" s="50">
        <v>42</v>
      </c>
      <c r="Y8" s="50">
        <v>3</v>
      </c>
      <c r="Z8" s="51"/>
      <c r="AA8" s="51">
        <v>45</v>
      </c>
      <c r="AB8" s="51">
        <v>7868</v>
      </c>
    </row>
    <row r="9" spans="1:28" s="21" customFormat="1" ht="20.100000000000001" customHeight="1" x14ac:dyDescent="0.25">
      <c r="A9" s="20">
        <v>2</v>
      </c>
      <c r="B9" s="43" t="s">
        <v>77</v>
      </c>
      <c r="C9" s="53">
        <v>1073</v>
      </c>
      <c r="D9" s="53">
        <v>1073</v>
      </c>
      <c r="E9" s="53">
        <v>36</v>
      </c>
      <c r="F9" s="53">
        <v>1037</v>
      </c>
      <c r="G9" s="53">
        <v>5</v>
      </c>
      <c r="H9" s="53">
        <v>0</v>
      </c>
      <c r="I9" s="53">
        <v>0</v>
      </c>
      <c r="J9" s="53">
        <v>5</v>
      </c>
      <c r="K9" s="53">
        <v>1032</v>
      </c>
      <c r="O9" s="22" t="s">
        <v>35</v>
      </c>
      <c r="U9" s="52">
        <v>1048</v>
      </c>
      <c r="V9" s="50">
        <v>40</v>
      </c>
      <c r="W9" s="50">
        <v>1008</v>
      </c>
      <c r="X9" s="50"/>
      <c r="Y9" s="50"/>
      <c r="Z9" s="51"/>
      <c r="AA9" s="51">
        <v>0</v>
      </c>
      <c r="AB9" s="51">
        <v>1008</v>
      </c>
    </row>
    <row r="10" spans="1:28" s="21" customFormat="1" ht="20.100000000000001" customHeight="1" x14ac:dyDescent="0.25">
      <c r="A10" s="20">
        <v>3</v>
      </c>
      <c r="B10" s="43" t="s">
        <v>78</v>
      </c>
      <c r="C10" s="53">
        <v>354</v>
      </c>
      <c r="D10" s="53">
        <v>354</v>
      </c>
      <c r="E10" s="53">
        <v>19</v>
      </c>
      <c r="F10" s="53">
        <v>335</v>
      </c>
      <c r="G10" s="53">
        <v>0</v>
      </c>
      <c r="H10" s="53">
        <v>0</v>
      </c>
      <c r="I10" s="53">
        <v>0</v>
      </c>
      <c r="J10" s="53">
        <v>0</v>
      </c>
      <c r="K10" s="53">
        <v>335</v>
      </c>
      <c r="O10" s="22" t="s">
        <v>35</v>
      </c>
      <c r="U10" s="52">
        <v>350</v>
      </c>
      <c r="V10" s="50">
        <v>7</v>
      </c>
      <c r="W10" s="50">
        <v>343</v>
      </c>
      <c r="X10" s="50"/>
      <c r="Y10" s="50"/>
      <c r="Z10" s="51"/>
      <c r="AA10" s="51">
        <v>0</v>
      </c>
      <c r="AB10" s="51">
        <v>343</v>
      </c>
    </row>
    <row r="11" spans="1:28" s="22" customFormat="1" ht="20.100000000000001" customHeight="1" x14ac:dyDescent="0.25">
      <c r="A11" s="23">
        <v>4</v>
      </c>
      <c r="B11" s="43" t="s">
        <v>79</v>
      </c>
      <c r="C11" s="53">
        <v>62</v>
      </c>
      <c r="D11" s="53">
        <v>62</v>
      </c>
      <c r="E11" s="53">
        <v>6</v>
      </c>
      <c r="F11" s="53">
        <v>56</v>
      </c>
      <c r="G11" s="53">
        <v>0</v>
      </c>
      <c r="H11" s="53">
        <v>0</v>
      </c>
      <c r="I11" s="53">
        <v>0</v>
      </c>
      <c r="J11" s="53">
        <v>0</v>
      </c>
      <c r="K11" s="53">
        <v>56</v>
      </c>
      <c r="L11" s="22" t="s">
        <v>34</v>
      </c>
      <c r="O11" s="22" t="s">
        <v>35</v>
      </c>
      <c r="U11" s="52">
        <v>59</v>
      </c>
      <c r="V11" s="50">
        <v>11</v>
      </c>
      <c r="W11" s="50">
        <v>48</v>
      </c>
      <c r="X11" s="50"/>
      <c r="Y11" s="50">
        <v>1</v>
      </c>
      <c r="Z11" s="51"/>
      <c r="AA11" s="51">
        <v>1</v>
      </c>
      <c r="AB11" s="51">
        <v>47</v>
      </c>
    </row>
    <row r="12" spans="1:28" s="22" customFormat="1" ht="20.100000000000001" customHeight="1" x14ac:dyDescent="0.25">
      <c r="A12" s="23">
        <v>5</v>
      </c>
      <c r="B12" s="43" t="s">
        <v>80</v>
      </c>
      <c r="C12" s="53">
        <v>72</v>
      </c>
      <c r="D12" s="53">
        <v>72</v>
      </c>
      <c r="E12" s="53">
        <v>1</v>
      </c>
      <c r="F12" s="53">
        <v>71</v>
      </c>
      <c r="G12" s="53">
        <v>0</v>
      </c>
      <c r="H12" s="53">
        <v>0</v>
      </c>
      <c r="I12" s="53">
        <v>0</v>
      </c>
      <c r="J12" s="53">
        <v>0</v>
      </c>
      <c r="K12" s="53">
        <v>71</v>
      </c>
      <c r="L12" s="22" t="s">
        <v>34</v>
      </c>
      <c r="O12" s="22" t="s">
        <v>35</v>
      </c>
      <c r="P12" s="45" t="s">
        <v>101</v>
      </c>
      <c r="Q12" s="45">
        <f>C8</f>
        <v>8809</v>
      </c>
      <c r="U12" s="52">
        <v>70</v>
      </c>
      <c r="V12" s="50">
        <v>2</v>
      </c>
      <c r="W12" s="50">
        <v>68</v>
      </c>
      <c r="X12" s="50"/>
      <c r="Y12" s="50"/>
      <c r="Z12" s="51"/>
      <c r="AA12" s="51">
        <v>0</v>
      </c>
      <c r="AB12" s="51">
        <v>68</v>
      </c>
    </row>
    <row r="13" spans="1:28" s="21" customFormat="1" ht="20.100000000000001" customHeight="1" x14ac:dyDescent="0.25">
      <c r="A13" s="20">
        <v>6</v>
      </c>
      <c r="B13" s="43" t="s">
        <v>81</v>
      </c>
      <c r="C13" s="53">
        <v>170</v>
      </c>
      <c r="D13" s="53">
        <v>170</v>
      </c>
      <c r="E13" s="53">
        <v>15</v>
      </c>
      <c r="F13" s="53">
        <v>155</v>
      </c>
      <c r="G13" s="53">
        <v>11</v>
      </c>
      <c r="H13" s="53">
        <v>0</v>
      </c>
      <c r="I13" s="53">
        <v>0</v>
      </c>
      <c r="J13" s="53">
        <v>11</v>
      </c>
      <c r="K13" s="53">
        <v>144</v>
      </c>
      <c r="O13" s="22" t="s">
        <v>35</v>
      </c>
      <c r="P13" s="45" t="s">
        <v>35</v>
      </c>
      <c r="Q13" s="45">
        <f>Q14-Q12</f>
        <v>18578</v>
      </c>
      <c r="U13" s="52">
        <v>164</v>
      </c>
      <c r="V13" s="50">
        <v>3</v>
      </c>
      <c r="W13" s="50">
        <v>161</v>
      </c>
      <c r="X13" s="50"/>
      <c r="Y13" s="50"/>
      <c r="Z13" s="51"/>
      <c r="AA13" s="51">
        <v>0</v>
      </c>
      <c r="AB13" s="51">
        <v>161</v>
      </c>
    </row>
    <row r="14" spans="1:28" s="22" customFormat="1" ht="20.100000000000001" customHeight="1" x14ac:dyDescent="0.25">
      <c r="A14" s="23">
        <v>7</v>
      </c>
      <c r="B14" s="43" t="s">
        <v>82</v>
      </c>
      <c r="C14" s="53">
        <v>1650</v>
      </c>
      <c r="D14" s="53">
        <v>1650</v>
      </c>
      <c r="E14" s="53">
        <v>48</v>
      </c>
      <c r="F14" s="53">
        <v>1602</v>
      </c>
      <c r="G14" s="53">
        <v>0</v>
      </c>
      <c r="H14" s="53">
        <v>0</v>
      </c>
      <c r="I14" s="53">
        <v>0</v>
      </c>
      <c r="J14" s="53">
        <v>0</v>
      </c>
      <c r="K14" s="53">
        <v>1602</v>
      </c>
      <c r="L14" s="22" t="s">
        <v>34</v>
      </c>
      <c r="O14" s="22" t="s">
        <v>35</v>
      </c>
      <c r="P14" s="45" t="s">
        <v>10</v>
      </c>
      <c r="Q14" s="45">
        <f>C23</f>
        <v>27387</v>
      </c>
      <c r="U14" s="52">
        <v>1625</v>
      </c>
      <c r="V14" s="50">
        <v>91</v>
      </c>
      <c r="W14" s="50">
        <v>1534</v>
      </c>
      <c r="X14" s="50">
        <v>9</v>
      </c>
      <c r="Y14" s="50">
        <v>3</v>
      </c>
      <c r="Z14" s="51"/>
      <c r="AA14" s="51">
        <v>12</v>
      </c>
      <c r="AB14" s="51">
        <v>1522</v>
      </c>
    </row>
    <row r="15" spans="1:28" s="21" customFormat="1" ht="20.100000000000001" customHeight="1" x14ac:dyDescent="0.25">
      <c r="A15" s="20">
        <v>8</v>
      </c>
      <c r="B15" s="43" t="s">
        <v>83</v>
      </c>
      <c r="C15" s="53">
        <v>1840</v>
      </c>
      <c r="D15" s="53">
        <v>1840</v>
      </c>
      <c r="E15" s="53">
        <v>43</v>
      </c>
      <c r="F15" s="53">
        <v>1797</v>
      </c>
      <c r="G15" s="53">
        <v>4</v>
      </c>
      <c r="H15" s="53">
        <v>0</v>
      </c>
      <c r="I15" s="53">
        <v>0</v>
      </c>
      <c r="J15" s="53">
        <v>4</v>
      </c>
      <c r="K15" s="53">
        <v>1793</v>
      </c>
      <c r="O15" s="22" t="s">
        <v>35</v>
      </c>
      <c r="P15" s="45"/>
      <c r="Q15" s="45"/>
      <c r="U15" s="52">
        <v>1226</v>
      </c>
      <c r="V15" s="50">
        <v>35</v>
      </c>
      <c r="W15" s="50">
        <v>1191</v>
      </c>
      <c r="X15" s="50">
        <v>1</v>
      </c>
      <c r="Y15" s="50"/>
      <c r="Z15" s="51"/>
      <c r="AA15" s="51">
        <v>1</v>
      </c>
      <c r="AB15" s="51">
        <v>1190</v>
      </c>
    </row>
    <row r="16" spans="1:28" s="21" customFormat="1" ht="20.100000000000001" customHeight="1" x14ac:dyDescent="0.25">
      <c r="A16" s="20">
        <v>9</v>
      </c>
      <c r="B16" s="43" t="s">
        <v>84</v>
      </c>
      <c r="C16" s="53">
        <v>5256</v>
      </c>
      <c r="D16" s="53">
        <v>5256</v>
      </c>
      <c r="E16" s="53">
        <v>73</v>
      </c>
      <c r="F16" s="53">
        <v>5183</v>
      </c>
      <c r="G16" s="53">
        <v>0</v>
      </c>
      <c r="H16" s="53">
        <v>0</v>
      </c>
      <c r="I16" s="53">
        <v>0</v>
      </c>
      <c r="J16" s="53">
        <v>0</v>
      </c>
      <c r="K16" s="53">
        <v>5183</v>
      </c>
      <c r="O16" s="22" t="s">
        <v>35</v>
      </c>
      <c r="U16" s="52">
        <v>5125</v>
      </c>
      <c r="V16" s="50">
        <v>100</v>
      </c>
      <c r="W16" s="50">
        <v>5025</v>
      </c>
      <c r="X16" s="50">
        <v>1</v>
      </c>
      <c r="Y16" s="50">
        <v>3</v>
      </c>
      <c r="Z16" s="51"/>
      <c r="AA16" s="51">
        <v>4</v>
      </c>
      <c r="AB16" s="51">
        <v>5021</v>
      </c>
    </row>
    <row r="17" spans="1:28" s="21" customFormat="1" ht="20.100000000000001" customHeight="1" x14ac:dyDescent="0.25">
      <c r="A17" s="20">
        <v>10</v>
      </c>
      <c r="B17" s="43" t="s">
        <v>85</v>
      </c>
      <c r="C17" s="53">
        <v>147</v>
      </c>
      <c r="D17" s="53">
        <v>147</v>
      </c>
      <c r="E17" s="53">
        <v>6</v>
      </c>
      <c r="F17" s="53">
        <v>141</v>
      </c>
      <c r="G17" s="53">
        <v>0</v>
      </c>
      <c r="H17" s="53">
        <v>0</v>
      </c>
      <c r="I17" s="53">
        <v>0</v>
      </c>
      <c r="J17" s="53">
        <v>0</v>
      </c>
      <c r="K17" s="53">
        <v>141</v>
      </c>
      <c r="O17" s="22" t="s">
        <v>35</v>
      </c>
      <c r="U17" s="52">
        <v>144</v>
      </c>
      <c r="V17" s="50">
        <v>2</v>
      </c>
      <c r="W17" s="50">
        <v>142</v>
      </c>
      <c r="X17" s="50"/>
      <c r="Y17" s="50">
        <v>2</v>
      </c>
      <c r="Z17" s="51"/>
      <c r="AA17" s="51">
        <v>2</v>
      </c>
      <c r="AB17" s="51">
        <v>140</v>
      </c>
    </row>
    <row r="18" spans="1:28" s="21" customFormat="1" ht="20.100000000000001" customHeight="1" x14ac:dyDescent="0.25">
      <c r="A18" s="20">
        <v>11</v>
      </c>
      <c r="B18" s="43" t="s">
        <v>86</v>
      </c>
      <c r="C18" s="53">
        <v>2924</v>
      </c>
      <c r="D18" s="53">
        <v>2924</v>
      </c>
      <c r="E18" s="53">
        <v>58</v>
      </c>
      <c r="F18" s="53">
        <v>2866</v>
      </c>
      <c r="G18" s="53">
        <v>18</v>
      </c>
      <c r="H18" s="53">
        <v>0</v>
      </c>
      <c r="I18" s="53">
        <v>0</v>
      </c>
      <c r="J18" s="53">
        <v>18</v>
      </c>
      <c r="K18" s="53">
        <v>2848</v>
      </c>
      <c r="O18" s="22" t="s">
        <v>35</v>
      </c>
      <c r="U18" s="52">
        <v>2876</v>
      </c>
      <c r="V18" s="50">
        <v>36</v>
      </c>
      <c r="W18" s="50">
        <v>2840</v>
      </c>
      <c r="X18" s="50"/>
      <c r="Y18" s="50"/>
      <c r="Z18" s="51"/>
      <c r="AA18" s="51">
        <v>0</v>
      </c>
      <c r="AB18" s="51">
        <v>2840</v>
      </c>
    </row>
    <row r="19" spans="1:28" s="22" customFormat="1" ht="20.100000000000001" customHeight="1" x14ac:dyDescent="0.25">
      <c r="A19" s="23">
        <v>12</v>
      </c>
      <c r="B19" s="43" t="s">
        <v>87</v>
      </c>
      <c r="C19" s="53">
        <v>172</v>
      </c>
      <c r="D19" s="53">
        <v>172</v>
      </c>
      <c r="E19" s="53">
        <v>11</v>
      </c>
      <c r="F19" s="53">
        <v>161</v>
      </c>
      <c r="G19" s="53">
        <v>0</v>
      </c>
      <c r="H19" s="53">
        <v>0</v>
      </c>
      <c r="I19" s="53">
        <v>0</v>
      </c>
      <c r="J19" s="53">
        <v>0</v>
      </c>
      <c r="K19" s="53">
        <v>161</v>
      </c>
      <c r="L19" s="22" t="s">
        <v>34</v>
      </c>
      <c r="O19" s="22" t="s">
        <v>35</v>
      </c>
      <c r="U19" s="52">
        <v>164</v>
      </c>
      <c r="V19" s="50">
        <v>1</v>
      </c>
      <c r="W19" s="50">
        <v>163</v>
      </c>
      <c r="X19" s="50"/>
      <c r="Y19" s="50"/>
      <c r="Z19" s="51"/>
      <c r="AA19" s="51">
        <v>0</v>
      </c>
      <c r="AB19" s="51">
        <v>163</v>
      </c>
    </row>
    <row r="20" spans="1:28" s="22" customFormat="1" ht="20.100000000000001" customHeight="1" x14ac:dyDescent="0.25">
      <c r="A20" s="23">
        <v>13</v>
      </c>
      <c r="B20" s="43" t="s">
        <v>88</v>
      </c>
      <c r="C20" s="53">
        <v>1792</v>
      </c>
      <c r="D20" s="53">
        <v>1792</v>
      </c>
      <c r="E20" s="53">
        <v>44</v>
      </c>
      <c r="F20" s="53">
        <v>1748</v>
      </c>
      <c r="G20" s="53">
        <v>0</v>
      </c>
      <c r="H20" s="53">
        <v>0</v>
      </c>
      <c r="I20" s="53">
        <v>0</v>
      </c>
      <c r="J20" s="53">
        <v>0</v>
      </c>
      <c r="K20" s="53">
        <v>1748</v>
      </c>
      <c r="L20" s="22" t="s">
        <v>34</v>
      </c>
      <c r="O20" s="22" t="s">
        <v>35</v>
      </c>
      <c r="U20" s="52">
        <v>1774</v>
      </c>
      <c r="V20" s="50">
        <v>8</v>
      </c>
      <c r="W20" s="50">
        <v>1766</v>
      </c>
      <c r="X20" s="50"/>
      <c r="Y20" s="50"/>
      <c r="Z20" s="51"/>
      <c r="AA20" s="51">
        <v>0</v>
      </c>
      <c r="AB20" s="51">
        <v>1766</v>
      </c>
    </row>
    <row r="21" spans="1:28" s="21" customFormat="1" ht="20.100000000000001" customHeight="1" x14ac:dyDescent="0.25">
      <c r="A21" s="20">
        <v>14</v>
      </c>
      <c r="B21" s="43" t="s">
        <v>89</v>
      </c>
      <c r="C21" s="53">
        <v>531</v>
      </c>
      <c r="D21" s="53">
        <v>531</v>
      </c>
      <c r="E21" s="53">
        <v>17</v>
      </c>
      <c r="F21" s="53">
        <v>514</v>
      </c>
      <c r="G21" s="53">
        <v>4</v>
      </c>
      <c r="H21" s="53">
        <v>0</v>
      </c>
      <c r="I21" s="53">
        <v>0</v>
      </c>
      <c r="J21" s="53">
        <v>4</v>
      </c>
      <c r="K21" s="53">
        <v>510</v>
      </c>
      <c r="O21" s="22" t="s">
        <v>35</v>
      </c>
      <c r="P21" s="21" t="s">
        <v>107</v>
      </c>
      <c r="Q21" s="21">
        <f>K11+K12</f>
        <v>127</v>
      </c>
      <c r="U21" s="52">
        <v>527</v>
      </c>
      <c r="V21" s="50">
        <v>1</v>
      </c>
      <c r="W21" s="50">
        <v>526</v>
      </c>
      <c r="X21" s="50"/>
      <c r="Y21" s="50"/>
      <c r="Z21" s="51"/>
      <c r="AA21" s="51">
        <v>0</v>
      </c>
      <c r="AB21" s="51">
        <v>526</v>
      </c>
    </row>
    <row r="22" spans="1:28" s="22" customFormat="1" ht="20.100000000000001" customHeight="1" x14ac:dyDescent="0.25">
      <c r="A22" s="23">
        <v>15</v>
      </c>
      <c r="B22" s="43" t="s">
        <v>90</v>
      </c>
      <c r="C22" s="53">
        <v>2535</v>
      </c>
      <c r="D22" s="53">
        <v>2535</v>
      </c>
      <c r="E22" s="53">
        <v>44</v>
      </c>
      <c r="F22" s="53">
        <v>2491</v>
      </c>
      <c r="G22" s="53">
        <v>3</v>
      </c>
      <c r="H22" s="53">
        <v>0</v>
      </c>
      <c r="I22" s="53">
        <v>0</v>
      </c>
      <c r="J22" s="53">
        <v>3</v>
      </c>
      <c r="K22" s="53">
        <v>2488</v>
      </c>
      <c r="L22" s="22" t="s">
        <v>34</v>
      </c>
      <c r="O22" s="22" t="s">
        <v>35</v>
      </c>
      <c r="P22" s="22" t="s">
        <v>101</v>
      </c>
      <c r="Q22" s="22">
        <f>K8</f>
        <v>8277</v>
      </c>
      <c r="U22" s="52">
        <v>2475</v>
      </c>
      <c r="V22" s="50">
        <v>125</v>
      </c>
      <c r="W22" s="50">
        <v>2350</v>
      </c>
      <c r="X22" s="50"/>
      <c r="Y22" s="50">
        <v>5</v>
      </c>
      <c r="Z22" s="51"/>
      <c r="AA22" s="51">
        <v>5</v>
      </c>
      <c r="AB22" s="51">
        <v>2345</v>
      </c>
    </row>
    <row r="23" spans="1:28" ht="26.25" customHeight="1" x14ac:dyDescent="0.25">
      <c r="A23" s="12"/>
      <c r="B23" s="13" t="s">
        <v>25</v>
      </c>
      <c r="C23" s="12">
        <f t="shared" ref="C23:K23" si="0">SUM(C8:C22)</f>
        <v>27387</v>
      </c>
      <c r="D23" s="12">
        <f t="shared" si="0"/>
        <v>27387</v>
      </c>
      <c r="E23" s="12">
        <f t="shared" si="0"/>
        <v>858</v>
      </c>
      <c r="F23" s="12">
        <f t="shared" si="0"/>
        <v>26529</v>
      </c>
      <c r="G23" s="12">
        <f t="shared" si="0"/>
        <v>140</v>
      </c>
      <c r="H23" s="12">
        <f t="shared" si="0"/>
        <v>0</v>
      </c>
      <c r="I23" s="12">
        <f t="shared" si="0"/>
        <v>0</v>
      </c>
      <c r="J23" s="12">
        <f t="shared" si="0"/>
        <v>140</v>
      </c>
      <c r="K23" s="12">
        <f t="shared" si="0"/>
        <v>26389</v>
      </c>
      <c r="P23" s="8" t="s">
        <v>35</v>
      </c>
      <c r="Q23" s="8">
        <f>K23-Q22-Q21</f>
        <v>17985</v>
      </c>
      <c r="V23" s="8">
        <f>SUM(V8:V22)</f>
        <v>1102</v>
      </c>
    </row>
    <row r="24" spans="1:28" ht="10.5" customHeight="1" x14ac:dyDescent="0.25">
      <c r="A24" s="14"/>
      <c r="B24" s="15"/>
      <c r="C24" s="14"/>
      <c r="D24" s="14"/>
      <c r="E24" s="14"/>
      <c r="F24" s="14"/>
      <c r="G24" s="14"/>
      <c r="H24" s="14"/>
      <c r="I24" s="14"/>
      <c r="J24" s="14"/>
      <c r="K24" s="14"/>
      <c r="P24" s="8" t="s">
        <v>10</v>
      </c>
      <c r="Q24" s="8">
        <f>K23</f>
        <v>26389</v>
      </c>
    </row>
    <row r="25" spans="1:28" ht="26.25" customHeight="1" x14ac:dyDescent="0.25">
      <c r="A25" s="284" t="s">
        <v>3</v>
      </c>
      <c r="B25" s="284"/>
      <c r="C25" s="14"/>
      <c r="D25" s="14"/>
      <c r="E25" s="14"/>
      <c r="F25" s="14"/>
      <c r="G25" s="14"/>
      <c r="H25" s="14"/>
      <c r="I25" s="14"/>
      <c r="J25" s="14"/>
      <c r="K25" s="14"/>
    </row>
    <row r="26" spans="1:28" ht="8.25" customHeight="1" x14ac:dyDescent="0.25"/>
    <row r="27" spans="1:28" ht="26.25" customHeight="1" x14ac:dyDescent="0.25">
      <c r="A27" s="16">
        <v>1</v>
      </c>
      <c r="B27" s="17" t="s">
        <v>26</v>
      </c>
    </row>
    <row r="28" spans="1:28" s="29" customFormat="1" ht="20.100000000000001" customHeight="1" x14ac:dyDescent="0.25">
      <c r="A28" s="27">
        <v>2</v>
      </c>
      <c r="B28" s="28" t="s">
        <v>162</v>
      </c>
    </row>
    <row r="29" spans="1:28" ht="15.75" x14ac:dyDescent="0.25">
      <c r="A29" s="16">
        <v>3</v>
      </c>
      <c r="B29" s="18" t="s">
        <v>27</v>
      </c>
    </row>
    <row r="30" spans="1:28" ht="15.75" x14ac:dyDescent="0.25">
      <c r="A30" s="16">
        <v>4</v>
      </c>
      <c r="B30" s="18" t="s">
        <v>28</v>
      </c>
    </row>
    <row r="31" spans="1:28" s="29" customFormat="1" ht="15.75" x14ac:dyDescent="0.25">
      <c r="A31" s="27">
        <v>5</v>
      </c>
      <c r="B31" s="28" t="s">
        <v>163</v>
      </c>
    </row>
    <row r="32" spans="1:28" ht="15.75" x14ac:dyDescent="0.25">
      <c r="A32" s="16">
        <v>6</v>
      </c>
      <c r="B32" s="18" t="s">
        <v>29</v>
      </c>
    </row>
    <row r="33" spans="1:28" ht="15.75" x14ac:dyDescent="0.25">
      <c r="A33" s="16">
        <v>7</v>
      </c>
      <c r="B33" s="18" t="s">
        <v>30</v>
      </c>
    </row>
    <row r="36" spans="1:28" ht="15.75" x14ac:dyDescent="0.25">
      <c r="B36" s="19" t="s">
        <v>111</v>
      </c>
      <c r="G36" s="285" t="s">
        <v>110</v>
      </c>
      <c r="H36" s="285"/>
      <c r="I36" s="285"/>
      <c r="J36" s="285"/>
      <c r="K36" s="285"/>
    </row>
    <row r="37" spans="1:28" ht="15.75" x14ac:dyDescent="0.25">
      <c r="B37" s="19" t="s">
        <v>96</v>
      </c>
      <c r="G37" s="285" t="s">
        <v>93</v>
      </c>
      <c r="H37" s="285"/>
      <c r="I37" s="285"/>
      <c r="J37" s="285"/>
      <c r="K37" s="285"/>
    </row>
    <row r="39" spans="1:28" ht="18.75" x14ac:dyDescent="0.25">
      <c r="A39" s="290" t="s">
        <v>113</v>
      </c>
      <c r="B39" s="290"/>
      <c r="C39" s="290"/>
      <c r="D39" s="290"/>
      <c r="E39" s="290"/>
      <c r="F39" s="290"/>
      <c r="G39" s="290"/>
      <c r="H39" s="290"/>
      <c r="I39" s="290"/>
      <c r="J39" s="290"/>
      <c r="K39" s="290"/>
    </row>
    <row r="40" spans="1:28" ht="18.75" x14ac:dyDescent="0.25">
      <c r="A40" s="290" t="s">
        <v>112</v>
      </c>
      <c r="B40" s="290"/>
      <c r="C40" s="290"/>
      <c r="D40" s="290"/>
      <c r="E40" s="290"/>
      <c r="F40" s="290"/>
      <c r="G40" s="290"/>
      <c r="H40" s="290"/>
      <c r="I40" s="290"/>
      <c r="J40" s="290"/>
      <c r="K40" s="290"/>
    </row>
    <row r="41" spans="1:28" s="10" customFormat="1" ht="18.75" x14ac:dyDescent="0.25">
      <c r="A41" s="9"/>
      <c r="L41" s="8"/>
      <c r="M41" s="8"/>
    </row>
    <row r="42" spans="1:28" s="10" customFormat="1" ht="18.75" x14ac:dyDescent="0.25">
      <c r="A42" s="11" t="s">
        <v>145</v>
      </c>
      <c r="B42" s="11"/>
      <c r="C42" s="11"/>
      <c r="D42" s="11"/>
      <c r="E42" s="11"/>
      <c r="F42" s="11"/>
      <c r="H42" s="11" t="s">
        <v>155</v>
      </c>
      <c r="J42" s="11"/>
      <c r="K42" s="11"/>
      <c r="L42" s="8"/>
      <c r="M42" s="8"/>
    </row>
    <row r="43" spans="1:28" x14ac:dyDescent="0.25">
      <c r="A43" s="289"/>
      <c r="B43" s="289"/>
      <c r="C43" s="289"/>
      <c r="D43" s="289"/>
      <c r="E43" s="289"/>
      <c r="F43" s="289"/>
      <c r="G43" s="289"/>
      <c r="H43" s="289"/>
      <c r="I43" s="289"/>
      <c r="J43" s="289"/>
      <c r="K43" s="289"/>
    </row>
    <row r="44" spans="1:28" ht="35.25" customHeight="1" x14ac:dyDescent="0.25">
      <c r="A44" s="286" t="s">
        <v>20</v>
      </c>
      <c r="B44" s="286" t="s">
        <v>102</v>
      </c>
      <c r="C44" s="286" t="s">
        <v>21</v>
      </c>
      <c r="D44" s="287" t="s">
        <v>160</v>
      </c>
      <c r="E44" s="287" t="s">
        <v>103</v>
      </c>
      <c r="F44" s="286" t="s">
        <v>22</v>
      </c>
      <c r="G44" s="286" t="s">
        <v>23</v>
      </c>
      <c r="H44" s="286"/>
      <c r="I44" s="286"/>
      <c r="J44" s="286"/>
      <c r="K44" s="286" t="s">
        <v>24</v>
      </c>
    </row>
    <row r="45" spans="1:28" x14ac:dyDescent="0.25">
      <c r="A45" s="286"/>
      <c r="B45" s="286"/>
      <c r="C45" s="286"/>
      <c r="D45" s="288"/>
      <c r="E45" s="288"/>
      <c r="F45" s="286"/>
      <c r="G45" s="115" t="s">
        <v>0</v>
      </c>
      <c r="H45" s="115" t="s">
        <v>1</v>
      </c>
      <c r="I45" s="115" t="s">
        <v>2</v>
      </c>
      <c r="J45" s="115" t="s">
        <v>25</v>
      </c>
      <c r="K45" s="286"/>
    </row>
    <row r="46" spans="1:28" s="21" customFormat="1" ht="20.100000000000001" customHeight="1" x14ac:dyDescent="0.25">
      <c r="A46" s="20">
        <v>1</v>
      </c>
      <c r="B46" s="43" t="s">
        <v>142</v>
      </c>
      <c r="C46" s="53">
        <v>39775</v>
      </c>
      <c r="D46" s="53">
        <v>39775</v>
      </c>
      <c r="E46" s="53">
        <v>2624</v>
      </c>
      <c r="F46" s="53">
        <v>37151</v>
      </c>
      <c r="G46" s="53">
        <v>101</v>
      </c>
      <c r="H46" s="53">
        <v>0</v>
      </c>
      <c r="I46" s="53">
        <v>0</v>
      </c>
      <c r="J46" s="53">
        <v>101</v>
      </c>
      <c r="K46" s="53">
        <v>37050</v>
      </c>
      <c r="U46" s="52">
        <v>8553</v>
      </c>
      <c r="V46" s="50">
        <v>640</v>
      </c>
      <c r="W46" s="50">
        <v>7913</v>
      </c>
      <c r="X46" s="50">
        <v>42</v>
      </c>
      <c r="Y46" s="50">
        <v>3</v>
      </c>
      <c r="Z46" s="51"/>
      <c r="AA46" s="51">
        <v>45</v>
      </c>
      <c r="AB46" s="51">
        <v>7868</v>
      </c>
    </row>
    <row r="47" spans="1:28" ht="26.25" customHeight="1" x14ac:dyDescent="0.25">
      <c r="A47" s="12"/>
      <c r="B47" s="13" t="s">
        <v>25</v>
      </c>
      <c r="C47" s="12">
        <f t="shared" ref="C47:K47" si="1">SUM(C46:C46)</f>
        <v>39775</v>
      </c>
      <c r="D47" s="12">
        <f t="shared" ref="D47" si="2">SUM(D46:D46)</f>
        <v>39775</v>
      </c>
      <c r="E47" s="12">
        <f t="shared" ref="E47" si="3">SUM(E46:E46)</f>
        <v>2624</v>
      </c>
      <c r="F47" s="12">
        <f t="shared" ref="F47" si="4">SUM(F46:F46)</f>
        <v>37151</v>
      </c>
      <c r="G47" s="12">
        <f t="shared" ref="G47" si="5">SUM(G46:G46)</f>
        <v>101</v>
      </c>
      <c r="H47" s="12">
        <f t="shared" ref="H47" si="6">SUM(H46:H46)</f>
        <v>0</v>
      </c>
      <c r="I47" s="12">
        <f t="shared" ref="I47" si="7">SUM(I46:I46)</f>
        <v>0</v>
      </c>
      <c r="J47" s="12">
        <f t="shared" ref="J47" si="8">SUM(J46:J46)</f>
        <v>101</v>
      </c>
      <c r="K47" s="12">
        <f t="shared" ref="K47" si="9">SUM(K46:K46)</f>
        <v>37050</v>
      </c>
      <c r="P47" s="8" t="s">
        <v>35</v>
      </c>
      <c r="Q47" s="8">
        <f>K47</f>
        <v>37050</v>
      </c>
      <c r="V47" s="8">
        <f>SUM(V46:V46)</f>
        <v>640</v>
      </c>
    </row>
    <row r="48" spans="1:28" ht="10.5" customHeight="1" x14ac:dyDescent="0.25">
      <c r="A48" s="14"/>
      <c r="B48" s="15"/>
      <c r="C48" s="14"/>
      <c r="D48" s="14"/>
      <c r="E48" s="14"/>
      <c r="F48" s="14"/>
      <c r="G48" s="14"/>
      <c r="H48" s="14"/>
      <c r="I48" s="14"/>
      <c r="J48" s="14"/>
      <c r="K48" s="14"/>
      <c r="P48" s="8" t="s">
        <v>10</v>
      </c>
      <c r="Q48" s="8">
        <f>K47</f>
        <v>37050</v>
      </c>
    </row>
    <row r="49" spans="1:11" ht="26.25" customHeight="1" x14ac:dyDescent="0.25">
      <c r="A49" s="284" t="s">
        <v>3</v>
      </c>
      <c r="B49" s="284"/>
      <c r="C49" s="14"/>
      <c r="D49" s="14"/>
      <c r="E49" s="14"/>
      <c r="F49" s="14"/>
      <c r="G49" s="14"/>
      <c r="H49" s="14"/>
      <c r="I49" s="14"/>
      <c r="J49" s="14"/>
      <c r="K49" s="14"/>
    </row>
    <row r="50" spans="1:11" ht="8.25" customHeight="1" x14ac:dyDescent="0.25"/>
    <row r="51" spans="1:11" ht="26.25" customHeight="1" x14ac:dyDescent="0.25">
      <c r="A51" s="16">
        <v>1</v>
      </c>
      <c r="B51" s="17" t="s">
        <v>26</v>
      </c>
    </row>
    <row r="52" spans="1:11" s="29" customFormat="1" ht="20.100000000000001" customHeight="1" x14ac:dyDescent="0.25">
      <c r="A52" s="27">
        <v>2</v>
      </c>
      <c r="B52" s="28" t="s">
        <v>161</v>
      </c>
    </row>
    <row r="53" spans="1:11" ht="15.75" x14ac:dyDescent="0.25">
      <c r="A53" s="16">
        <v>3</v>
      </c>
      <c r="B53" s="18" t="s">
        <v>27</v>
      </c>
    </row>
    <row r="54" spans="1:11" ht="15.75" x14ac:dyDescent="0.25">
      <c r="A54" s="16">
        <v>4</v>
      </c>
      <c r="B54" s="18" t="s">
        <v>28</v>
      </c>
    </row>
    <row r="55" spans="1:11" s="29" customFormat="1" ht="15.75" x14ac:dyDescent="0.25">
      <c r="A55" s="27">
        <v>5</v>
      </c>
      <c r="B55" s="28" t="s">
        <v>164</v>
      </c>
    </row>
    <row r="56" spans="1:11" ht="15.75" x14ac:dyDescent="0.25">
      <c r="A56" s="16">
        <v>6</v>
      </c>
      <c r="B56" s="18" t="s">
        <v>29</v>
      </c>
    </row>
    <row r="57" spans="1:11" ht="15.75" x14ac:dyDescent="0.25">
      <c r="A57" s="16">
        <v>7</v>
      </c>
      <c r="B57" s="18" t="s">
        <v>30</v>
      </c>
    </row>
    <row r="60" spans="1:11" ht="15.75" x14ac:dyDescent="0.25">
      <c r="B60" s="19" t="s">
        <v>111</v>
      </c>
      <c r="G60" s="285" t="s">
        <v>110</v>
      </c>
      <c r="H60" s="285"/>
      <c r="I60" s="285"/>
      <c r="J60" s="285"/>
      <c r="K60" s="285"/>
    </row>
    <row r="61" spans="1:11" ht="15.75" x14ac:dyDescent="0.25">
      <c r="B61" s="19" t="s">
        <v>167</v>
      </c>
      <c r="G61" s="285" t="s">
        <v>93</v>
      </c>
      <c r="H61" s="285"/>
      <c r="I61" s="285"/>
      <c r="J61" s="285"/>
      <c r="K61" s="285"/>
    </row>
    <row r="63" spans="1:11" ht="18.75" x14ac:dyDescent="0.25">
      <c r="A63" s="290" t="s">
        <v>113</v>
      </c>
      <c r="B63" s="290"/>
      <c r="C63" s="290"/>
      <c r="D63" s="290"/>
      <c r="E63" s="290"/>
      <c r="F63" s="290"/>
      <c r="G63" s="290"/>
      <c r="H63" s="290"/>
      <c r="I63" s="290"/>
      <c r="J63" s="290"/>
      <c r="K63" s="290"/>
    </row>
    <row r="64" spans="1:11" ht="18.75" x14ac:dyDescent="0.25">
      <c r="A64" s="290" t="s">
        <v>112</v>
      </c>
      <c r="B64" s="290"/>
      <c r="C64" s="290"/>
      <c r="D64" s="290"/>
      <c r="E64" s="290"/>
      <c r="F64" s="290"/>
      <c r="G64" s="290"/>
      <c r="H64" s="290"/>
      <c r="I64" s="290"/>
      <c r="J64" s="290"/>
      <c r="K64" s="290"/>
    </row>
    <row r="65" spans="1:28" s="10" customFormat="1" ht="18.75" x14ac:dyDescent="0.25">
      <c r="A65" s="9"/>
      <c r="L65" s="8"/>
      <c r="M65" s="8"/>
    </row>
    <row r="66" spans="1:28" s="10" customFormat="1" ht="18.75" x14ac:dyDescent="0.25">
      <c r="A66" s="11" t="s">
        <v>144</v>
      </c>
      <c r="B66" s="11"/>
      <c r="C66" s="11"/>
      <c r="D66" s="11"/>
      <c r="E66" s="11"/>
      <c r="F66" s="11"/>
      <c r="H66" s="11" t="s">
        <v>155</v>
      </c>
      <c r="J66" s="11"/>
      <c r="K66" s="11"/>
      <c r="L66" s="8"/>
      <c r="M66" s="8"/>
    </row>
    <row r="67" spans="1:28" x14ac:dyDescent="0.25">
      <c r="A67" s="289"/>
      <c r="B67" s="289"/>
      <c r="C67" s="289"/>
      <c r="D67" s="289"/>
      <c r="E67" s="289"/>
      <c r="F67" s="289"/>
      <c r="G67" s="289"/>
      <c r="H67" s="289"/>
      <c r="I67" s="289"/>
      <c r="J67" s="289"/>
      <c r="K67" s="289"/>
    </row>
    <row r="68" spans="1:28" ht="35.25" customHeight="1" x14ac:dyDescent="0.25">
      <c r="A68" s="286" t="s">
        <v>20</v>
      </c>
      <c r="B68" s="286" t="s">
        <v>102</v>
      </c>
      <c r="C68" s="286" t="s">
        <v>21</v>
      </c>
      <c r="D68" s="287" t="s">
        <v>160</v>
      </c>
      <c r="E68" s="287" t="s">
        <v>103</v>
      </c>
      <c r="F68" s="286" t="s">
        <v>22</v>
      </c>
      <c r="G68" s="286" t="s">
        <v>23</v>
      </c>
      <c r="H68" s="286"/>
      <c r="I68" s="286"/>
      <c r="J68" s="286"/>
      <c r="K68" s="286" t="s">
        <v>24</v>
      </c>
    </row>
    <row r="69" spans="1:28" x14ac:dyDescent="0.25">
      <c r="A69" s="286"/>
      <c r="B69" s="286"/>
      <c r="C69" s="286"/>
      <c r="D69" s="288"/>
      <c r="E69" s="288"/>
      <c r="F69" s="286"/>
      <c r="G69" s="115" t="s">
        <v>0</v>
      </c>
      <c r="H69" s="115" t="s">
        <v>1</v>
      </c>
      <c r="I69" s="115" t="s">
        <v>2</v>
      </c>
      <c r="J69" s="115" t="s">
        <v>25</v>
      </c>
      <c r="K69" s="286"/>
    </row>
    <row r="70" spans="1:28" s="21" customFormat="1" ht="20.100000000000001" customHeight="1" x14ac:dyDescent="0.25">
      <c r="A70" s="20">
        <v>1</v>
      </c>
      <c r="B70" s="43" t="s">
        <v>143</v>
      </c>
      <c r="C70" s="53">
        <v>19147</v>
      </c>
      <c r="D70" s="53">
        <v>19147</v>
      </c>
      <c r="E70" s="53">
        <v>1002</v>
      </c>
      <c r="F70" s="53">
        <v>18145</v>
      </c>
      <c r="G70" s="53">
        <v>337</v>
      </c>
      <c r="H70" s="53">
        <v>0</v>
      </c>
      <c r="I70" s="53">
        <v>0</v>
      </c>
      <c r="J70" s="53">
        <v>337</v>
      </c>
      <c r="K70" s="53">
        <v>17808</v>
      </c>
      <c r="U70" s="52">
        <v>8553</v>
      </c>
      <c r="V70" s="50">
        <v>640</v>
      </c>
      <c r="W70" s="50">
        <v>7913</v>
      </c>
      <c r="X70" s="50">
        <v>42</v>
      </c>
      <c r="Y70" s="50">
        <v>3</v>
      </c>
      <c r="Z70" s="51"/>
      <c r="AA70" s="51">
        <v>45</v>
      </c>
      <c r="AB70" s="51">
        <v>7868</v>
      </c>
    </row>
    <row r="71" spans="1:28" ht="26.25" customHeight="1" x14ac:dyDescent="0.25">
      <c r="A71" s="12"/>
      <c r="B71" s="13" t="s">
        <v>25</v>
      </c>
      <c r="C71" s="12">
        <f t="shared" ref="C71:K71" si="10">SUM(C70:C70)</f>
        <v>19147</v>
      </c>
      <c r="D71" s="12">
        <f t="shared" ref="D71" si="11">SUM(D70:D70)</f>
        <v>19147</v>
      </c>
      <c r="E71" s="12">
        <f t="shared" ref="E71" si="12">SUM(E70:E70)</f>
        <v>1002</v>
      </c>
      <c r="F71" s="12">
        <f t="shared" ref="F71" si="13">SUM(F70:F70)</f>
        <v>18145</v>
      </c>
      <c r="G71" s="12">
        <f t="shared" ref="G71" si="14">SUM(G70:G70)</f>
        <v>337</v>
      </c>
      <c r="H71" s="12">
        <f t="shared" ref="H71" si="15">SUM(H70:H70)</f>
        <v>0</v>
      </c>
      <c r="I71" s="12">
        <f t="shared" ref="I71" si="16">SUM(I70:I70)</f>
        <v>0</v>
      </c>
      <c r="J71" s="12">
        <f t="shared" ref="J71" si="17">SUM(J70:J70)</f>
        <v>337</v>
      </c>
      <c r="K71" s="12">
        <f t="shared" ref="K71" si="18">SUM(K70:K70)</f>
        <v>17808</v>
      </c>
      <c r="P71" s="8" t="s">
        <v>35</v>
      </c>
      <c r="Q71" s="8">
        <f>K71</f>
        <v>17808</v>
      </c>
      <c r="V71" s="8">
        <f>SUM(V70:V70)</f>
        <v>640</v>
      </c>
    </row>
    <row r="72" spans="1:28" ht="10.5" customHeight="1" x14ac:dyDescent="0.25">
      <c r="A72" s="14"/>
      <c r="B72" s="15"/>
      <c r="C72" s="14"/>
      <c r="D72" s="14"/>
      <c r="E72" s="14"/>
      <c r="F72" s="14"/>
      <c r="G72" s="14"/>
      <c r="H72" s="14"/>
      <c r="I72" s="14"/>
      <c r="J72" s="14"/>
      <c r="K72" s="14"/>
      <c r="P72" s="8" t="s">
        <v>10</v>
      </c>
      <c r="Q72" s="8">
        <f>K71</f>
        <v>17808</v>
      </c>
    </row>
    <row r="73" spans="1:28" ht="26.25" customHeight="1" x14ac:dyDescent="0.25">
      <c r="A73" s="284" t="s">
        <v>3</v>
      </c>
      <c r="B73" s="284"/>
      <c r="C73" s="14"/>
      <c r="D73" s="14"/>
      <c r="E73" s="14"/>
      <c r="F73" s="14"/>
      <c r="G73" s="14"/>
      <c r="H73" s="14"/>
      <c r="I73" s="14"/>
      <c r="J73" s="14"/>
      <c r="K73" s="14"/>
    </row>
    <row r="74" spans="1:28" ht="8.25" customHeight="1" x14ac:dyDescent="0.25"/>
    <row r="75" spans="1:28" ht="26.25" customHeight="1" x14ac:dyDescent="0.25">
      <c r="A75" s="16">
        <v>1</v>
      </c>
      <c r="B75" s="17" t="s">
        <v>26</v>
      </c>
    </row>
    <row r="76" spans="1:28" s="29" customFormat="1" ht="20.100000000000001" customHeight="1" x14ac:dyDescent="0.25">
      <c r="A76" s="27">
        <v>2</v>
      </c>
      <c r="B76" s="28" t="s">
        <v>165</v>
      </c>
    </row>
    <row r="77" spans="1:28" ht="15.75" x14ac:dyDescent="0.25">
      <c r="A77" s="16">
        <v>3</v>
      </c>
      <c r="B77" s="18" t="s">
        <v>27</v>
      </c>
    </row>
    <row r="78" spans="1:28" ht="15.75" x14ac:dyDescent="0.25">
      <c r="A78" s="16">
        <v>4</v>
      </c>
      <c r="B78" s="18" t="s">
        <v>28</v>
      </c>
    </row>
    <row r="79" spans="1:28" s="29" customFormat="1" ht="15.75" x14ac:dyDescent="0.25">
      <c r="A79" s="27">
        <v>5</v>
      </c>
      <c r="B79" s="28" t="s">
        <v>166</v>
      </c>
    </row>
    <row r="80" spans="1:28" ht="15.75" x14ac:dyDescent="0.25">
      <c r="A80" s="16">
        <v>6</v>
      </c>
      <c r="B80" s="18" t="s">
        <v>29</v>
      </c>
    </row>
    <row r="81" spans="1:17" ht="15.75" x14ac:dyDescent="0.25">
      <c r="A81" s="16">
        <v>7</v>
      </c>
      <c r="B81" s="18" t="s">
        <v>30</v>
      </c>
    </row>
    <row r="84" spans="1:17" ht="15.75" x14ac:dyDescent="0.25">
      <c r="B84" s="19" t="s">
        <v>111</v>
      </c>
      <c r="G84" s="285" t="s">
        <v>110</v>
      </c>
      <c r="H84" s="285"/>
      <c r="I84" s="285"/>
      <c r="J84" s="285"/>
      <c r="K84" s="285"/>
    </row>
    <row r="85" spans="1:17" ht="15.75" x14ac:dyDescent="0.25">
      <c r="B85" s="19" t="s">
        <v>168</v>
      </c>
      <c r="G85" s="285" t="s">
        <v>93</v>
      </c>
      <c r="H85" s="285"/>
      <c r="I85" s="285"/>
      <c r="J85" s="285"/>
      <c r="K85" s="285"/>
    </row>
    <row r="89" spans="1:17" ht="35.25" customHeight="1" x14ac:dyDescent="0.25">
      <c r="A89" s="286" t="s">
        <v>20</v>
      </c>
      <c r="B89" s="286" t="s">
        <v>148</v>
      </c>
      <c r="C89" s="286" t="s">
        <v>21</v>
      </c>
      <c r="D89" s="117"/>
      <c r="E89" s="287" t="s">
        <v>149</v>
      </c>
      <c r="F89" s="286" t="s">
        <v>22</v>
      </c>
      <c r="G89" s="286" t="s">
        <v>23</v>
      </c>
      <c r="H89" s="286"/>
      <c r="I89" s="286"/>
      <c r="J89" s="286"/>
      <c r="K89" s="286" t="s">
        <v>24</v>
      </c>
    </row>
    <row r="90" spans="1:17" x14ac:dyDescent="0.25">
      <c r="A90" s="286"/>
      <c r="B90" s="286"/>
      <c r="C90" s="286"/>
      <c r="D90" s="118"/>
      <c r="E90" s="288"/>
      <c r="F90" s="286"/>
      <c r="G90" s="115" t="s">
        <v>0</v>
      </c>
      <c r="H90" s="115" t="s">
        <v>1</v>
      </c>
      <c r="I90" s="115" t="s">
        <v>2</v>
      </c>
      <c r="J90" s="115" t="s">
        <v>25</v>
      </c>
      <c r="K90" s="286"/>
    </row>
    <row r="91" spans="1:17" s="120" customFormat="1" ht="18.75" x14ac:dyDescent="0.25">
      <c r="A91" s="119"/>
      <c r="B91" s="119" t="s">
        <v>150</v>
      </c>
      <c r="C91" s="119">
        <f>C71+C47+C23</f>
        <v>86309</v>
      </c>
      <c r="D91" s="119">
        <f>D71+D47+D23</f>
        <v>86309</v>
      </c>
      <c r="E91" s="119">
        <f t="shared" ref="E91:K91" si="19">E71+E47+E23</f>
        <v>4484</v>
      </c>
      <c r="F91" s="119">
        <f t="shared" si="19"/>
        <v>81825</v>
      </c>
      <c r="G91" s="119">
        <f t="shared" si="19"/>
        <v>578</v>
      </c>
      <c r="H91" s="119">
        <f t="shared" si="19"/>
        <v>0</v>
      </c>
      <c r="I91" s="119">
        <f t="shared" si="19"/>
        <v>0</v>
      </c>
      <c r="J91" s="119">
        <f t="shared" si="19"/>
        <v>578</v>
      </c>
      <c r="K91" s="119">
        <f t="shared" si="19"/>
        <v>81247</v>
      </c>
      <c r="Q91" s="120">
        <v>20186</v>
      </c>
    </row>
    <row r="93" spans="1:17" x14ac:dyDescent="0.25">
      <c r="B93" s="121" t="s">
        <v>101</v>
      </c>
      <c r="C93" s="121">
        <f>Q71+Q47+Q22</f>
        <v>63135</v>
      </c>
      <c r="D93" s="302"/>
    </row>
    <row r="94" spans="1:17" x14ac:dyDescent="0.25">
      <c r="B94" s="121" t="s">
        <v>35</v>
      </c>
      <c r="C94" s="121">
        <f>Q23</f>
        <v>17985</v>
      </c>
      <c r="D94" s="302"/>
    </row>
    <row r="95" spans="1:17" x14ac:dyDescent="0.25">
      <c r="B95" s="121" t="s">
        <v>151</v>
      </c>
      <c r="C95" s="121">
        <f>Q21</f>
        <v>127</v>
      </c>
      <c r="D95" s="302"/>
    </row>
    <row r="96" spans="1:17" x14ac:dyDescent="0.25">
      <c r="B96" s="121" t="s">
        <v>10</v>
      </c>
      <c r="C96" s="121">
        <f>SUM(C93:C95)</f>
        <v>81247</v>
      </c>
      <c r="D96" s="302"/>
    </row>
  </sheetData>
  <mergeCells count="49">
    <mergeCell ref="A5:K5"/>
    <mergeCell ref="A1:K1"/>
    <mergeCell ref="A25:B25"/>
    <mergeCell ref="G36:K36"/>
    <mergeCell ref="G37:K37"/>
    <mergeCell ref="A6:A7"/>
    <mergeCell ref="B6:B7"/>
    <mergeCell ref="C6:C7"/>
    <mergeCell ref="F6:F7"/>
    <mergeCell ref="G6:J6"/>
    <mergeCell ref="K6:K7"/>
    <mergeCell ref="E6:E7"/>
    <mergeCell ref="A2:K2"/>
    <mergeCell ref="D6:D7"/>
    <mergeCell ref="A39:K39"/>
    <mergeCell ref="A40:K40"/>
    <mergeCell ref="A43:K43"/>
    <mergeCell ref="A44:A45"/>
    <mergeCell ref="B44:B45"/>
    <mergeCell ref="C44:C45"/>
    <mergeCell ref="E44:E45"/>
    <mergeCell ref="F44:F45"/>
    <mergeCell ref="G44:J44"/>
    <mergeCell ref="K44:K45"/>
    <mergeCell ref="D44:D45"/>
    <mergeCell ref="A49:B49"/>
    <mergeCell ref="G60:K60"/>
    <mergeCell ref="G61:K61"/>
    <mergeCell ref="A63:K63"/>
    <mergeCell ref="A64:K64"/>
    <mergeCell ref="A67:K67"/>
    <mergeCell ref="A68:A69"/>
    <mergeCell ref="B68:B69"/>
    <mergeCell ref="C68:C69"/>
    <mergeCell ref="E68:E69"/>
    <mergeCell ref="F68:F69"/>
    <mergeCell ref="G68:J68"/>
    <mergeCell ref="K68:K69"/>
    <mergeCell ref="D68:D69"/>
    <mergeCell ref="A73:B73"/>
    <mergeCell ref="G84:K84"/>
    <mergeCell ref="G85:K85"/>
    <mergeCell ref="A89:A90"/>
    <mergeCell ref="B89:B90"/>
    <mergeCell ref="C89:C90"/>
    <mergeCell ref="E89:E90"/>
    <mergeCell ref="F89:F90"/>
    <mergeCell ref="G89:J89"/>
    <mergeCell ref="K89:K90"/>
  </mergeCells>
  <printOptions horizontalCentered="1"/>
  <pageMargins left="0.35" right="0.35" top="0.75" bottom="0.75" header="0.3" footer="0.3"/>
  <pageSetup paperSize="9" scale="92" orientation="portrait" r:id="rId1"/>
  <rowBreaks count="2" manualBreakCount="2">
    <brk id="40" max="9" man="1"/>
    <brk id="6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130" zoomScaleNormal="130" workbookViewId="0">
      <selection activeCell="D14" sqref="D14:D16"/>
    </sheetView>
  </sheetViews>
  <sheetFormatPr defaultRowHeight="21" customHeight="1" x14ac:dyDescent="0.25"/>
  <cols>
    <col min="1" max="1" width="9.140625" style="26"/>
    <col min="2" max="2" width="5" style="24" customWidth="1"/>
    <col min="3" max="3" width="30.85546875" style="24" bestFit="1" customWidth="1"/>
    <col min="4" max="6" width="9.140625" style="25"/>
    <col min="7" max="7" width="13.28515625" style="25" customWidth="1"/>
    <col min="8" max="9" width="9.140625" style="24"/>
    <col min="10" max="10" width="9.5703125" style="24" bestFit="1" customWidth="1"/>
    <col min="11" max="16384" width="9.140625" style="24"/>
  </cols>
  <sheetData>
    <row r="1" spans="1:7" ht="21" customHeight="1" x14ac:dyDescent="0.25">
      <c r="A1" s="295" t="s">
        <v>37</v>
      </c>
      <c r="B1" s="295"/>
      <c r="C1" s="295"/>
      <c r="D1" s="295"/>
      <c r="E1" s="295"/>
      <c r="F1" s="295"/>
      <c r="G1" s="295"/>
    </row>
    <row r="2" spans="1:7" ht="21" customHeight="1" x14ac:dyDescent="0.25">
      <c r="A2" s="37"/>
      <c r="B2" s="38"/>
      <c r="C2" s="38"/>
      <c r="D2" s="39"/>
      <c r="E2" s="39"/>
      <c r="F2" s="296" t="s">
        <v>156</v>
      </c>
      <c r="G2" s="296"/>
    </row>
    <row r="3" spans="1:7" ht="21" customHeight="1" x14ac:dyDescent="0.25">
      <c r="A3" s="294" t="s">
        <v>38</v>
      </c>
      <c r="B3" s="294"/>
      <c r="C3" s="294"/>
      <c r="D3" s="294"/>
      <c r="E3" s="294"/>
      <c r="F3" s="294"/>
      <c r="G3" s="294"/>
    </row>
    <row r="4" spans="1:7" ht="9.75" customHeight="1" x14ac:dyDescent="0.25">
      <c r="A4" s="37"/>
      <c r="B4" s="38"/>
      <c r="C4" s="38"/>
      <c r="D4" s="39"/>
      <c r="E4" s="39"/>
      <c r="F4" s="39"/>
      <c r="G4" s="39"/>
    </row>
    <row r="5" spans="1:7" ht="21" customHeight="1" x14ac:dyDescent="0.25">
      <c r="A5" s="37"/>
      <c r="B5" s="38"/>
      <c r="C5" s="38" t="s">
        <v>39</v>
      </c>
      <c r="D5" s="44">
        <f>abstract!D14</f>
        <v>63135</v>
      </c>
      <c r="E5" s="39" t="s">
        <v>40</v>
      </c>
      <c r="F5" s="39">
        <v>1.04</v>
      </c>
      <c r="G5" s="40">
        <f>F5*D5</f>
        <v>65660.400000000009</v>
      </c>
    </row>
    <row r="6" spans="1:7" ht="21" customHeight="1" x14ac:dyDescent="0.25">
      <c r="A6" s="48"/>
      <c r="B6" s="38"/>
      <c r="C6" s="38"/>
      <c r="D6" s="47">
        <f>abstract!E14</f>
        <v>17985</v>
      </c>
      <c r="E6" s="47" t="s">
        <v>43</v>
      </c>
      <c r="F6" s="47">
        <v>1.07</v>
      </c>
      <c r="G6" s="40">
        <f>F6*D6</f>
        <v>19243.95</v>
      </c>
    </row>
    <row r="7" spans="1:7" ht="21" customHeight="1" x14ac:dyDescent="0.25">
      <c r="A7" s="37"/>
      <c r="B7" s="38"/>
      <c r="C7" s="38"/>
      <c r="D7" s="39">
        <f>abstract!F14</f>
        <v>127</v>
      </c>
      <c r="E7" s="39" t="s">
        <v>43</v>
      </c>
      <c r="F7" s="39">
        <v>1.21</v>
      </c>
      <c r="G7" s="40">
        <f>F7*D7</f>
        <v>153.66999999999999</v>
      </c>
    </row>
    <row r="8" spans="1:7" ht="21.75" customHeight="1" thickBot="1" x14ac:dyDescent="0.3">
      <c r="A8" s="37"/>
      <c r="B8" s="38"/>
      <c r="C8" s="38"/>
      <c r="D8" s="39"/>
      <c r="E8" s="39"/>
      <c r="F8" s="39"/>
      <c r="G8" s="49">
        <f>SUM(G5:G7)</f>
        <v>85058.02</v>
      </c>
    </row>
    <row r="9" spans="1:7" ht="21" customHeight="1" x14ac:dyDescent="0.25">
      <c r="A9" s="37"/>
      <c r="B9" s="38"/>
      <c r="C9" s="38" t="s">
        <v>41</v>
      </c>
      <c r="D9" s="39"/>
      <c r="E9" s="39"/>
      <c r="F9" s="39"/>
      <c r="G9" s="39"/>
    </row>
    <row r="10" spans="1:7" ht="21" customHeight="1" x14ac:dyDescent="0.25">
      <c r="A10" s="37"/>
      <c r="B10" s="38"/>
      <c r="C10" s="38" t="s">
        <v>42</v>
      </c>
      <c r="D10" s="39"/>
      <c r="E10" s="39"/>
      <c r="F10" s="39"/>
      <c r="G10" s="39"/>
    </row>
    <row r="11" spans="1:7" ht="9.75" customHeight="1" x14ac:dyDescent="0.25">
      <c r="A11" s="37"/>
      <c r="B11" s="38"/>
      <c r="C11" s="38"/>
      <c r="D11" s="39"/>
      <c r="E11" s="39"/>
      <c r="F11" s="39"/>
      <c r="G11" s="39"/>
    </row>
    <row r="12" spans="1:7" ht="21" customHeight="1" x14ac:dyDescent="0.25">
      <c r="A12" s="297" t="s">
        <v>105</v>
      </c>
      <c r="B12" s="297"/>
      <c r="C12" s="297"/>
      <c r="D12" s="297"/>
      <c r="E12" s="297"/>
      <c r="F12" s="297"/>
      <c r="G12" s="297"/>
    </row>
    <row r="13" spans="1:7" ht="21" customHeight="1" x14ac:dyDescent="0.25">
      <c r="A13" s="37"/>
      <c r="B13" s="38"/>
      <c r="C13" s="38"/>
      <c r="D13" s="39"/>
      <c r="E13" s="39"/>
      <c r="F13" s="39"/>
      <c r="G13" s="39"/>
    </row>
    <row r="14" spans="1:7" ht="21" customHeight="1" x14ac:dyDescent="0.25">
      <c r="A14" s="37"/>
      <c r="B14" s="38"/>
      <c r="C14" s="38" t="s">
        <v>39</v>
      </c>
      <c r="D14" s="44">
        <f>abstract!D14</f>
        <v>63135</v>
      </c>
      <c r="E14" s="39" t="s">
        <v>40</v>
      </c>
      <c r="F14" s="39">
        <v>0.16</v>
      </c>
      <c r="G14" s="40">
        <f>F14*D14</f>
        <v>10101.6</v>
      </c>
    </row>
    <row r="15" spans="1:7" ht="21" customHeight="1" x14ac:dyDescent="0.25">
      <c r="A15" s="48"/>
      <c r="B15" s="38"/>
      <c r="C15" s="38"/>
      <c r="D15" s="47">
        <f>abstract!E14</f>
        <v>17985</v>
      </c>
      <c r="E15" s="47" t="s">
        <v>43</v>
      </c>
      <c r="F15" s="47">
        <v>0.17</v>
      </c>
      <c r="G15" s="40">
        <f>F15*D15</f>
        <v>3057.4500000000003</v>
      </c>
    </row>
    <row r="16" spans="1:7" ht="21" customHeight="1" x14ac:dyDescent="0.25">
      <c r="A16" s="37"/>
      <c r="B16" s="38"/>
      <c r="C16" s="38"/>
      <c r="D16" s="39">
        <f>abstract!F14</f>
        <v>127</v>
      </c>
      <c r="E16" s="39" t="s">
        <v>43</v>
      </c>
      <c r="F16" s="116">
        <v>0.2</v>
      </c>
      <c r="G16" s="40">
        <f>F16*D16</f>
        <v>25.400000000000002</v>
      </c>
    </row>
    <row r="17" spans="1:7" ht="21" customHeight="1" thickBot="1" x14ac:dyDescent="0.3">
      <c r="A17" s="37"/>
      <c r="B17" s="38"/>
      <c r="C17" s="38"/>
      <c r="D17" s="39"/>
      <c r="E17" s="39"/>
      <c r="F17" s="39"/>
      <c r="G17" s="49">
        <f>SUM(G14:G16)</f>
        <v>13184.45</v>
      </c>
    </row>
    <row r="18" spans="1:7" ht="21" customHeight="1" x14ac:dyDescent="0.25">
      <c r="A18" s="37"/>
      <c r="B18" s="38"/>
      <c r="C18" s="38" t="s">
        <v>41</v>
      </c>
      <c r="D18" s="39"/>
      <c r="E18" s="39"/>
      <c r="F18" s="39"/>
      <c r="G18" s="39"/>
    </row>
    <row r="19" spans="1:7" ht="21" customHeight="1" x14ac:dyDescent="0.25">
      <c r="A19" s="37"/>
      <c r="B19" s="38"/>
      <c r="C19" s="38" t="s">
        <v>42</v>
      </c>
      <c r="D19" s="39"/>
      <c r="E19" s="39"/>
      <c r="F19" s="39"/>
      <c r="G19" s="39"/>
    </row>
    <row r="20" spans="1:7" ht="7.5" customHeight="1" x14ac:dyDescent="0.25">
      <c r="A20" s="37"/>
      <c r="B20" s="38"/>
      <c r="C20" s="38"/>
      <c r="D20" s="39"/>
      <c r="E20" s="39"/>
      <c r="F20" s="39"/>
      <c r="G20" s="39"/>
    </row>
    <row r="21" spans="1:7" ht="21" customHeight="1" x14ac:dyDescent="0.25">
      <c r="A21" s="294" t="s">
        <v>55</v>
      </c>
      <c r="B21" s="294"/>
      <c r="C21" s="294"/>
      <c r="D21" s="294"/>
      <c r="E21" s="294"/>
      <c r="F21" s="294"/>
      <c r="G21" s="294"/>
    </row>
    <row r="22" spans="1:7" ht="21" customHeight="1" x14ac:dyDescent="0.25">
      <c r="A22" s="37"/>
      <c r="B22" s="38"/>
      <c r="C22" s="38"/>
      <c r="D22" s="292">
        <f>'Table 2'!N24</f>
        <v>471688</v>
      </c>
      <c r="E22" s="293"/>
      <c r="F22" s="39" t="s">
        <v>53</v>
      </c>
      <c r="G22" s="41">
        <f>ROUND(D22*9%,0)</f>
        <v>42452</v>
      </c>
    </row>
    <row r="23" spans="1:7" ht="21" customHeight="1" x14ac:dyDescent="0.25">
      <c r="A23" s="37"/>
      <c r="B23" s="38"/>
      <c r="C23" s="38"/>
      <c r="D23" s="292">
        <f>'Table 2'!N24</f>
        <v>471688</v>
      </c>
      <c r="E23" s="293"/>
      <c r="F23" s="39" t="s">
        <v>53</v>
      </c>
      <c r="G23" s="41">
        <f>ROUND(D23*9%,0)</f>
        <v>42452</v>
      </c>
    </row>
    <row r="24" spans="1:7" ht="21" customHeight="1" thickBot="1" x14ac:dyDescent="0.3">
      <c r="A24" s="37"/>
      <c r="B24" s="38"/>
      <c r="C24" s="38"/>
      <c r="D24" s="291" t="s">
        <v>54</v>
      </c>
      <c r="E24" s="291"/>
      <c r="F24" s="291"/>
      <c r="G24" s="42">
        <f>G23+G22</f>
        <v>84904</v>
      </c>
    </row>
    <row r="25" spans="1:7" ht="21" customHeight="1" x14ac:dyDescent="0.25">
      <c r="A25" s="37"/>
      <c r="B25" s="38"/>
      <c r="C25" s="38"/>
      <c r="D25" s="39"/>
      <c r="E25" s="39"/>
      <c r="F25" s="39"/>
      <c r="G25" s="41"/>
    </row>
    <row r="26" spans="1:7" ht="21" customHeight="1" x14ac:dyDescent="0.25">
      <c r="A26" s="37"/>
      <c r="B26" s="38"/>
      <c r="C26" s="38" t="s">
        <v>41</v>
      </c>
      <c r="D26" s="39"/>
      <c r="E26" s="39"/>
      <c r="F26" s="39"/>
      <c r="G26" s="39"/>
    </row>
    <row r="27" spans="1:7" ht="21" customHeight="1" x14ac:dyDescent="0.25">
      <c r="A27" s="37"/>
      <c r="B27" s="38"/>
      <c r="C27" s="38" t="s">
        <v>42</v>
      </c>
      <c r="D27" s="39"/>
      <c r="E27" s="39"/>
      <c r="F27" s="39"/>
      <c r="G27" s="39"/>
    </row>
    <row r="28" spans="1:7" ht="21" customHeight="1" x14ac:dyDescent="0.25">
      <c r="A28" s="37"/>
      <c r="B28" s="38"/>
      <c r="C28" s="38"/>
      <c r="D28" s="39"/>
      <c r="E28" s="39"/>
      <c r="F28" s="39"/>
      <c r="G28" s="39"/>
    </row>
    <row r="29" spans="1:7" ht="21" customHeight="1" x14ac:dyDescent="0.25">
      <c r="A29" s="298" t="s">
        <v>44</v>
      </c>
      <c r="B29" s="298"/>
      <c r="C29" s="298"/>
      <c r="D29" s="39"/>
      <c r="E29" s="39"/>
      <c r="F29" s="39"/>
      <c r="G29" s="39"/>
    </row>
    <row r="30" spans="1:7" ht="21" customHeight="1" x14ac:dyDescent="0.25">
      <c r="A30" s="37"/>
      <c r="B30" s="38"/>
      <c r="C30" s="38"/>
      <c r="D30" s="39"/>
      <c r="E30" s="39"/>
      <c r="F30" s="39"/>
      <c r="G30" s="39"/>
    </row>
    <row r="31" spans="1:7" ht="21" customHeight="1" x14ac:dyDescent="0.25">
      <c r="A31" s="37">
        <v>1</v>
      </c>
      <c r="B31" s="299" t="s">
        <v>45</v>
      </c>
      <c r="C31" s="299"/>
      <c r="D31" s="299"/>
      <c r="E31" s="299"/>
      <c r="F31" s="299"/>
      <c r="G31" s="299"/>
    </row>
    <row r="32" spans="1:7" ht="21" customHeight="1" x14ac:dyDescent="0.25">
      <c r="A32" s="37"/>
      <c r="B32" s="299" t="s">
        <v>46</v>
      </c>
      <c r="C32" s="299"/>
      <c r="D32" s="299"/>
      <c r="E32" s="299"/>
      <c r="F32" s="299"/>
      <c r="G32" s="299"/>
    </row>
    <row r="33" spans="1:7" ht="21" customHeight="1" x14ac:dyDescent="0.25">
      <c r="A33" s="37">
        <v>2</v>
      </c>
      <c r="B33" s="299" t="s">
        <v>47</v>
      </c>
      <c r="C33" s="299"/>
      <c r="D33" s="299"/>
      <c r="E33" s="299"/>
      <c r="F33" s="299"/>
      <c r="G33" s="299"/>
    </row>
    <row r="34" spans="1:7" ht="21" customHeight="1" x14ac:dyDescent="0.25">
      <c r="A34" s="37"/>
      <c r="B34" s="299" t="s">
        <v>46</v>
      </c>
      <c r="C34" s="299"/>
      <c r="D34" s="299"/>
      <c r="E34" s="299"/>
      <c r="F34" s="299"/>
      <c r="G34" s="299"/>
    </row>
    <row r="35" spans="1:7" ht="21" customHeight="1" x14ac:dyDescent="0.25">
      <c r="A35" s="37">
        <v>3</v>
      </c>
      <c r="B35" s="299" t="s">
        <v>48</v>
      </c>
      <c r="C35" s="299"/>
      <c r="D35" s="299"/>
      <c r="E35" s="299"/>
      <c r="F35" s="299"/>
      <c r="G35" s="299"/>
    </row>
    <row r="36" spans="1:7" ht="21" customHeight="1" x14ac:dyDescent="0.25">
      <c r="A36" s="37"/>
      <c r="B36" s="299" t="s">
        <v>46</v>
      </c>
      <c r="C36" s="299"/>
      <c r="D36" s="299"/>
      <c r="E36" s="299"/>
      <c r="F36" s="299"/>
      <c r="G36" s="299"/>
    </row>
    <row r="37" spans="1:7" ht="21" customHeight="1" x14ac:dyDescent="0.25">
      <c r="A37" s="37">
        <v>4</v>
      </c>
      <c r="B37" s="300" t="s">
        <v>49</v>
      </c>
      <c r="C37" s="300"/>
      <c r="D37" s="300"/>
      <c r="E37" s="300"/>
      <c r="F37" s="300"/>
      <c r="G37" s="300"/>
    </row>
    <row r="38" spans="1:7" ht="21" customHeight="1" x14ac:dyDescent="0.25">
      <c r="A38" s="37">
        <v>5</v>
      </c>
      <c r="B38" s="299" t="s">
        <v>50</v>
      </c>
      <c r="C38" s="299"/>
      <c r="D38" s="299"/>
      <c r="E38" s="299"/>
      <c r="F38" s="299"/>
      <c r="G38" s="299"/>
    </row>
    <row r="39" spans="1:7" ht="21" customHeight="1" x14ac:dyDescent="0.25">
      <c r="A39" s="37"/>
      <c r="B39" s="293" t="s">
        <v>51</v>
      </c>
      <c r="C39" s="293"/>
      <c r="D39" s="293"/>
      <c r="E39" s="293"/>
      <c r="F39" s="293"/>
      <c r="G39" s="293"/>
    </row>
    <row r="40" spans="1:7" ht="21" customHeight="1" x14ac:dyDescent="0.25">
      <c r="A40" s="37">
        <v>6</v>
      </c>
      <c r="B40" s="300" t="s">
        <v>52</v>
      </c>
      <c r="C40" s="300"/>
      <c r="D40" s="300"/>
      <c r="E40" s="300"/>
      <c r="F40" s="300"/>
      <c r="G40" s="300"/>
    </row>
    <row r="41" spans="1:7" ht="21" customHeight="1" x14ac:dyDescent="0.25">
      <c r="A41" s="37"/>
      <c r="B41" s="38"/>
      <c r="C41" s="38"/>
      <c r="D41" s="39"/>
      <c r="E41" s="39"/>
      <c r="F41" s="39"/>
      <c r="G41" s="39"/>
    </row>
    <row r="42" spans="1:7" ht="21" customHeight="1" x14ac:dyDescent="0.25">
      <c r="A42" s="37"/>
      <c r="B42" s="38"/>
      <c r="C42" s="38"/>
      <c r="D42" s="39"/>
      <c r="E42" s="39"/>
      <c r="F42" s="39"/>
      <c r="G42" s="39"/>
    </row>
    <row r="43" spans="1:7" ht="21" customHeight="1" x14ac:dyDescent="0.25">
      <c r="A43" s="37"/>
      <c r="B43" s="38"/>
      <c r="C43" s="38"/>
      <c r="D43" s="301" t="s">
        <v>36</v>
      </c>
      <c r="E43" s="301"/>
      <c r="F43" s="301"/>
      <c r="G43" s="301"/>
    </row>
  </sheetData>
  <sortState ref="C2:N132">
    <sortCondition ref="C2:C132"/>
  </sortState>
  <mergeCells count="20">
    <mergeCell ref="B40:G40"/>
    <mergeCell ref="D43:G43"/>
    <mergeCell ref="B35:G35"/>
    <mergeCell ref="B36:G36"/>
    <mergeCell ref="B37:G37"/>
    <mergeCell ref="B38:G38"/>
    <mergeCell ref="B39:G39"/>
    <mergeCell ref="A29:C29"/>
    <mergeCell ref="B31:G31"/>
    <mergeCell ref="B32:G32"/>
    <mergeCell ref="B33:G33"/>
    <mergeCell ref="B34:G34"/>
    <mergeCell ref="D24:F24"/>
    <mergeCell ref="D23:E23"/>
    <mergeCell ref="A3:G3"/>
    <mergeCell ref="A1:G1"/>
    <mergeCell ref="F2:G2"/>
    <mergeCell ref="D22:E22"/>
    <mergeCell ref="A21:G21"/>
    <mergeCell ref="A12:G12"/>
  </mergeCells>
  <printOptions horizontalCentered="1" verticalCentered="1"/>
  <pageMargins left="0.7" right="0.33" top="0.22" bottom="0.3" header="0.16" footer="0.2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 2</vt:lpstr>
      <vt:lpstr>covering</vt:lpstr>
      <vt:lpstr>abstract</vt:lpstr>
      <vt:lpstr>sec wise</vt:lpstr>
      <vt:lpstr>SUMMARY SHEET</vt:lpstr>
      <vt:lpstr>abstract!Print_Area</vt:lpstr>
      <vt:lpstr>covering!Print_Area</vt:lpstr>
      <vt:lpstr>'sec wise'!Print_Area</vt:lpstr>
      <vt:lpstr>'SUMMARY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2019-10-28T10:22:40Z</dcterms:modified>
</cp:coreProperties>
</file>